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3040" windowHeight="8805" tabRatio="952" firstSheet="3" activeTab="4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  <sheet name="DFAT (DRMB)" sheetId="44" r:id="rId5"/>
  </sheets>
  <externalReferences>
    <externalReference r:id="rId6"/>
  </externalReferences>
  <definedNames>
    <definedName name="_xlnm.Print_Area" localSheetId="4">'DFAT (DRMB)'!$A$1:$T$233</definedName>
    <definedName name="_xlnm.Print_Area" localSheetId="3">'DFAT (PDPB)'!$A$1:$T$233</definedName>
    <definedName name="_xlnm.Print_Area" localSheetId="2">'Pamana-DSWD-LGU'!$A$1:$T$388</definedName>
    <definedName name="_xlnm.Print_Titles" localSheetId="4">'DFAT (DRMB)'!$9:$11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44525"/>
</workbook>
</file>

<file path=xl/calcChain.xml><?xml version="1.0" encoding="utf-8"?>
<calcChain xmlns="http://schemas.openxmlformats.org/spreadsheetml/2006/main">
  <c r="A7" i="44" l="1"/>
  <c r="T222" i="44" l="1"/>
  <c r="R221" i="44"/>
  <c r="T221" i="44" s="1"/>
  <c r="T220" i="44"/>
  <c r="T218" i="44"/>
  <c r="T216" i="44"/>
  <c r="R215" i="44"/>
  <c r="T215" i="44" s="1"/>
  <c r="R214" i="44"/>
  <c r="T214" i="44" s="1"/>
  <c r="R213" i="44"/>
  <c r="Q213" i="44"/>
  <c r="P213" i="44"/>
  <c r="O213" i="44"/>
  <c r="O217" i="44" s="1"/>
  <c r="N213" i="44"/>
  <c r="M213" i="44"/>
  <c r="L213" i="44"/>
  <c r="K213" i="44"/>
  <c r="K217" i="44" s="1"/>
  <c r="J213" i="44"/>
  <c r="I213" i="44"/>
  <c r="H213" i="44"/>
  <c r="G213" i="44"/>
  <c r="G217" i="44" s="1"/>
  <c r="F213" i="44"/>
  <c r="R212" i="44"/>
  <c r="T212" i="44" s="1"/>
  <c r="R211" i="44"/>
  <c r="R209" i="44" s="1"/>
  <c r="T209" i="44" s="1"/>
  <c r="T210" i="44"/>
  <c r="R210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R208" i="44"/>
  <c r="T208" i="44" s="1"/>
  <c r="R207" i="44"/>
  <c r="R206" i="44" s="1"/>
  <c r="T206" i="44" s="1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R205" i="44"/>
  <c r="T205" i="44" s="1"/>
  <c r="R204" i="44"/>
  <c r="T204" i="44" s="1"/>
  <c r="R203" i="44"/>
  <c r="T203" i="44" s="1"/>
  <c r="T202" i="44"/>
  <c r="R202" i="44"/>
  <c r="R201" i="44"/>
  <c r="T201" i="44" s="1"/>
  <c r="T200" i="44"/>
  <c r="R200" i="44"/>
  <c r="R199" i="44"/>
  <c r="T199" i="44" s="1"/>
  <c r="R198" i="44"/>
  <c r="R197" i="44" s="1"/>
  <c r="T197" i="44" s="1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R196" i="44"/>
  <c r="T196" i="44" s="1"/>
  <c r="R195" i="44"/>
  <c r="R194" i="44" s="1"/>
  <c r="T194" i="44" s="1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R193" i="44"/>
  <c r="T193" i="44" s="1"/>
  <c r="R192" i="44"/>
  <c r="T192" i="44" s="1"/>
  <c r="T191" i="44"/>
  <c r="T190" i="44"/>
  <c r="T189" i="44"/>
  <c r="R188" i="44"/>
  <c r="T188" i="44" s="1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T187" i="44"/>
  <c r="R186" i="44"/>
  <c r="T186" i="44" s="1"/>
  <c r="T185" i="44"/>
  <c r="T184" i="44"/>
  <c r="T183" i="44"/>
  <c r="T181" i="44"/>
  <c r="R180" i="44"/>
  <c r="T180" i="44" s="1"/>
  <c r="R179" i="44"/>
  <c r="T179" i="44" s="1"/>
  <c r="R178" i="44"/>
  <c r="T178" i="44" s="1"/>
  <c r="R177" i="44"/>
  <c r="T177" i="44" s="1"/>
  <c r="T176" i="44"/>
  <c r="R176" i="44"/>
  <c r="R175" i="44"/>
  <c r="T175" i="44" s="1"/>
  <c r="R174" i="44"/>
  <c r="T174" i="44" s="1"/>
  <c r="R173" i="44"/>
  <c r="T173" i="44" s="1"/>
  <c r="R172" i="44"/>
  <c r="T172" i="44" s="1"/>
  <c r="R171" i="44"/>
  <c r="T171" i="44" s="1"/>
  <c r="T170" i="44"/>
  <c r="R170" i="44"/>
  <c r="R169" i="44"/>
  <c r="T169" i="44" s="1"/>
  <c r="T168" i="44"/>
  <c r="R168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T166" i="44"/>
  <c r="R166" i="44"/>
  <c r="R165" i="44"/>
  <c r="T165" i="44" s="1"/>
  <c r="R164" i="44"/>
  <c r="T164" i="44" s="1"/>
  <c r="R163" i="44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T161" i="44" s="1"/>
  <c r="R160" i="44"/>
  <c r="S160" i="44" s="1"/>
  <c r="R159" i="44"/>
  <c r="T159" i="44" s="1"/>
  <c r="S158" i="44"/>
  <c r="R158" i="44"/>
  <c r="T158" i="44" s="1"/>
  <c r="R157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T155" i="44"/>
  <c r="R155" i="44"/>
  <c r="R154" i="44"/>
  <c r="T154" i="44" s="1"/>
  <c r="R153" i="44"/>
  <c r="T153" i="44" s="1"/>
  <c r="R152" i="44"/>
  <c r="T152" i="44" s="1"/>
  <c r="R151" i="44"/>
  <c r="T151" i="44" s="1"/>
  <c r="R150" i="44"/>
  <c r="T150" i="44" s="1"/>
  <c r="R149" i="44"/>
  <c r="T149" i="44" s="1"/>
  <c r="R148" i="44"/>
  <c r="T148" i="44" s="1"/>
  <c r="T147" i="44"/>
  <c r="R147" i="44"/>
  <c r="R146" i="44"/>
  <c r="T146" i="44" s="1"/>
  <c r="R145" i="44"/>
  <c r="T145" i="44" s="1"/>
  <c r="R144" i="44"/>
  <c r="T144" i="44" s="1"/>
  <c r="R143" i="44"/>
  <c r="T143" i="44" s="1"/>
  <c r="R142" i="44"/>
  <c r="T142" i="44" s="1"/>
  <c r="T141" i="44"/>
  <c r="R141" i="44"/>
  <c r="R140" i="44"/>
  <c r="T140" i="44" s="1"/>
  <c r="T139" i="44"/>
  <c r="R139" i="44"/>
  <c r="R138" i="44"/>
  <c r="T138" i="44" s="1"/>
  <c r="R137" i="44"/>
  <c r="T137" i="44" s="1"/>
  <c r="R136" i="44"/>
  <c r="T136" i="44" s="1"/>
  <c r="R135" i="44"/>
  <c r="T135" i="44" s="1"/>
  <c r="R134" i="44"/>
  <c r="T134" i="44" s="1"/>
  <c r="R133" i="44"/>
  <c r="T133" i="44" s="1"/>
  <c r="R132" i="44"/>
  <c r="T132" i="44" s="1"/>
  <c r="T131" i="44"/>
  <c r="R131" i="44"/>
  <c r="R130" i="44"/>
  <c r="T130" i="44" s="1"/>
  <c r="R129" i="44"/>
  <c r="T129" i="44" s="1"/>
  <c r="R128" i="44"/>
  <c r="T128" i="44" s="1"/>
  <c r="R127" i="44"/>
  <c r="T127" i="44" s="1"/>
  <c r="R126" i="44"/>
  <c r="T126" i="44" s="1"/>
  <c r="T125" i="44"/>
  <c r="R125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123" i="44"/>
  <c r="T123" i="44" s="1"/>
  <c r="R122" i="44"/>
  <c r="T122" i="44" s="1"/>
  <c r="R121" i="44"/>
  <c r="T121" i="44" s="1"/>
  <c r="R120" i="44"/>
  <c r="T120" i="44" s="1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R119" i="44"/>
  <c r="S119" i="44" s="1"/>
  <c r="T118" i="44"/>
  <c r="S118" i="44"/>
  <c r="R118" i="44"/>
  <c r="R117" i="44"/>
  <c r="R116" i="44"/>
  <c r="T116" i="44" s="1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R114" i="44"/>
  <c r="T114" i="44" s="1"/>
  <c r="R113" i="44"/>
  <c r="T113" i="44" s="1"/>
  <c r="R112" i="44"/>
  <c r="T112" i="44" s="1"/>
  <c r="R111" i="44"/>
  <c r="T111" i="44" s="1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R109" i="44"/>
  <c r="T109" i="44" s="1"/>
  <c r="R108" i="44"/>
  <c r="T108" i="44" s="1"/>
  <c r="R107" i="44"/>
  <c r="T107" i="44" s="1"/>
  <c r="R106" i="44"/>
  <c r="T106" i="44" s="1"/>
  <c r="R105" i="44"/>
  <c r="T105" i="44" s="1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R103" i="44"/>
  <c r="T103" i="44" s="1"/>
  <c r="R102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R100" i="44"/>
  <c r="T100" i="44" s="1"/>
  <c r="R99" i="44"/>
  <c r="T99" i="44" s="1"/>
  <c r="R98" i="44"/>
  <c r="T98" i="44" s="1"/>
  <c r="R97" i="44"/>
  <c r="T97" i="44" s="1"/>
  <c r="R96" i="44"/>
  <c r="T96" i="44" s="1"/>
  <c r="R95" i="44"/>
  <c r="T95" i="44" s="1"/>
  <c r="R94" i="44"/>
  <c r="T94" i="44" s="1"/>
  <c r="R93" i="44"/>
  <c r="T93" i="44" s="1"/>
  <c r="R92" i="44"/>
  <c r="T92" i="44" s="1"/>
  <c r="R91" i="44"/>
  <c r="T91" i="44" s="1"/>
  <c r="R90" i="44"/>
  <c r="T90" i="44" s="1"/>
  <c r="R89" i="44"/>
  <c r="T89" i="44" s="1"/>
  <c r="R88" i="44"/>
  <c r="T88" i="44" s="1"/>
  <c r="R87" i="44"/>
  <c r="T87" i="44" s="1"/>
  <c r="R86" i="44"/>
  <c r="T86" i="44" s="1"/>
  <c r="R85" i="44"/>
  <c r="T85" i="44" s="1"/>
  <c r="R84" i="44"/>
  <c r="T84" i="44" s="1"/>
  <c r="R83" i="44"/>
  <c r="T83" i="44" s="1"/>
  <c r="R82" i="44"/>
  <c r="T82" i="44" s="1"/>
  <c r="R81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R79" i="44"/>
  <c r="R78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R76" i="44"/>
  <c r="S76" i="44" s="1"/>
  <c r="R75" i="44"/>
  <c r="T75" i="44" s="1"/>
  <c r="R74" i="44"/>
  <c r="T74" i="44" s="1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3" i="44"/>
  <c r="R52" i="44"/>
  <c r="R51" i="44"/>
  <c r="R49" i="44"/>
  <c r="R47" i="44"/>
  <c r="R45" i="44"/>
  <c r="R43" i="44"/>
  <c r="R41" i="44"/>
  <c r="R39" i="44"/>
  <c r="R37" i="44"/>
  <c r="R35" i="44"/>
  <c r="R33" i="44"/>
  <c r="R31" i="44"/>
  <c r="R29" i="44"/>
  <c r="R27" i="44"/>
  <c r="R25" i="44"/>
  <c r="R23" i="44"/>
  <c r="R21" i="44"/>
  <c r="R20" i="44"/>
  <c r="R19" i="44"/>
  <c r="F217" i="44" l="1"/>
  <c r="N217" i="44"/>
  <c r="T160" i="44"/>
  <c r="T198" i="44"/>
  <c r="S159" i="44"/>
  <c r="R167" i="44"/>
  <c r="H217" i="44"/>
  <c r="L217" i="44"/>
  <c r="P217" i="44"/>
  <c r="J217" i="44"/>
  <c r="R70" i="44"/>
  <c r="S70" i="44" s="1"/>
  <c r="T119" i="44"/>
  <c r="I217" i="44"/>
  <c r="M217" i="44"/>
  <c r="Q217" i="44"/>
  <c r="S115" i="44"/>
  <c r="R80" i="44"/>
  <c r="T80" i="44" s="1"/>
  <c r="S75" i="44"/>
  <c r="T81" i="44"/>
  <c r="G182" i="44"/>
  <c r="G219" i="44" s="1"/>
  <c r="G223" i="44" s="1"/>
  <c r="K182" i="44"/>
  <c r="K219" i="44" s="1"/>
  <c r="K223" i="44" s="1"/>
  <c r="O182" i="44"/>
  <c r="O219" i="44" s="1"/>
  <c r="O223" i="44" s="1"/>
  <c r="T76" i="44"/>
  <c r="H182" i="44"/>
  <c r="H219" i="44" s="1"/>
  <c r="H223" i="44" s="1"/>
  <c r="P182" i="44"/>
  <c r="P219" i="44" s="1"/>
  <c r="P223" i="44" s="1"/>
  <c r="R217" i="44"/>
  <c r="S74" i="44"/>
  <c r="T78" i="44"/>
  <c r="S78" i="44"/>
  <c r="R77" i="44"/>
  <c r="T77" i="44" s="1"/>
  <c r="R104" i="44"/>
  <c r="T104" i="44" s="1"/>
  <c r="R115" i="44"/>
  <c r="T115" i="44" s="1"/>
  <c r="T117" i="44"/>
  <c r="F182" i="44"/>
  <c r="F219" i="44" s="1"/>
  <c r="F223" i="44" s="1"/>
  <c r="J182" i="44"/>
  <c r="J219" i="44" s="1"/>
  <c r="J223" i="44" s="1"/>
  <c r="N182" i="44"/>
  <c r="R124" i="44"/>
  <c r="T124" i="44" s="1"/>
  <c r="E182" i="44"/>
  <c r="I182" i="44"/>
  <c r="I219" i="44" s="1"/>
  <c r="I223" i="44" s="1"/>
  <c r="M182" i="44"/>
  <c r="M219" i="44" s="1"/>
  <c r="M223" i="44" s="1"/>
  <c r="Q182" i="44"/>
  <c r="L182" i="44"/>
  <c r="N219" i="44"/>
  <c r="N223" i="44" s="1"/>
  <c r="R101" i="44"/>
  <c r="T101" i="44" s="1"/>
  <c r="T102" i="44"/>
  <c r="R110" i="44"/>
  <c r="T110" i="44" s="1"/>
  <c r="T157" i="44"/>
  <c r="S157" i="44"/>
  <c r="R156" i="44"/>
  <c r="T156" i="44" s="1"/>
  <c r="T167" i="44"/>
  <c r="R162" i="44"/>
  <c r="T162" i="44" s="1"/>
  <c r="T163" i="44"/>
  <c r="S188" i="44"/>
  <c r="T195" i="44"/>
  <c r="T207" i="44"/>
  <c r="T211" i="44"/>
  <c r="T213" i="44"/>
  <c r="S221" i="44"/>
  <c r="E115" i="33"/>
  <c r="F115" i="33"/>
  <c r="L219" i="44" l="1"/>
  <c r="L223" i="44" s="1"/>
  <c r="Q219" i="44"/>
  <c r="Q223" i="44" s="1"/>
  <c r="S156" i="44"/>
  <c r="R182" i="44"/>
  <c r="T182" i="44" s="1"/>
  <c r="T217" i="44"/>
  <c r="S217" i="44"/>
  <c r="S77" i="44"/>
  <c r="E219" i="44"/>
  <c r="E223" i="44" s="1"/>
  <c r="E74" i="33"/>
  <c r="F74" i="33"/>
  <c r="G74" i="33"/>
  <c r="H74" i="33"/>
  <c r="I74" i="33"/>
  <c r="J74" i="33"/>
  <c r="K74" i="33"/>
  <c r="L74" i="33"/>
  <c r="M74" i="33"/>
  <c r="S182" i="44" l="1"/>
  <c r="S219" i="44" s="1"/>
  <c r="S223" i="44" s="1"/>
  <c r="R219" i="44"/>
  <c r="R223" i="44" s="1"/>
  <c r="T223" i="44" s="1"/>
  <c r="T181" i="33"/>
  <c r="T183" i="33"/>
  <c r="T184" i="33"/>
  <c r="T185" i="33"/>
  <c r="T187" i="33"/>
  <c r="T189" i="33"/>
  <c r="T190" i="33"/>
  <c r="T191" i="33"/>
  <c r="T216" i="33"/>
  <c r="T218" i="33"/>
  <c r="T220" i="33"/>
  <c r="T222" i="33"/>
  <c r="T219" i="44" l="1"/>
  <c r="E77" i="33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S115" i="33" s="1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R221" i="33" l="1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4702" i="34" s="1"/>
  <c r="L4706" i="34" s="1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F6258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N4527" i="34" l="1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<sst xmlns="http://schemas.openxmlformats.org/spreadsheetml/2006/main" count="11734" uniqueCount="449">
  <si>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</si>
  <si>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</si>
  <si>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</si>
  <si>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</si>
  <si>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</si>
  <si>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</si>
  <si>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</si>
  <si>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</si>
  <si>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</si>
  <si>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</si>
  <si>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</si>
  <si>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</si>
  <si>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</si>
  <si>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</si>
  <si>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</si>
  <si>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</si>
  <si>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</si>
  <si>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</si>
  <si>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</si>
  <si>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</si>
  <si>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</si>
  <si>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</si>
  <si>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</si>
  <si>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</si>
  <si>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</si>
  <si>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</si>
  <si>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</si>
  <si>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</si>
  <si>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</si>
  <si>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</si>
  <si>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</si>
  <si>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</si>
  <si>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</si>
  <si>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</si>
  <si>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</si>
  <si>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</si>
  <si>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</si>
  <si>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</si>
  <si>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</si>
  <si>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</si>
  <si>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</si>
  <si>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</si>
  <si>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</si>
  <si>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</si>
  <si>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</si>
  <si>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</si>
  <si>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</si>
  <si>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</si>
  <si>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</si>
  <si>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</si>
  <si>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</si>
  <si>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</si>
  <si>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</si>
  <si>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</si>
  <si>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</si>
  <si>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</si>
  <si>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</si>
  <si>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</si>
  <si>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</si>
  <si>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</si>
  <si>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</si>
  <si>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</si>
  <si>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</si>
  <si>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</si>
  <si>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</si>
  <si>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</si>
  <si>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</si>
  <si>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</si>
  <si>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</si>
  <si>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</si>
  <si>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</si>
  <si>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</si>
  <si>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</si>
  <si>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</si>
  <si>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</si>
  <si>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</si>
  <si>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</si>
  <si>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</si>
  <si>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</si>
  <si>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</si>
  <si>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</si>
  <si>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</si>
  <si>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</si>
  <si>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</si>
  <si>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</si>
  <si>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</si>
  <si>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</si>
  <si>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</si>
  <si>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</si>
  <si>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</si>
  <si>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</si>
  <si>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</si>
  <si>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</si>
  <si>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</si>
  <si>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</si>
  <si>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</si>
  <si>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</si>
  <si>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</si>
  <si>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</si>
  <si>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</si>
  <si>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</si>
  <si>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</si>
  <si>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</si>
  <si>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</si>
  <si>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</si>
  <si>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</si>
  <si>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</si>
  <si>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</si>
  <si>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</si>
  <si>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</si>
  <si>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</si>
  <si>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</si>
  <si>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</si>
  <si>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</si>
  <si>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</si>
  <si>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</si>
  <si>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</si>
  <si>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</si>
  <si>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</si>
  <si>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</si>
  <si>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</si>
  <si>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</si>
  <si>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</si>
  <si>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</si>
  <si>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</si>
  <si>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</si>
  <si>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</si>
  <si>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</si>
  <si>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</si>
  <si>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</si>
  <si>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</si>
  <si>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</si>
  <si>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</si>
  <si>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</si>
  <si>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</si>
  <si>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</si>
  <si>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</si>
  <si>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</si>
  <si>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</si>
  <si>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</si>
  <si>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</si>
  <si>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</si>
  <si>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</si>
  <si>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</si>
  <si>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</si>
  <si>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</si>
  <si>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</si>
  <si>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</si>
  <si>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</si>
  <si>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</si>
  <si>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</si>
  <si>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</si>
  <si>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</si>
  <si>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</si>
  <si>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</si>
  <si>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</si>
  <si>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</si>
  <si>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</si>
  <si>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</si>
  <si>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</si>
  <si>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</si>
  <si>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</si>
  <si>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</si>
  <si>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</si>
  <si>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</si>
  <si>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</si>
  <si>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</si>
  <si>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</si>
  <si>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</si>
  <si>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</si>
  <si>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</si>
  <si>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</si>
  <si>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</si>
  <si>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</si>
  <si>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</si>
  <si>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</si>
  <si>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</si>
  <si>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</si>
  <si>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</si>
  <si>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</si>
  <si>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</si>
  <si>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</si>
  <si>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</si>
  <si>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</si>
  <si>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</si>
  <si>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</si>
  <si>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</si>
  <si>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</si>
  <si>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</si>
  <si>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</si>
  <si>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</si>
  <si>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</si>
  <si>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</si>
  <si>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</si>
  <si>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</si>
  <si>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</si>
  <si>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</si>
  <si>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</si>
  <si>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</si>
  <si>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</si>
  <si>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</si>
  <si>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</si>
  <si>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</si>
  <si>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</si>
  <si>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</si>
  <si>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</si>
  <si>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</si>
  <si>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</si>
  <si>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</si>
  <si>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</si>
  <si>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</si>
  <si>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</si>
  <si>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</si>
  <si>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</si>
  <si>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</si>
  <si>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</si>
  <si>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</si>
  <si>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</si>
  <si>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</si>
  <si>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</si>
  <si>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</si>
  <si>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</si>
  <si>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</si>
  <si>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</si>
  <si>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</si>
  <si>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</si>
  <si>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</si>
  <si>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</si>
  <si>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</si>
  <si>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</si>
  <si>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</si>
  <si>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</si>
  <si>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</si>
  <si>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</si>
  <si>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</si>
  <si>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</si>
  <si>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</si>
  <si>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</si>
  <si>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</si>
  <si>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</si>
  <si>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</si>
  <si>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</si>
  <si>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</si>
  <si>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</si>
  <si>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</si>
  <si>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</si>
  <si>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</si>
  <si>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</si>
  <si>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</si>
  <si>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</si>
  <si>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</si>
  <si>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</si>
  <si>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</si>
  <si>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</si>
  <si>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</si>
  <si>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</si>
  <si>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</si>
  <si>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</si>
  <si>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</si>
  <si>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</si>
  <si>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</si>
  <si>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</si>
  <si>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</si>
  <si>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</si>
  <si>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</si>
  <si>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</si>
  <si>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</si>
  <si>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</si>
  <si>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</si>
  <si>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</si>
  <si>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</si>
  <si>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</si>
  <si>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</si>
  <si>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</si>
  <si>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</si>
  <si>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</si>
  <si>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</si>
  <si>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</si>
  <si>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</si>
  <si>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</si>
  <si>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</si>
  <si>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</si>
  <si>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</si>
  <si>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</si>
  <si>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</si>
  <si>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</si>
  <si>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</si>
  <si>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</si>
  <si>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</si>
  <si>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</si>
  <si>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</si>
  <si>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</si>
  <si>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</si>
  <si>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</si>
  <si>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</si>
  <si>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</si>
  <si>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</si>
  <si>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</si>
  <si>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</si>
  <si>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</si>
  <si>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</si>
  <si>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</si>
  <si>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</si>
  <si>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</si>
  <si>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</si>
  <si>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</si>
  <si>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</si>
  <si>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</si>
  <si>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</si>
  <si>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</si>
  <si>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</si>
  <si>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</si>
  <si>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</si>
  <si>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</si>
  <si>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</si>
  <si>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</si>
  <si>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</si>
  <si>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</si>
  <si>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</si>
  <si>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</si>
  <si>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</si>
  <si>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</si>
  <si>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</si>
  <si>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</si>
  <si>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</si>
  <si>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</si>
  <si>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</si>
  <si>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</si>
  <si>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</si>
  <si>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</si>
  <si>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</si>
  <si>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</si>
  <si>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</si>
  <si>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</si>
  <si>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</si>
  <si>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</si>
  <si>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</si>
  <si>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</si>
  <si>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</si>
  <si>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</si>
  <si>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</si>
  <si>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</si>
  <si>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</si>
  <si>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</si>
  <si>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</si>
  <si>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</si>
  <si>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</si>
  <si>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</si>
  <si>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</si>
  <si>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</si>
  <si>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</si>
  <si>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</si>
  <si>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</si>
  <si>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</si>
  <si>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</si>
  <si>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</si>
  <si>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</si>
  <si>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</si>
  <si>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</si>
  <si>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</si>
  <si>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</si>
  <si>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</si>
  <si>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</si>
  <si>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</si>
  <si>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</si>
  <si>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</si>
  <si>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</si>
  <si>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</si>
  <si>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</si>
  <si>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</si>
  <si>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</si>
  <si>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</si>
  <si>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</si>
  <si>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</si>
  <si>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</si>
  <si>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</si>
  <si>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</si>
  <si>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</si>
  <si>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</si>
  <si>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</si>
  <si>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</si>
  <si>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</si>
  <si>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</si>
  <si>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</si>
  <si>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</si>
  <si>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</si>
  <si>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</si>
  <si>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</si>
  <si>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</si>
  <si>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</si>
  <si>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</si>
  <si>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</si>
  <si>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</si>
  <si>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</si>
  <si>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</si>
  <si>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</si>
  <si>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</si>
  <si>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</si>
  <si>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</si>
  <si>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</si>
  <si>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</si>
  <si>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</si>
  <si>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</si>
  <si>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</si>
  <si>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</si>
  <si>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</si>
  <si>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</si>
  <si>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</si>
  <si>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</si>
  <si>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</si>
  <si>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</si>
  <si>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</si>
  <si>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</si>
  <si>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</si>
  <si>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</si>
  <si>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</si>
  <si>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</si>
  <si>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</si>
  <si>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</si>
  <si>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</si>
  <si>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</si>
  <si>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</si>
  <si>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</si>
  <si>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</si>
  <si>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</si>
  <si>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</si>
  <si>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</si>
  <si>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</si>
  <si>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</si>
  <si>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</si>
  <si>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</si>
  <si>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</si>
  <si>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</si>
  <si>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</si>
  <si>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</si>
  <si>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</si>
  <si>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</si>
  <si>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</si>
  <si>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</si>
  <si>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</si>
  <si>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SARO-BMB-19-0000783 dtd. March 19, 2019(Travel Expense) SARO-BMB-18-0010067 dtd. July 25, 2018(Consultancy Services)</t>
  </si>
  <si>
    <t>MILDRED D. MANGONOR</t>
  </si>
  <si>
    <t>AO V/ Budget Section Head</t>
  </si>
  <si>
    <t>SARO-BMB-19-0000783</t>
  </si>
  <si>
    <t xml:space="preserve">        330100100001000 - Disaster response and rehabilitation program</t>
  </si>
  <si>
    <t>FERNANDO R. DE VILLA, JR.</t>
  </si>
  <si>
    <t>As of August 28, 2019</t>
  </si>
  <si>
    <t>JENNIFER C. TUMBALI</t>
  </si>
  <si>
    <t>Administrative Assistant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</si>
</sst>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0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15" fillId="0" borderId="0" xfId="0" applyFont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1" t="s">
        <v>308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3"/>
      <c r="R3" s="129"/>
    </row>
    <row r="4" spans="1:20" s="108" customFormat="1" ht="16.5" customHeight="1" x14ac:dyDescent="0.25">
      <c r="A4" s="174" t="s">
        <v>309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6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7" t="s">
        <v>314</v>
      </c>
      <c r="B9" s="178"/>
      <c r="C9" s="178"/>
      <c r="D9" s="183" t="s">
        <v>315</v>
      </c>
      <c r="E9" s="186" t="s">
        <v>316</v>
      </c>
      <c r="F9" s="186"/>
      <c r="G9" s="186"/>
      <c r="H9" s="186"/>
      <c r="I9" s="186"/>
      <c r="J9" s="187" t="s">
        <v>317</v>
      </c>
      <c r="K9" s="187"/>
      <c r="L9" s="187"/>
      <c r="M9" s="187"/>
      <c r="N9" s="187"/>
      <c r="O9" s="188" t="s">
        <v>341</v>
      </c>
      <c r="P9" s="191" t="s">
        <v>318</v>
      </c>
      <c r="Q9" s="191"/>
      <c r="R9" s="136"/>
      <c r="S9" s="136"/>
    </row>
    <row r="10" spans="1:20" s="42" customFormat="1" ht="21" customHeight="1" x14ac:dyDescent="0.25">
      <c r="A10" s="179"/>
      <c r="B10" s="180"/>
      <c r="C10" s="180"/>
      <c r="D10" s="184"/>
      <c r="E10" s="183" t="s">
        <v>319</v>
      </c>
      <c r="F10" s="183" t="s">
        <v>320</v>
      </c>
      <c r="G10" s="183" t="s">
        <v>321</v>
      </c>
      <c r="H10" s="183" t="s">
        <v>322</v>
      </c>
      <c r="I10" s="183" t="s">
        <v>323</v>
      </c>
      <c r="J10" s="188" t="s">
        <v>319</v>
      </c>
      <c r="K10" s="188" t="s">
        <v>320</v>
      </c>
      <c r="L10" s="188" t="s">
        <v>321</v>
      </c>
      <c r="M10" s="188" t="s">
        <v>322</v>
      </c>
      <c r="N10" s="192" t="s">
        <v>323</v>
      </c>
      <c r="O10" s="189"/>
      <c r="P10" s="188" t="s">
        <v>324</v>
      </c>
      <c r="Q10" s="188" t="s">
        <v>325</v>
      </c>
      <c r="R10" s="136"/>
      <c r="S10" s="136"/>
    </row>
    <row r="11" spans="1:20" s="42" customFormat="1" ht="18.75" customHeight="1" x14ac:dyDescent="0.25">
      <c r="A11" s="179"/>
      <c r="B11" s="180"/>
      <c r="C11" s="180"/>
      <c r="D11" s="184"/>
      <c r="E11" s="184"/>
      <c r="F11" s="184"/>
      <c r="G11" s="184"/>
      <c r="H11" s="184"/>
      <c r="I11" s="184"/>
      <c r="J11" s="189"/>
      <c r="K11" s="189"/>
      <c r="L11" s="189"/>
      <c r="M11" s="189"/>
      <c r="N11" s="193"/>
      <c r="O11" s="189"/>
      <c r="P11" s="189"/>
      <c r="Q11" s="189"/>
      <c r="R11" s="136"/>
      <c r="S11" s="136"/>
    </row>
    <row r="12" spans="1:20" s="42" customFormat="1" ht="34.5" customHeight="1" thickBot="1" x14ac:dyDescent="0.3">
      <c r="A12" s="181"/>
      <c r="B12" s="182"/>
      <c r="C12" s="182"/>
      <c r="D12" s="185"/>
      <c r="E12" s="184"/>
      <c r="F12" s="184"/>
      <c r="G12" s="184"/>
      <c r="H12" s="184"/>
      <c r="I12" s="184"/>
      <c r="J12" s="189"/>
      <c r="K12" s="189"/>
      <c r="L12" s="189"/>
      <c r="M12" s="189"/>
      <c r="N12" s="193"/>
      <c r="O12" s="190"/>
      <c r="P12" s="190"/>
      <c r="Q12" s="190"/>
      <c r="R12" s="136"/>
      <c r="S12" s="136"/>
    </row>
    <row r="13" spans="1:20" s="63" customFormat="1" ht="43.5" customHeight="1" thickBot="1" x14ac:dyDescent="0.3">
      <c r="A13" s="194">
        <v>1</v>
      </c>
      <c r="B13" s="195"/>
      <c r="C13" s="19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1" t="s">
        <v>308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3"/>
      <c r="R3" s="129"/>
    </row>
    <row r="4" spans="1:20" s="108" customFormat="1" ht="16.5" customHeight="1" x14ac:dyDescent="0.25">
      <c r="A4" s="174" t="s">
        <v>309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6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7" t="s">
        <v>314</v>
      </c>
      <c r="B9" s="178"/>
      <c r="C9" s="178"/>
      <c r="D9" s="183" t="s">
        <v>315</v>
      </c>
      <c r="E9" s="186" t="s">
        <v>316</v>
      </c>
      <c r="F9" s="186"/>
      <c r="G9" s="186"/>
      <c r="H9" s="186"/>
      <c r="I9" s="186"/>
      <c r="J9" s="187" t="s">
        <v>317</v>
      </c>
      <c r="K9" s="187"/>
      <c r="L9" s="187"/>
      <c r="M9" s="187"/>
      <c r="N9" s="187"/>
      <c r="O9" s="188" t="s">
        <v>341</v>
      </c>
      <c r="P9" s="191" t="s">
        <v>318</v>
      </c>
      <c r="Q9" s="191"/>
      <c r="R9" s="136"/>
      <c r="S9" s="136"/>
    </row>
    <row r="10" spans="1:20" s="42" customFormat="1" ht="21" customHeight="1" x14ac:dyDescent="0.25">
      <c r="A10" s="179"/>
      <c r="B10" s="180"/>
      <c r="C10" s="180"/>
      <c r="D10" s="184"/>
      <c r="E10" s="183" t="s">
        <v>319</v>
      </c>
      <c r="F10" s="183" t="s">
        <v>320</v>
      </c>
      <c r="G10" s="183" t="s">
        <v>321</v>
      </c>
      <c r="H10" s="183" t="s">
        <v>322</v>
      </c>
      <c r="I10" s="183" t="s">
        <v>323</v>
      </c>
      <c r="J10" s="188" t="s">
        <v>319</v>
      </c>
      <c r="K10" s="188" t="s">
        <v>320</v>
      </c>
      <c r="L10" s="188" t="s">
        <v>321</v>
      </c>
      <c r="M10" s="188" t="s">
        <v>322</v>
      </c>
      <c r="N10" s="192" t="s">
        <v>323</v>
      </c>
      <c r="O10" s="189"/>
      <c r="P10" s="188" t="s">
        <v>324</v>
      </c>
      <c r="Q10" s="188" t="s">
        <v>325</v>
      </c>
      <c r="R10" s="136"/>
      <c r="S10" s="136"/>
    </row>
    <row r="11" spans="1:20" s="42" customFormat="1" ht="18.75" customHeight="1" x14ac:dyDescent="0.25">
      <c r="A11" s="179"/>
      <c r="B11" s="180"/>
      <c r="C11" s="180"/>
      <c r="D11" s="184"/>
      <c r="E11" s="184"/>
      <c r="F11" s="184"/>
      <c r="G11" s="184"/>
      <c r="H11" s="184"/>
      <c r="I11" s="184"/>
      <c r="J11" s="189"/>
      <c r="K11" s="189"/>
      <c r="L11" s="189"/>
      <c r="M11" s="189"/>
      <c r="N11" s="193"/>
      <c r="O11" s="189"/>
      <c r="P11" s="189"/>
      <c r="Q11" s="189"/>
      <c r="R11" s="136"/>
      <c r="S11" s="136"/>
    </row>
    <row r="12" spans="1:20" s="42" customFormat="1" ht="34.5" customHeight="1" thickBot="1" x14ac:dyDescent="0.3">
      <c r="A12" s="181"/>
      <c r="B12" s="182"/>
      <c r="C12" s="182"/>
      <c r="D12" s="185"/>
      <c r="E12" s="184"/>
      <c r="F12" s="184"/>
      <c r="G12" s="184"/>
      <c r="H12" s="184"/>
      <c r="I12" s="184"/>
      <c r="J12" s="189"/>
      <c r="K12" s="189"/>
      <c r="L12" s="189"/>
      <c r="M12" s="189"/>
      <c r="N12" s="193"/>
      <c r="O12" s="190"/>
      <c r="P12" s="190"/>
      <c r="Q12" s="190"/>
      <c r="R12" s="136"/>
      <c r="S12" s="136"/>
    </row>
    <row r="13" spans="1:20" s="63" customFormat="1" ht="43.5" customHeight="1" thickBot="1" x14ac:dyDescent="0.3">
      <c r="A13" s="194">
        <v>1</v>
      </c>
      <c r="B13" s="195"/>
      <c r="C13" s="19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296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199" t="s">
        <v>381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199" t="s">
        <v>380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9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1" t="s">
        <v>378</v>
      </c>
      <c r="S9" s="196" t="s">
        <v>291</v>
      </c>
      <c r="T9" s="196" t="s">
        <v>290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2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3"/>
      <c r="S11" s="198"/>
      <c r="T11" s="198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2"/>
  <sheetViews>
    <sheetView showGridLines="0" workbookViewId="0">
      <selection activeCell="A231" sqref="A231:XFD232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17.42578125" style="2" customWidth="1"/>
    <col min="6" max="12" width="16.7109375" style="1" hidden="1" customWidth="1"/>
    <col min="13" max="13" width="16.7109375" style="1" customWidth="1"/>
    <col min="14" max="17" width="16.7109375" style="1" hidden="1" customWidth="1"/>
    <col min="18" max="18" width="17.85546875" style="1" customWidth="1"/>
    <col min="19" max="19" width="15.7109375" style="1" customWidth="1"/>
    <col min="20" max="20" width="11.5703125" style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">
        <v>446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6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440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x14ac:dyDescent="0.25">
      <c r="A74" s="70"/>
      <c r="B74" s="30" t="s">
        <v>184</v>
      </c>
      <c r="C74" s="18"/>
      <c r="D74" s="69"/>
      <c r="E74" s="152">
        <f t="shared" ref="E74:R74" si="2">E75+E76</f>
        <v>48000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48000</v>
      </c>
      <c r="T74" s="157">
        <f t="shared" ref="T74:T76" si="4">R74/E74</f>
        <v>0</v>
      </c>
    </row>
    <row r="75" spans="1:20" ht="15" x14ac:dyDescent="0.25">
      <c r="A75" s="68"/>
      <c r="B75" s="67" t="s">
        <v>183</v>
      </c>
      <c r="C75" s="32" t="s">
        <v>183</v>
      </c>
      <c r="D75" s="31" t="s">
        <v>182</v>
      </c>
      <c r="E75" s="5">
        <v>48000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48000</v>
      </c>
      <c r="T75" s="158">
        <f t="shared" si="4"/>
        <v>0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hidden="1" customHeight="1" x14ac:dyDescent="0.25">
      <c r="A77" s="57"/>
      <c r="B77" s="30" t="s">
        <v>179</v>
      </c>
      <c r="C77" s="30"/>
      <c r="D77" s="60"/>
      <c r="E77" s="20">
        <f t="shared" ref="E77:R77" si="5">E78+E79</f>
        <v>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0</v>
      </c>
      <c r="T77" s="157" t="e">
        <f t="shared" ref="T77:T138" si="6">R77/E77</f>
        <v>#DIV/0!</v>
      </c>
    </row>
    <row r="78" spans="1:20" ht="15" hidden="1" x14ac:dyDescent="0.25">
      <c r="A78" s="7"/>
      <c r="B78" s="30"/>
      <c r="C78" s="32" t="s">
        <v>178</v>
      </c>
      <c r="D78" s="31" t="s">
        <v>177</v>
      </c>
      <c r="E78" s="5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0</v>
      </c>
      <c r="T78" s="158" t="e">
        <f t="shared" si="6"/>
        <v>#DIV/0!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1199025</v>
      </c>
      <c r="F115" s="152">
        <f t="shared" si="15"/>
        <v>0</v>
      </c>
      <c r="G115" s="152">
        <f t="shared" si="15"/>
        <v>0</v>
      </c>
      <c r="H115" s="152">
        <f t="shared" si="15"/>
        <v>1199025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1199025</v>
      </c>
      <c r="S115" s="152">
        <f t="shared" si="15"/>
        <v>0</v>
      </c>
      <c r="T115" s="157">
        <f t="shared" si="6"/>
        <v>1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x14ac:dyDescent="0.25">
      <c r="A118" s="7"/>
      <c r="B118" s="30"/>
      <c r="C118" s="32" t="s">
        <v>129</v>
      </c>
      <c r="D118" s="31" t="s">
        <v>128</v>
      </c>
      <c r="E118" s="5">
        <v>1199025</v>
      </c>
      <c r="F118" s="149"/>
      <c r="G118" s="149"/>
      <c r="H118" s="149">
        <v>1199025</v>
      </c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1199025</v>
      </c>
      <c r="S118" s="149">
        <f>E118-R118</f>
        <v>0</v>
      </c>
      <c r="T118" s="158">
        <f t="shared" si="6"/>
        <v>1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1247025</v>
      </c>
      <c r="F182" s="151">
        <f t="shared" si="28"/>
        <v>0</v>
      </c>
      <c r="G182" s="151">
        <f t="shared" si="28"/>
        <v>0</v>
      </c>
      <c r="H182" s="151">
        <f t="shared" si="28"/>
        <v>1199025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1199025</v>
      </c>
      <c r="S182" s="151">
        <f>E182-R182</f>
        <v>48000</v>
      </c>
      <c r="T182" s="160">
        <f t="shared" si="21"/>
        <v>0.96150838996812416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1247025</v>
      </c>
      <c r="F219" s="20">
        <f t="shared" si="38"/>
        <v>0</v>
      </c>
      <c r="G219" s="20">
        <f t="shared" si="38"/>
        <v>0</v>
      </c>
      <c r="H219" s="20">
        <f t="shared" si="38"/>
        <v>1199025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1199025</v>
      </c>
      <c r="S219" s="20">
        <f t="shared" si="38"/>
        <v>48000</v>
      </c>
      <c r="T219" s="164">
        <f t="shared" si="33"/>
        <v>0.96150838996812416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1247025</v>
      </c>
      <c r="F223" s="10">
        <f t="shared" si="39"/>
        <v>0</v>
      </c>
      <c r="G223" s="10">
        <f t="shared" si="39"/>
        <v>0</v>
      </c>
      <c r="H223" s="10">
        <f t="shared" si="39"/>
        <v>1199025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1199025</v>
      </c>
      <c r="S223" s="10">
        <f t="shared" si="39"/>
        <v>48000</v>
      </c>
      <c r="T223" s="165">
        <f t="shared" si="33"/>
        <v>0.96150838996812416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 t="s">
        <v>435</v>
      </c>
      <c r="S228" s="154"/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s="148" customFormat="1" x14ac:dyDescent="0.2">
      <c r="A232" s="148" t="s">
        <v>448</v>
      </c>
      <c r="B232" s="150"/>
      <c r="D232" s="148" t="s">
        <v>442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 t="s">
        <v>439</v>
      </c>
      <c r="S232" s="154"/>
      <c r="T232" s="155"/>
      <c r="U232" s="154"/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232"/>
  <sheetViews>
    <sheetView showGridLines="0" tabSelected="1" workbookViewId="0">
      <selection activeCell="E235" sqref="E235"/>
    </sheetView>
  </sheetViews>
  <sheetFormatPr defaultRowHeight="12.75" x14ac:dyDescent="0.2"/>
  <cols>
    <col min="1" max="1" width="5.5703125" style="148" customWidth="1"/>
    <col min="2" max="2" width="3.5703125" style="150" customWidth="1"/>
    <col min="3" max="3" width="40" style="148" customWidth="1"/>
    <col min="4" max="4" width="12.42578125" style="148" customWidth="1"/>
    <col min="5" max="5" width="15.42578125" style="153" customWidth="1"/>
    <col min="6" max="12" width="16.7109375" style="154" hidden="1" customWidth="1"/>
    <col min="13" max="13" width="16.7109375" style="154" customWidth="1"/>
    <col min="14" max="17" width="16.7109375" style="154" hidden="1" customWidth="1"/>
    <col min="18" max="18" width="16.42578125" style="154" customWidth="1"/>
    <col min="19" max="19" width="15.7109375" style="154" customWidth="1"/>
    <col min="20" max="20" width="12.42578125" style="154" customWidth="1"/>
    <col min="21" max="16384" width="9.140625" style="148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tr">
        <f>'DFAT (PDPB)'!A7:T7</f>
        <v>As of August 28, 2019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48"/>
    </row>
    <row r="9" spans="1:20" ht="16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ht="13.5" customHeight="1" x14ac:dyDescent="0.25">
      <c r="A13" s="81" t="s">
        <v>444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137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24000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24000</v>
      </c>
      <c r="T77" s="157">
        <f t="shared" si="4"/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v>24000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24000</v>
      </c>
      <c r="T78" s="158">
        <f t="shared" si="4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6">SUM(F81:F100)</f>
        <v>0</v>
      </c>
      <c r="G80" s="65">
        <f t="shared" si="6"/>
        <v>0</v>
      </c>
      <c r="H80" s="65">
        <f t="shared" si="6"/>
        <v>0</v>
      </c>
      <c r="I80" s="65">
        <f t="shared" si="6"/>
        <v>0</v>
      </c>
      <c r="J80" s="65">
        <f t="shared" si="6"/>
        <v>0</v>
      </c>
      <c r="K80" s="65">
        <f t="shared" si="6"/>
        <v>0</v>
      </c>
      <c r="L80" s="65">
        <f t="shared" si="6"/>
        <v>0</v>
      </c>
      <c r="M80" s="65">
        <f t="shared" si="6"/>
        <v>0</v>
      </c>
      <c r="N80" s="65">
        <f t="shared" si="6"/>
        <v>0</v>
      </c>
      <c r="O80" s="65">
        <f t="shared" si="6"/>
        <v>0</v>
      </c>
      <c r="P80" s="65">
        <f t="shared" si="6"/>
        <v>0</v>
      </c>
      <c r="Q80" s="65">
        <f t="shared" si="6"/>
        <v>0</v>
      </c>
      <c r="R80" s="65">
        <f t="shared" si="6"/>
        <v>0</v>
      </c>
      <c r="S80" s="65"/>
      <c r="T80" s="159" t="e">
        <f t="shared" si="4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7">SUM(F81:Q81)</f>
        <v>0</v>
      </c>
      <c r="S81" s="149"/>
      <c r="T81" s="158" t="e">
        <f t="shared" si="4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7"/>
        <v>0</v>
      </c>
      <c r="S82" s="149"/>
      <c r="T82" s="158" t="e">
        <f t="shared" si="4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7"/>
        <v>0</v>
      </c>
      <c r="S83" s="149"/>
      <c r="T83" s="158" t="e">
        <f t="shared" si="4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7"/>
        <v>0</v>
      </c>
      <c r="S84" s="149"/>
      <c r="T84" s="158" t="e">
        <f t="shared" si="4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7"/>
        <v>0</v>
      </c>
      <c r="S85" s="149"/>
      <c r="T85" s="158" t="e">
        <f t="shared" si="4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7"/>
        <v>0</v>
      </c>
      <c r="S86" s="149"/>
      <c r="T86" s="158" t="e">
        <f t="shared" si="4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7"/>
        <v>0</v>
      </c>
      <c r="S87" s="149"/>
      <c r="T87" s="158" t="e">
        <f t="shared" si="4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7"/>
        <v>0</v>
      </c>
      <c r="S88" s="149"/>
      <c r="T88" s="158" t="e">
        <f t="shared" si="4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7"/>
        <v>0</v>
      </c>
      <c r="S89" s="149"/>
      <c r="T89" s="158" t="e">
        <f t="shared" si="4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7"/>
        <v>0</v>
      </c>
      <c r="S90" s="149"/>
      <c r="T90" s="158" t="e">
        <f t="shared" si="4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7"/>
        <v>0</v>
      </c>
      <c r="S91" s="149"/>
      <c r="T91" s="158" t="e">
        <f t="shared" si="4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7"/>
        <v>0</v>
      </c>
      <c r="S92" s="149"/>
      <c r="T92" s="158" t="e">
        <f t="shared" si="4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7"/>
        <v>0</v>
      </c>
      <c r="S93" s="149"/>
      <c r="T93" s="158" t="e">
        <f t="shared" si="4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7"/>
        <v>0</v>
      </c>
      <c r="S94" s="149"/>
      <c r="T94" s="158" t="e">
        <f t="shared" si="4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7"/>
        <v>0</v>
      </c>
      <c r="S95" s="149"/>
      <c r="T95" s="158" t="e">
        <f t="shared" si="4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7"/>
        <v>0</v>
      </c>
      <c r="S96" s="149"/>
      <c r="T96" s="158" t="e">
        <f t="shared" si="4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7"/>
        <v>0</v>
      </c>
      <c r="S97" s="149"/>
      <c r="T97" s="158" t="e">
        <f t="shared" si="4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7"/>
        <v>0</v>
      </c>
      <c r="S98" s="149"/>
      <c r="T98" s="158" t="e">
        <f t="shared" si="4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7"/>
        <v>0</v>
      </c>
      <c r="S99" s="149"/>
      <c r="T99" s="158" t="e">
        <f t="shared" si="4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7"/>
        <v>0</v>
      </c>
      <c r="S100" s="149"/>
      <c r="T100" s="158" t="e">
        <f t="shared" si="4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8">F102+F103</f>
        <v>0</v>
      </c>
      <c r="G101" s="152">
        <f t="shared" si="8"/>
        <v>0</v>
      </c>
      <c r="H101" s="152">
        <f t="shared" si="8"/>
        <v>0</v>
      </c>
      <c r="I101" s="152">
        <f t="shared" si="8"/>
        <v>0</v>
      </c>
      <c r="J101" s="152">
        <f t="shared" si="8"/>
        <v>0</v>
      </c>
      <c r="K101" s="152">
        <f t="shared" si="8"/>
        <v>0</v>
      </c>
      <c r="L101" s="152">
        <f t="shared" si="8"/>
        <v>0</v>
      </c>
      <c r="M101" s="152">
        <f t="shared" si="8"/>
        <v>0</v>
      </c>
      <c r="N101" s="152">
        <f t="shared" si="8"/>
        <v>0</v>
      </c>
      <c r="O101" s="152">
        <f t="shared" si="8"/>
        <v>0</v>
      </c>
      <c r="P101" s="152">
        <f t="shared" si="8"/>
        <v>0</v>
      </c>
      <c r="Q101" s="152">
        <f t="shared" si="8"/>
        <v>0</v>
      </c>
      <c r="R101" s="152">
        <f t="shared" si="8"/>
        <v>0</v>
      </c>
      <c r="S101" s="152"/>
      <c r="T101" s="157" t="e">
        <f t="shared" si="4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9">SUM(F102:Q102)</f>
        <v>0</v>
      </c>
      <c r="S102" s="149"/>
      <c r="T102" s="158" t="e">
        <f t="shared" si="4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9"/>
        <v>0</v>
      </c>
      <c r="S103" s="149"/>
      <c r="T103" s="158" t="e">
        <f t="shared" si="4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0">SUM(F105:F109)</f>
        <v>0</v>
      </c>
      <c r="G104" s="152">
        <f t="shared" si="10"/>
        <v>0</v>
      </c>
      <c r="H104" s="152">
        <f t="shared" si="10"/>
        <v>0</v>
      </c>
      <c r="I104" s="152">
        <f t="shared" si="10"/>
        <v>0</v>
      </c>
      <c r="J104" s="152">
        <f t="shared" si="10"/>
        <v>0</v>
      </c>
      <c r="K104" s="152">
        <f t="shared" si="10"/>
        <v>0</v>
      </c>
      <c r="L104" s="152">
        <f t="shared" si="10"/>
        <v>0</v>
      </c>
      <c r="M104" s="152">
        <f t="shared" si="10"/>
        <v>0</v>
      </c>
      <c r="N104" s="152">
        <f t="shared" si="10"/>
        <v>0</v>
      </c>
      <c r="O104" s="152">
        <f t="shared" si="10"/>
        <v>0</v>
      </c>
      <c r="P104" s="152">
        <f t="shared" si="10"/>
        <v>0</v>
      </c>
      <c r="Q104" s="152">
        <f t="shared" si="10"/>
        <v>0</v>
      </c>
      <c r="R104" s="152">
        <f t="shared" si="10"/>
        <v>0</v>
      </c>
      <c r="S104" s="152"/>
      <c r="T104" s="157" t="e">
        <f t="shared" si="4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1">SUM(F105:Q105)</f>
        <v>0</v>
      </c>
      <c r="S105" s="149"/>
      <c r="T105" s="158" t="e">
        <f t="shared" si="4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1"/>
        <v>0</v>
      </c>
      <c r="S106" s="149"/>
      <c r="T106" s="158" t="e">
        <f t="shared" si="4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1"/>
        <v>0</v>
      </c>
      <c r="S107" s="149"/>
      <c r="T107" s="158" t="e">
        <f t="shared" si="4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1"/>
        <v>0</v>
      </c>
      <c r="S108" s="149"/>
      <c r="T108" s="158" t="e">
        <f t="shared" si="4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1"/>
        <v>0</v>
      </c>
      <c r="S109" s="149"/>
      <c r="T109" s="158" t="e">
        <f t="shared" si="4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2">F111+F112</f>
        <v>0</v>
      </c>
      <c r="G110" s="152">
        <f t="shared" si="12"/>
        <v>0</v>
      </c>
      <c r="H110" s="152">
        <f t="shared" si="12"/>
        <v>0</v>
      </c>
      <c r="I110" s="152">
        <f t="shared" si="12"/>
        <v>0</v>
      </c>
      <c r="J110" s="152">
        <f t="shared" si="12"/>
        <v>0</v>
      </c>
      <c r="K110" s="152">
        <f t="shared" si="12"/>
        <v>0</v>
      </c>
      <c r="L110" s="152">
        <f t="shared" si="12"/>
        <v>0</v>
      </c>
      <c r="M110" s="152">
        <f t="shared" si="12"/>
        <v>0</v>
      </c>
      <c r="N110" s="152">
        <f t="shared" si="12"/>
        <v>0</v>
      </c>
      <c r="O110" s="152">
        <f t="shared" si="12"/>
        <v>0</v>
      </c>
      <c r="P110" s="152">
        <f t="shared" si="12"/>
        <v>0</v>
      </c>
      <c r="Q110" s="152">
        <f t="shared" si="12"/>
        <v>0</v>
      </c>
      <c r="R110" s="152">
        <f t="shared" si="12"/>
        <v>0</v>
      </c>
      <c r="S110" s="152"/>
      <c r="T110" s="157" t="e">
        <f t="shared" si="4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3">SUM(F111:Q111)</f>
        <v>0</v>
      </c>
      <c r="S111" s="149"/>
      <c r="T111" s="158" t="e">
        <f t="shared" si="4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3"/>
        <v>0</v>
      </c>
      <c r="S112" s="149"/>
      <c r="T112" s="158" t="e">
        <f t="shared" si="4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3"/>
        <v>0</v>
      </c>
      <c r="S113" s="152"/>
      <c r="T113" s="157" t="e">
        <f t="shared" si="4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3"/>
        <v>0</v>
      </c>
      <c r="S114" s="152"/>
      <c r="T114" s="157" t="e">
        <f t="shared" si="4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4">SUM(E116:E119)</f>
        <v>0</v>
      </c>
      <c r="F115" s="152">
        <f t="shared" si="14"/>
        <v>0</v>
      </c>
      <c r="G115" s="152">
        <f t="shared" si="14"/>
        <v>0</v>
      </c>
      <c r="H115" s="152">
        <f t="shared" si="14"/>
        <v>0</v>
      </c>
      <c r="I115" s="152">
        <f t="shared" si="14"/>
        <v>0</v>
      </c>
      <c r="J115" s="152">
        <f t="shared" si="14"/>
        <v>0</v>
      </c>
      <c r="K115" s="152">
        <f t="shared" si="14"/>
        <v>0</v>
      </c>
      <c r="L115" s="152">
        <f t="shared" si="14"/>
        <v>0</v>
      </c>
      <c r="M115" s="152">
        <f t="shared" si="14"/>
        <v>0</v>
      </c>
      <c r="N115" s="152">
        <f t="shared" si="14"/>
        <v>0</v>
      </c>
      <c r="O115" s="152">
        <f t="shared" si="14"/>
        <v>0</v>
      </c>
      <c r="P115" s="152">
        <f t="shared" si="14"/>
        <v>0</v>
      </c>
      <c r="Q115" s="152">
        <f t="shared" si="14"/>
        <v>0</v>
      </c>
      <c r="R115" s="152">
        <f t="shared" si="14"/>
        <v>0</v>
      </c>
      <c r="S115" s="152">
        <f t="shared" si="14"/>
        <v>0</v>
      </c>
      <c r="T115" s="157" t="e">
        <f t="shared" si="4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5">SUM(F116:Q116)</f>
        <v>0</v>
      </c>
      <c r="S116" s="149"/>
      <c r="T116" s="158" t="e">
        <f t="shared" si="4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5"/>
        <v>0</v>
      </c>
      <c r="S117" s="149"/>
      <c r="T117" s="158" t="e">
        <f t="shared" si="4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5"/>
        <v>0</v>
      </c>
      <c r="S118" s="149">
        <f>E118-R118</f>
        <v>0</v>
      </c>
      <c r="T118" s="158" t="e">
        <f t="shared" si="4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5"/>
        <v>0</v>
      </c>
      <c r="S119" s="149">
        <f>E119-R119</f>
        <v>0</v>
      </c>
      <c r="T119" s="158" t="e">
        <f t="shared" si="4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6">SUM(F121:F123)</f>
        <v>0</v>
      </c>
      <c r="G120" s="152">
        <f t="shared" si="16"/>
        <v>0</v>
      </c>
      <c r="H120" s="152">
        <f t="shared" si="16"/>
        <v>0</v>
      </c>
      <c r="I120" s="152">
        <f t="shared" si="16"/>
        <v>0</v>
      </c>
      <c r="J120" s="152">
        <f t="shared" si="16"/>
        <v>0</v>
      </c>
      <c r="K120" s="152">
        <f t="shared" si="16"/>
        <v>0</v>
      </c>
      <c r="L120" s="152">
        <f t="shared" si="16"/>
        <v>0</v>
      </c>
      <c r="M120" s="152">
        <f t="shared" si="16"/>
        <v>0</v>
      </c>
      <c r="N120" s="152">
        <f t="shared" si="16"/>
        <v>0</v>
      </c>
      <c r="O120" s="152">
        <f t="shared" si="16"/>
        <v>0</v>
      </c>
      <c r="P120" s="152">
        <f t="shared" si="16"/>
        <v>0</v>
      </c>
      <c r="Q120" s="152">
        <f t="shared" si="16"/>
        <v>0</v>
      </c>
      <c r="R120" s="152">
        <f t="shared" si="16"/>
        <v>0</v>
      </c>
      <c r="S120" s="152"/>
      <c r="T120" s="157" t="e">
        <f t="shared" si="4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7">SUM(F121:Q121)</f>
        <v>0</v>
      </c>
      <c r="S121" s="149"/>
      <c r="T121" s="158" t="e">
        <f t="shared" si="4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7"/>
        <v>0</v>
      </c>
      <c r="S122" s="149"/>
      <c r="T122" s="158" t="e">
        <f t="shared" si="4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7"/>
        <v>0</v>
      </c>
      <c r="S123" s="149"/>
      <c r="T123" s="158" t="e">
        <f t="shared" si="4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8">SUM(G125:G155)</f>
        <v>0</v>
      </c>
      <c r="H124" s="152">
        <f t="shared" si="18"/>
        <v>0</v>
      </c>
      <c r="I124" s="152">
        <f t="shared" si="18"/>
        <v>0</v>
      </c>
      <c r="J124" s="152">
        <f t="shared" si="18"/>
        <v>0</v>
      </c>
      <c r="K124" s="152">
        <f t="shared" si="18"/>
        <v>0</v>
      </c>
      <c r="L124" s="152">
        <f t="shared" si="18"/>
        <v>0</v>
      </c>
      <c r="M124" s="152">
        <f t="shared" si="18"/>
        <v>0</v>
      </c>
      <c r="N124" s="152">
        <f t="shared" si="18"/>
        <v>0</v>
      </c>
      <c r="O124" s="152">
        <f t="shared" si="18"/>
        <v>0</v>
      </c>
      <c r="P124" s="152">
        <f t="shared" si="18"/>
        <v>0</v>
      </c>
      <c r="Q124" s="152">
        <f t="shared" si="18"/>
        <v>0</v>
      </c>
      <c r="R124" s="152">
        <f t="shared" si="18"/>
        <v>0</v>
      </c>
      <c r="S124" s="152"/>
      <c r="T124" s="157" t="e">
        <f t="shared" si="4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5" si="19">SUM(F125:Q125)</f>
        <v>0</v>
      </c>
      <c r="S125" s="149"/>
      <c r="T125" s="158" t="e">
        <f t="shared" si="4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19"/>
        <v>0</v>
      </c>
      <c r="S126" s="149"/>
      <c r="T126" s="158" t="e">
        <f t="shared" si="4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19"/>
        <v>0</v>
      </c>
      <c r="S127" s="149"/>
      <c r="T127" s="158" t="e">
        <f t="shared" si="4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19"/>
        <v>0</v>
      </c>
      <c r="S128" s="149"/>
      <c r="T128" s="158" t="e">
        <f t="shared" si="4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19"/>
        <v>0</v>
      </c>
      <c r="S129" s="149"/>
      <c r="T129" s="158" t="e">
        <f t="shared" si="4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19"/>
        <v>0</v>
      </c>
      <c r="S130" s="149"/>
      <c r="T130" s="158" t="e">
        <f t="shared" si="4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19"/>
        <v>0</v>
      </c>
      <c r="S131" s="149"/>
      <c r="T131" s="158" t="e">
        <f t="shared" si="4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19"/>
        <v>0</v>
      </c>
      <c r="S132" s="149"/>
      <c r="T132" s="158" t="e">
        <f t="shared" si="4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19"/>
        <v>0</v>
      </c>
      <c r="S133" s="149"/>
      <c r="T133" s="158" t="e">
        <f t="shared" si="4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19"/>
        <v>0</v>
      </c>
      <c r="S134" s="149"/>
      <c r="T134" s="158" t="e">
        <f t="shared" si="4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19"/>
        <v>0</v>
      </c>
      <c r="S135" s="149"/>
      <c r="T135" s="158" t="e">
        <f t="shared" si="4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19"/>
        <v>0</v>
      </c>
      <c r="S136" s="149"/>
      <c r="T136" s="158" t="e">
        <f t="shared" si="4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19"/>
        <v>0</v>
      </c>
      <c r="S137" s="149"/>
      <c r="T137" s="158" t="e">
        <f t="shared" si="4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19"/>
        <v>0</v>
      </c>
      <c r="S138" s="149"/>
      <c r="T138" s="158" t="e">
        <f t="shared" ref="T138:T201" si="20">R138/E138</f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19"/>
        <v>0</v>
      </c>
      <c r="S139" s="149"/>
      <c r="T139" s="158" t="e">
        <f t="shared" si="20"/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19"/>
        <v>0</v>
      </c>
      <c r="S140" s="149"/>
      <c r="T140" s="158" t="e">
        <f t="shared" si="20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19"/>
        <v>0</v>
      </c>
      <c r="S141" s="149"/>
      <c r="T141" s="158" t="e">
        <f t="shared" si="20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19"/>
        <v>0</v>
      </c>
      <c r="S142" s="149"/>
      <c r="T142" s="158" t="e">
        <f t="shared" si="20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19"/>
        <v>0</v>
      </c>
      <c r="S143" s="149"/>
      <c r="T143" s="158" t="e">
        <f t="shared" si="20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19"/>
        <v>0</v>
      </c>
      <c r="S144" s="149"/>
      <c r="T144" s="158" t="e">
        <f t="shared" si="20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19"/>
        <v>0</v>
      </c>
      <c r="S145" s="149"/>
      <c r="T145" s="158" t="e">
        <f t="shared" si="20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19"/>
        <v>0</v>
      </c>
      <c r="S146" s="149"/>
      <c r="T146" s="158" t="e">
        <f t="shared" si="20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19"/>
        <v>0</v>
      </c>
      <c r="S147" s="149"/>
      <c r="T147" s="158" t="e">
        <f t="shared" si="20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19"/>
        <v>0</v>
      </c>
      <c r="S148" s="149"/>
      <c r="T148" s="158" t="e">
        <f t="shared" si="20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19"/>
        <v>0</v>
      </c>
      <c r="S149" s="149"/>
      <c r="T149" s="158" t="e">
        <f t="shared" si="20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19"/>
        <v>0</v>
      </c>
      <c r="S150" s="149"/>
      <c r="T150" s="158" t="e">
        <f t="shared" si="20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19"/>
        <v>0</v>
      </c>
      <c r="S151" s="149"/>
      <c r="T151" s="158" t="e">
        <f t="shared" si="20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19"/>
        <v>0</v>
      </c>
      <c r="S152" s="149"/>
      <c r="T152" s="158" t="e">
        <f t="shared" si="20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19"/>
        <v>0</v>
      </c>
      <c r="S153" s="149"/>
      <c r="T153" s="158" t="e">
        <f t="shared" si="20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19"/>
        <v>0</v>
      </c>
      <c r="S154" s="149"/>
      <c r="T154" s="158" t="e">
        <f t="shared" si="20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si="19"/>
        <v>0</v>
      </c>
      <c r="S155" s="149"/>
      <c r="T155" s="158" t="e">
        <f t="shared" si="20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1">SUM(E157:E161)</f>
        <v>0</v>
      </c>
      <c r="F156" s="152">
        <f t="shared" si="21"/>
        <v>0</v>
      </c>
      <c r="G156" s="152">
        <f t="shared" si="21"/>
        <v>0</v>
      </c>
      <c r="H156" s="152">
        <f t="shared" si="21"/>
        <v>0</v>
      </c>
      <c r="I156" s="152">
        <f t="shared" si="21"/>
        <v>0</v>
      </c>
      <c r="J156" s="152">
        <f t="shared" si="21"/>
        <v>0</v>
      </c>
      <c r="K156" s="152">
        <f t="shared" si="21"/>
        <v>0</v>
      </c>
      <c r="L156" s="152">
        <f t="shared" si="21"/>
        <v>0</v>
      </c>
      <c r="M156" s="152">
        <f t="shared" si="21"/>
        <v>0</v>
      </c>
      <c r="N156" s="152">
        <f t="shared" si="21"/>
        <v>0</v>
      </c>
      <c r="O156" s="152">
        <f t="shared" si="21"/>
        <v>0</v>
      </c>
      <c r="P156" s="152">
        <f t="shared" si="21"/>
        <v>0</v>
      </c>
      <c r="Q156" s="152">
        <f t="shared" si="21"/>
        <v>0</v>
      </c>
      <c r="R156" s="152">
        <f t="shared" si="21"/>
        <v>0</v>
      </c>
      <c r="S156" s="152">
        <f t="shared" ref="S156:S160" si="22">E156-R156</f>
        <v>0</v>
      </c>
      <c r="T156" s="157" t="e">
        <f t="shared" si="20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0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2"/>
        <v>0</v>
      </c>
      <c r="T158" s="158" t="e">
        <f t="shared" si="20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2"/>
        <v>0</v>
      </c>
      <c r="T159" s="158" t="e">
        <f t="shared" si="20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2"/>
        <v>0</v>
      </c>
      <c r="T160" s="158" t="e">
        <f t="shared" si="20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0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3">SUM(F163:F165)</f>
        <v>0</v>
      </c>
      <c r="G162" s="152">
        <f t="shared" si="23"/>
        <v>0</v>
      </c>
      <c r="H162" s="152">
        <f t="shared" si="23"/>
        <v>0</v>
      </c>
      <c r="I162" s="152">
        <f t="shared" si="23"/>
        <v>0</v>
      </c>
      <c r="J162" s="152">
        <f t="shared" si="23"/>
        <v>0</v>
      </c>
      <c r="K162" s="152">
        <f t="shared" si="23"/>
        <v>0</v>
      </c>
      <c r="L162" s="152">
        <f t="shared" si="23"/>
        <v>0</v>
      </c>
      <c r="M162" s="152">
        <f t="shared" si="23"/>
        <v>0</v>
      </c>
      <c r="N162" s="152">
        <f t="shared" si="23"/>
        <v>0</v>
      </c>
      <c r="O162" s="152">
        <f t="shared" si="23"/>
        <v>0</v>
      </c>
      <c r="P162" s="152">
        <f t="shared" si="23"/>
        <v>0</v>
      </c>
      <c r="Q162" s="152">
        <f t="shared" si="23"/>
        <v>0</v>
      </c>
      <c r="R162" s="152">
        <f t="shared" si="23"/>
        <v>0</v>
      </c>
      <c r="S162" s="152"/>
      <c r="T162" s="157" t="e">
        <f t="shared" si="20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0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0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0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0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4">SUM(E168:E180)</f>
        <v>0</v>
      </c>
      <c r="F167" s="151">
        <f t="shared" si="24"/>
        <v>0</v>
      </c>
      <c r="G167" s="151">
        <f t="shared" si="24"/>
        <v>0</v>
      </c>
      <c r="H167" s="151">
        <f t="shared" si="24"/>
        <v>0</v>
      </c>
      <c r="I167" s="151">
        <f t="shared" si="24"/>
        <v>0</v>
      </c>
      <c r="J167" s="151">
        <f t="shared" si="24"/>
        <v>0</v>
      </c>
      <c r="K167" s="151">
        <f t="shared" si="24"/>
        <v>0</v>
      </c>
      <c r="L167" s="151">
        <f t="shared" si="24"/>
        <v>0</v>
      </c>
      <c r="M167" s="151">
        <f t="shared" si="24"/>
        <v>0</v>
      </c>
      <c r="N167" s="151">
        <f t="shared" si="24"/>
        <v>0</v>
      </c>
      <c r="O167" s="151">
        <f t="shared" si="24"/>
        <v>0</v>
      </c>
      <c r="P167" s="151">
        <f t="shared" si="24"/>
        <v>0</v>
      </c>
      <c r="Q167" s="151">
        <f t="shared" si="24"/>
        <v>0</v>
      </c>
      <c r="R167" s="151">
        <f t="shared" si="24"/>
        <v>0</v>
      </c>
      <c r="S167" s="151"/>
      <c r="T167" s="160" t="e">
        <f t="shared" si="20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5">SUM(F168:Q168)</f>
        <v>0</v>
      </c>
      <c r="S168" s="149"/>
      <c r="T168" s="158" t="e">
        <f t="shared" si="20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5"/>
        <v>0</v>
      </c>
      <c r="S169" s="149"/>
      <c r="T169" s="158" t="e">
        <f t="shared" si="20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5"/>
        <v>0</v>
      </c>
      <c r="S170" s="149"/>
      <c r="T170" s="158" t="e">
        <f t="shared" si="20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5"/>
        <v>0</v>
      </c>
      <c r="S171" s="149"/>
      <c r="T171" s="158" t="e">
        <f t="shared" si="20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5"/>
        <v>0</v>
      </c>
      <c r="S172" s="149"/>
      <c r="T172" s="158" t="e">
        <f t="shared" si="20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5"/>
        <v>0</v>
      </c>
      <c r="S173" s="149"/>
      <c r="T173" s="158" t="e">
        <f t="shared" si="20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5"/>
        <v>0</v>
      </c>
      <c r="S174" s="149"/>
      <c r="T174" s="158" t="e">
        <f t="shared" si="20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5"/>
        <v>0</v>
      </c>
      <c r="S175" s="149"/>
      <c r="T175" s="158" t="e">
        <f t="shared" si="20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5"/>
        <v>0</v>
      </c>
      <c r="S176" s="149"/>
      <c r="T176" s="158" t="e">
        <f t="shared" si="20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5"/>
        <v>0</v>
      </c>
      <c r="S177" s="149"/>
      <c r="T177" s="158" t="e">
        <f t="shared" si="20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5"/>
        <v>0</v>
      </c>
      <c r="S178" s="149"/>
      <c r="T178" s="158" t="e">
        <f t="shared" si="20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5"/>
        <v>0</v>
      </c>
      <c r="S179" s="149"/>
      <c r="T179" s="158" t="e">
        <f t="shared" si="20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5"/>
        <v>0</v>
      </c>
      <c r="S180" s="149"/>
      <c r="T180" s="158" t="e">
        <f t="shared" si="20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0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6">E167+E166+E162+E156+E124+E120+E115+E114+E113+E110+E104+E101+E80+E77+E74</f>
        <v>24000</v>
      </c>
      <c r="F182" s="151">
        <f t="shared" si="26"/>
        <v>0</v>
      </c>
      <c r="G182" s="151">
        <f t="shared" si="26"/>
        <v>0</v>
      </c>
      <c r="H182" s="151">
        <f t="shared" si="26"/>
        <v>0</v>
      </c>
      <c r="I182" s="151">
        <f t="shared" si="26"/>
        <v>0</v>
      </c>
      <c r="J182" s="151">
        <f t="shared" si="26"/>
        <v>0</v>
      </c>
      <c r="K182" s="151">
        <f t="shared" si="26"/>
        <v>0</v>
      </c>
      <c r="L182" s="151">
        <f t="shared" si="26"/>
        <v>0</v>
      </c>
      <c r="M182" s="151">
        <f t="shared" si="26"/>
        <v>0</v>
      </c>
      <c r="N182" s="151">
        <f t="shared" si="26"/>
        <v>0</v>
      </c>
      <c r="O182" s="151">
        <f t="shared" si="26"/>
        <v>0</v>
      </c>
      <c r="P182" s="151">
        <f t="shared" si="26"/>
        <v>0</v>
      </c>
      <c r="Q182" s="151">
        <f t="shared" si="26"/>
        <v>0</v>
      </c>
      <c r="R182" s="151">
        <f t="shared" si="26"/>
        <v>0</v>
      </c>
      <c r="S182" s="151">
        <f>E182-R182</f>
        <v>24000</v>
      </c>
      <c r="T182" s="160">
        <f t="shared" si="20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0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0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0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0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0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7">F186</f>
        <v>0</v>
      </c>
      <c r="G188" s="151">
        <f t="shared" si="27"/>
        <v>0</v>
      </c>
      <c r="H188" s="151">
        <f t="shared" si="27"/>
        <v>0</v>
      </c>
      <c r="I188" s="151">
        <f t="shared" si="27"/>
        <v>0</v>
      </c>
      <c r="J188" s="151">
        <f t="shared" si="27"/>
        <v>0</v>
      </c>
      <c r="K188" s="151">
        <f t="shared" si="27"/>
        <v>0</v>
      </c>
      <c r="L188" s="151">
        <f t="shared" si="27"/>
        <v>0</v>
      </c>
      <c r="M188" s="151">
        <f t="shared" si="27"/>
        <v>0</v>
      </c>
      <c r="N188" s="151">
        <f t="shared" si="27"/>
        <v>0</v>
      </c>
      <c r="O188" s="151">
        <f t="shared" si="27"/>
        <v>0</v>
      </c>
      <c r="P188" s="151">
        <f t="shared" si="27"/>
        <v>0</v>
      </c>
      <c r="Q188" s="151">
        <f t="shared" si="27"/>
        <v>0</v>
      </c>
      <c r="R188" s="151">
        <f t="shared" si="27"/>
        <v>0</v>
      </c>
      <c r="S188" s="151">
        <f>E188-R188</f>
        <v>0</v>
      </c>
      <c r="T188" s="160" t="e">
        <f t="shared" si="20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0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0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0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0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0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28">F195+F196</f>
        <v>0</v>
      </c>
      <c r="G194" s="34">
        <f t="shared" si="28"/>
        <v>0</v>
      </c>
      <c r="H194" s="34">
        <f t="shared" si="28"/>
        <v>0</v>
      </c>
      <c r="I194" s="34">
        <f t="shared" si="28"/>
        <v>0</v>
      </c>
      <c r="J194" s="34">
        <f t="shared" si="28"/>
        <v>0</v>
      </c>
      <c r="K194" s="34">
        <f t="shared" si="28"/>
        <v>0</v>
      </c>
      <c r="L194" s="34">
        <f t="shared" si="28"/>
        <v>0</v>
      </c>
      <c r="M194" s="34">
        <f t="shared" si="28"/>
        <v>0</v>
      </c>
      <c r="N194" s="34">
        <f t="shared" si="28"/>
        <v>0</v>
      </c>
      <c r="O194" s="34">
        <f t="shared" si="28"/>
        <v>0</v>
      </c>
      <c r="P194" s="34">
        <f t="shared" si="28"/>
        <v>0</v>
      </c>
      <c r="Q194" s="34">
        <f t="shared" si="28"/>
        <v>0</v>
      </c>
      <c r="R194" s="34">
        <f t="shared" si="28"/>
        <v>0</v>
      </c>
      <c r="S194" s="34"/>
      <c r="T194" s="163" t="e">
        <f t="shared" si="20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0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0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29">SUM(F198:F205)</f>
        <v>0</v>
      </c>
      <c r="G197" s="33">
        <f t="shared" si="29"/>
        <v>0</v>
      </c>
      <c r="H197" s="33">
        <f t="shared" si="29"/>
        <v>0</v>
      </c>
      <c r="I197" s="33">
        <f t="shared" si="29"/>
        <v>0</v>
      </c>
      <c r="J197" s="33">
        <f t="shared" si="29"/>
        <v>0</v>
      </c>
      <c r="K197" s="33">
        <f t="shared" si="29"/>
        <v>0</v>
      </c>
      <c r="L197" s="33">
        <f t="shared" si="29"/>
        <v>0</v>
      </c>
      <c r="M197" s="33">
        <f t="shared" si="29"/>
        <v>0</v>
      </c>
      <c r="N197" s="33">
        <f t="shared" si="29"/>
        <v>0</v>
      </c>
      <c r="O197" s="33">
        <f t="shared" si="29"/>
        <v>0</v>
      </c>
      <c r="P197" s="33">
        <f t="shared" si="29"/>
        <v>0</v>
      </c>
      <c r="Q197" s="33">
        <f t="shared" si="29"/>
        <v>0</v>
      </c>
      <c r="R197" s="33">
        <f t="shared" si="29"/>
        <v>0</v>
      </c>
      <c r="S197" s="33"/>
      <c r="T197" s="162" t="e">
        <f t="shared" si="20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0">SUM(F198:Q198)</f>
        <v>0</v>
      </c>
      <c r="S198" s="149"/>
      <c r="T198" s="158" t="e">
        <f t="shared" si="20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0"/>
        <v>0</v>
      </c>
      <c r="S199" s="149"/>
      <c r="T199" s="158" t="e">
        <f t="shared" si="20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0"/>
        <v>0</v>
      </c>
      <c r="S200" s="149"/>
      <c r="T200" s="158" t="e">
        <f t="shared" si="20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0"/>
        <v>0</v>
      </c>
      <c r="S201" s="149"/>
      <c r="T201" s="158" t="e">
        <f t="shared" si="20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0"/>
        <v>0</v>
      </c>
      <c r="S202" s="149"/>
      <c r="T202" s="158" t="e">
        <f t="shared" ref="T202:T223" si="31">R202/E202</f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0"/>
        <v>0</v>
      </c>
      <c r="S203" s="149"/>
      <c r="T203" s="158" t="e">
        <f t="shared" si="31"/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0"/>
        <v>0</v>
      </c>
      <c r="S204" s="149"/>
      <c r="T204" s="158" t="e">
        <f t="shared" si="31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0"/>
        <v>0</v>
      </c>
      <c r="S205" s="149"/>
      <c r="T205" s="158" t="e">
        <f t="shared" si="31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2">SUM(F207:F208)</f>
        <v>0</v>
      </c>
      <c r="G206" s="33">
        <f t="shared" si="32"/>
        <v>0</v>
      </c>
      <c r="H206" s="33">
        <f t="shared" si="32"/>
        <v>0</v>
      </c>
      <c r="I206" s="33">
        <f t="shared" si="32"/>
        <v>0</v>
      </c>
      <c r="J206" s="33">
        <f t="shared" si="32"/>
        <v>0</v>
      </c>
      <c r="K206" s="33">
        <f t="shared" si="32"/>
        <v>0</v>
      </c>
      <c r="L206" s="33">
        <f t="shared" si="32"/>
        <v>0</v>
      </c>
      <c r="M206" s="33">
        <f t="shared" si="32"/>
        <v>0</v>
      </c>
      <c r="N206" s="33">
        <f t="shared" si="32"/>
        <v>0</v>
      </c>
      <c r="O206" s="33">
        <f t="shared" si="32"/>
        <v>0</v>
      </c>
      <c r="P206" s="33">
        <f t="shared" si="32"/>
        <v>0</v>
      </c>
      <c r="Q206" s="33">
        <f t="shared" si="32"/>
        <v>0</v>
      </c>
      <c r="R206" s="33">
        <f t="shared" si="32"/>
        <v>0</v>
      </c>
      <c r="S206" s="33"/>
      <c r="T206" s="162" t="e">
        <f t="shared" si="31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1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1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3">F210+F211</f>
        <v>0</v>
      </c>
      <c r="G209" s="33">
        <f t="shared" si="33"/>
        <v>0</v>
      </c>
      <c r="H209" s="33">
        <f t="shared" si="33"/>
        <v>0</v>
      </c>
      <c r="I209" s="33">
        <f t="shared" si="33"/>
        <v>0</v>
      </c>
      <c r="J209" s="33">
        <f t="shared" si="33"/>
        <v>0</v>
      </c>
      <c r="K209" s="33">
        <f t="shared" si="33"/>
        <v>0</v>
      </c>
      <c r="L209" s="33">
        <f t="shared" si="33"/>
        <v>0</v>
      </c>
      <c r="M209" s="33">
        <f t="shared" si="33"/>
        <v>0</v>
      </c>
      <c r="N209" s="33">
        <f t="shared" si="33"/>
        <v>0</v>
      </c>
      <c r="O209" s="33">
        <f t="shared" si="33"/>
        <v>0</v>
      </c>
      <c r="P209" s="33">
        <f t="shared" si="33"/>
        <v>0</v>
      </c>
      <c r="Q209" s="33">
        <f t="shared" si="33"/>
        <v>0</v>
      </c>
      <c r="R209" s="33">
        <f t="shared" si="33"/>
        <v>0</v>
      </c>
      <c r="S209" s="33"/>
      <c r="T209" s="162" t="e">
        <f t="shared" si="31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1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1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1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4">F214+F215</f>
        <v>0</v>
      </c>
      <c r="G213" s="33">
        <f t="shared" si="34"/>
        <v>0</v>
      </c>
      <c r="H213" s="33">
        <f t="shared" si="34"/>
        <v>0</v>
      </c>
      <c r="I213" s="33">
        <f t="shared" si="34"/>
        <v>0</v>
      </c>
      <c r="J213" s="33">
        <f t="shared" si="34"/>
        <v>0</v>
      </c>
      <c r="K213" s="33">
        <f t="shared" si="34"/>
        <v>0</v>
      </c>
      <c r="L213" s="33">
        <f t="shared" si="34"/>
        <v>0</v>
      </c>
      <c r="M213" s="33">
        <f t="shared" si="34"/>
        <v>0</v>
      </c>
      <c r="N213" s="33">
        <f t="shared" si="34"/>
        <v>0</v>
      </c>
      <c r="O213" s="33">
        <f t="shared" si="34"/>
        <v>0</v>
      </c>
      <c r="P213" s="33">
        <f t="shared" si="34"/>
        <v>0</v>
      </c>
      <c r="Q213" s="33">
        <f t="shared" si="34"/>
        <v>0</v>
      </c>
      <c r="R213" s="33">
        <f t="shared" si="34"/>
        <v>0</v>
      </c>
      <c r="S213" s="33"/>
      <c r="T213" s="162" t="e">
        <f t="shared" si="31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1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1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1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5">F213+F212+F209+F206+F197+F194+F193+F192</f>
        <v>0</v>
      </c>
      <c r="G217" s="151">
        <f t="shared" si="35"/>
        <v>0</v>
      </c>
      <c r="H217" s="151">
        <f t="shared" si="35"/>
        <v>0</v>
      </c>
      <c r="I217" s="151">
        <f t="shared" si="35"/>
        <v>0</v>
      </c>
      <c r="J217" s="151">
        <f t="shared" si="35"/>
        <v>0</v>
      </c>
      <c r="K217" s="151">
        <f t="shared" si="35"/>
        <v>0</v>
      </c>
      <c r="L217" s="151">
        <f t="shared" si="35"/>
        <v>0</v>
      </c>
      <c r="M217" s="151">
        <f t="shared" si="35"/>
        <v>0</v>
      </c>
      <c r="N217" s="151">
        <f t="shared" si="35"/>
        <v>0</v>
      </c>
      <c r="O217" s="151">
        <f t="shared" si="35"/>
        <v>0</v>
      </c>
      <c r="P217" s="151">
        <f t="shared" si="35"/>
        <v>0</v>
      </c>
      <c r="Q217" s="151">
        <f t="shared" si="35"/>
        <v>0</v>
      </c>
      <c r="R217" s="151">
        <f t="shared" si="35"/>
        <v>0</v>
      </c>
      <c r="S217" s="151">
        <f>E217-R217</f>
        <v>0</v>
      </c>
      <c r="T217" s="160" t="e">
        <f t="shared" si="31"/>
        <v>#DIV/0!</v>
      </c>
    </row>
    <row r="218" spans="1:20" s="150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1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6">E217+E188+E182+E70</f>
        <v>24000</v>
      </c>
      <c r="F219" s="20">
        <f t="shared" si="36"/>
        <v>0</v>
      </c>
      <c r="G219" s="20">
        <f t="shared" si="36"/>
        <v>0</v>
      </c>
      <c r="H219" s="20">
        <f t="shared" si="36"/>
        <v>0</v>
      </c>
      <c r="I219" s="20">
        <f t="shared" si="36"/>
        <v>0</v>
      </c>
      <c r="J219" s="20">
        <f t="shared" si="36"/>
        <v>0</v>
      </c>
      <c r="K219" s="20">
        <f t="shared" si="36"/>
        <v>0</v>
      </c>
      <c r="L219" s="20">
        <f t="shared" si="36"/>
        <v>0</v>
      </c>
      <c r="M219" s="20">
        <f t="shared" si="36"/>
        <v>0</v>
      </c>
      <c r="N219" s="20">
        <f t="shared" si="36"/>
        <v>0</v>
      </c>
      <c r="O219" s="20">
        <f t="shared" si="36"/>
        <v>0</v>
      </c>
      <c r="P219" s="20">
        <f t="shared" si="36"/>
        <v>0</v>
      </c>
      <c r="Q219" s="20">
        <f t="shared" si="36"/>
        <v>0</v>
      </c>
      <c r="R219" s="20">
        <f t="shared" si="36"/>
        <v>0</v>
      </c>
      <c r="S219" s="20">
        <f t="shared" si="36"/>
        <v>24000</v>
      </c>
      <c r="T219" s="164">
        <f t="shared" si="31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1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1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1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7">E221+E219</f>
        <v>24000</v>
      </c>
      <c r="F223" s="10">
        <f t="shared" si="37"/>
        <v>0</v>
      </c>
      <c r="G223" s="10">
        <f t="shared" si="37"/>
        <v>0</v>
      </c>
      <c r="H223" s="10">
        <f t="shared" si="37"/>
        <v>0</v>
      </c>
      <c r="I223" s="10">
        <f t="shared" si="37"/>
        <v>0</v>
      </c>
      <c r="J223" s="10">
        <f t="shared" si="37"/>
        <v>0</v>
      </c>
      <c r="K223" s="10">
        <f t="shared" si="37"/>
        <v>0</v>
      </c>
      <c r="L223" s="10">
        <f t="shared" si="37"/>
        <v>0</v>
      </c>
      <c r="M223" s="10">
        <f t="shared" si="37"/>
        <v>0</v>
      </c>
      <c r="N223" s="10">
        <f t="shared" si="37"/>
        <v>0</v>
      </c>
      <c r="O223" s="10">
        <f t="shared" si="37"/>
        <v>0</v>
      </c>
      <c r="P223" s="10">
        <f t="shared" si="37"/>
        <v>0</v>
      </c>
      <c r="Q223" s="10">
        <f t="shared" si="37"/>
        <v>0</v>
      </c>
      <c r="R223" s="10">
        <f t="shared" si="37"/>
        <v>0</v>
      </c>
      <c r="S223" s="10">
        <f t="shared" si="37"/>
        <v>24000</v>
      </c>
      <c r="T223" s="165">
        <f t="shared" si="31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x14ac:dyDescent="0.2">
      <c r="A228" s="148" t="s">
        <v>433</v>
      </c>
      <c r="D228" s="148" t="s">
        <v>434</v>
      </c>
      <c r="R228" s="154" t="s">
        <v>435</v>
      </c>
      <c r="T228" s="155"/>
      <c r="U228" s="154"/>
    </row>
    <row r="229" spans="1:21" x14ac:dyDescent="0.2">
      <c r="T229" s="155"/>
      <c r="U229" s="154"/>
    </row>
    <row r="230" spans="1:21" x14ac:dyDescent="0.2"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x14ac:dyDescent="0.2">
      <c r="A232" s="148" t="s">
        <v>448</v>
      </c>
      <c r="D232" s="148" t="s">
        <v>442</v>
      </c>
      <c r="R232" s="154" t="s">
        <v>439</v>
      </c>
      <c r="T232" s="155"/>
      <c r="U232" s="154"/>
    </row>
  </sheetData>
  <mergeCells count="14">
    <mergeCell ref="T9:T11"/>
    <mergeCell ref="A8:S8"/>
    <mergeCell ref="A9:C11"/>
    <mergeCell ref="D9:D11"/>
    <mergeCell ref="E9:E11"/>
    <mergeCell ref="F9:Q9"/>
    <mergeCell ref="R9:R11"/>
    <mergeCell ref="S9:S11"/>
    <mergeCell ref="A7:T7"/>
    <mergeCell ref="A1:T1"/>
    <mergeCell ref="A2:T2"/>
    <mergeCell ref="A3:T3"/>
    <mergeCell ref="A5:T5"/>
    <mergeCell ref="A6:T6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FARS-CONT</vt:lpstr>
      <vt:lpstr>FARS-101-SUMMARY</vt:lpstr>
      <vt:lpstr>Pamana-DSWD-LGU</vt:lpstr>
      <vt:lpstr>DFAT (PDPB)</vt:lpstr>
      <vt:lpstr>DFAT (DRMB)</vt:lpstr>
      <vt:lpstr>'DFAT (DRMB)'!Print_Area</vt:lpstr>
      <vt:lpstr>'DFAT (PDPB)'!Print_Area</vt:lpstr>
      <vt:lpstr>'Pamana-DSWD-LGU'!Print_Area</vt:lpstr>
      <vt:lpstr>'DFAT (DRMB)'!Print_Titles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Jennifer C. Tumbali</cp:lastModifiedBy>
  <cp:lastPrinted>2019-03-30T02:25:04Z</cp:lastPrinted>
  <dcterms:created xsi:type="dcterms:W3CDTF">2014-02-12T09:14:44Z</dcterms:created>
  <dcterms:modified xsi:type="dcterms:W3CDTF">2019-08-28T01:24:19Z</dcterms:modified>
</cp:coreProperties>
</file>