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fdelgado\Desktop\FARs\FARs 2020\9 September 2020\sUBMITTED\"/>
    </mc:Choice>
  </mc:AlternateContent>
  <bookViews>
    <workbookView xWindow="-120" yWindow="0" windowWidth="10830" windowHeight="10500" tabRatio="461"/>
  </bookViews>
  <sheets>
    <sheet name="FAR 1-C (04)" sheetId="1" r:id="rId1"/>
    <sheet name="Region 02 FAR 1-C (current)" sheetId="4" r:id="rId2"/>
  </sheets>
  <externalReferences>
    <externalReference r:id="rId3"/>
  </externalReferences>
  <definedNames>
    <definedName name="_xlnm._FilterDatabase" localSheetId="1" hidden="1">'Region 02 FAR 1-C (current)'!$A$13:$AG$800</definedName>
    <definedName name="Adjustment" localSheetId="1">#REF!</definedName>
    <definedName name="Adjustment">#REF!</definedName>
    <definedName name="AI_Apr" localSheetId="1">#REF!</definedName>
    <definedName name="AI_Apr">#REF!</definedName>
    <definedName name="AI_Aug" localSheetId="1">#REF!</definedName>
    <definedName name="AI_Aug">#REF!</definedName>
    <definedName name="AI_Dec" localSheetId="1">#REF!</definedName>
    <definedName name="AI_Dec">#REF!</definedName>
    <definedName name="AI_Feb" localSheetId="1">#REF!</definedName>
    <definedName name="AI_Feb">#REF!</definedName>
    <definedName name="AI_Jan" localSheetId="1">#REF!</definedName>
    <definedName name="AI_Jan">#REF!</definedName>
    <definedName name="AI_Jul" localSheetId="1">#REF!</definedName>
    <definedName name="AI_Jul">#REF!</definedName>
    <definedName name="AI_Jun" localSheetId="1">#REF!</definedName>
    <definedName name="AI_Jun">#REF!</definedName>
    <definedName name="AI_Mar" localSheetId="1">#REF!</definedName>
    <definedName name="AI_Mar">#REF!</definedName>
    <definedName name="AI_May" localSheetId="1">#REF!</definedName>
    <definedName name="AI_May">#REF!</definedName>
    <definedName name="AI_Nov" localSheetId="1">#REF!</definedName>
    <definedName name="AI_Nov">#REF!</definedName>
    <definedName name="AI_Oct" localSheetId="1">#REF!</definedName>
    <definedName name="AI_Oct">#REF!</definedName>
    <definedName name="AI_Sep" localSheetId="1">#REF!</definedName>
    <definedName name="AI_Sep">#REF!</definedName>
    <definedName name="AJ_Apr" localSheetId="1">#REF!</definedName>
    <definedName name="AJ_Apr">#REF!</definedName>
    <definedName name="AJ_Aug" localSheetId="1">#REF!</definedName>
    <definedName name="AJ_Aug">#REF!</definedName>
    <definedName name="AJ_Dec" localSheetId="1">#REF!</definedName>
    <definedName name="AJ_Dec">#REF!</definedName>
    <definedName name="AJ_Feb" localSheetId="1">#REF!</definedName>
    <definedName name="AJ_Feb">#REF!</definedName>
    <definedName name="AJ_Jan" localSheetId="1">#REF!</definedName>
    <definedName name="AJ_Jan">#REF!</definedName>
    <definedName name="AJ_Jul" localSheetId="1">#REF!</definedName>
    <definedName name="AJ_Jul">#REF!</definedName>
    <definedName name="AJ_Jun" localSheetId="1">#REF!</definedName>
    <definedName name="AJ_Jun">#REF!</definedName>
    <definedName name="AJ_Mar" localSheetId="1">#REF!</definedName>
    <definedName name="AJ_Mar">#REF!</definedName>
    <definedName name="AJ_May" localSheetId="1">#REF!</definedName>
    <definedName name="AJ_May">#REF!</definedName>
    <definedName name="AJ_Nov" localSheetId="1">#REF!</definedName>
    <definedName name="AJ_Nov">#REF!</definedName>
    <definedName name="AJ_Oct" localSheetId="1">#REF!</definedName>
    <definedName name="AJ_Oct">#REF!</definedName>
    <definedName name="AJ_Sep" localSheetId="1">#REF!</definedName>
    <definedName name="AJ_Sep">#REF!</definedName>
    <definedName name="AK_Apr" localSheetId="1">#REF!</definedName>
    <definedName name="AK_Apr">#REF!</definedName>
    <definedName name="AK_Aug" localSheetId="1">#REF!</definedName>
    <definedName name="AK_Aug">#REF!</definedName>
    <definedName name="AK_Dec" localSheetId="1">#REF!</definedName>
    <definedName name="AK_Dec">#REF!</definedName>
    <definedName name="AK_Feb" localSheetId="1">#REF!</definedName>
    <definedName name="AK_Feb">#REF!</definedName>
    <definedName name="AK_Jan" localSheetId="1">#REF!</definedName>
    <definedName name="AK_Jan">#REF!</definedName>
    <definedName name="AK_Jul" localSheetId="1">#REF!</definedName>
    <definedName name="AK_Jul">#REF!</definedName>
    <definedName name="AK_Jun" localSheetId="1">#REF!</definedName>
    <definedName name="AK_Jun">#REF!</definedName>
    <definedName name="AK_Mar" localSheetId="1">#REF!</definedName>
    <definedName name="AK_Mar">#REF!</definedName>
    <definedName name="AK_May" localSheetId="1">#REF!</definedName>
    <definedName name="AK_May">#REF!</definedName>
    <definedName name="AK_Nov" localSheetId="1">#REF!</definedName>
    <definedName name="AK_Nov">#REF!</definedName>
    <definedName name="AK_Oct" localSheetId="1">#REF!</definedName>
    <definedName name="AK_Oct">#REF!</definedName>
    <definedName name="AK_Sep" localSheetId="1">#REF!</definedName>
    <definedName name="AK_Sep">#REF!</definedName>
    <definedName name="AL_Apr" localSheetId="1">#REF!</definedName>
    <definedName name="AL_Apr">#REF!</definedName>
    <definedName name="AL_Aug" localSheetId="1">#REF!</definedName>
    <definedName name="AL_Aug">#REF!</definedName>
    <definedName name="AL_Dec" localSheetId="1">#REF!</definedName>
    <definedName name="AL_Dec">#REF!</definedName>
    <definedName name="AL_Feb" localSheetId="1">#REF!</definedName>
    <definedName name="AL_Feb">#REF!</definedName>
    <definedName name="AL_Jan" localSheetId="1">#REF!</definedName>
    <definedName name="AL_Jan">#REF!</definedName>
    <definedName name="AL_Jul" localSheetId="1">#REF!</definedName>
    <definedName name="AL_Jul">#REF!</definedName>
    <definedName name="AL_Jun" localSheetId="1">#REF!</definedName>
    <definedName name="AL_Jun">#REF!</definedName>
    <definedName name="AL_Mar" localSheetId="1">#REF!</definedName>
    <definedName name="AL_Mar">#REF!</definedName>
    <definedName name="AL_May" localSheetId="1">#REF!</definedName>
    <definedName name="AL_May">#REF!</definedName>
    <definedName name="AL_Nov" localSheetId="1">#REF!</definedName>
    <definedName name="AL_Nov">#REF!</definedName>
    <definedName name="AL_Oct" localSheetId="1">#REF!</definedName>
    <definedName name="AL_Oct">#REF!</definedName>
    <definedName name="AL_Sep" localSheetId="1">#REF!</definedName>
    <definedName name="AL_Sep">#REF!</definedName>
    <definedName name="AM_Apr" localSheetId="1">#REF!</definedName>
    <definedName name="AM_Apr">#REF!</definedName>
    <definedName name="AM_Aug" localSheetId="1">#REF!</definedName>
    <definedName name="AM_Aug">#REF!</definedName>
    <definedName name="AM_Dec" localSheetId="1">#REF!</definedName>
    <definedName name="AM_Dec">#REF!</definedName>
    <definedName name="AM_Feb" localSheetId="1">#REF!</definedName>
    <definedName name="AM_Feb">#REF!</definedName>
    <definedName name="AM_Jan" localSheetId="1">#REF!</definedName>
    <definedName name="AM_Jan">#REF!</definedName>
    <definedName name="AM_Jul" localSheetId="1">#REF!</definedName>
    <definedName name="AM_Jul">#REF!</definedName>
    <definedName name="AM_Jun" localSheetId="1">#REF!</definedName>
    <definedName name="AM_Jun">#REF!</definedName>
    <definedName name="AM_Mar" localSheetId="1">#REF!</definedName>
    <definedName name="AM_Mar">#REF!</definedName>
    <definedName name="AM_May" localSheetId="1">#REF!</definedName>
    <definedName name="AM_May">#REF!</definedName>
    <definedName name="AM_Nov" localSheetId="1">#REF!</definedName>
    <definedName name="AM_Nov">#REF!</definedName>
    <definedName name="AM_Oct" localSheetId="1">#REF!</definedName>
    <definedName name="AM_Oct">#REF!</definedName>
    <definedName name="AM_Sep" localSheetId="1">#REF!</definedName>
    <definedName name="AM_Sep">#REF!</definedName>
    <definedName name="AN_Apr" localSheetId="1">#REF!</definedName>
    <definedName name="AN_Apr">#REF!</definedName>
    <definedName name="AN_Aug" localSheetId="1">#REF!</definedName>
    <definedName name="AN_Aug">#REF!</definedName>
    <definedName name="AN_Dec" localSheetId="1">#REF!</definedName>
    <definedName name="AN_Dec">#REF!</definedName>
    <definedName name="AN_Feb" localSheetId="1">#REF!</definedName>
    <definedName name="AN_Feb">#REF!</definedName>
    <definedName name="AN_Jan" localSheetId="1">#REF!</definedName>
    <definedName name="AN_Jan">#REF!</definedName>
    <definedName name="AN_Jul" localSheetId="1">#REF!</definedName>
    <definedName name="AN_Jul">#REF!</definedName>
    <definedName name="AN_Jun" localSheetId="1">#REF!</definedName>
    <definedName name="AN_Jun">#REF!</definedName>
    <definedName name="AN_Mar" localSheetId="1">#REF!</definedName>
    <definedName name="AN_Mar">#REF!</definedName>
    <definedName name="AN_May" localSheetId="1">#REF!</definedName>
    <definedName name="AN_May">#REF!</definedName>
    <definedName name="AN_Nov" localSheetId="1">#REF!</definedName>
    <definedName name="AN_Nov">#REF!</definedName>
    <definedName name="AN_Oct" localSheetId="1">#REF!</definedName>
    <definedName name="AN_Oct">#REF!</definedName>
    <definedName name="AN_Sep" localSheetId="1">#REF!</definedName>
    <definedName name="AN_Sep">#REF!</definedName>
    <definedName name="AO_Apr" localSheetId="1">#REF!</definedName>
    <definedName name="AO_Apr">#REF!</definedName>
    <definedName name="AO_Aug" localSheetId="1">#REF!</definedName>
    <definedName name="AO_Aug">#REF!</definedName>
    <definedName name="AO_Dec" localSheetId="1">#REF!</definedName>
    <definedName name="AO_Dec">#REF!</definedName>
    <definedName name="AO_Feb" localSheetId="1">#REF!</definedName>
    <definedName name="AO_Feb">#REF!</definedName>
    <definedName name="AO_Jan" localSheetId="1">#REF!</definedName>
    <definedName name="AO_Jan">#REF!</definedName>
    <definedName name="AO_Jul" localSheetId="1">#REF!</definedName>
    <definedName name="AO_Jul">#REF!</definedName>
    <definedName name="AO_Jun" localSheetId="1">#REF!</definedName>
    <definedName name="AO_Jun">#REF!</definedName>
    <definedName name="AO_Mar" localSheetId="1">#REF!</definedName>
    <definedName name="AO_Mar">#REF!</definedName>
    <definedName name="AO_May" localSheetId="1">#REF!</definedName>
    <definedName name="AO_May">#REF!</definedName>
    <definedName name="AO_Nov" localSheetId="1">#REF!</definedName>
    <definedName name="AO_Nov">#REF!</definedName>
    <definedName name="AO_Oct" localSheetId="1">#REF!</definedName>
    <definedName name="AO_Oct">#REF!</definedName>
    <definedName name="AO_Sep" localSheetId="1">#REF!</definedName>
    <definedName name="AO_Sep">#REF!</definedName>
    <definedName name="AP_Apr" localSheetId="1">#REF!</definedName>
    <definedName name="AP_Apr">#REF!</definedName>
    <definedName name="AP_Aug" localSheetId="1">#REF!</definedName>
    <definedName name="AP_Aug">#REF!</definedName>
    <definedName name="AP_Dec" localSheetId="1">#REF!</definedName>
    <definedName name="AP_Dec">#REF!</definedName>
    <definedName name="AP_Feb" localSheetId="1">#REF!</definedName>
    <definedName name="AP_Feb">#REF!</definedName>
    <definedName name="AP_Jan" localSheetId="1">#REF!</definedName>
    <definedName name="AP_Jan">#REF!</definedName>
    <definedName name="AP_Jul" localSheetId="1">#REF!</definedName>
    <definedName name="AP_Jul">#REF!</definedName>
    <definedName name="AP_Jun" localSheetId="1">#REF!</definedName>
    <definedName name="AP_Jun">#REF!</definedName>
    <definedName name="AP_Mar" localSheetId="1">#REF!</definedName>
    <definedName name="AP_Mar">#REF!</definedName>
    <definedName name="AP_May" localSheetId="1">#REF!</definedName>
    <definedName name="AP_May">#REF!</definedName>
    <definedName name="AP_Nov" localSheetId="1">#REF!</definedName>
    <definedName name="AP_Nov">#REF!</definedName>
    <definedName name="AP_Oct" localSheetId="1">#REF!</definedName>
    <definedName name="AP_Oct">#REF!</definedName>
    <definedName name="AP_Sep" localSheetId="1">#REF!</definedName>
    <definedName name="AP_Sep">#REF!</definedName>
    <definedName name="AQ_Apr" localSheetId="1">#REF!</definedName>
    <definedName name="AQ_Apr">#REF!</definedName>
    <definedName name="AQ_Aug" localSheetId="1">#REF!</definedName>
    <definedName name="AQ_Aug">#REF!</definedName>
    <definedName name="AQ_Dec" localSheetId="1">#REF!</definedName>
    <definedName name="AQ_Dec">#REF!</definedName>
    <definedName name="AQ_Feb" localSheetId="1">#REF!</definedName>
    <definedName name="AQ_Feb">#REF!</definedName>
    <definedName name="AQ_Jan" localSheetId="1">#REF!</definedName>
    <definedName name="AQ_Jan">#REF!</definedName>
    <definedName name="AQ_Jul" localSheetId="1">#REF!</definedName>
    <definedName name="AQ_Jul">#REF!</definedName>
    <definedName name="AQ_Jun" localSheetId="1">#REF!</definedName>
    <definedName name="AQ_Jun">#REF!</definedName>
    <definedName name="AQ_Mar" localSheetId="1">#REF!</definedName>
    <definedName name="AQ_Mar">#REF!</definedName>
    <definedName name="AQ_May" localSheetId="1">#REF!</definedName>
    <definedName name="AQ_May">#REF!</definedName>
    <definedName name="AQ_Nov" localSheetId="1">#REF!</definedName>
    <definedName name="AQ_Nov">#REF!</definedName>
    <definedName name="AQ_Oct" localSheetId="1">#REF!</definedName>
    <definedName name="AQ_Oct">#REF!</definedName>
    <definedName name="AQ_Sep" localSheetId="1">#REF!</definedName>
    <definedName name="AQ_Sep">#REF!</definedName>
    <definedName name="AR_Apr" localSheetId="1">#REF!</definedName>
    <definedName name="AR_Apr">#REF!</definedName>
    <definedName name="AR_Aug" localSheetId="1">#REF!</definedName>
    <definedName name="AR_Aug">#REF!</definedName>
    <definedName name="AR_Dec" localSheetId="1">#REF!</definedName>
    <definedName name="AR_Dec">#REF!</definedName>
    <definedName name="AR_Feb" localSheetId="1">#REF!</definedName>
    <definedName name="AR_Feb">#REF!</definedName>
    <definedName name="AR_Jan" localSheetId="1">#REF!</definedName>
    <definedName name="AR_Jan">#REF!</definedName>
    <definedName name="AR_Jul" localSheetId="1">#REF!</definedName>
    <definedName name="AR_Jul">#REF!</definedName>
    <definedName name="AR_Jun" localSheetId="1">#REF!</definedName>
    <definedName name="AR_Jun">#REF!</definedName>
    <definedName name="AR_Mar" localSheetId="1">#REF!</definedName>
    <definedName name="AR_Mar">#REF!</definedName>
    <definedName name="AR_May" localSheetId="1">#REF!</definedName>
    <definedName name="AR_May">#REF!</definedName>
    <definedName name="AR_Nov" localSheetId="1">#REF!</definedName>
    <definedName name="AR_Nov">#REF!</definedName>
    <definedName name="AR_Oct" localSheetId="1">#REF!</definedName>
    <definedName name="AR_Oct">#REF!</definedName>
    <definedName name="AR_Sep" localSheetId="1">#REF!</definedName>
    <definedName name="AR_Sep">#REF!</definedName>
    <definedName name="AS_Apr" localSheetId="1">#REF!</definedName>
    <definedName name="AS_Apr">#REF!</definedName>
    <definedName name="AS_Aug" localSheetId="1">#REF!</definedName>
    <definedName name="AS_Aug">#REF!</definedName>
    <definedName name="AS_Dec" localSheetId="1">#REF!</definedName>
    <definedName name="AS_Dec">#REF!</definedName>
    <definedName name="AS_Feb" localSheetId="1">#REF!</definedName>
    <definedName name="AS_Feb">#REF!</definedName>
    <definedName name="AS_Jan" localSheetId="1">#REF!</definedName>
    <definedName name="AS_Jan">#REF!</definedName>
    <definedName name="AS_Jul" localSheetId="1">#REF!</definedName>
    <definedName name="AS_Jul">#REF!</definedName>
    <definedName name="AS_Jun" localSheetId="1">#REF!</definedName>
    <definedName name="AS_Jun">#REF!</definedName>
    <definedName name="AS_Mar" localSheetId="1">#REF!</definedName>
    <definedName name="AS_Mar">#REF!</definedName>
    <definedName name="AS_May" localSheetId="1">#REF!</definedName>
    <definedName name="AS_May">#REF!</definedName>
    <definedName name="AS_Nov" localSheetId="1">#REF!</definedName>
    <definedName name="AS_Nov">#REF!</definedName>
    <definedName name="AS_Oct" localSheetId="1">#REF!</definedName>
    <definedName name="AS_Oct">#REF!</definedName>
    <definedName name="AS_Sep" localSheetId="1">#REF!</definedName>
    <definedName name="AS_Sep">#REF!</definedName>
    <definedName name="AT_Apr" localSheetId="1">#REF!</definedName>
    <definedName name="AT_Apr">#REF!</definedName>
    <definedName name="AT_Aug" localSheetId="1">#REF!</definedName>
    <definedName name="AT_Aug">#REF!</definedName>
    <definedName name="AT_Dec" localSheetId="1">#REF!</definedName>
    <definedName name="AT_Dec">#REF!</definedName>
    <definedName name="AT_Feb" localSheetId="1">#REF!</definedName>
    <definedName name="AT_Feb">#REF!</definedName>
    <definedName name="AT_Jan" localSheetId="1">#REF!</definedName>
    <definedName name="AT_Jan">#REF!</definedName>
    <definedName name="AT_Jul" localSheetId="1">#REF!</definedName>
    <definedName name="AT_Jul">#REF!</definedName>
    <definedName name="AT_Jun" localSheetId="1">#REF!</definedName>
    <definedName name="AT_Jun">#REF!</definedName>
    <definedName name="AT_Mar" localSheetId="1">#REF!</definedName>
    <definedName name="AT_Mar">#REF!</definedName>
    <definedName name="AT_May" localSheetId="1">#REF!</definedName>
    <definedName name="AT_May">#REF!</definedName>
    <definedName name="AT_Nov" localSheetId="1">#REF!</definedName>
    <definedName name="AT_Nov">#REF!</definedName>
    <definedName name="AT_Oct" localSheetId="1">#REF!</definedName>
    <definedName name="AT_Oct">#REF!</definedName>
    <definedName name="AT_Sep" localSheetId="1">#REF!</definedName>
    <definedName name="AT_Sep">#REF!</definedName>
    <definedName name="AU_Apr" localSheetId="1">#REF!</definedName>
    <definedName name="AU_Apr">#REF!</definedName>
    <definedName name="AU_Aug" localSheetId="1">#REF!</definedName>
    <definedName name="AU_Aug">#REF!</definedName>
    <definedName name="AU_Dec" localSheetId="1">#REF!</definedName>
    <definedName name="AU_Dec">#REF!</definedName>
    <definedName name="AU_Feb" localSheetId="1">#REF!</definedName>
    <definedName name="AU_Feb">#REF!</definedName>
    <definedName name="AU_Jan" localSheetId="1">#REF!</definedName>
    <definedName name="AU_Jan">#REF!</definedName>
    <definedName name="AU_Jul" localSheetId="1">#REF!</definedName>
    <definedName name="AU_Jul">#REF!</definedName>
    <definedName name="AU_Jun" localSheetId="1">#REF!</definedName>
    <definedName name="AU_Jun">#REF!</definedName>
    <definedName name="AU_Mar" localSheetId="1">#REF!</definedName>
    <definedName name="AU_Mar">#REF!</definedName>
    <definedName name="AU_May" localSheetId="1">#REF!</definedName>
    <definedName name="AU_May">#REF!</definedName>
    <definedName name="AU_Nov" localSheetId="1">#REF!</definedName>
    <definedName name="AU_Nov">#REF!</definedName>
    <definedName name="AU_Oct" localSheetId="1">#REF!</definedName>
    <definedName name="AU_Oct">#REF!</definedName>
    <definedName name="AU_Sep" localSheetId="1">#REF!</definedName>
    <definedName name="AU_Sep">#REF!</definedName>
    <definedName name="AV_Apr" localSheetId="1">#REF!</definedName>
    <definedName name="AV_Apr">#REF!</definedName>
    <definedName name="AV_Aug" localSheetId="1">#REF!</definedName>
    <definedName name="AV_Aug">#REF!</definedName>
    <definedName name="AV_Dec" localSheetId="1">#REF!</definedName>
    <definedName name="AV_Dec">#REF!</definedName>
    <definedName name="AV_Feb" localSheetId="1">#REF!</definedName>
    <definedName name="AV_Feb">#REF!</definedName>
    <definedName name="AV_Jan" localSheetId="1">#REF!</definedName>
    <definedName name="AV_Jan">#REF!</definedName>
    <definedName name="AV_Jul" localSheetId="1">#REF!</definedName>
    <definedName name="AV_Jul">#REF!</definedName>
    <definedName name="AV_Jun" localSheetId="1">#REF!</definedName>
    <definedName name="AV_Jun">#REF!</definedName>
    <definedName name="AV_Mar" localSheetId="1">#REF!</definedName>
    <definedName name="AV_Mar">#REF!</definedName>
    <definedName name="AV_May" localSheetId="1">#REF!</definedName>
    <definedName name="AV_May">#REF!</definedName>
    <definedName name="AV_Nov" localSheetId="1">#REF!</definedName>
    <definedName name="AV_Nov">#REF!</definedName>
    <definedName name="AV_Oct" localSheetId="1">#REF!</definedName>
    <definedName name="AV_Oct">#REF!</definedName>
    <definedName name="AV_Sep" localSheetId="1">#REF!</definedName>
    <definedName name="AV_Sep">#REF!</definedName>
    <definedName name="AW_Apr" localSheetId="1">#REF!</definedName>
    <definedName name="AW_Apr">#REF!</definedName>
    <definedName name="AW_Aug" localSheetId="1">#REF!</definedName>
    <definedName name="AW_Aug">#REF!</definedName>
    <definedName name="AW_Dec" localSheetId="1">#REF!</definedName>
    <definedName name="AW_Dec">#REF!</definedName>
    <definedName name="AW_Feb" localSheetId="1">#REF!</definedName>
    <definedName name="AW_Feb">#REF!</definedName>
    <definedName name="AW_Jan" localSheetId="1">#REF!</definedName>
    <definedName name="AW_Jan">#REF!</definedName>
    <definedName name="AW_Jul" localSheetId="1">#REF!</definedName>
    <definedName name="AW_Jul">#REF!</definedName>
    <definedName name="AW_Jun" localSheetId="1">#REF!</definedName>
    <definedName name="AW_Jun">#REF!</definedName>
    <definedName name="AW_Mar" localSheetId="1">#REF!</definedName>
    <definedName name="AW_Mar">#REF!</definedName>
    <definedName name="AW_May" localSheetId="1">#REF!</definedName>
    <definedName name="AW_May">#REF!</definedName>
    <definedName name="AW_Nov" localSheetId="1">#REF!</definedName>
    <definedName name="AW_Nov">#REF!</definedName>
    <definedName name="AW_Oct" localSheetId="1">#REF!</definedName>
    <definedName name="AW_Oct">#REF!</definedName>
    <definedName name="AW_Sep" localSheetId="1">#REF!</definedName>
    <definedName name="AW_Sep">#REF!</definedName>
    <definedName name="AX_Apr" localSheetId="1">#REF!</definedName>
    <definedName name="AX_Apr">#REF!</definedName>
    <definedName name="AX_Aug" localSheetId="1">#REF!</definedName>
    <definedName name="AX_Aug">#REF!</definedName>
    <definedName name="AX_Dec" localSheetId="1">#REF!</definedName>
    <definedName name="AX_Dec">#REF!</definedName>
    <definedName name="AX_Feb" localSheetId="1">#REF!</definedName>
    <definedName name="AX_Feb">#REF!</definedName>
    <definedName name="AX_Jan" localSheetId="1">#REF!</definedName>
    <definedName name="AX_Jan">#REF!</definedName>
    <definedName name="AX_Jul" localSheetId="1">#REF!</definedName>
    <definedName name="AX_Jul">#REF!</definedName>
    <definedName name="AX_Jun" localSheetId="1">#REF!</definedName>
    <definedName name="AX_Jun">#REF!</definedName>
    <definedName name="AX_Mar" localSheetId="1">#REF!</definedName>
    <definedName name="AX_Mar">#REF!</definedName>
    <definedName name="AX_May" localSheetId="1">#REF!</definedName>
    <definedName name="AX_May">#REF!</definedName>
    <definedName name="AX_Nov" localSheetId="1">#REF!</definedName>
    <definedName name="AX_Nov">#REF!</definedName>
    <definedName name="AX_Oct" localSheetId="1">#REF!</definedName>
    <definedName name="AX_Oct">#REF!</definedName>
    <definedName name="AX_Sep" localSheetId="1">#REF!</definedName>
    <definedName name="AX_Sep">#REF!</definedName>
    <definedName name="AY_Apr" localSheetId="1">#REF!</definedName>
    <definedName name="AY_Apr">#REF!</definedName>
    <definedName name="AY_Aug" localSheetId="1">#REF!</definedName>
    <definedName name="AY_Aug">#REF!</definedName>
    <definedName name="AY_Dec" localSheetId="1">#REF!</definedName>
    <definedName name="AY_Dec">#REF!</definedName>
    <definedName name="AY_Feb" localSheetId="1">#REF!</definedName>
    <definedName name="AY_Feb">#REF!</definedName>
    <definedName name="AY_Jan" localSheetId="1">#REF!</definedName>
    <definedName name="AY_Jan">#REF!</definedName>
    <definedName name="AY_Jul" localSheetId="1">#REF!</definedName>
    <definedName name="AY_Jul">#REF!</definedName>
    <definedName name="AY_Jun" localSheetId="1">#REF!</definedName>
    <definedName name="AY_Jun">#REF!</definedName>
    <definedName name="AY_Mar" localSheetId="1">#REF!</definedName>
    <definedName name="AY_Mar">#REF!</definedName>
    <definedName name="AY_May" localSheetId="1">#REF!</definedName>
    <definedName name="AY_May">#REF!</definedName>
    <definedName name="AY_Nov" localSheetId="1">#REF!</definedName>
    <definedName name="AY_Nov">#REF!</definedName>
    <definedName name="AY_Oct" localSheetId="1">#REF!</definedName>
    <definedName name="AY_Oct">#REF!</definedName>
    <definedName name="AY_Sep" localSheetId="1">#REF!</definedName>
    <definedName name="AY_Sep">#REF!</definedName>
    <definedName name="AZ_Apr" localSheetId="1">#REF!</definedName>
    <definedName name="AZ_Apr">#REF!</definedName>
    <definedName name="AZ_Aug" localSheetId="1">#REF!</definedName>
    <definedName name="AZ_Aug">#REF!</definedName>
    <definedName name="AZ_Dec" localSheetId="1">#REF!</definedName>
    <definedName name="AZ_Dec">#REF!</definedName>
    <definedName name="AZ_Feb" localSheetId="1">#REF!</definedName>
    <definedName name="AZ_Feb">#REF!</definedName>
    <definedName name="AZ_Jan" localSheetId="1">#REF!</definedName>
    <definedName name="AZ_Jan">#REF!</definedName>
    <definedName name="AZ_Jul" localSheetId="1">#REF!</definedName>
    <definedName name="AZ_Jul">#REF!</definedName>
    <definedName name="AZ_Jun" localSheetId="1">#REF!</definedName>
    <definedName name="AZ_Jun">#REF!</definedName>
    <definedName name="AZ_Mar" localSheetId="1">#REF!</definedName>
    <definedName name="AZ_Mar">#REF!</definedName>
    <definedName name="AZ_May" localSheetId="1">#REF!</definedName>
    <definedName name="AZ_May">#REF!</definedName>
    <definedName name="AZ_Nov" localSheetId="1">#REF!</definedName>
    <definedName name="AZ_Nov">#REF!</definedName>
    <definedName name="AZ_Oct" localSheetId="1">#REF!</definedName>
    <definedName name="AZ_Oct">#REF!</definedName>
    <definedName name="AZ_Sep" localSheetId="1">#REF!</definedName>
    <definedName name="AZ_Sep">#REF!</definedName>
    <definedName name="BA_Apr" localSheetId="1">#REF!</definedName>
    <definedName name="BA_Apr">#REF!</definedName>
    <definedName name="BA_Aug" localSheetId="1">#REF!</definedName>
    <definedName name="BA_Aug">#REF!</definedName>
    <definedName name="BA_Dec" localSheetId="1">#REF!</definedName>
    <definedName name="BA_Dec">#REF!</definedName>
    <definedName name="BA_Feb" localSheetId="1">#REF!</definedName>
    <definedName name="BA_Feb">#REF!</definedName>
    <definedName name="BA_Jan" localSheetId="1">#REF!</definedName>
    <definedName name="BA_Jan">#REF!</definedName>
    <definedName name="BA_Jul" localSheetId="1">#REF!</definedName>
    <definedName name="BA_Jul">#REF!</definedName>
    <definedName name="BA_Jun" localSheetId="1">#REF!</definedName>
    <definedName name="BA_Jun">#REF!</definedName>
    <definedName name="BA_Mar" localSheetId="1">#REF!</definedName>
    <definedName name="BA_Mar">#REF!</definedName>
    <definedName name="BA_May" localSheetId="1">#REF!</definedName>
    <definedName name="BA_May">#REF!</definedName>
    <definedName name="BA_Nov" localSheetId="1">#REF!</definedName>
    <definedName name="BA_Nov">#REF!</definedName>
    <definedName name="BA_Oct" localSheetId="1">#REF!</definedName>
    <definedName name="BA_Oct">#REF!</definedName>
    <definedName name="BA_Sep" localSheetId="1">#REF!</definedName>
    <definedName name="BA_Sep">#REF!</definedName>
    <definedName name="BB_Apr" localSheetId="1">#REF!</definedName>
    <definedName name="BB_Apr">#REF!</definedName>
    <definedName name="BB_Aug" localSheetId="1">#REF!</definedName>
    <definedName name="BB_Aug">#REF!</definedName>
    <definedName name="BB_Dec" localSheetId="1">#REF!</definedName>
    <definedName name="BB_Dec">#REF!</definedName>
    <definedName name="BB_Feb" localSheetId="1">#REF!</definedName>
    <definedName name="BB_Feb">#REF!</definedName>
    <definedName name="BB_Jan" localSheetId="1">#REF!</definedName>
    <definedName name="BB_Jan">#REF!</definedName>
    <definedName name="BB_Jul" localSheetId="1">#REF!</definedName>
    <definedName name="BB_Jul">#REF!</definedName>
    <definedName name="BB_Jun" localSheetId="1">#REF!</definedName>
    <definedName name="BB_Jun">#REF!</definedName>
    <definedName name="BB_Mar" localSheetId="1">#REF!</definedName>
    <definedName name="BB_Mar">#REF!</definedName>
    <definedName name="BB_May" localSheetId="1">#REF!</definedName>
    <definedName name="BB_May">#REF!</definedName>
    <definedName name="BB_Nov" localSheetId="1">#REF!</definedName>
    <definedName name="BB_Nov">#REF!</definedName>
    <definedName name="BB_Oct" localSheetId="1">#REF!</definedName>
    <definedName name="BB_Oct">#REF!</definedName>
    <definedName name="BB_Sep" localSheetId="1">#REF!</definedName>
    <definedName name="BB_Sep">#REF!</definedName>
    <definedName name="BC_Apr" localSheetId="1">#REF!</definedName>
    <definedName name="BC_Apr">#REF!</definedName>
    <definedName name="BC_Aug" localSheetId="1">#REF!</definedName>
    <definedName name="BC_Aug">#REF!</definedName>
    <definedName name="BC_Dec" localSheetId="1">#REF!</definedName>
    <definedName name="BC_Dec">#REF!</definedName>
    <definedName name="BC_Feb" localSheetId="1">#REF!</definedName>
    <definedName name="BC_Feb">#REF!</definedName>
    <definedName name="BC_Jan" localSheetId="1">#REF!</definedName>
    <definedName name="BC_Jan">#REF!</definedName>
    <definedName name="BC_Jul" localSheetId="1">#REF!</definedName>
    <definedName name="BC_Jul">#REF!</definedName>
    <definedName name="BC_Jun" localSheetId="1">#REF!</definedName>
    <definedName name="BC_Jun">#REF!</definedName>
    <definedName name="BC_Mar" localSheetId="1">#REF!</definedName>
    <definedName name="BC_Mar">#REF!</definedName>
    <definedName name="BC_May" localSheetId="1">#REF!</definedName>
    <definedName name="BC_May">#REF!</definedName>
    <definedName name="BC_Nov" localSheetId="1">#REF!</definedName>
    <definedName name="BC_Nov">#REF!</definedName>
    <definedName name="BC_Oct" localSheetId="1">#REF!</definedName>
    <definedName name="BC_Oct">#REF!</definedName>
    <definedName name="BC_Sep" localSheetId="1">#REF!</definedName>
    <definedName name="BC_Sep">#REF!</definedName>
    <definedName name="BD_Apr" localSheetId="1">#REF!</definedName>
    <definedName name="BD_Apr">#REF!</definedName>
    <definedName name="BD_Aug" localSheetId="1">#REF!</definedName>
    <definedName name="BD_Aug">#REF!</definedName>
    <definedName name="BD_Dec" localSheetId="1">#REF!</definedName>
    <definedName name="BD_Dec">#REF!</definedName>
    <definedName name="BD_Feb" localSheetId="1">#REF!</definedName>
    <definedName name="BD_Feb">#REF!</definedName>
    <definedName name="BD_Jan" localSheetId="1">#REF!</definedName>
    <definedName name="BD_Jan">#REF!</definedName>
    <definedName name="BD_Jul" localSheetId="1">#REF!</definedName>
    <definedName name="BD_Jul">#REF!</definedName>
    <definedName name="BD_Jun" localSheetId="1">#REF!</definedName>
    <definedName name="BD_Jun">#REF!</definedName>
    <definedName name="BD_Mar" localSheetId="1">#REF!</definedName>
    <definedName name="BD_Mar">#REF!</definedName>
    <definedName name="BD_May" localSheetId="1">#REF!</definedName>
    <definedName name="BD_May">#REF!</definedName>
    <definedName name="BD_Nov" localSheetId="1">#REF!</definedName>
    <definedName name="BD_Nov">#REF!</definedName>
    <definedName name="BD_Oct" localSheetId="1">#REF!</definedName>
    <definedName name="BD_Oct">#REF!</definedName>
    <definedName name="BD_Sep" localSheetId="1">#REF!</definedName>
    <definedName name="BD_Sep">#REF!</definedName>
    <definedName name="BE_Apr" localSheetId="1">#REF!</definedName>
    <definedName name="BE_Apr">#REF!</definedName>
    <definedName name="BE_Aug" localSheetId="1">#REF!</definedName>
    <definedName name="BE_Aug">#REF!</definedName>
    <definedName name="BE_Dec" localSheetId="1">#REF!</definedName>
    <definedName name="BE_Dec">#REF!</definedName>
    <definedName name="BE_Feb" localSheetId="1">#REF!</definedName>
    <definedName name="BE_Feb">#REF!</definedName>
    <definedName name="BE_Jan" localSheetId="1">#REF!</definedName>
    <definedName name="BE_Jan">#REF!</definedName>
    <definedName name="BE_Jul" localSheetId="1">#REF!</definedName>
    <definedName name="BE_Jul">#REF!</definedName>
    <definedName name="BE_Jun" localSheetId="1">#REF!</definedName>
    <definedName name="BE_Jun">#REF!</definedName>
    <definedName name="BE_Mar" localSheetId="1">#REF!</definedName>
    <definedName name="BE_Mar">#REF!</definedName>
    <definedName name="BE_May" localSheetId="1">#REF!</definedName>
    <definedName name="BE_May">#REF!</definedName>
    <definedName name="BE_Nov" localSheetId="1">#REF!</definedName>
    <definedName name="BE_Nov">#REF!</definedName>
    <definedName name="BE_Oct" localSheetId="1">#REF!</definedName>
    <definedName name="BE_Oct">#REF!</definedName>
    <definedName name="BE_Sep" localSheetId="1">#REF!</definedName>
    <definedName name="BE_Sep">#REF!</definedName>
    <definedName name="BF_Apr" localSheetId="1">#REF!</definedName>
    <definedName name="BF_Apr">#REF!</definedName>
    <definedName name="BF_Aug" localSheetId="1">#REF!</definedName>
    <definedName name="BF_Aug">#REF!</definedName>
    <definedName name="BF_Dec" localSheetId="1">#REF!</definedName>
    <definedName name="BF_Dec">#REF!</definedName>
    <definedName name="BF_Feb" localSheetId="1">#REF!</definedName>
    <definedName name="BF_Feb">#REF!</definedName>
    <definedName name="BF_Jan" localSheetId="1">#REF!</definedName>
    <definedName name="BF_Jan">#REF!</definedName>
    <definedName name="BF_Jul" localSheetId="1">#REF!</definedName>
    <definedName name="BF_Jul">#REF!</definedName>
    <definedName name="BF_Jun" localSheetId="1">#REF!</definedName>
    <definedName name="BF_Jun">#REF!</definedName>
    <definedName name="BF_Mar" localSheetId="1">#REF!</definedName>
    <definedName name="BF_Mar">#REF!</definedName>
    <definedName name="BF_May" localSheetId="1">#REF!</definedName>
    <definedName name="BF_May">#REF!</definedName>
    <definedName name="BF_Nov" localSheetId="1">#REF!</definedName>
    <definedName name="BF_Nov">#REF!</definedName>
    <definedName name="BF_Oct" localSheetId="1">#REF!</definedName>
    <definedName name="BF_Oct">#REF!</definedName>
    <definedName name="BF_Sep" localSheetId="1">#REF!</definedName>
    <definedName name="BF_Sep">#REF!</definedName>
    <definedName name="BG_Apr" localSheetId="1">#REF!</definedName>
    <definedName name="BG_Apr">#REF!</definedName>
    <definedName name="BG_Aug" localSheetId="1">#REF!</definedName>
    <definedName name="BG_Aug">#REF!</definedName>
    <definedName name="BG_Dec" localSheetId="1">#REF!</definedName>
    <definedName name="BG_Dec">#REF!</definedName>
    <definedName name="BG_Feb" localSheetId="1">#REF!</definedName>
    <definedName name="BG_Feb">#REF!</definedName>
    <definedName name="BG_Jan" localSheetId="1">#REF!</definedName>
    <definedName name="BG_Jan">#REF!</definedName>
    <definedName name="BG_Jul" localSheetId="1">#REF!</definedName>
    <definedName name="BG_Jul">#REF!</definedName>
    <definedName name="BG_Jun" localSheetId="1">#REF!</definedName>
    <definedName name="BG_Jun">#REF!</definedName>
    <definedName name="BG_Mar" localSheetId="1">#REF!</definedName>
    <definedName name="BG_Mar">#REF!</definedName>
    <definedName name="BG_May" localSheetId="1">#REF!</definedName>
    <definedName name="BG_May">#REF!</definedName>
    <definedName name="BG_Nov" localSheetId="1">#REF!</definedName>
    <definedName name="BG_Nov">#REF!</definedName>
    <definedName name="BG_Oct" localSheetId="1">#REF!</definedName>
    <definedName name="BG_Oct">#REF!</definedName>
    <definedName name="BG_Sep" localSheetId="1">#REF!</definedName>
    <definedName name="BG_Sep">#REF!</definedName>
    <definedName name="BH_Apr" localSheetId="1">#REF!</definedName>
    <definedName name="BH_Apr">#REF!</definedName>
    <definedName name="BH_Aug" localSheetId="1">#REF!</definedName>
    <definedName name="BH_Aug">#REF!</definedName>
    <definedName name="BH_Dec" localSheetId="1">#REF!</definedName>
    <definedName name="BH_Dec">#REF!</definedName>
    <definedName name="BH_Feb" localSheetId="1">#REF!</definedName>
    <definedName name="BH_Feb">#REF!</definedName>
    <definedName name="BH_Jan" localSheetId="1">#REF!</definedName>
    <definedName name="BH_Jan">#REF!</definedName>
    <definedName name="BH_Jul" localSheetId="1">#REF!</definedName>
    <definedName name="BH_Jul">#REF!</definedName>
    <definedName name="BH_Jun" localSheetId="1">#REF!</definedName>
    <definedName name="BH_Jun">#REF!</definedName>
    <definedName name="BH_Mar" localSheetId="1">#REF!</definedName>
    <definedName name="BH_Mar">#REF!</definedName>
    <definedName name="BH_May" localSheetId="1">#REF!</definedName>
    <definedName name="BH_May">#REF!</definedName>
    <definedName name="BH_Nov" localSheetId="1">#REF!</definedName>
    <definedName name="BH_Nov">#REF!</definedName>
    <definedName name="BH_Oct" localSheetId="1">#REF!</definedName>
    <definedName name="BH_Oct">#REF!</definedName>
    <definedName name="BH_Sep" localSheetId="1">#REF!</definedName>
    <definedName name="BH_Sep">#REF!</definedName>
    <definedName name="BI_Apr" localSheetId="1">#REF!</definedName>
    <definedName name="BI_Apr">#REF!</definedName>
    <definedName name="BI_Aug" localSheetId="1">#REF!</definedName>
    <definedName name="BI_Aug">#REF!</definedName>
    <definedName name="BI_Dec" localSheetId="1">#REF!</definedName>
    <definedName name="BI_Dec">#REF!</definedName>
    <definedName name="BI_Feb" localSheetId="1">#REF!</definedName>
    <definedName name="BI_Feb">#REF!</definedName>
    <definedName name="BI_Jan" localSheetId="1">#REF!</definedName>
    <definedName name="BI_Jan">#REF!</definedName>
    <definedName name="BI_Jul" localSheetId="1">#REF!</definedName>
    <definedName name="BI_Jul">#REF!</definedName>
    <definedName name="BI_Jun" localSheetId="1">#REF!</definedName>
    <definedName name="BI_Jun">#REF!</definedName>
    <definedName name="BI_Mar" localSheetId="1">#REF!</definedName>
    <definedName name="BI_Mar">#REF!</definedName>
    <definedName name="BI_May" localSheetId="1">#REF!</definedName>
    <definedName name="BI_May">#REF!</definedName>
    <definedName name="BI_Nov" localSheetId="1">#REF!</definedName>
    <definedName name="BI_Nov">#REF!</definedName>
    <definedName name="BI_Oct" localSheetId="1">#REF!</definedName>
    <definedName name="BI_Oct">#REF!</definedName>
    <definedName name="BI_Sep" localSheetId="1">#REF!</definedName>
    <definedName name="BI_Sep">#REF!</definedName>
    <definedName name="BJ_Apr" localSheetId="1">#REF!</definedName>
    <definedName name="BJ_Apr">#REF!</definedName>
    <definedName name="BJ_Aug" localSheetId="1">#REF!</definedName>
    <definedName name="BJ_Aug">#REF!</definedName>
    <definedName name="BJ_Dec" localSheetId="1">#REF!</definedName>
    <definedName name="BJ_Dec">#REF!</definedName>
    <definedName name="BJ_Feb" localSheetId="1">#REF!</definedName>
    <definedName name="BJ_Feb">#REF!</definedName>
    <definedName name="BJ_Jan" localSheetId="1">#REF!</definedName>
    <definedName name="BJ_Jan">#REF!</definedName>
    <definedName name="BJ_Jul" localSheetId="1">#REF!</definedName>
    <definedName name="BJ_Jul">#REF!</definedName>
    <definedName name="BJ_Jun" localSheetId="1">#REF!</definedName>
    <definedName name="BJ_Jun">#REF!</definedName>
    <definedName name="BJ_Mar" localSheetId="1">#REF!</definedName>
    <definedName name="BJ_Mar">#REF!</definedName>
    <definedName name="BJ_May" localSheetId="1">#REF!</definedName>
    <definedName name="BJ_May">#REF!</definedName>
    <definedName name="BJ_Nov" localSheetId="1">#REF!</definedName>
    <definedName name="BJ_Nov">#REF!</definedName>
    <definedName name="BJ_Oct" localSheetId="1">#REF!</definedName>
    <definedName name="BJ_Oct">#REF!</definedName>
    <definedName name="BJ_Sep" localSheetId="1">#REF!</definedName>
    <definedName name="BJ_Sep">#REF!</definedName>
    <definedName name="BK_Apr" localSheetId="1">#REF!</definedName>
    <definedName name="BK_Apr">#REF!</definedName>
    <definedName name="BK_Aug" localSheetId="1">#REF!</definedName>
    <definedName name="BK_Aug">#REF!</definedName>
    <definedName name="BK_Dec" localSheetId="1">#REF!</definedName>
    <definedName name="BK_Dec">#REF!</definedName>
    <definedName name="BK_Feb" localSheetId="1">#REF!</definedName>
    <definedName name="BK_Feb">#REF!</definedName>
    <definedName name="BK_Jan" localSheetId="1">#REF!</definedName>
    <definedName name="BK_Jan">#REF!</definedName>
    <definedName name="BK_Jul" localSheetId="1">#REF!</definedName>
    <definedName name="BK_Jul">#REF!</definedName>
    <definedName name="BK_Jun" localSheetId="1">#REF!</definedName>
    <definedName name="BK_Jun">#REF!</definedName>
    <definedName name="BK_Mar" localSheetId="1">#REF!</definedName>
    <definedName name="BK_Mar">#REF!</definedName>
    <definedName name="BK_May" localSheetId="1">#REF!</definedName>
    <definedName name="BK_May">#REF!</definedName>
    <definedName name="BK_Nov" localSheetId="1">#REF!</definedName>
    <definedName name="BK_Nov">#REF!</definedName>
    <definedName name="BK_Oct" localSheetId="1">#REF!</definedName>
    <definedName name="BK_Oct">#REF!</definedName>
    <definedName name="BK_Sep" localSheetId="1">#REF!</definedName>
    <definedName name="BK_Sep">#REF!</definedName>
    <definedName name="BL_Apr" localSheetId="1">#REF!</definedName>
    <definedName name="BL_Apr">#REF!</definedName>
    <definedName name="BL_Aug" localSheetId="1">#REF!</definedName>
    <definedName name="BL_Aug">#REF!</definedName>
    <definedName name="BL_Dec" localSheetId="1">#REF!</definedName>
    <definedName name="BL_Dec">#REF!</definedName>
    <definedName name="BL_Feb" localSheetId="1">#REF!</definedName>
    <definedName name="BL_Feb">#REF!</definedName>
    <definedName name="BL_Jan" localSheetId="1">#REF!</definedName>
    <definedName name="BL_Jan">#REF!</definedName>
    <definedName name="BL_Jul" localSheetId="1">#REF!</definedName>
    <definedName name="BL_Jul">#REF!</definedName>
    <definedName name="BL_Jun" localSheetId="1">#REF!</definedName>
    <definedName name="BL_Jun">#REF!</definedName>
    <definedName name="BL_Mar" localSheetId="1">#REF!</definedName>
    <definedName name="BL_Mar">#REF!</definedName>
    <definedName name="BL_May" localSheetId="1">#REF!</definedName>
    <definedName name="BL_May">#REF!</definedName>
    <definedName name="BL_Nov" localSheetId="1">#REF!</definedName>
    <definedName name="BL_Nov">#REF!</definedName>
    <definedName name="BL_Oct" localSheetId="1">#REF!</definedName>
    <definedName name="BL_Oct">#REF!</definedName>
    <definedName name="BL_Sep" localSheetId="1">#REF!</definedName>
    <definedName name="BL_Sep">#REF!</definedName>
    <definedName name="BM_Apr" localSheetId="1">#REF!</definedName>
    <definedName name="BM_Apr">#REF!</definedName>
    <definedName name="BM_Aug" localSheetId="1">#REF!</definedName>
    <definedName name="BM_Aug">#REF!</definedName>
    <definedName name="BM_Dec" localSheetId="1">#REF!</definedName>
    <definedName name="BM_Dec">#REF!</definedName>
    <definedName name="BM_Feb" localSheetId="1">#REF!</definedName>
    <definedName name="BM_Feb">#REF!</definedName>
    <definedName name="BM_Jan" localSheetId="1">#REF!</definedName>
    <definedName name="BM_Jan">#REF!</definedName>
    <definedName name="BM_Jul" localSheetId="1">#REF!</definedName>
    <definedName name="BM_Jul">#REF!</definedName>
    <definedName name="BM_Jun" localSheetId="1">#REF!</definedName>
    <definedName name="BM_Jun">#REF!</definedName>
    <definedName name="BM_Mar" localSheetId="1">#REF!</definedName>
    <definedName name="BM_Mar">#REF!</definedName>
    <definedName name="BM_May" localSheetId="1">#REF!</definedName>
    <definedName name="BM_May">#REF!</definedName>
    <definedName name="BM_Nov" localSheetId="1">#REF!</definedName>
    <definedName name="BM_Nov">#REF!</definedName>
    <definedName name="BM_Oct" localSheetId="1">#REF!</definedName>
    <definedName name="BM_Oct">#REF!</definedName>
    <definedName name="BM_Sep" localSheetId="1">#REF!</definedName>
    <definedName name="BM_Sep">#REF!</definedName>
    <definedName name="BN_Apr" localSheetId="1">#REF!</definedName>
    <definedName name="BN_Apr">#REF!</definedName>
    <definedName name="BN_Aug" localSheetId="1">#REF!</definedName>
    <definedName name="BN_Aug">#REF!</definedName>
    <definedName name="BN_Dec" localSheetId="1">#REF!</definedName>
    <definedName name="BN_Dec">#REF!</definedName>
    <definedName name="BN_Feb" localSheetId="1">#REF!</definedName>
    <definedName name="BN_Feb">#REF!</definedName>
    <definedName name="BN_Jan" localSheetId="1">#REF!</definedName>
    <definedName name="BN_Jan">#REF!</definedName>
    <definedName name="BN_Jul" localSheetId="1">#REF!</definedName>
    <definedName name="BN_Jul">#REF!</definedName>
    <definedName name="BN_Jun" localSheetId="1">#REF!</definedName>
    <definedName name="BN_Jun">#REF!</definedName>
    <definedName name="BN_Mar" localSheetId="1">#REF!</definedName>
    <definedName name="BN_Mar">#REF!</definedName>
    <definedName name="BN_May" localSheetId="1">#REF!</definedName>
    <definedName name="BN_May">#REF!</definedName>
    <definedName name="BN_Nov" localSheetId="1">#REF!</definedName>
    <definedName name="BN_Nov">#REF!</definedName>
    <definedName name="BN_Oct" localSheetId="1">#REF!</definedName>
    <definedName name="BN_Oct">#REF!</definedName>
    <definedName name="BN_Sep" localSheetId="1">#REF!</definedName>
    <definedName name="BN_Sep">#REF!</definedName>
    <definedName name="BO_Apr" localSheetId="1">#REF!</definedName>
    <definedName name="BO_Apr">#REF!</definedName>
    <definedName name="BO_Aug" localSheetId="1">#REF!</definedName>
    <definedName name="BO_Aug">#REF!</definedName>
    <definedName name="BO_Dec" localSheetId="1">#REF!</definedName>
    <definedName name="BO_Dec">#REF!</definedName>
    <definedName name="BO_Feb" localSheetId="1">#REF!</definedName>
    <definedName name="BO_Feb">#REF!</definedName>
    <definedName name="BO_Jan" localSheetId="1">#REF!</definedName>
    <definedName name="BO_Jan">#REF!</definedName>
    <definedName name="BO_Jul" localSheetId="1">#REF!</definedName>
    <definedName name="BO_Jul">#REF!</definedName>
    <definedName name="BO_Jun" localSheetId="1">#REF!</definedName>
    <definedName name="BO_Jun">#REF!</definedName>
    <definedName name="BO_Mar" localSheetId="1">#REF!</definedName>
    <definedName name="BO_Mar">#REF!</definedName>
    <definedName name="BO_May" localSheetId="1">#REF!</definedName>
    <definedName name="BO_May">#REF!</definedName>
    <definedName name="BO_Nov" localSheetId="1">#REF!</definedName>
    <definedName name="BO_Nov">#REF!</definedName>
    <definedName name="BO_Oct" localSheetId="1">#REF!</definedName>
    <definedName name="BO_Oct">#REF!</definedName>
    <definedName name="BO_Sep" localSheetId="1">#REF!</definedName>
    <definedName name="BO_Sep">#REF!</definedName>
    <definedName name="BP_Apr" localSheetId="1">#REF!</definedName>
    <definedName name="BP_Apr">#REF!</definedName>
    <definedName name="BP_Aug" localSheetId="1">#REF!</definedName>
    <definedName name="BP_Aug">#REF!</definedName>
    <definedName name="BP_Dec" localSheetId="1">#REF!</definedName>
    <definedName name="BP_Dec">#REF!</definedName>
    <definedName name="BP_Feb" localSheetId="1">#REF!</definedName>
    <definedName name="BP_Feb">#REF!</definedName>
    <definedName name="BP_Jan" localSheetId="1">#REF!</definedName>
    <definedName name="BP_Jan">#REF!</definedName>
    <definedName name="BP_Jul" localSheetId="1">#REF!</definedName>
    <definedName name="BP_Jul">#REF!</definedName>
    <definedName name="BP_Jun" localSheetId="1">#REF!</definedName>
    <definedName name="BP_Jun">#REF!</definedName>
    <definedName name="BP_Mar" localSheetId="1">#REF!</definedName>
    <definedName name="BP_Mar">#REF!</definedName>
    <definedName name="BP_May" localSheetId="1">#REF!</definedName>
    <definedName name="BP_May">#REF!</definedName>
    <definedName name="BP_Nov" localSheetId="1">#REF!</definedName>
    <definedName name="BP_Nov">#REF!</definedName>
    <definedName name="BP_Oct" localSheetId="1">#REF!</definedName>
    <definedName name="BP_Oct">#REF!</definedName>
    <definedName name="BP_Sep" localSheetId="1">#REF!</definedName>
    <definedName name="BP_Sep">#REF!</definedName>
    <definedName name="BQ_Apr" localSheetId="1">#REF!</definedName>
    <definedName name="BQ_Apr">#REF!</definedName>
    <definedName name="BQ_Aug" localSheetId="1">#REF!</definedName>
    <definedName name="BQ_Aug">#REF!</definedName>
    <definedName name="BQ_Dec" localSheetId="1">#REF!</definedName>
    <definedName name="BQ_Dec">#REF!</definedName>
    <definedName name="BQ_Feb" localSheetId="1">#REF!</definedName>
    <definedName name="BQ_Feb">#REF!</definedName>
    <definedName name="BQ_Jan" localSheetId="1">#REF!</definedName>
    <definedName name="BQ_Jan">#REF!</definedName>
    <definedName name="BQ_Jul" localSheetId="1">#REF!</definedName>
    <definedName name="BQ_Jul">#REF!</definedName>
    <definedName name="BQ_Jun" localSheetId="1">#REF!</definedName>
    <definedName name="BQ_Jun">#REF!</definedName>
    <definedName name="BQ_Mar" localSheetId="1">#REF!</definedName>
    <definedName name="BQ_Mar">#REF!</definedName>
    <definedName name="BQ_May" localSheetId="1">#REF!</definedName>
    <definedName name="BQ_May">#REF!</definedName>
    <definedName name="BQ_Nov" localSheetId="1">#REF!</definedName>
    <definedName name="BQ_Nov">#REF!</definedName>
    <definedName name="BQ_Oct" localSheetId="1">#REF!</definedName>
    <definedName name="BQ_Oct">#REF!</definedName>
    <definedName name="BQ_Sep" localSheetId="1">#REF!</definedName>
    <definedName name="BQ_Sep">#REF!</definedName>
    <definedName name="BR_Apr" localSheetId="1">#REF!</definedName>
    <definedName name="BR_Apr">#REF!</definedName>
    <definedName name="BR_Aug" localSheetId="1">#REF!</definedName>
    <definedName name="BR_Aug">#REF!</definedName>
    <definedName name="BR_Dec" localSheetId="1">#REF!</definedName>
    <definedName name="BR_Dec">#REF!</definedName>
    <definedName name="BR_Feb" localSheetId="1">#REF!</definedName>
    <definedName name="BR_Feb">#REF!</definedName>
    <definedName name="BR_Jan" localSheetId="1">#REF!</definedName>
    <definedName name="BR_Jan">#REF!</definedName>
    <definedName name="BR_Jul" localSheetId="1">#REF!</definedName>
    <definedName name="BR_Jul">#REF!</definedName>
    <definedName name="BR_Jun" localSheetId="1">#REF!</definedName>
    <definedName name="BR_Jun">#REF!</definedName>
    <definedName name="BR_Mar" localSheetId="1">#REF!</definedName>
    <definedName name="BR_Mar">#REF!</definedName>
    <definedName name="BR_May" localSheetId="1">#REF!</definedName>
    <definedName name="BR_May">#REF!</definedName>
    <definedName name="BR_Nov" localSheetId="1">#REF!</definedName>
    <definedName name="BR_Nov">#REF!</definedName>
    <definedName name="BR_Oct" localSheetId="1">#REF!</definedName>
    <definedName name="BR_Oct">#REF!</definedName>
    <definedName name="BR_Sep" localSheetId="1">#REF!</definedName>
    <definedName name="BR_Sep">#REF!</definedName>
    <definedName name="BS_Apr" localSheetId="1">#REF!</definedName>
    <definedName name="BS_Apr">#REF!</definedName>
    <definedName name="BS_Aug" localSheetId="1">#REF!</definedName>
    <definedName name="BS_Aug">#REF!</definedName>
    <definedName name="BS_Dec" localSheetId="1">#REF!</definedName>
    <definedName name="BS_Dec">#REF!</definedName>
    <definedName name="BS_Feb" localSheetId="1">#REF!</definedName>
    <definedName name="BS_Feb">#REF!</definedName>
    <definedName name="BS_Jan" localSheetId="1">#REF!</definedName>
    <definedName name="BS_Jan">#REF!</definedName>
    <definedName name="BS_Jul" localSheetId="1">#REF!</definedName>
    <definedName name="BS_Jul">#REF!</definedName>
    <definedName name="BS_Jun" localSheetId="1">#REF!</definedName>
    <definedName name="BS_Jun">#REF!</definedName>
    <definedName name="BS_Mar" localSheetId="1">#REF!</definedName>
    <definedName name="BS_Mar">#REF!</definedName>
    <definedName name="BS_May" localSheetId="1">#REF!</definedName>
    <definedName name="BS_May">#REF!</definedName>
    <definedName name="BS_Nov" localSheetId="1">#REF!</definedName>
    <definedName name="BS_Nov">#REF!</definedName>
    <definedName name="BS_Oct" localSheetId="1">#REF!</definedName>
    <definedName name="BS_Oct">#REF!</definedName>
    <definedName name="BS_Sep" localSheetId="1">#REF!</definedName>
    <definedName name="BS_Sep">#REF!</definedName>
    <definedName name="BT_Apr" localSheetId="1">#REF!</definedName>
    <definedName name="BT_Apr">#REF!</definedName>
    <definedName name="BT_Aug" localSheetId="1">#REF!</definedName>
    <definedName name="BT_Aug">#REF!</definedName>
    <definedName name="BT_Dec" localSheetId="1">#REF!</definedName>
    <definedName name="BT_Dec">#REF!</definedName>
    <definedName name="BT_Feb" localSheetId="1">#REF!</definedName>
    <definedName name="BT_Feb">#REF!</definedName>
    <definedName name="BT_Jan" localSheetId="1">#REF!</definedName>
    <definedName name="BT_Jan">#REF!</definedName>
    <definedName name="BT_Jul" localSheetId="1">#REF!</definedName>
    <definedName name="BT_Jul">#REF!</definedName>
    <definedName name="BT_Jun" localSheetId="1">#REF!</definedName>
    <definedName name="BT_Jun">#REF!</definedName>
    <definedName name="BT_Mar" localSheetId="1">#REF!</definedName>
    <definedName name="BT_Mar">#REF!</definedName>
    <definedName name="BT_May" localSheetId="1">#REF!</definedName>
    <definedName name="BT_May">#REF!</definedName>
    <definedName name="BT_Nov" localSheetId="1">#REF!</definedName>
    <definedName name="BT_Nov">#REF!</definedName>
    <definedName name="BT_Oct" localSheetId="1">#REF!</definedName>
    <definedName name="BT_Oct">#REF!</definedName>
    <definedName name="BT_Sep" localSheetId="1">#REF!</definedName>
    <definedName name="BT_Sep">#REF!</definedName>
    <definedName name="BU_Apr" localSheetId="1">#REF!</definedName>
    <definedName name="BU_Apr">#REF!</definedName>
    <definedName name="BU_Aug" localSheetId="1">#REF!</definedName>
    <definedName name="BU_Aug">#REF!</definedName>
    <definedName name="BU_Dec" localSheetId="1">#REF!</definedName>
    <definedName name="BU_Dec">#REF!</definedName>
    <definedName name="BU_Feb" localSheetId="1">#REF!</definedName>
    <definedName name="BU_Feb">#REF!</definedName>
    <definedName name="BU_Jan" localSheetId="1">#REF!</definedName>
    <definedName name="BU_Jan">#REF!</definedName>
    <definedName name="BU_Jul" localSheetId="1">#REF!</definedName>
    <definedName name="BU_Jul">#REF!</definedName>
    <definedName name="BU_Jun" localSheetId="1">#REF!</definedName>
    <definedName name="BU_Jun">#REF!</definedName>
    <definedName name="BU_Mar" localSheetId="1">#REF!</definedName>
    <definedName name="BU_Mar">#REF!</definedName>
    <definedName name="BU_May" localSheetId="1">#REF!</definedName>
    <definedName name="BU_May">#REF!</definedName>
    <definedName name="BU_Nov" localSheetId="1">#REF!</definedName>
    <definedName name="BU_Nov">#REF!</definedName>
    <definedName name="BU_Oct" localSheetId="1">#REF!</definedName>
    <definedName name="BU_Oct">#REF!</definedName>
    <definedName name="BU_Sep" localSheetId="1">#REF!</definedName>
    <definedName name="BU_Sep">#REF!</definedName>
    <definedName name="BV_Apr" localSheetId="1">#REF!</definedName>
    <definedName name="BV_Apr">#REF!</definedName>
    <definedName name="BV_Aug" localSheetId="1">#REF!</definedName>
    <definedName name="BV_Aug">#REF!</definedName>
    <definedName name="BV_Dec" localSheetId="1">#REF!</definedName>
    <definedName name="BV_Dec">#REF!</definedName>
    <definedName name="BV_Feb" localSheetId="1">#REF!</definedName>
    <definedName name="BV_Feb">#REF!</definedName>
    <definedName name="BV_Jan" localSheetId="1">#REF!</definedName>
    <definedName name="BV_Jan">#REF!</definedName>
    <definedName name="BV_Jul" localSheetId="1">#REF!</definedName>
    <definedName name="BV_Jul">#REF!</definedName>
    <definedName name="BV_Jun" localSheetId="1">#REF!</definedName>
    <definedName name="BV_Jun">#REF!</definedName>
    <definedName name="BV_Mar" localSheetId="1">#REF!</definedName>
    <definedName name="BV_Mar">#REF!</definedName>
    <definedName name="BV_May" localSheetId="1">#REF!</definedName>
    <definedName name="BV_May">#REF!</definedName>
    <definedName name="BV_Nov" localSheetId="1">#REF!</definedName>
    <definedName name="BV_Nov">#REF!</definedName>
    <definedName name="BV_Oct" localSheetId="1">#REF!</definedName>
    <definedName name="BV_Oct">#REF!</definedName>
    <definedName name="BV_Sep" localSheetId="1">#REF!</definedName>
    <definedName name="BV_Sep">#REF!</definedName>
    <definedName name="BW_Apr" localSheetId="1">#REF!</definedName>
    <definedName name="BW_Apr">#REF!</definedName>
    <definedName name="BW_Aug" localSheetId="1">#REF!</definedName>
    <definedName name="BW_Aug">#REF!</definedName>
    <definedName name="BW_Dec" localSheetId="1">#REF!</definedName>
    <definedName name="BW_Dec">#REF!</definedName>
    <definedName name="BW_Feb" localSheetId="1">#REF!</definedName>
    <definedName name="BW_Feb">#REF!</definedName>
    <definedName name="BW_Jan" localSheetId="1">#REF!</definedName>
    <definedName name="BW_Jan">#REF!</definedName>
    <definedName name="BW_Jul" localSheetId="1">#REF!</definedName>
    <definedName name="BW_Jul">#REF!</definedName>
    <definedName name="BW_Jun" localSheetId="1">#REF!</definedName>
    <definedName name="BW_Jun">#REF!</definedName>
    <definedName name="BW_Mar" localSheetId="1">#REF!</definedName>
    <definedName name="BW_Mar">#REF!</definedName>
    <definedName name="BW_May" localSheetId="1">#REF!</definedName>
    <definedName name="BW_May">#REF!</definedName>
    <definedName name="BW_Nov" localSheetId="1">#REF!</definedName>
    <definedName name="BW_Nov">#REF!</definedName>
    <definedName name="BW_Oct" localSheetId="1">#REF!</definedName>
    <definedName name="BW_Oct">#REF!</definedName>
    <definedName name="BW_Sep" localSheetId="1">#REF!</definedName>
    <definedName name="BW_Sep">#REF!</definedName>
    <definedName name="BX_Apr" localSheetId="1">#REF!</definedName>
    <definedName name="BX_Apr">#REF!</definedName>
    <definedName name="BX_Aug" localSheetId="1">#REF!</definedName>
    <definedName name="BX_Aug">#REF!</definedName>
    <definedName name="BX_Dec" localSheetId="1">#REF!</definedName>
    <definedName name="BX_Dec">#REF!</definedName>
    <definedName name="BX_Feb" localSheetId="1">#REF!</definedName>
    <definedName name="BX_Feb">#REF!</definedName>
    <definedName name="BX_Jan" localSheetId="1">#REF!</definedName>
    <definedName name="BX_Jan">#REF!</definedName>
    <definedName name="BX_Jul" localSheetId="1">#REF!</definedName>
    <definedName name="BX_Jul">#REF!</definedName>
    <definedName name="BX_Jun" localSheetId="1">#REF!</definedName>
    <definedName name="BX_Jun">#REF!</definedName>
    <definedName name="BX_Mar" localSheetId="1">#REF!</definedName>
    <definedName name="BX_Mar">#REF!</definedName>
    <definedName name="BX_May" localSheetId="1">#REF!</definedName>
    <definedName name="BX_May">#REF!</definedName>
    <definedName name="BX_Nov" localSheetId="1">#REF!</definedName>
    <definedName name="BX_Nov">#REF!</definedName>
    <definedName name="BX_Oct" localSheetId="1">#REF!</definedName>
    <definedName name="BX_Oct">#REF!</definedName>
    <definedName name="BX_Sep" localSheetId="1">#REF!</definedName>
    <definedName name="BX_Sep">#REF!</definedName>
    <definedName name="BY_Apr" localSheetId="1">#REF!</definedName>
    <definedName name="BY_Apr">#REF!</definedName>
    <definedName name="BY_Aug" localSheetId="1">#REF!</definedName>
    <definedName name="BY_Aug">#REF!</definedName>
    <definedName name="BY_Dec" localSheetId="1">#REF!</definedName>
    <definedName name="BY_Dec">#REF!</definedName>
    <definedName name="BY_Feb" localSheetId="1">#REF!</definedName>
    <definedName name="BY_Feb">#REF!</definedName>
    <definedName name="BY_Jan" localSheetId="1">#REF!</definedName>
    <definedName name="BY_Jan">#REF!</definedName>
    <definedName name="BY_Jul" localSheetId="1">#REF!</definedName>
    <definedName name="BY_Jul">#REF!</definedName>
    <definedName name="BY_Jun" localSheetId="1">#REF!</definedName>
    <definedName name="BY_Jun">#REF!</definedName>
    <definedName name="BY_Mar" localSheetId="1">#REF!</definedName>
    <definedName name="BY_Mar">#REF!</definedName>
    <definedName name="BY_May" localSheetId="1">#REF!</definedName>
    <definedName name="BY_May">#REF!</definedName>
    <definedName name="BY_Nov" localSheetId="1">#REF!</definedName>
    <definedName name="BY_Nov">#REF!</definedName>
    <definedName name="BY_Oct" localSheetId="1">#REF!</definedName>
    <definedName name="BY_Oct">#REF!</definedName>
    <definedName name="BY_Sep" localSheetId="1">#REF!</definedName>
    <definedName name="BY_Sep">#REF!</definedName>
    <definedName name="BZ_Apr" localSheetId="1">#REF!</definedName>
    <definedName name="BZ_Apr">#REF!</definedName>
    <definedName name="BZ_Aug" localSheetId="1">#REF!</definedName>
    <definedName name="BZ_Aug">#REF!</definedName>
    <definedName name="BZ_Dec" localSheetId="1">#REF!</definedName>
    <definedName name="BZ_Dec">#REF!</definedName>
    <definedName name="BZ_Feb" localSheetId="1">#REF!</definedName>
    <definedName name="BZ_Feb">#REF!</definedName>
    <definedName name="BZ_Jan" localSheetId="1">#REF!</definedName>
    <definedName name="BZ_Jan">#REF!</definedName>
    <definedName name="BZ_Jul" localSheetId="1">#REF!</definedName>
    <definedName name="BZ_Jul">#REF!</definedName>
    <definedName name="BZ_Jun" localSheetId="1">#REF!</definedName>
    <definedName name="BZ_Jun">#REF!</definedName>
    <definedName name="BZ_Mar" localSheetId="1">#REF!</definedName>
    <definedName name="BZ_Mar">#REF!</definedName>
    <definedName name="BZ_May" localSheetId="1">#REF!</definedName>
    <definedName name="BZ_May">#REF!</definedName>
    <definedName name="BZ_Nov" localSheetId="1">#REF!</definedName>
    <definedName name="BZ_Nov">#REF!</definedName>
    <definedName name="BZ_Oct" localSheetId="1">#REF!</definedName>
    <definedName name="BZ_Oct">#REF!</definedName>
    <definedName name="BZ_Sep" localSheetId="1">#REF!</definedName>
    <definedName name="BZ_Sep">#REF!</definedName>
    <definedName name="CA_Apr" localSheetId="1">#REF!</definedName>
    <definedName name="CA_Apr">#REF!</definedName>
    <definedName name="CA_Aug" localSheetId="1">#REF!</definedName>
    <definedName name="CA_Aug">#REF!</definedName>
    <definedName name="CA_Dec" localSheetId="1">#REF!</definedName>
    <definedName name="CA_Dec">#REF!</definedName>
    <definedName name="CA_Feb" localSheetId="1">#REF!</definedName>
    <definedName name="CA_Feb">#REF!</definedName>
    <definedName name="CA_Jan" localSheetId="1">#REF!</definedName>
    <definedName name="CA_Jan">#REF!</definedName>
    <definedName name="CA_Jul" localSheetId="1">#REF!</definedName>
    <definedName name="CA_Jul">#REF!</definedName>
    <definedName name="CA_Jun" localSheetId="1">#REF!</definedName>
    <definedName name="CA_Jun">#REF!</definedName>
    <definedName name="CA_Mar" localSheetId="1">#REF!</definedName>
    <definedName name="CA_Mar">#REF!</definedName>
    <definedName name="CA_May" localSheetId="1">#REF!</definedName>
    <definedName name="CA_May">#REF!</definedName>
    <definedName name="CA_Nov" localSheetId="1">#REF!</definedName>
    <definedName name="CA_Nov">#REF!</definedName>
    <definedName name="CA_Oct" localSheetId="1">#REF!</definedName>
    <definedName name="CA_Oct">#REF!</definedName>
    <definedName name="CA_Sep" localSheetId="1">#REF!</definedName>
    <definedName name="CA_Sep">#REF!</definedName>
    <definedName name="CB_Apr" localSheetId="1">#REF!</definedName>
    <definedName name="CB_Apr">#REF!</definedName>
    <definedName name="CB_Aug" localSheetId="1">#REF!</definedName>
    <definedName name="CB_Aug">#REF!</definedName>
    <definedName name="CB_Dec" localSheetId="1">#REF!</definedName>
    <definedName name="CB_Dec">#REF!</definedName>
    <definedName name="CB_Feb" localSheetId="1">#REF!</definedName>
    <definedName name="CB_Feb">#REF!</definedName>
    <definedName name="CB_Jan" localSheetId="1">#REF!</definedName>
    <definedName name="CB_Jan">#REF!</definedName>
    <definedName name="CB_Jul" localSheetId="1">#REF!</definedName>
    <definedName name="CB_Jul">#REF!</definedName>
    <definedName name="CB_Jun" localSheetId="1">#REF!</definedName>
    <definedName name="CB_Jun">#REF!</definedName>
    <definedName name="CB_Mar" localSheetId="1">#REF!</definedName>
    <definedName name="CB_Mar">#REF!</definedName>
    <definedName name="CB_May" localSheetId="1">#REF!</definedName>
    <definedName name="CB_May">#REF!</definedName>
    <definedName name="CB_Nov" localSheetId="1">#REF!</definedName>
    <definedName name="CB_Nov">#REF!</definedName>
    <definedName name="CB_Oct" localSheetId="1">#REF!</definedName>
    <definedName name="CB_Oct">#REF!</definedName>
    <definedName name="CB_Sep" localSheetId="1">#REF!</definedName>
    <definedName name="CB_Sep">#REF!</definedName>
    <definedName name="CC_Apr" localSheetId="1">#REF!</definedName>
    <definedName name="CC_Apr">#REF!</definedName>
    <definedName name="CC_Aug" localSheetId="1">#REF!</definedName>
    <definedName name="CC_Aug">#REF!</definedName>
    <definedName name="CC_Dec" localSheetId="1">#REF!</definedName>
    <definedName name="CC_Dec">#REF!</definedName>
    <definedName name="CC_Feb" localSheetId="1">#REF!</definedName>
    <definedName name="CC_Feb">#REF!</definedName>
    <definedName name="CC_Jan" localSheetId="1">#REF!</definedName>
    <definedName name="CC_Jan">#REF!</definedName>
    <definedName name="CC_Jul" localSheetId="1">#REF!</definedName>
    <definedName name="CC_Jul">#REF!</definedName>
    <definedName name="CC_Jun" localSheetId="1">#REF!</definedName>
    <definedName name="CC_Jun">#REF!</definedName>
    <definedName name="CC_Mar" localSheetId="1">#REF!</definedName>
    <definedName name="CC_Mar">#REF!</definedName>
    <definedName name="CC_May" localSheetId="1">#REF!</definedName>
    <definedName name="CC_May">#REF!</definedName>
    <definedName name="CC_Nov" localSheetId="1">#REF!</definedName>
    <definedName name="CC_Nov">#REF!</definedName>
    <definedName name="CC_Oct" localSheetId="1">#REF!</definedName>
    <definedName name="CC_Oct">#REF!</definedName>
    <definedName name="CC_Sep" localSheetId="1">#REF!</definedName>
    <definedName name="CC_Sep">#REF!</definedName>
    <definedName name="CD_Apr" localSheetId="1">#REF!</definedName>
    <definedName name="CD_Apr">#REF!</definedName>
    <definedName name="CD_Aug" localSheetId="1">#REF!</definedName>
    <definedName name="CD_Aug">#REF!</definedName>
    <definedName name="CD_Dec" localSheetId="1">#REF!</definedName>
    <definedName name="CD_Dec">#REF!</definedName>
    <definedName name="CD_Feb" localSheetId="1">#REF!</definedName>
    <definedName name="CD_Feb">#REF!</definedName>
    <definedName name="CD_Jan" localSheetId="1">#REF!</definedName>
    <definedName name="CD_Jan">#REF!</definedName>
    <definedName name="CD_Jul" localSheetId="1">#REF!</definedName>
    <definedName name="CD_Jul">#REF!</definedName>
    <definedName name="CD_Jun" localSheetId="1">#REF!</definedName>
    <definedName name="CD_Jun">#REF!</definedName>
    <definedName name="CD_Mar" localSheetId="1">#REF!</definedName>
    <definedName name="CD_Mar">#REF!</definedName>
    <definedName name="CD_May" localSheetId="1">#REF!</definedName>
    <definedName name="CD_May">#REF!</definedName>
    <definedName name="CD_Nov" localSheetId="1">#REF!</definedName>
    <definedName name="CD_Nov">#REF!</definedName>
    <definedName name="CD_Oct" localSheetId="1">#REF!</definedName>
    <definedName name="CD_Oct">#REF!</definedName>
    <definedName name="CD_Sep" localSheetId="1">#REF!</definedName>
    <definedName name="CD_Sep">#REF!</definedName>
    <definedName name="CE_Apr" localSheetId="1">#REF!</definedName>
    <definedName name="CE_Apr">#REF!</definedName>
    <definedName name="CE_Aug" localSheetId="1">#REF!</definedName>
    <definedName name="CE_Aug">#REF!</definedName>
    <definedName name="CE_Dec" localSheetId="1">#REF!</definedName>
    <definedName name="CE_Dec">#REF!</definedName>
    <definedName name="CE_Feb" localSheetId="1">#REF!</definedName>
    <definedName name="CE_Feb">#REF!</definedName>
    <definedName name="CE_Jan" localSheetId="1">#REF!</definedName>
    <definedName name="CE_Jan">#REF!</definedName>
    <definedName name="CE_Jul" localSheetId="1">#REF!</definedName>
    <definedName name="CE_Jul">#REF!</definedName>
    <definedName name="CE_Jun" localSheetId="1">#REF!</definedName>
    <definedName name="CE_Jun">#REF!</definedName>
    <definedName name="CE_Mar" localSheetId="1">#REF!</definedName>
    <definedName name="CE_Mar">#REF!</definedName>
    <definedName name="CE_May" localSheetId="1">#REF!</definedName>
    <definedName name="CE_May">#REF!</definedName>
    <definedName name="CE_Nov" localSheetId="1">#REF!</definedName>
    <definedName name="CE_Nov">#REF!</definedName>
    <definedName name="CE_Oct" localSheetId="1">#REF!</definedName>
    <definedName name="CE_Oct">#REF!</definedName>
    <definedName name="CE_Sep" localSheetId="1">#REF!</definedName>
    <definedName name="CE_Sep">#REF!</definedName>
    <definedName name="CF_Apr" localSheetId="1">#REF!</definedName>
    <definedName name="CF_Apr">#REF!</definedName>
    <definedName name="CF_Aug" localSheetId="1">#REF!</definedName>
    <definedName name="CF_Aug">#REF!</definedName>
    <definedName name="CF_Dec" localSheetId="1">#REF!</definedName>
    <definedName name="CF_Dec">#REF!</definedName>
    <definedName name="CF_Feb" localSheetId="1">#REF!</definedName>
    <definedName name="CF_Feb">#REF!</definedName>
    <definedName name="CF_Jan" localSheetId="1">#REF!</definedName>
    <definedName name="CF_Jan">#REF!</definedName>
    <definedName name="CF_Jul" localSheetId="1">#REF!</definedName>
    <definedName name="CF_Jul">#REF!</definedName>
    <definedName name="CF_Jun" localSheetId="1">#REF!</definedName>
    <definedName name="CF_Jun">#REF!</definedName>
    <definedName name="CF_Mar" localSheetId="1">#REF!</definedName>
    <definedName name="CF_Mar">#REF!</definedName>
    <definedName name="CF_May" localSheetId="1">#REF!</definedName>
    <definedName name="CF_May">#REF!</definedName>
    <definedName name="CF_Nov" localSheetId="1">#REF!</definedName>
    <definedName name="CF_Nov">#REF!</definedName>
    <definedName name="CF_Oct" localSheetId="1">#REF!</definedName>
    <definedName name="CF_Oct">#REF!</definedName>
    <definedName name="CF_Sep" localSheetId="1">#REF!</definedName>
    <definedName name="CF_Sep">#REF!</definedName>
    <definedName name="Expense_Name" localSheetId="1">#REF!</definedName>
    <definedName name="Expense_Name">#REF!</definedName>
    <definedName name="Expenses" localSheetId="1">#REF!</definedName>
    <definedName name="Expenses">#REF!</definedName>
    <definedName name="ORS">'[1]RAO-PS'!$I$5</definedName>
    <definedName name="_xlnm.Print_Area" localSheetId="0">'FAR 1-C (04)'!$A$1:$V$67</definedName>
    <definedName name="_xlnm.Print_Area" localSheetId="1">'Region 02 FAR 1-C (current)'!$A$1:$V$812</definedName>
    <definedName name="_xlnm.Print_Titles" localSheetId="1">'Region 02 FAR 1-C (current)'!$9:$11</definedName>
    <definedName name="SAA">'[1]RAO-PS'!$J$5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4" l="1"/>
  <c r="O44" i="4"/>
  <c r="J44" i="4"/>
  <c r="T43" i="4"/>
  <c r="O43" i="4"/>
  <c r="J43" i="4"/>
  <c r="T42" i="4"/>
  <c r="K42" i="4"/>
  <c r="O42" i="4" s="1"/>
  <c r="J42" i="4"/>
  <c r="T41" i="4"/>
  <c r="O41" i="4"/>
  <c r="J41" i="4"/>
  <c r="S40" i="4"/>
  <c r="R40" i="4"/>
  <c r="Q40" i="4"/>
  <c r="P40" i="4"/>
  <c r="N40" i="4"/>
  <c r="M40" i="4"/>
  <c r="L40" i="4"/>
  <c r="K40" i="4"/>
  <c r="I40" i="4"/>
  <c r="H40" i="4"/>
  <c r="G40" i="4"/>
  <c r="F40" i="4"/>
  <c r="D40" i="4"/>
  <c r="T38" i="4"/>
  <c r="O38" i="4"/>
  <c r="J38" i="4"/>
  <c r="T37" i="4"/>
  <c r="O37" i="4"/>
  <c r="V37" i="4" s="1"/>
  <c r="J37" i="4"/>
  <c r="T36" i="4"/>
  <c r="K36" i="4"/>
  <c r="O36" i="4" s="1"/>
  <c r="J36" i="4"/>
  <c r="T35" i="4"/>
  <c r="O35" i="4"/>
  <c r="V35" i="4" s="1"/>
  <c r="J35" i="4"/>
  <c r="S34" i="4"/>
  <c r="R34" i="4"/>
  <c r="Q34" i="4"/>
  <c r="P34" i="4"/>
  <c r="N34" i="4"/>
  <c r="M34" i="4"/>
  <c r="L34" i="4"/>
  <c r="I34" i="4"/>
  <c r="H34" i="4"/>
  <c r="G34" i="4"/>
  <c r="F34" i="4"/>
  <c r="D34" i="4"/>
  <c r="R202" i="4"/>
  <c r="K34" i="4" l="1"/>
  <c r="U38" i="4"/>
  <c r="V41" i="4"/>
  <c r="V43" i="4"/>
  <c r="V42" i="4"/>
  <c r="V44" i="4"/>
  <c r="V38" i="4"/>
  <c r="T40" i="4"/>
  <c r="T34" i="4"/>
  <c r="U41" i="4"/>
  <c r="U43" i="4"/>
  <c r="U42" i="4"/>
  <c r="J40" i="4"/>
  <c r="J34" i="4"/>
  <c r="O40" i="4"/>
  <c r="U44" i="4"/>
  <c r="V36" i="4"/>
  <c r="V34" i="4" s="1"/>
  <c r="U36" i="4"/>
  <c r="U37" i="4"/>
  <c r="U35" i="4"/>
  <c r="O34" i="4"/>
  <c r="F15" i="4"/>
  <c r="V40" i="4" l="1"/>
  <c r="U40" i="4"/>
  <c r="U34" i="4"/>
  <c r="R594" i="4"/>
  <c r="T32" i="4" l="1"/>
  <c r="O32" i="4"/>
  <c r="J32" i="4"/>
  <c r="T31" i="4"/>
  <c r="O31" i="4"/>
  <c r="J31" i="4"/>
  <c r="U31" i="4" s="1"/>
  <c r="T30" i="4"/>
  <c r="K30" i="4"/>
  <c r="O30" i="4" s="1"/>
  <c r="J30" i="4"/>
  <c r="T29" i="4"/>
  <c r="O29" i="4"/>
  <c r="J29" i="4"/>
  <c r="U29" i="4" s="1"/>
  <c r="S28" i="4"/>
  <c r="R28" i="4"/>
  <c r="Q28" i="4"/>
  <c r="P28" i="4"/>
  <c r="N28" i="4"/>
  <c r="M28" i="4"/>
  <c r="L28" i="4"/>
  <c r="I28" i="4"/>
  <c r="H28" i="4"/>
  <c r="G28" i="4"/>
  <c r="F28" i="4"/>
  <c r="D28" i="4"/>
  <c r="K28" i="4" l="1"/>
  <c r="V29" i="4"/>
  <c r="V31" i="4"/>
  <c r="U30" i="4"/>
  <c r="T28" i="4"/>
  <c r="V32" i="4"/>
  <c r="V30" i="4"/>
  <c r="O28" i="4"/>
  <c r="J28" i="4"/>
  <c r="U32" i="4"/>
  <c r="U28" i="4" l="1"/>
  <c r="V28" i="4"/>
  <c r="S797" i="4"/>
  <c r="R798" i="4"/>
  <c r="S798" i="4"/>
  <c r="M797" i="4"/>
  <c r="N797" i="4"/>
  <c r="M798" i="4"/>
  <c r="N798" i="4"/>
  <c r="H797" i="4"/>
  <c r="I797" i="4"/>
  <c r="H798" i="4"/>
  <c r="I798" i="4"/>
  <c r="T26" i="4"/>
  <c r="O26" i="4"/>
  <c r="J26" i="4"/>
  <c r="T25" i="4"/>
  <c r="O25" i="4"/>
  <c r="J25" i="4"/>
  <c r="T24" i="4"/>
  <c r="O24" i="4"/>
  <c r="J24" i="4"/>
  <c r="T23" i="4"/>
  <c r="K23" i="4"/>
  <c r="O23" i="4" s="1"/>
  <c r="J23" i="4"/>
  <c r="T22" i="4"/>
  <c r="O22" i="4"/>
  <c r="J22" i="4"/>
  <c r="S21" i="4"/>
  <c r="R21" i="4"/>
  <c r="Q21" i="4"/>
  <c r="P21" i="4"/>
  <c r="N21" i="4"/>
  <c r="M21" i="4"/>
  <c r="L21" i="4"/>
  <c r="I21" i="4"/>
  <c r="H21" i="4"/>
  <c r="G21" i="4"/>
  <c r="F21" i="4"/>
  <c r="F796" i="4" s="1"/>
  <c r="F793" i="4" s="1"/>
  <c r="D21" i="4"/>
  <c r="T19" i="4"/>
  <c r="O19" i="4"/>
  <c r="J19" i="4"/>
  <c r="T18" i="4"/>
  <c r="O18" i="4"/>
  <c r="J18" i="4"/>
  <c r="T17" i="4"/>
  <c r="K17" i="4"/>
  <c r="O17" i="4" s="1"/>
  <c r="V17" i="4" s="1"/>
  <c r="J17" i="4"/>
  <c r="T16" i="4"/>
  <c r="O16" i="4"/>
  <c r="J16" i="4"/>
  <c r="S15" i="4"/>
  <c r="S796" i="4" s="1"/>
  <c r="R15" i="4"/>
  <c r="R796" i="4" s="1"/>
  <c r="Q15" i="4"/>
  <c r="Q796" i="4" s="1"/>
  <c r="P15" i="4"/>
  <c r="P796" i="4" s="1"/>
  <c r="N15" i="4"/>
  <c r="N796" i="4" s="1"/>
  <c r="M15" i="4"/>
  <c r="M796" i="4" s="1"/>
  <c r="L15" i="4"/>
  <c r="L796" i="4" s="1"/>
  <c r="I15" i="4"/>
  <c r="I796" i="4" s="1"/>
  <c r="H15" i="4"/>
  <c r="G15" i="4"/>
  <c r="G796" i="4" s="1"/>
  <c r="D15" i="4"/>
  <c r="H796" i="4" l="1"/>
  <c r="H793" i="4"/>
  <c r="U18" i="4"/>
  <c r="U22" i="4"/>
  <c r="K15" i="4"/>
  <c r="V19" i="4"/>
  <c r="V16" i="4"/>
  <c r="V24" i="4"/>
  <c r="V26" i="4"/>
  <c r="T21" i="4"/>
  <c r="J15" i="4"/>
  <c r="V25" i="4"/>
  <c r="U24" i="4"/>
  <c r="T15" i="4"/>
  <c r="U19" i="4"/>
  <c r="V22" i="4"/>
  <c r="V18" i="4"/>
  <c r="K21" i="4"/>
  <c r="U23" i="4"/>
  <c r="U25" i="4"/>
  <c r="V23" i="4"/>
  <c r="O21" i="4"/>
  <c r="J21" i="4"/>
  <c r="U16" i="4"/>
  <c r="U17" i="4"/>
  <c r="U26" i="4"/>
  <c r="O15" i="4"/>
  <c r="K796" i="4" l="1"/>
  <c r="O796" i="4" s="1"/>
  <c r="U21" i="4"/>
  <c r="T796" i="4"/>
  <c r="J796" i="4"/>
  <c r="V15" i="4"/>
  <c r="V21" i="4"/>
  <c r="U15" i="4"/>
  <c r="V796" i="4" l="1"/>
  <c r="N111" i="4"/>
  <c r="T800" i="4" l="1"/>
  <c r="T799" i="4"/>
  <c r="Q798" i="4"/>
  <c r="T798" i="4" s="1"/>
  <c r="T795" i="4"/>
  <c r="T794" i="4"/>
  <c r="S793" i="4"/>
  <c r="T788" i="4"/>
  <c r="T787" i="4"/>
  <c r="T786" i="4"/>
  <c r="T784" i="4"/>
  <c r="T783" i="4"/>
  <c r="T780" i="4"/>
  <c r="T779" i="4"/>
  <c r="T778" i="4"/>
  <c r="T776" i="4"/>
  <c r="T775" i="4"/>
  <c r="T772" i="4"/>
  <c r="T771" i="4"/>
  <c r="T770" i="4"/>
  <c r="T768" i="4"/>
  <c r="T767" i="4"/>
  <c r="T764" i="4"/>
  <c r="T763" i="4"/>
  <c r="T762" i="4"/>
  <c r="T760" i="4"/>
  <c r="T759" i="4"/>
  <c r="T756" i="4"/>
  <c r="T755" i="4"/>
  <c r="T754" i="4"/>
  <c r="T752" i="4"/>
  <c r="T751" i="4"/>
  <c r="T748" i="4"/>
  <c r="T747" i="4"/>
  <c r="T746" i="4"/>
  <c r="T744" i="4"/>
  <c r="T743" i="4"/>
  <c r="T740" i="4"/>
  <c r="T739" i="4"/>
  <c r="T738" i="4"/>
  <c r="T736" i="4"/>
  <c r="T735" i="4"/>
  <c r="T732" i="4"/>
  <c r="T731" i="4"/>
  <c r="T730" i="4"/>
  <c r="T728" i="4"/>
  <c r="T727" i="4"/>
  <c r="T724" i="4"/>
  <c r="T723" i="4"/>
  <c r="T722" i="4"/>
  <c r="T720" i="4"/>
  <c r="T719" i="4"/>
  <c r="T716" i="4"/>
  <c r="T715" i="4"/>
  <c r="T714" i="4"/>
  <c r="T712" i="4"/>
  <c r="T711" i="4"/>
  <c r="T708" i="4"/>
  <c r="T707" i="4"/>
  <c r="T706" i="4"/>
  <c r="T704" i="4"/>
  <c r="T703" i="4"/>
  <c r="T700" i="4"/>
  <c r="T699" i="4"/>
  <c r="T698" i="4"/>
  <c r="T696" i="4"/>
  <c r="T695" i="4"/>
  <c r="T692" i="4"/>
  <c r="T691" i="4"/>
  <c r="T690" i="4"/>
  <c r="T688" i="4"/>
  <c r="T687" i="4"/>
  <c r="T684" i="4"/>
  <c r="T683" i="4"/>
  <c r="T682" i="4"/>
  <c r="T680" i="4"/>
  <c r="T679" i="4"/>
  <c r="T676" i="4"/>
  <c r="T675" i="4"/>
  <c r="T674" i="4"/>
  <c r="T672" i="4"/>
  <c r="T671" i="4"/>
  <c r="T668" i="4"/>
  <c r="T667" i="4"/>
  <c r="T666" i="4"/>
  <c r="T664" i="4"/>
  <c r="T663" i="4"/>
  <c r="T660" i="4"/>
  <c r="T659" i="4"/>
  <c r="T658" i="4"/>
  <c r="T656" i="4"/>
  <c r="T655" i="4"/>
  <c r="T652" i="4"/>
  <c r="T651" i="4"/>
  <c r="T650" i="4"/>
  <c r="T648" i="4"/>
  <c r="T647" i="4"/>
  <c r="T644" i="4"/>
  <c r="T643" i="4"/>
  <c r="T642" i="4"/>
  <c r="T640" i="4"/>
  <c r="T639" i="4"/>
  <c r="T636" i="4"/>
  <c r="T635" i="4"/>
  <c r="T634" i="4"/>
  <c r="T632" i="4"/>
  <c r="T631" i="4"/>
  <c r="T628" i="4"/>
  <c r="T627" i="4"/>
  <c r="T626" i="4"/>
  <c r="T624" i="4"/>
  <c r="T623" i="4"/>
  <c r="T620" i="4"/>
  <c r="T619" i="4"/>
  <c r="T618" i="4"/>
  <c r="T616" i="4"/>
  <c r="T615" i="4"/>
  <c r="T612" i="4"/>
  <c r="T611" i="4"/>
  <c r="T610" i="4"/>
  <c r="T608" i="4"/>
  <c r="T607" i="4"/>
  <c r="T604" i="4"/>
  <c r="T603" i="4"/>
  <c r="T602" i="4"/>
  <c r="T600" i="4"/>
  <c r="T599" i="4"/>
  <c r="T596" i="4"/>
  <c r="T595" i="4"/>
  <c r="T594" i="4"/>
  <c r="T592" i="4"/>
  <c r="T591" i="4"/>
  <c r="T588" i="4"/>
  <c r="T587" i="4"/>
  <c r="T586" i="4"/>
  <c r="T584" i="4"/>
  <c r="T583" i="4"/>
  <c r="T580" i="4"/>
  <c r="T579" i="4"/>
  <c r="T578" i="4"/>
  <c r="T576" i="4"/>
  <c r="T575" i="4"/>
  <c r="T572" i="4"/>
  <c r="T571" i="4"/>
  <c r="T570" i="4"/>
  <c r="T568" i="4"/>
  <c r="T567" i="4"/>
  <c r="T564" i="4"/>
  <c r="T563" i="4"/>
  <c r="T562" i="4"/>
  <c r="T560" i="4"/>
  <c r="T559" i="4"/>
  <c r="T556" i="4"/>
  <c r="T555" i="4"/>
  <c r="T554" i="4"/>
  <c r="T552" i="4"/>
  <c r="T551" i="4"/>
  <c r="T548" i="4"/>
  <c r="T547" i="4"/>
  <c r="T546" i="4"/>
  <c r="T544" i="4"/>
  <c r="T543" i="4"/>
  <c r="T540" i="4"/>
  <c r="T539" i="4"/>
  <c r="T538" i="4"/>
  <c r="T536" i="4"/>
  <c r="T535" i="4"/>
  <c r="T532" i="4"/>
  <c r="T531" i="4"/>
  <c r="T530" i="4"/>
  <c r="T528" i="4"/>
  <c r="T527" i="4"/>
  <c r="T524" i="4"/>
  <c r="T523" i="4"/>
  <c r="T522" i="4"/>
  <c r="T520" i="4"/>
  <c r="T519" i="4"/>
  <c r="T516" i="4"/>
  <c r="T515" i="4"/>
  <c r="T514" i="4"/>
  <c r="T512" i="4"/>
  <c r="T511" i="4"/>
  <c r="T508" i="4"/>
  <c r="T507" i="4"/>
  <c r="T506" i="4"/>
  <c r="T504" i="4"/>
  <c r="T503" i="4"/>
  <c r="T500" i="4"/>
  <c r="T499" i="4"/>
  <c r="T498" i="4"/>
  <c r="T496" i="4"/>
  <c r="T495" i="4"/>
  <c r="T492" i="4"/>
  <c r="T491" i="4"/>
  <c r="T490" i="4"/>
  <c r="T488" i="4"/>
  <c r="T487" i="4"/>
  <c r="T484" i="4"/>
  <c r="T483" i="4"/>
  <c r="T482" i="4"/>
  <c r="T480" i="4"/>
  <c r="T479" i="4"/>
  <c r="T476" i="4"/>
  <c r="T475" i="4"/>
  <c r="T474" i="4"/>
  <c r="T472" i="4"/>
  <c r="T471" i="4"/>
  <c r="T468" i="4"/>
  <c r="T467" i="4"/>
  <c r="T466" i="4"/>
  <c r="T464" i="4"/>
  <c r="T463" i="4"/>
  <c r="T460" i="4"/>
  <c r="T459" i="4"/>
  <c r="T458" i="4"/>
  <c r="T456" i="4"/>
  <c r="T455" i="4"/>
  <c r="T452" i="4"/>
  <c r="T451" i="4"/>
  <c r="T450" i="4"/>
  <c r="T448" i="4"/>
  <c r="T447" i="4"/>
  <c r="T444" i="4"/>
  <c r="T443" i="4"/>
  <c r="T442" i="4"/>
  <c r="T440" i="4"/>
  <c r="T439" i="4"/>
  <c r="T436" i="4"/>
  <c r="T435" i="4"/>
  <c r="T434" i="4"/>
  <c r="T432" i="4"/>
  <c r="T431" i="4"/>
  <c r="T428" i="4"/>
  <c r="T427" i="4"/>
  <c r="T426" i="4"/>
  <c r="T424" i="4"/>
  <c r="T423" i="4"/>
  <c r="T420" i="4"/>
  <c r="T419" i="4"/>
  <c r="T418" i="4"/>
  <c r="T416" i="4"/>
  <c r="T415" i="4"/>
  <c r="T412" i="4"/>
  <c r="T411" i="4"/>
  <c r="T410" i="4"/>
  <c r="T408" i="4"/>
  <c r="T407" i="4"/>
  <c r="T404" i="4"/>
  <c r="T403" i="4"/>
  <c r="T402" i="4"/>
  <c r="T400" i="4"/>
  <c r="T399" i="4"/>
  <c r="T396" i="4"/>
  <c r="T395" i="4"/>
  <c r="T394" i="4"/>
  <c r="T392" i="4"/>
  <c r="T391" i="4"/>
  <c r="T388" i="4"/>
  <c r="T387" i="4"/>
  <c r="T386" i="4"/>
  <c r="T384" i="4"/>
  <c r="T383" i="4"/>
  <c r="T380" i="4"/>
  <c r="T379" i="4"/>
  <c r="T378" i="4"/>
  <c r="T376" i="4"/>
  <c r="T375" i="4"/>
  <c r="T372" i="4"/>
  <c r="T371" i="4"/>
  <c r="T370" i="4"/>
  <c r="T368" i="4"/>
  <c r="T367" i="4"/>
  <c r="T364" i="4"/>
  <c r="T363" i="4"/>
  <c r="T362" i="4"/>
  <c r="T360" i="4"/>
  <c r="T359" i="4"/>
  <c r="T356" i="4"/>
  <c r="T355" i="4"/>
  <c r="T354" i="4"/>
  <c r="T352" i="4"/>
  <c r="T351" i="4"/>
  <c r="T348" i="4"/>
  <c r="T347" i="4"/>
  <c r="T346" i="4"/>
  <c r="T344" i="4"/>
  <c r="T343" i="4"/>
  <c r="T340" i="4"/>
  <c r="T339" i="4"/>
  <c r="T338" i="4"/>
  <c r="T336" i="4"/>
  <c r="T335" i="4"/>
  <c r="T332" i="4"/>
  <c r="T331" i="4"/>
  <c r="T330" i="4"/>
  <c r="T328" i="4"/>
  <c r="T327" i="4"/>
  <c r="T324" i="4"/>
  <c r="T323" i="4"/>
  <c r="T322" i="4"/>
  <c r="T320" i="4"/>
  <c r="T319" i="4"/>
  <c r="T316" i="4"/>
  <c r="T315" i="4"/>
  <c r="T314" i="4"/>
  <c r="T312" i="4"/>
  <c r="T311" i="4"/>
  <c r="T308" i="4"/>
  <c r="T307" i="4"/>
  <c r="T306" i="4"/>
  <c r="T304" i="4"/>
  <c r="T303" i="4"/>
  <c r="T300" i="4"/>
  <c r="T299" i="4"/>
  <c r="T298" i="4"/>
  <c r="T296" i="4"/>
  <c r="T295" i="4"/>
  <c r="T292" i="4"/>
  <c r="T291" i="4"/>
  <c r="T290" i="4"/>
  <c r="T288" i="4"/>
  <c r="T287" i="4"/>
  <c r="T284" i="4"/>
  <c r="T283" i="4"/>
  <c r="T282" i="4"/>
  <c r="T280" i="4"/>
  <c r="T279" i="4"/>
  <c r="T276" i="4"/>
  <c r="T275" i="4"/>
  <c r="T274" i="4"/>
  <c r="T272" i="4"/>
  <c r="T271" i="4"/>
  <c r="T268" i="4"/>
  <c r="T267" i="4"/>
  <c r="T266" i="4"/>
  <c r="T264" i="4"/>
  <c r="T263" i="4"/>
  <c r="T260" i="4"/>
  <c r="T259" i="4"/>
  <c r="T258" i="4"/>
  <c r="T256" i="4"/>
  <c r="T255" i="4"/>
  <c r="T252" i="4"/>
  <c r="T251" i="4"/>
  <c r="T250" i="4"/>
  <c r="T248" i="4"/>
  <c r="T247" i="4"/>
  <c r="T244" i="4"/>
  <c r="T243" i="4"/>
  <c r="T242" i="4"/>
  <c r="T240" i="4"/>
  <c r="T239" i="4"/>
  <c r="T236" i="4"/>
  <c r="T235" i="4"/>
  <c r="T234" i="4"/>
  <c r="T232" i="4"/>
  <c r="T231" i="4"/>
  <c r="T228" i="4"/>
  <c r="T227" i="4"/>
  <c r="T226" i="4"/>
  <c r="T224" i="4"/>
  <c r="T223" i="4"/>
  <c r="T220" i="4"/>
  <c r="T219" i="4"/>
  <c r="T218" i="4"/>
  <c r="T216" i="4"/>
  <c r="T215" i="4"/>
  <c r="T212" i="4"/>
  <c r="T211" i="4"/>
  <c r="T210" i="4"/>
  <c r="T208" i="4"/>
  <c r="T207" i="4"/>
  <c r="T204" i="4"/>
  <c r="T203" i="4"/>
  <c r="T202" i="4"/>
  <c r="T200" i="4"/>
  <c r="T199" i="4"/>
  <c r="T196" i="4"/>
  <c r="T195" i="4"/>
  <c r="T194" i="4"/>
  <c r="T192" i="4"/>
  <c r="T191" i="4"/>
  <c r="T188" i="4"/>
  <c r="T187" i="4"/>
  <c r="T186" i="4"/>
  <c r="T184" i="4"/>
  <c r="T183" i="4"/>
  <c r="T180" i="4"/>
  <c r="T179" i="4"/>
  <c r="T178" i="4"/>
  <c r="T176" i="4"/>
  <c r="T175" i="4"/>
  <c r="T172" i="4"/>
  <c r="T171" i="4"/>
  <c r="T170" i="4"/>
  <c r="T168" i="4"/>
  <c r="T167" i="4"/>
  <c r="T164" i="4"/>
  <c r="T163" i="4"/>
  <c r="T162" i="4"/>
  <c r="T160" i="4"/>
  <c r="T159" i="4"/>
  <c r="T156" i="4"/>
  <c r="T155" i="4"/>
  <c r="T154" i="4"/>
  <c r="T152" i="4"/>
  <c r="T151" i="4"/>
  <c r="T148" i="4"/>
  <c r="T147" i="4"/>
  <c r="T146" i="4"/>
  <c r="T144" i="4"/>
  <c r="T143" i="4"/>
  <c r="T140" i="4"/>
  <c r="T139" i="4"/>
  <c r="T138" i="4"/>
  <c r="T136" i="4"/>
  <c r="T135" i="4"/>
  <c r="T132" i="4"/>
  <c r="T131" i="4"/>
  <c r="T130" i="4"/>
  <c r="T128" i="4"/>
  <c r="T127" i="4"/>
  <c r="T124" i="4"/>
  <c r="T123" i="4"/>
  <c r="T122" i="4"/>
  <c r="T120" i="4"/>
  <c r="T119" i="4"/>
  <c r="T116" i="4"/>
  <c r="T115" i="4"/>
  <c r="T114" i="4"/>
  <c r="T112" i="4"/>
  <c r="T111" i="4"/>
  <c r="T108" i="4"/>
  <c r="T107" i="4"/>
  <c r="T106" i="4"/>
  <c r="T104" i="4"/>
  <c r="T103" i="4"/>
  <c r="T100" i="4"/>
  <c r="T99" i="4"/>
  <c r="T98" i="4"/>
  <c r="T96" i="4"/>
  <c r="T95" i="4"/>
  <c r="T92" i="4"/>
  <c r="T91" i="4"/>
  <c r="T90" i="4"/>
  <c r="T88" i="4"/>
  <c r="T87" i="4"/>
  <c r="T84" i="4"/>
  <c r="T83" i="4"/>
  <c r="T82" i="4"/>
  <c r="T80" i="4"/>
  <c r="T79" i="4"/>
  <c r="T76" i="4"/>
  <c r="T75" i="4"/>
  <c r="T74" i="4"/>
  <c r="T72" i="4"/>
  <c r="T71" i="4"/>
  <c r="T68" i="4"/>
  <c r="T67" i="4"/>
  <c r="T66" i="4"/>
  <c r="T64" i="4"/>
  <c r="T63" i="4"/>
  <c r="T60" i="4"/>
  <c r="T59" i="4"/>
  <c r="T58" i="4"/>
  <c r="T56" i="4"/>
  <c r="T55" i="4"/>
  <c r="T52" i="4"/>
  <c r="T51" i="4"/>
  <c r="T50" i="4"/>
  <c r="T48" i="4"/>
  <c r="T47" i="4"/>
  <c r="Q689" i="4"/>
  <c r="O800" i="4"/>
  <c r="O799" i="4"/>
  <c r="O795" i="4"/>
  <c r="O794" i="4"/>
  <c r="O788" i="4"/>
  <c r="O787" i="4"/>
  <c r="O786" i="4"/>
  <c r="O785" i="4"/>
  <c r="Q785" i="4" s="1"/>
  <c r="O784" i="4"/>
  <c r="O783" i="4"/>
  <c r="O780" i="4"/>
  <c r="O779" i="4"/>
  <c r="O778" i="4"/>
  <c r="V778" i="4" s="1"/>
  <c r="O777" i="4"/>
  <c r="Q777" i="4" s="1"/>
  <c r="O776" i="4"/>
  <c r="O775" i="4"/>
  <c r="O772" i="4"/>
  <c r="O771" i="4"/>
  <c r="O770" i="4"/>
  <c r="V770" i="4" s="1"/>
  <c r="O769" i="4"/>
  <c r="Q769" i="4" s="1"/>
  <c r="O768" i="4"/>
  <c r="O767" i="4"/>
  <c r="O764" i="4"/>
  <c r="O763" i="4"/>
  <c r="O762" i="4"/>
  <c r="O761" i="4"/>
  <c r="Q761" i="4" s="1"/>
  <c r="O760" i="4"/>
  <c r="O759" i="4"/>
  <c r="O756" i="4"/>
  <c r="O755" i="4"/>
  <c r="O754" i="4"/>
  <c r="V754" i="4" s="1"/>
  <c r="O753" i="4"/>
  <c r="Q753" i="4" s="1"/>
  <c r="O752" i="4"/>
  <c r="O751" i="4"/>
  <c r="O748" i="4"/>
  <c r="O747" i="4"/>
  <c r="O746" i="4"/>
  <c r="V746" i="4" s="1"/>
  <c r="O745" i="4"/>
  <c r="Q745" i="4" s="1"/>
  <c r="O744" i="4"/>
  <c r="O743" i="4"/>
  <c r="O740" i="4"/>
  <c r="O739" i="4"/>
  <c r="O738" i="4"/>
  <c r="O737" i="4"/>
  <c r="O736" i="4"/>
  <c r="O735" i="4"/>
  <c r="O732" i="4"/>
  <c r="O731" i="4"/>
  <c r="O730" i="4"/>
  <c r="V730" i="4" s="1"/>
  <c r="O729" i="4"/>
  <c r="Q729" i="4" s="1"/>
  <c r="O728" i="4"/>
  <c r="O727" i="4"/>
  <c r="O724" i="4"/>
  <c r="O723" i="4"/>
  <c r="O722" i="4"/>
  <c r="V722" i="4" s="1"/>
  <c r="O721" i="4"/>
  <c r="Q721" i="4" s="1"/>
  <c r="O720" i="4"/>
  <c r="O719" i="4"/>
  <c r="O716" i="4"/>
  <c r="O715" i="4"/>
  <c r="O714" i="4"/>
  <c r="O713" i="4"/>
  <c r="Q713" i="4" s="1"/>
  <c r="O712" i="4"/>
  <c r="O711" i="4"/>
  <c r="O708" i="4"/>
  <c r="O707" i="4"/>
  <c r="O706" i="4"/>
  <c r="V706" i="4" s="1"/>
  <c r="O705" i="4"/>
  <c r="Q705" i="4" s="1"/>
  <c r="O704" i="4"/>
  <c r="O703" i="4"/>
  <c r="O700" i="4"/>
  <c r="O699" i="4"/>
  <c r="O698" i="4"/>
  <c r="V698" i="4" s="1"/>
  <c r="O697" i="4"/>
  <c r="O696" i="4"/>
  <c r="O695" i="4"/>
  <c r="O692" i="4"/>
  <c r="O691" i="4"/>
  <c r="O690" i="4"/>
  <c r="O689" i="4"/>
  <c r="O688" i="4"/>
  <c r="O687" i="4"/>
  <c r="O684" i="4"/>
  <c r="O683" i="4"/>
  <c r="O682" i="4"/>
  <c r="V682" i="4" s="1"/>
  <c r="O681" i="4"/>
  <c r="Q681" i="4" s="1"/>
  <c r="O680" i="4"/>
  <c r="O679" i="4"/>
  <c r="O676" i="4"/>
  <c r="O675" i="4"/>
  <c r="O674" i="4"/>
  <c r="V674" i="4" s="1"/>
  <c r="O673" i="4"/>
  <c r="O672" i="4"/>
  <c r="O671" i="4"/>
  <c r="O668" i="4"/>
  <c r="O667" i="4"/>
  <c r="O666" i="4"/>
  <c r="O665" i="4"/>
  <c r="Q665" i="4" s="1"/>
  <c r="O664" i="4"/>
  <c r="O663" i="4"/>
  <c r="O660" i="4"/>
  <c r="O659" i="4"/>
  <c r="O658" i="4"/>
  <c r="V658" i="4" s="1"/>
  <c r="O657" i="4"/>
  <c r="Q657" i="4" s="1"/>
  <c r="O656" i="4"/>
  <c r="O655" i="4"/>
  <c r="O652" i="4"/>
  <c r="O651" i="4"/>
  <c r="O650" i="4"/>
  <c r="V650" i="4" s="1"/>
  <c r="O649" i="4"/>
  <c r="Q649" i="4" s="1"/>
  <c r="O648" i="4"/>
  <c r="O647" i="4"/>
  <c r="O644" i="4"/>
  <c r="O643" i="4"/>
  <c r="O642" i="4"/>
  <c r="O641" i="4"/>
  <c r="Q641" i="4" s="1"/>
  <c r="O640" i="4"/>
  <c r="O639" i="4"/>
  <c r="O636" i="4"/>
  <c r="O635" i="4"/>
  <c r="O634" i="4"/>
  <c r="V634" i="4" s="1"/>
  <c r="O633" i="4"/>
  <c r="Q633" i="4" s="1"/>
  <c r="O632" i="4"/>
  <c r="O631" i="4"/>
  <c r="O628" i="4"/>
  <c r="O627" i="4"/>
  <c r="O626" i="4"/>
  <c r="V626" i="4" s="1"/>
  <c r="O625" i="4"/>
  <c r="Q625" i="4" s="1"/>
  <c r="O624" i="4"/>
  <c r="O623" i="4"/>
  <c r="O620" i="4"/>
  <c r="O619" i="4"/>
  <c r="O618" i="4"/>
  <c r="O617" i="4"/>
  <c r="Q617" i="4" s="1"/>
  <c r="O616" i="4"/>
  <c r="O615" i="4"/>
  <c r="O612" i="4"/>
  <c r="O611" i="4"/>
  <c r="O610" i="4"/>
  <c r="V610" i="4" s="1"/>
  <c r="O609" i="4"/>
  <c r="Q609" i="4" s="1"/>
  <c r="O608" i="4"/>
  <c r="O607" i="4"/>
  <c r="O604" i="4"/>
  <c r="O603" i="4"/>
  <c r="O602" i="4"/>
  <c r="V602" i="4" s="1"/>
  <c r="O601" i="4"/>
  <c r="O600" i="4"/>
  <c r="O599" i="4"/>
  <c r="O596" i="4"/>
  <c r="O595" i="4"/>
  <c r="O594" i="4"/>
  <c r="V594" i="4" s="1"/>
  <c r="O593" i="4"/>
  <c r="Q593" i="4" s="1"/>
  <c r="O592" i="4"/>
  <c r="O591" i="4"/>
  <c r="O588" i="4"/>
  <c r="O587" i="4"/>
  <c r="O586" i="4"/>
  <c r="V586" i="4" s="1"/>
  <c r="O585" i="4"/>
  <c r="Q585" i="4" s="1"/>
  <c r="O584" i="4"/>
  <c r="O583" i="4"/>
  <c r="O580" i="4"/>
  <c r="O579" i="4"/>
  <c r="O578" i="4"/>
  <c r="V578" i="4" s="1"/>
  <c r="O577" i="4"/>
  <c r="Q577" i="4" s="1"/>
  <c r="O576" i="4"/>
  <c r="O575" i="4"/>
  <c r="O572" i="4"/>
  <c r="O571" i="4"/>
  <c r="O570" i="4"/>
  <c r="O569" i="4"/>
  <c r="Q569" i="4" s="1"/>
  <c r="O568" i="4"/>
  <c r="O567" i="4"/>
  <c r="O564" i="4"/>
  <c r="O563" i="4"/>
  <c r="O562" i="4"/>
  <c r="V562" i="4" s="1"/>
  <c r="O561" i="4"/>
  <c r="Q561" i="4" s="1"/>
  <c r="O560" i="4"/>
  <c r="O559" i="4"/>
  <c r="O556" i="4"/>
  <c r="O555" i="4"/>
  <c r="O554" i="4"/>
  <c r="V554" i="4" s="1"/>
  <c r="O553" i="4"/>
  <c r="Q553" i="4" s="1"/>
  <c r="O552" i="4"/>
  <c r="O551" i="4"/>
  <c r="O548" i="4"/>
  <c r="O547" i="4"/>
  <c r="O546" i="4"/>
  <c r="V546" i="4" s="1"/>
  <c r="O545" i="4"/>
  <c r="Q545" i="4" s="1"/>
  <c r="O544" i="4"/>
  <c r="O543" i="4"/>
  <c r="O540" i="4"/>
  <c r="O539" i="4"/>
  <c r="O538" i="4"/>
  <c r="V538" i="4" s="1"/>
  <c r="O537" i="4"/>
  <c r="Q537" i="4" s="1"/>
  <c r="O536" i="4"/>
  <c r="O535" i="4"/>
  <c r="O532" i="4"/>
  <c r="O531" i="4"/>
  <c r="O530" i="4"/>
  <c r="V530" i="4" s="1"/>
  <c r="O529" i="4"/>
  <c r="O528" i="4"/>
  <c r="O527" i="4"/>
  <c r="O524" i="4"/>
  <c r="O523" i="4"/>
  <c r="O522" i="4"/>
  <c r="O521" i="4"/>
  <c r="Q521" i="4" s="1"/>
  <c r="O520" i="4"/>
  <c r="O519" i="4"/>
  <c r="O516" i="4"/>
  <c r="O515" i="4"/>
  <c r="O514" i="4"/>
  <c r="V514" i="4" s="1"/>
  <c r="O513" i="4"/>
  <c r="Q513" i="4" s="1"/>
  <c r="O512" i="4"/>
  <c r="O511" i="4"/>
  <c r="O508" i="4"/>
  <c r="O507" i="4"/>
  <c r="O506" i="4"/>
  <c r="V506" i="4" s="1"/>
  <c r="O505" i="4"/>
  <c r="Q505" i="4" s="1"/>
  <c r="O504" i="4"/>
  <c r="O503" i="4"/>
  <c r="O500" i="4"/>
  <c r="O499" i="4"/>
  <c r="O498" i="4"/>
  <c r="O497" i="4"/>
  <c r="Q497" i="4" s="1"/>
  <c r="O496" i="4"/>
  <c r="O495" i="4"/>
  <c r="O492" i="4"/>
  <c r="O491" i="4"/>
  <c r="O490" i="4"/>
  <c r="V490" i="4" s="1"/>
  <c r="O489" i="4"/>
  <c r="Q489" i="4" s="1"/>
  <c r="O488" i="4"/>
  <c r="O487" i="4"/>
  <c r="O484" i="4"/>
  <c r="O483" i="4"/>
  <c r="O482" i="4"/>
  <c r="V482" i="4" s="1"/>
  <c r="O481" i="4"/>
  <c r="Q481" i="4" s="1"/>
  <c r="O480" i="4"/>
  <c r="O479" i="4"/>
  <c r="O476" i="4"/>
  <c r="O475" i="4"/>
  <c r="O474" i="4"/>
  <c r="O473" i="4"/>
  <c r="Q473" i="4" s="1"/>
  <c r="O472" i="4"/>
  <c r="O471" i="4"/>
  <c r="O468" i="4"/>
  <c r="O467" i="4"/>
  <c r="O466" i="4"/>
  <c r="V466" i="4" s="1"/>
  <c r="O465" i="4"/>
  <c r="Q465" i="4" s="1"/>
  <c r="O464" i="4"/>
  <c r="O463" i="4"/>
  <c r="O460" i="4"/>
  <c r="O459" i="4"/>
  <c r="O458" i="4"/>
  <c r="V458" i="4" s="1"/>
  <c r="O457" i="4"/>
  <c r="Q457" i="4" s="1"/>
  <c r="O456" i="4"/>
  <c r="O455" i="4"/>
  <c r="O452" i="4"/>
  <c r="O451" i="4"/>
  <c r="O450" i="4"/>
  <c r="V450" i="4" s="1"/>
  <c r="O449" i="4"/>
  <c r="Q449" i="4" s="1"/>
  <c r="O448" i="4"/>
  <c r="O447" i="4"/>
  <c r="O444" i="4"/>
  <c r="O443" i="4"/>
  <c r="O442" i="4"/>
  <c r="V442" i="4" s="1"/>
  <c r="O441" i="4"/>
  <c r="Q441" i="4" s="1"/>
  <c r="O440" i="4"/>
  <c r="O439" i="4"/>
  <c r="O436" i="4"/>
  <c r="O435" i="4"/>
  <c r="O434" i="4"/>
  <c r="V434" i="4" s="1"/>
  <c r="O433" i="4"/>
  <c r="Q433" i="4" s="1"/>
  <c r="O432" i="4"/>
  <c r="O431" i="4"/>
  <c r="O428" i="4"/>
  <c r="O427" i="4"/>
  <c r="O426" i="4"/>
  <c r="O425" i="4"/>
  <c r="Q425" i="4" s="1"/>
  <c r="O424" i="4"/>
  <c r="O423" i="4"/>
  <c r="O420" i="4"/>
  <c r="O419" i="4"/>
  <c r="O418" i="4"/>
  <c r="V418" i="4" s="1"/>
  <c r="O417" i="4"/>
  <c r="Q417" i="4" s="1"/>
  <c r="O416" i="4"/>
  <c r="O415" i="4"/>
  <c r="O412" i="4"/>
  <c r="O411" i="4"/>
  <c r="O410" i="4"/>
  <c r="V410" i="4" s="1"/>
  <c r="O409" i="4"/>
  <c r="Q409" i="4" s="1"/>
  <c r="O408" i="4"/>
  <c r="O407" i="4"/>
  <c r="O404" i="4"/>
  <c r="O403" i="4"/>
  <c r="O402" i="4"/>
  <c r="V402" i="4" s="1"/>
  <c r="O401" i="4"/>
  <c r="Q401" i="4" s="1"/>
  <c r="O400" i="4"/>
  <c r="O399" i="4"/>
  <c r="O396" i="4"/>
  <c r="O395" i="4"/>
  <c r="O394" i="4"/>
  <c r="V394" i="4" s="1"/>
  <c r="O393" i="4"/>
  <c r="Q393" i="4" s="1"/>
  <c r="O392" i="4"/>
  <c r="O391" i="4"/>
  <c r="O388" i="4"/>
  <c r="O387" i="4"/>
  <c r="O386" i="4"/>
  <c r="V386" i="4" s="1"/>
  <c r="O385" i="4"/>
  <c r="Q385" i="4" s="1"/>
  <c r="O384" i="4"/>
  <c r="O383" i="4"/>
  <c r="O380" i="4"/>
  <c r="O379" i="4"/>
  <c r="O378" i="4"/>
  <c r="O377" i="4"/>
  <c r="Q377" i="4" s="1"/>
  <c r="O376" i="4"/>
  <c r="O375" i="4"/>
  <c r="O372" i="4"/>
  <c r="O371" i="4"/>
  <c r="O370" i="4"/>
  <c r="V370" i="4" s="1"/>
  <c r="O369" i="4"/>
  <c r="Q369" i="4" s="1"/>
  <c r="O368" i="4"/>
  <c r="O367" i="4"/>
  <c r="O364" i="4"/>
  <c r="O363" i="4"/>
  <c r="O362" i="4"/>
  <c r="V362" i="4" s="1"/>
  <c r="O361" i="4"/>
  <c r="O360" i="4"/>
  <c r="O359" i="4"/>
  <c r="O356" i="4"/>
  <c r="O355" i="4"/>
  <c r="O354" i="4"/>
  <c r="V354" i="4" s="1"/>
  <c r="O353" i="4"/>
  <c r="Q353" i="4" s="1"/>
  <c r="O352" i="4"/>
  <c r="O351" i="4"/>
  <c r="O348" i="4"/>
  <c r="O347" i="4"/>
  <c r="O346" i="4"/>
  <c r="V346" i="4" s="1"/>
  <c r="O345" i="4"/>
  <c r="Q345" i="4" s="1"/>
  <c r="O344" i="4"/>
  <c r="O343" i="4"/>
  <c r="O340" i="4"/>
  <c r="O339" i="4"/>
  <c r="O338" i="4"/>
  <c r="V338" i="4" s="1"/>
  <c r="O337" i="4"/>
  <c r="O336" i="4"/>
  <c r="O335" i="4"/>
  <c r="O332" i="4"/>
  <c r="O331" i="4"/>
  <c r="O330" i="4"/>
  <c r="O329" i="4"/>
  <c r="Q329" i="4" s="1"/>
  <c r="O328" i="4"/>
  <c r="O327" i="4"/>
  <c r="O324" i="4"/>
  <c r="O323" i="4"/>
  <c r="O322" i="4"/>
  <c r="V322" i="4" s="1"/>
  <c r="O321" i="4"/>
  <c r="Q321" i="4" s="1"/>
  <c r="O320" i="4"/>
  <c r="O319" i="4"/>
  <c r="O316" i="4"/>
  <c r="O315" i="4"/>
  <c r="O314" i="4"/>
  <c r="V314" i="4" s="1"/>
  <c r="O313" i="4"/>
  <c r="Q313" i="4" s="1"/>
  <c r="O312" i="4"/>
  <c r="O311" i="4"/>
  <c r="O308" i="4"/>
  <c r="O307" i="4"/>
  <c r="O306" i="4"/>
  <c r="V306" i="4" s="1"/>
  <c r="O305" i="4"/>
  <c r="O304" i="4"/>
  <c r="O303" i="4"/>
  <c r="O300" i="4"/>
  <c r="O299" i="4"/>
  <c r="O298" i="4"/>
  <c r="V298" i="4" s="1"/>
  <c r="O297" i="4"/>
  <c r="O296" i="4"/>
  <c r="O295" i="4"/>
  <c r="O292" i="4"/>
  <c r="O291" i="4"/>
  <c r="O290" i="4"/>
  <c r="V290" i="4" s="1"/>
  <c r="O289" i="4"/>
  <c r="Q289" i="4" s="1"/>
  <c r="O288" i="4"/>
  <c r="O287" i="4"/>
  <c r="O284" i="4"/>
  <c r="O283" i="4"/>
  <c r="O282" i="4"/>
  <c r="O281" i="4"/>
  <c r="Q281" i="4" s="1"/>
  <c r="O280" i="4"/>
  <c r="O279" i="4"/>
  <c r="O276" i="4"/>
  <c r="O275" i="4"/>
  <c r="O274" i="4"/>
  <c r="V274" i="4" s="1"/>
  <c r="O273" i="4"/>
  <c r="Q273" i="4" s="1"/>
  <c r="O272" i="4"/>
  <c r="O271" i="4"/>
  <c r="O268" i="4"/>
  <c r="O267" i="4"/>
  <c r="O266" i="4"/>
  <c r="V266" i="4" s="1"/>
  <c r="O265" i="4"/>
  <c r="O264" i="4"/>
  <c r="O263" i="4"/>
  <c r="O260" i="4"/>
  <c r="O259" i="4"/>
  <c r="O258" i="4"/>
  <c r="V258" i="4" s="1"/>
  <c r="O257" i="4"/>
  <c r="Q257" i="4" s="1"/>
  <c r="O256" i="4"/>
  <c r="O255" i="4"/>
  <c r="O252" i="4"/>
  <c r="O251" i="4"/>
  <c r="O250" i="4"/>
  <c r="V250" i="4" s="1"/>
  <c r="O249" i="4"/>
  <c r="Q249" i="4" s="1"/>
  <c r="O248" i="4"/>
  <c r="O247" i="4"/>
  <c r="O244" i="4"/>
  <c r="O243" i="4"/>
  <c r="O242" i="4"/>
  <c r="V242" i="4" s="1"/>
  <c r="O241" i="4"/>
  <c r="Q241" i="4" s="1"/>
  <c r="O240" i="4"/>
  <c r="O239" i="4"/>
  <c r="O236" i="4"/>
  <c r="O235" i="4"/>
  <c r="O234" i="4"/>
  <c r="O233" i="4"/>
  <c r="Q233" i="4" s="1"/>
  <c r="O232" i="4"/>
  <c r="O231" i="4"/>
  <c r="O228" i="4"/>
  <c r="O227" i="4"/>
  <c r="O226" i="4"/>
  <c r="V226" i="4" s="1"/>
  <c r="O225" i="4"/>
  <c r="Q225" i="4" s="1"/>
  <c r="O224" i="4"/>
  <c r="O223" i="4"/>
  <c r="O220" i="4"/>
  <c r="O219" i="4"/>
  <c r="O218" i="4"/>
  <c r="V218" i="4" s="1"/>
  <c r="O217" i="4"/>
  <c r="Q217" i="4" s="1"/>
  <c r="O216" i="4"/>
  <c r="O215" i="4"/>
  <c r="O212" i="4"/>
  <c r="O211" i="4"/>
  <c r="O210" i="4"/>
  <c r="V210" i="4" s="1"/>
  <c r="O209" i="4"/>
  <c r="Q209" i="4" s="1"/>
  <c r="O208" i="4"/>
  <c r="O207" i="4"/>
  <c r="O204" i="4"/>
  <c r="O203" i="4"/>
  <c r="O202" i="4"/>
  <c r="V202" i="4" s="1"/>
  <c r="O201" i="4"/>
  <c r="Q201" i="4" s="1"/>
  <c r="O200" i="4"/>
  <c r="O199" i="4"/>
  <c r="O196" i="4"/>
  <c r="O195" i="4"/>
  <c r="O194" i="4"/>
  <c r="V194" i="4" s="1"/>
  <c r="O193" i="4"/>
  <c r="Q193" i="4" s="1"/>
  <c r="O192" i="4"/>
  <c r="O191" i="4"/>
  <c r="O188" i="4"/>
  <c r="O187" i="4"/>
  <c r="O186" i="4"/>
  <c r="O185" i="4"/>
  <c r="Q185" i="4" s="1"/>
  <c r="O184" i="4"/>
  <c r="O183" i="4"/>
  <c r="O180" i="4"/>
  <c r="O179" i="4"/>
  <c r="O178" i="4"/>
  <c r="V178" i="4" s="1"/>
  <c r="O177" i="4"/>
  <c r="Q177" i="4" s="1"/>
  <c r="O176" i="4"/>
  <c r="O175" i="4"/>
  <c r="O172" i="4"/>
  <c r="O171" i="4"/>
  <c r="O170" i="4"/>
  <c r="V170" i="4" s="1"/>
  <c r="O169" i="4"/>
  <c r="Q169" i="4" s="1"/>
  <c r="O168" i="4"/>
  <c r="O167" i="4"/>
  <c r="O164" i="4"/>
  <c r="O163" i="4"/>
  <c r="O162" i="4"/>
  <c r="V162" i="4" s="1"/>
  <c r="O161" i="4"/>
  <c r="Q161" i="4" s="1"/>
  <c r="O160" i="4"/>
  <c r="O159" i="4"/>
  <c r="O156" i="4"/>
  <c r="O155" i="4"/>
  <c r="O154" i="4"/>
  <c r="V154" i="4" s="1"/>
  <c r="O153" i="4"/>
  <c r="O152" i="4"/>
  <c r="O151" i="4"/>
  <c r="O148" i="4"/>
  <c r="O147" i="4"/>
  <c r="O146" i="4"/>
  <c r="V146" i="4" s="1"/>
  <c r="O145" i="4"/>
  <c r="O144" i="4"/>
  <c r="O143" i="4"/>
  <c r="O140" i="4"/>
  <c r="O139" i="4"/>
  <c r="O138" i="4"/>
  <c r="O137" i="4"/>
  <c r="Q137" i="4" s="1"/>
  <c r="O136" i="4"/>
  <c r="O135" i="4"/>
  <c r="O132" i="4"/>
  <c r="O131" i="4"/>
  <c r="O130" i="4"/>
  <c r="V130" i="4" s="1"/>
  <c r="O129" i="4"/>
  <c r="O128" i="4"/>
  <c r="O127" i="4"/>
  <c r="O124" i="4"/>
  <c r="O123" i="4"/>
  <c r="O122" i="4"/>
  <c r="V122" i="4" s="1"/>
  <c r="O121" i="4"/>
  <c r="Q121" i="4" s="1"/>
  <c r="O120" i="4"/>
  <c r="O119" i="4"/>
  <c r="O116" i="4"/>
  <c r="O115" i="4"/>
  <c r="O114" i="4"/>
  <c r="V114" i="4" s="1"/>
  <c r="O113" i="4"/>
  <c r="Q113" i="4" s="1"/>
  <c r="O112" i="4"/>
  <c r="O111" i="4"/>
  <c r="O108" i="4"/>
  <c r="O107" i="4"/>
  <c r="O106" i="4"/>
  <c r="V106" i="4" s="1"/>
  <c r="O105" i="4"/>
  <c r="Q105" i="4" s="1"/>
  <c r="O104" i="4"/>
  <c r="O103" i="4"/>
  <c r="O100" i="4"/>
  <c r="O99" i="4"/>
  <c r="O98" i="4"/>
  <c r="V98" i="4" s="1"/>
  <c r="O97" i="4"/>
  <c r="Q97" i="4" s="1"/>
  <c r="O96" i="4"/>
  <c r="O95" i="4"/>
  <c r="O92" i="4"/>
  <c r="O91" i="4"/>
  <c r="O90" i="4"/>
  <c r="O89" i="4"/>
  <c r="Q89" i="4" s="1"/>
  <c r="O88" i="4"/>
  <c r="O87" i="4"/>
  <c r="O84" i="4"/>
  <c r="O83" i="4"/>
  <c r="O82" i="4"/>
  <c r="V82" i="4" s="1"/>
  <c r="O81" i="4"/>
  <c r="Q81" i="4" s="1"/>
  <c r="O80" i="4"/>
  <c r="O79" i="4"/>
  <c r="O76" i="4"/>
  <c r="O75" i="4"/>
  <c r="O74" i="4"/>
  <c r="V74" i="4" s="1"/>
  <c r="O73" i="4"/>
  <c r="O72" i="4"/>
  <c r="O71" i="4"/>
  <c r="O68" i="4"/>
  <c r="O67" i="4"/>
  <c r="O66" i="4"/>
  <c r="V66" i="4" s="1"/>
  <c r="O65" i="4"/>
  <c r="O64" i="4"/>
  <c r="O63" i="4"/>
  <c r="O60" i="4"/>
  <c r="O59" i="4"/>
  <c r="O58" i="4"/>
  <c r="V58" i="4" s="1"/>
  <c r="O57" i="4"/>
  <c r="Q57" i="4" s="1"/>
  <c r="O56" i="4"/>
  <c r="O55" i="4"/>
  <c r="O52" i="4"/>
  <c r="O51" i="4"/>
  <c r="O50" i="4"/>
  <c r="V50" i="4" s="1"/>
  <c r="O49" i="4"/>
  <c r="Q49" i="4" s="1"/>
  <c r="O48" i="4"/>
  <c r="O47" i="4"/>
  <c r="L798" i="4"/>
  <c r="O798" i="4" s="1"/>
  <c r="L797" i="4"/>
  <c r="O797" i="4" s="1"/>
  <c r="L782" i="4"/>
  <c r="L774" i="4"/>
  <c r="L766" i="4"/>
  <c r="L758" i="4"/>
  <c r="L750" i="4"/>
  <c r="L742" i="4"/>
  <c r="L734" i="4"/>
  <c r="L726" i="4"/>
  <c r="L718" i="4"/>
  <c r="L710" i="4"/>
  <c r="L702" i="4"/>
  <c r="L694" i="4"/>
  <c r="L686" i="4"/>
  <c r="L678" i="4"/>
  <c r="L670" i="4"/>
  <c r="L662" i="4"/>
  <c r="L654" i="4"/>
  <c r="L646" i="4"/>
  <c r="L638" i="4"/>
  <c r="L630" i="4"/>
  <c r="L622" i="4"/>
  <c r="L614" i="4"/>
  <c r="L606" i="4"/>
  <c r="L598" i="4"/>
  <c r="L590" i="4"/>
  <c r="L582" i="4"/>
  <c r="L574" i="4"/>
  <c r="L566" i="4"/>
  <c r="L558" i="4"/>
  <c r="L550" i="4"/>
  <c r="L542" i="4"/>
  <c r="L534" i="4"/>
  <c r="L526" i="4"/>
  <c r="L518" i="4"/>
  <c r="L510" i="4"/>
  <c r="L502" i="4"/>
  <c r="L494" i="4"/>
  <c r="L486" i="4"/>
  <c r="L478" i="4"/>
  <c r="L470" i="4"/>
  <c r="L462" i="4"/>
  <c r="L454" i="4"/>
  <c r="L446" i="4"/>
  <c r="L438" i="4"/>
  <c r="L430" i="4"/>
  <c r="L422" i="4"/>
  <c r="L414" i="4"/>
  <c r="L406" i="4"/>
  <c r="L398" i="4"/>
  <c r="L390" i="4"/>
  <c r="L382" i="4"/>
  <c r="L374" i="4"/>
  <c r="L366" i="4"/>
  <c r="L358" i="4"/>
  <c r="L350" i="4"/>
  <c r="L342" i="4"/>
  <c r="L334" i="4"/>
  <c r="L326" i="4"/>
  <c r="L318" i="4"/>
  <c r="L310" i="4"/>
  <c r="L302" i="4"/>
  <c r="L294" i="4"/>
  <c r="L286" i="4"/>
  <c r="L278" i="4"/>
  <c r="L270" i="4"/>
  <c r="L262" i="4"/>
  <c r="L254" i="4"/>
  <c r="L246" i="4"/>
  <c r="L238" i="4"/>
  <c r="L230" i="4"/>
  <c r="L222" i="4"/>
  <c r="L214" i="4"/>
  <c r="L206" i="4"/>
  <c r="L198" i="4"/>
  <c r="L190" i="4"/>
  <c r="L182" i="4"/>
  <c r="L174" i="4"/>
  <c r="L166" i="4"/>
  <c r="L158" i="4"/>
  <c r="L150" i="4"/>
  <c r="L142" i="4"/>
  <c r="L134" i="4"/>
  <c r="L126" i="4"/>
  <c r="L118" i="4"/>
  <c r="L110" i="4"/>
  <c r="L102" i="4"/>
  <c r="L94" i="4"/>
  <c r="L86" i="4"/>
  <c r="L78" i="4"/>
  <c r="L70" i="4"/>
  <c r="L62" i="4"/>
  <c r="L54" i="4"/>
  <c r="L46" i="4"/>
  <c r="J108" i="4"/>
  <c r="J107" i="4"/>
  <c r="J106" i="4"/>
  <c r="J105" i="4"/>
  <c r="J104" i="4"/>
  <c r="J103" i="4"/>
  <c r="J100" i="4"/>
  <c r="J99" i="4"/>
  <c r="J98" i="4"/>
  <c r="J97" i="4"/>
  <c r="J96" i="4"/>
  <c r="J95" i="4"/>
  <c r="J92" i="4"/>
  <c r="J91" i="4"/>
  <c r="J90" i="4"/>
  <c r="J89" i="4"/>
  <c r="J88" i="4"/>
  <c r="J87" i="4"/>
  <c r="J84" i="4"/>
  <c r="J83" i="4"/>
  <c r="J82" i="4"/>
  <c r="J81" i="4"/>
  <c r="J80" i="4"/>
  <c r="J79" i="4"/>
  <c r="J140" i="4"/>
  <c r="J139" i="4"/>
  <c r="J138" i="4"/>
  <c r="J137" i="4"/>
  <c r="J136" i="4"/>
  <c r="J135" i="4"/>
  <c r="J132" i="4"/>
  <c r="J131" i="4"/>
  <c r="J130" i="4"/>
  <c r="J129" i="4"/>
  <c r="J128" i="4"/>
  <c r="J127" i="4"/>
  <c r="J124" i="4"/>
  <c r="J123" i="4"/>
  <c r="J122" i="4"/>
  <c r="J121" i="4"/>
  <c r="J120" i="4"/>
  <c r="J119" i="4"/>
  <c r="J116" i="4"/>
  <c r="J115" i="4"/>
  <c r="J114" i="4"/>
  <c r="J113" i="4"/>
  <c r="J112" i="4"/>
  <c r="J111" i="4"/>
  <c r="J172" i="4"/>
  <c r="J171" i="4"/>
  <c r="J170" i="4"/>
  <c r="J169" i="4"/>
  <c r="J168" i="4"/>
  <c r="J167" i="4"/>
  <c r="J164" i="4"/>
  <c r="J163" i="4"/>
  <c r="J162" i="4"/>
  <c r="J161" i="4"/>
  <c r="J160" i="4"/>
  <c r="J159" i="4"/>
  <c r="J156" i="4"/>
  <c r="J155" i="4"/>
  <c r="J154" i="4"/>
  <c r="J153" i="4"/>
  <c r="J152" i="4"/>
  <c r="J151" i="4"/>
  <c r="J148" i="4"/>
  <c r="J147" i="4"/>
  <c r="J146" i="4"/>
  <c r="J145" i="4"/>
  <c r="J144" i="4"/>
  <c r="J143" i="4"/>
  <c r="J204" i="4"/>
  <c r="J203" i="4"/>
  <c r="J202" i="4"/>
  <c r="J201" i="4"/>
  <c r="J200" i="4"/>
  <c r="J199" i="4"/>
  <c r="J196" i="4"/>
  <c r="J195" i="4"/>
  <c r="J194" i="4"/>
  <c r="J193" i="4"/>
  <c r="J192" i="4"/>
  <c r="J191" i="4"/>
  <c r="J188" i="4"/>
  <c r="J187" i="4"/>
  <c r="J186" i="4"/>
  <c r="J185" i="4"/>
  <c r="J184" i="4"/>
  <c r="J183" i="4"/>
  <c r="J180" i="4"/>
  <c r="J179" i="4"/>
  <c r="J178" i="4"/>
  <c r="J177" i="4"/>
  <c r="J176" i="4"/>
  <c r="J175" i="4"/>
  <c r="J236" i="4"/>
  <c r="J235" i="4"/>
  <c r="J234" i="4"/>
  <c r="J233" i="4"/>
  <c r="J232" i="4"/>
  <c r="J231" i="4"/>
  <c r="J228" i="4"/>
  <c r="J227" i="4"/>
  <c r="J226" i="4"/>
  <c r="J225" i="4"/>
  <c r="J224" i="4"/>
  <c r="J223" i="4"/>
  <c r="J220" i="4"/>
  <c r="J219" i="4"/>
  <c r="J218" i="4"/>
  <c r="J217" i="4"/>
  <c r="J216" i="4"/>
  <c r="J215" i="4"/>
  <c r="J212" i="4"/>
  <c r="J211" i="4"/>
  <c r="J210" i="4"/>
  <c r="J209" i="4"/>
  <c r="J208" i="4"/>
  <c r="J207" i="4"/>
  <c r="J268" i="4"/>
  <c r="J267" i="4"/>
  <c r="J266" i="4"/>
  <c r="J265" i="4"/>
  <c r="J264" i="4"/>
  <c r="J263" i="4"/>
  <c r="J260" i="4"/>
  <c r="J259" i="4"/>
  <c r="J258" i="4"/>
  <c r="J257" i="4"/>
  <c r="J256" i="4"/>
  <c r="J255" i="4"/>
  <c r="J252" i="4"/>
  <c r="J251" i="4"/>
  <c r="J250" i="4"/>
  <c r="J249" i="4"/>
  <c r="J248" i="4"/>
  <c r="J247" i="4"/>
  <c r="J244" i="4"/>
  <c r="J243" i="4"/>
  <c r="J242" i="4"/>
  <c r="J241" i="4"/>
  <c r="J240" i="4"/>
  <c r="J239" i="4"/>
  <c r="J300" i="4"/>
  <c r="J299" i="4"/>
  <c r="J298" i="4"/>
  <c r="J297" i="4"/>
  <c r="J296" i="4"/>
  <c r="J295" i="4"/>
  <c r="J292" i="4"/>
  <c r="J291" i="4"/>
  <c r="J290" i="4"/>
  <c r="J289" i="4"/>
  <c r="J288" i="4"/>
  <c r="J287" i="4"/>
  <c r="J284" i="4"/>
  <c r="J283" i="4"/>
  <c r="J282" i="4"/>
  <c r="J281" i="4"/>
  <c r="J280" i="4"/>
  <c r="J279" i="4"/>
  <c r="J276" i="4"/>
  <c r="J275" i="4"/>
  <c r="J274" i="4"/>
  <c r="J273" i="4"/>
  <c r="J272" i="4"/>
  <c r="J271" i="4"/>
  <c r="J332" i="4"/>
  <c r="J331" i="4"/>
  <c r="J330" i="4"/>
  <c r="J329" i="4"/>
  <c r="J328" i="4"/>
  <c r="J327" i="4"/>
  <c r="J324" i="4"/>
  <c r="J323" i="4"/>
  <c r="J322" i="4"/>
  <c r="J321" i="4"/>
  <c r="J320" i="4"/>
  <c r="J319" i="4"/>
  <c r="J316" i="4"/>
  <c r="J315" i="4"/>
  <c r="J314" i="4"/>
  <c r="J313" i="4"/>
  <c r="J312" i="4"/>
  <c r="J311" i="4"/>
  <c r="J308" i="4"/>
  <c r="J307" i="4"/>
  <c r="J306" i="4"/>
  <c r="J305" i="4"/>
  <c r="J304" i="4"/>
  <c r="J303" i="4"/>
  <c r="J364" i="4"/>
  <c r="J363" i="4"/>
  <c r="J362" i="4"/>
  <c r="J361" i="4"/>
  <c r="J360" i="4"/>
  <c r="J359" i="4"/>
  <c r="J356" i="4"/>
  <c r="J355" i="4"/>
  <c r="J354" i="4"/>
  <c r="J353" i="4"/>
  <c r="J352" i="4"/>
  <c r="J351" i="4"/>
  <c r="J348" i="4"/>
  <c r="J347" i="4"/>
  <c r="J346" i="4"/>
  <c r="J345" i="4"/>
  <c r="J344" i="4"/>
  <c r="J343" i="4"/>
  <c r="J340" i="4"/>
  <c r="J339" i="4"/>
  <c r="J338" i="4"/>
  <c r="J337" i="4"/>
  <c r="J336" i="4"/>
  <c r="J335" i="4"/>
  <c r="J396" i="4"/>
  <c r="J395" i="4"/>
  <c r="J394" i="4"/>
  <c r="J393" i="4"/>
  <c r="J392" i="4"/>
  <c r="J391" i="4"/>
  <c r="J388" i="4"/>
  <c r="J387" i="4"/>
  <c r="J386" i="4"/>
  <c r="J385" i="4"/>
  <c r="J384" i="4"/>
  <c r="J383" i="4"/>
  <c r="J380" i="4"/>
  <c r="J379" i="4"/>
  <c r="J378" i="4"/>
  <c r="J377" i="4"/>
  <c r="J376" i="4"/>
  <c r="J375" i="4"/>
  <c r="J372" i="4"/>
  <c r="J371" i="4"/>
  <c r="J370" i="4"/>
  <c r="J369" i="4"/>
  <c r="J368" i="4"/>
  <c r="J367" i="4"/>
  <c r="J420" i="4"/>
  <c r="J419" i="4"/>
  <c r="J418" i="4"/>
  <c r="J417" i="4"/>
  <c r="J416" i="4"/>
  <c r="J415" i="4"/>
  <c r="J412" i="4"/>
  <c r="J411" i="4"/>
  <c r="J410" i="4"/>
  <c r="J409" i="4"/>
  <c r="J408" i="4"/>
  <c r="J407" i="4"/>
  <c r="J404" i="4"/>
  <c r="J403" i="4"/>
  <c r="J402" i="4"/>
  <c r="J401" i="4"/>
  <c r="J400" i="4"/>
  <c r="J399" i="4"/>
  <c r="J452" i="4"/>
  <c r="J451" i="4"/>
  <c r="J450" i="4"/>
  <c r="J449" i="4"/>
  <c r="J448" i="4"/>
  <c r="J447" i="4"/>
  <c r="J444" i="4"/>
  <c r="J443" i="4"/>
  <c r="J442" i="4"/>
  <c r="J441" i="4"/>
  <c r="J440" i="4"/>
  <c r="J439" i="4"/>
  <c r="J436" i="4"/>
  <c r="J435" i="4"/>
  <c r="J434" i="4"/>
  <c r="J433" i="4"/>
  <c r="J432" i="4"/>
  <c r="J431" i="4"/>
  <c r="J428" i="4"/>
  <c r="J427" i="4"/>
  <c r="J426" i="4"/>
  <c r="J425" i="4"/>
  <c r="J424" i="4"/>
  <c r="J423" i="4"/>
  <c r="J484" i="4"/>
  <c r="J483" i="4"/>
  <c r="J482" i="4"/>
  <c r="J481" i="4"/>
  <c r="J480" i="4"/>
  <c r="J479" i="4"/>
  <c r="J476" i="4"/>
  <c r="J475" i="4"/>
  <c r="J474" i="4"/>
  <c r="J473" i="4"/>
  <c r="J472" i="4"/>
  <c r="J471" i="4"/>
  <c r="J468" i="4"/>
  <c r="J467" i="4"/>
  <c r="J466" i="4"/>
  <c r="J465" i="4"/>
  <c r="J464" i="4"/>
  <c r="J463" i="4"/>
  <c r="J460" i="4"/>
  <c r="J459" i="4"/>
  <c r="J458" i="4"/>
  <c r="J457" i="4"/>
  <c r="J456" i="4"/>
  <c r="J455" i="4"/>
  <c r="J516" i="4"/>
  <c r="J515" i="4"/>
  <c r="J514" i="4"/>
  <c r="J513" i="4"/>
  <c r="J512" i="4"/>
  <c r="J511" i="4"/>
  <c r="J508" i="4"/>
  <c r="J507" i="4"/>
  <c r="J506" i="4"/>
  <c r="J505" i="4"/>
  <c r="J504" i="4"/>
  <c r="J503" i="4"/>
  <c r="J500" i="4"/>
  <c r="J499" i="4"/>
  <c r="J498" i="4"/>
  <c r="J497" i="4"/>
  <c r="J496" i="4"/>
  <c r="J495" i="4"/>
  <c r="J492" i="4"/>
  <c r="J491" i="4"/>
  <c r="J490" i="4"/>
  <c r="J489" i="4"/>
  <c r="J488" i="4"/>
  <c r="J487" i="4"/>
  <c r="J548" i="4"/>
  <c r="J547" i="4"/>
  <c r="J546" i="4"/>
  <c r="J545" i="4"/>
  <c r="J544" i="4"/>
  <c r="J543" i="4"/>
  <c r="J540" i="4"/>
  <c r="J539" i="4"/>
  <c r="J538" i="4"/>
  <c r="J537" i="4"/>
  <c r="J536" i="4"/>
  <c r="J535" i="4"/>
  <c r="J532" i="4"/>
  <c r="J531" i="4"/>
  <c r="J530" i="4"/>
  <c r="J529" i="4"/>
  <c r="J528" i="4"/>
  <c r="J527" i="4"/>
  <c r="J524" i="4"/>
  <c r="J523" i="4"/>
  <c r="J522" i="4"/>
  <c r="J521" i="4"/>
  <c r="J520" i="4"/>
  <c r="J519" i="4"/>
  <c r="J580" i="4"/>
  <c r="J579" i="4"/>
  <c r="J578" i="4"/>
  <c r="J577" i="4"/>
  <c r="J576" i="4"/>
  <c r="J575" i="4"/>
  <c r="J572" i="4"/>
  <c r="J571" i="4"/>
  <c r="J570" i="4"/>
  <c r="J569" i="4"/>
  <c r="J568" i="4"/>
  <c r="J567" i="4"/>
  <c r="J564" i="4"/>
  <c r="J563" i="4"/>
  <c r="J562" i="4"/>
  <c r="J561" i="4"/>
  <c r="J560" i="4"/>
  <c r="J559" i="4"/>
  <c r="J556" i="4"/>
  <c r="J555" i="4"/>
  <c r="J554" i="4"/>
  <c r="J553" i="4"/>
  <c r="J552" i="4"/>
  <c r="J551" i="4"/>
  <c r="J612" i="4"/>
  <c r="J611" i="4"/>
  <c r="J610" i="4"/>
  <c r="J609" i="4"/>
  <c r="J608" i="4"/>
  <c r="J607" i="4"/>
  <c r="J604" i="4"/>
  <c r="J603" i="4"/>
  <c r="J602" i="4"/>
  <c r="J601" i="4"/>
  <c r="J600" i="4"/>
  <c r="J599" i="4"/>
  <c r="J596" i="4"/>
  <c r="J595" i="4"/>
  <c r="J594" i="4"/>
  <c r="J593" i="4"/>
  <c r="J592" i="4"/>
  <c r="J591" i="4"/>
  <c r="J588" i="4"/>
  <c r="J587" i="4"/>
  <c r="J586" i="4"/>
  <c r="J585" i="4"/>
  <c r="J584" i="4"/>
  <c r="J583" i="4"/>
  <c r="J636" i="4"/>
  <c r="J635" i="4"/>
  <c r="J634" i="4"/>
  <c r="J633" i="4"/>
  <c r="J632" i="4"/>
  <c r="J631" i="4"/>
  <c r="J628" i="4"/>
  <c r="J627" i="4"/>
  <c r="J626" i="4"/>
  <c r="J625" i="4"/>
  <c r="J624" i="4"/>
  <c r="J623" i="4"/>
  <c r="J620" i="4"/>
  <c r="J619" i="4"/>
  <c r="J618" i="4"/>
  <c r="J617" i="4"/>
  <c r="J616" i="4"/>
  <c r="J615" i="4"/>
  <c r="J676" i="4"/>
  <c r="J675" i="4"/>
  <c r="J674" i="4"/>
  <c r="J673" i="4"/>
  <c r="J672" i="4"/>
  <c r="J671" i="4"/>
  <c r="J668" i="4"/>
  <c r="J667" i="4"/>
  <c r="J666" i="4"/>
  <c r="J665" i="4"/>
  <c r="J664" i="4"/>
  <c r="J663" i="4"/>
  <c r="J660" i="4"/>
  <c r="J659" i="4"/>
  <c r="J658" i="4"/>
  <c r="J657" i="4"/>
  <c r="J656" i="4"/>
  <c r="J655" i="4"/>
  <c r="J652" i="4"/>
  <c r="J651" i="4"/>
  <c r="J650" i="4"/>
  <c r="J649" i="4"/>
  <c r="J648" i="4"/>
  <c r="J647" i="4"/>
  <c r="J644" i="4"/>
  <c r="J643" i="4"/>
  <c r="J642" i="4"/>
  <c r="J641" i="4"/>
  <c r="J640" i="4"/>
  <c r="J639" i="4"/>
  <c r="J700" i="4"/>
  <c r="J699" i="4"/>
  <c r="J698" i="4"/>
  <c r="J697" i="4"/>
  <c r="J696" i="4"/>
  <c r="J695" i="4"/>
  <c r="J692" i="4"/>
  <c r="J691" i="4"/>
  <c r="J690" i="4"/>
  <c r="J689" i="4"/>
  <c r="J688" i="4"/>
  <c r="J687" i="4"/>
  <c r="J684" i="4"/>
  <c r="J683" i="4"/>
  <c r="J682" i="4"/>
  <c r="J681" i="4"/>
  <c r="J680" i="4"/>
  <c r="J679" i="4"/>
  <c r="J732" i="4"/>
  <c r="J731" i="4"/>
  <c r="J730" i="4"/>
  <c r="J729" i="4"/>
  <c r="J728" i="4"/>
  <c r="J727" i="4"/>
  <c r="J724" i="4"/>
  <c r="J723" i="4"/>
  <c r="J722" i="4"/>
  <c r="J721" i="4"/>
  <c r="J720" i="4"/>
  <c r="J719" i="4"/>
  <c r="J716" i="4"/>
  <c r="J715" i="4"/>
  <c r="J714" i="4"/>
  <c r="J713" i="4"/>
  <c r="J712" i="4"/>
  <c r="J711" i="4"/>
  <c r="J708" i="4"/>
  <c r="J707" i="4"/>
  <c r="J706" i="4"/>
  <c r="J705" i="4"/>
  <c r="J704" i="4"/>
  <c r="J703" i="4"/>
  <c r="J764" i="4"/>
  <c r="J763" i="4"/>
  <c r="J762" i="4"/>
  <c r="J761" i="4"/>
  <c r="J760" i="4"/>
  <c r="J759" i="4"/>
  <c r="J756" i="4"/>
  <c r="J755" i="4"/>
  <c r="J754" i="4"/>
  <c r="J753" i="4"/>
  <c r="J752" i="4"/>
  <c r="J751" i="4"/>
  <c r="J748" i="4"/>
  <c r="J747" i="4"/>
  <c r="J746" i="4"/>
  <c r="J745" i="4"/>
  <c r="J744" i="4"/>
  <c r="J743" i="4"/>
  <c r="J740" i="4"/>
  <c r="J739" i="4"/>
  <c r="J738" i="4"/>
  <c r="J737" i="4"/>
  <c r="J736" i="4"/>
  <c r="J735" i="4"/>
  <c r="J800" i="4"/>
  <c r="J799" i="4"/>
  <c r="J795" i="4"/>
  <c r="J794" i="4"/>
  <c r="J788" i="4"/>
  <c r="J787" i="4"/>
  <c r="J786" i="4"/>
  <c r="J785" i="4"/>
  <c r="J784" i="4"/>
  <c r="J783" i="4"/>
  <c r="J780" i="4"/>
  <c r="J779" i="4"/>
  <c r="J778" i="4"/>
  <c r="J777" i="4"/>
  <c r="J776" i="4"/>
  <c r="J775" i="4"/>
  <c r="J772" i="4"/>
  <c r="J771" i="4"/>
  <c r="J770" i="4"/>
  <c r="J769" i="4"/>
  <c r="J768" i="4"/>
  <c r="J767" i="4"/>
  <c r="J76" i="4"/>
  <c r="J75" i="4"/>
  <c r="J74" i="4"/>
  <c r="J73" i="4"/>
  <c r="J72" i="4"/>
  <c r="J71" i="4"/>
  <c r="J68" i="4"/>
  <c r="J67" i="4"/>
  <c r="J66" i="4"/>
  <c r="J65" i="4"/>
  <c r="J64" i="4"/>
  <c r="J63" i="4"/>
  <c r="J60" i="4"/>
  <c r="J59" i="4"/>
  <c r="J58" i="4"/>
  <c r="J57" i="4"/>
  <c r="J56" i="4"/>
  <c r="J55" i="4"/>
  <c r="O793" i="4" l="1"/>
  <c r="V642" i="4"/>
  <c r="V690" i="4"/>
  <c r="V738" i="4"/>
  <c r="V786" i="4"/>
  <c r="V498" i="4"/>
  <c r="V426" i="4"/>
  <c r="V714" i="4"/>
  <c r="V762" i="4"/>
  <c r="V90" i="4"/>
  <c r="V186" i="4"/>
  <c r="V330" i="4"/>
  <c r="V138" i="4"/>
  <c r="V234" i="4"/>
  <c r="V522" i="4"/>
  <c r="V570" i="4"/>
  <c r="V618" i="4"/>
  <c r="V282" i="4"/>
  <c r="V378" i="4"/>
  <c r="V474" i="4"/>
  <c r="V666" i="4"/>
  <c r="V798" i="4"/>
  <c r="Q797" i="4"/>
  <c r="J302" i="4"/>
  <c r="O270" i="4"/>
  <c r="O302" i="4"/>
  <c r="O686" i="4"/>
  <c r="O782" i="4"/>
  <c r="O558" i="4"/>
  <c r="J710" i="4"/>
  <c r="J566" i="4"/>
  <c r="O174" i="4"/>
  <c r="O286" i="4"/>
  <c r="O294" i="4"/>
  <c r="J206" i="4"/>
  <c r="J86" i="4"/>
  <c r="J94" i="4"/>
  <c r="O430" i="4"/>
  <c r="O622" i="4"/>
  <c r="J486" i="4"/>
  <c r="J398" i="4"/>
  <c r="J246" i="4"/>
  <c r="O462" i="4"/>
  <c r="O470" i="4"/>
  <c r="J646" i="4"/>
  <c r="J670" i="4"/>
  <c r="J614" i="4"/>
  <c r="J590" i="4"/>
  <c r="J454" i="4"/>
  <c r="J470" i="4"/>
  <c r="J438" i="4"/>
  <c r="J270" i="4"/>
  <c r="J278" i="4"/>
  <c r="J238" i="4"/>
  <c r="J110" i="4"/>
  <c r="L793" i="4"/>
  <c r="O238" i="4"/>
  <c r="O398" i="4"/>
  <c r="O414" i="4"/>
  <c r="O422" i="4"/>
  <c r="O590" i="4"/>
  <c r="O598" i="4"/>
  <c r="O750" i="4"/>
  <c r="J150" i="4"/>
  <c r="J166" i="4"/>
  <c r="O206" i="4"/>
  <c r="O214" i="4"/>
  <c r="O366" i="4"/>
  <c r="O526" i="4"/>
  <c r="O542" i="4"/>
  <c r="O550" i="4"/>
  <c r="O718" i="4"/>
  <c r="O726" i="4"/>
  <c r="J334" i="4"/>
  <c r="J358" i="4"/>
  <c r="J518" i="4"/>
  <c r="J542" i="4"/>
  <c r="J382" i="4"/>
  <c r="J182" i="4"/>
  <c r="J198" i="4"/>
  <c r="O46" i="4"/>
  <c r="O62" i="4"/>
  <c r="O70" i="4"/>
  <c r="O94" i="4"/>
  <c r="O102" i="4"/>
  <c r="O126" i="4"/>
  <c r="O134" i="4"/>
  <c r="O158" i="4"/>
  <c r="O166" i="4"/>
  <c r="O334" i="4"/>
  <c r="O342" i="4"/>
  <c r="O494" i="4"/>
  <c r="O654" i="4"/>
  <c r="O670" i="4"/>
  <c r="O678" i="4"/>
  <c r="J694" i="4"/>
  <c r="J550" i="4"/>
  <c r="J574" i="4"/>
  <c r="J494" i="4"/>
  <c r="J54" i="4"/>
  <c r="J662" i="4"/>
  <c r="J62" i="4"/>
  <c r="J766" i="4"/>
  <c r="J782" i="4"/>
  <c r="J582" i="4"/>
  <c r="J598" i="4"/>
  <c r="J350" i="4"/>
  <c r="J326" i="4"/>
  <c r="J190" i="4"/>
  <c r="J118" i="4"/>
  <c r="J78" i="4"/>
  <c r="O246" i="4"/>
  <c r="O326" i="4"/>
  <c r="O502" i="4"/>
  <c r="O582" i="4"/>
  <c r="J774" i="4"/>
  <c r="J734" i="4"/>
  <c r="J758" i="4"/>
  <c r="J654" i="4"/>
  <c r="J534" i="4"/>
  <c r="J406" i="4"/>
  <c r="J294" i="4"/>
  <c r="J262" i="4"/>
  <c r="J214" i="4"/>
  <c r="J230" i="4"/>
  <c r="J174" i="4"/>
  <c r="J158" i="4"/>
  <c r="J102" i="4"/>
  <c r="O54" i="4"/>
  <c r="O86" i="4"/>
  <c r="O118" i="4"/>
  <c r="O150" i="4"/>
  <c r="O222" i="4"/>
  <c r="O230" i="4"/>
  <c r="O278" i="4"/>
  <c r="O350" i="4"/>
  <c r="O358" i="4"/>
  <c r="O406" i="4"/>
  <c r="O478" i="4"/>
  <c r="O486" i="4"/>
  <c r="O534" i="4"/>
  <c r="O606" i="4"/>
  <c r="O614" i="4"/>
  <c r="O662" i="4"/>
  <c r="O734" i="4"/>
  <c r="O742" i="4"/>
  <c r="J462" i="4"/>
  <c r="J430" i="4"/>
  <c r="J414" i="4"/>
  <c r="J390" i="4"/>
  <c r="J222" i="4"/>
  <c r="O190" i="4"/>
  <c r="O198" i="4"/>
  <c r="O318" i="4"/>
  <c r="O374" i="4"/>
  <c r="O446" i="4"/>
  <c r="O454" i="4"/>
  <c r="O574" i="4"/>
  <c r="O630" i="4"/>
  <c r="O702" i="4"/>
  <c r="O710" i="4"/>
  <c r="O758" i="4"/>
  <c r="J70" i="4"/>
  <c r="J742" i="4"/>
  <c r="J750" i="4"/>
  <c r="J702" i="4"/>
  <c r="J726" i="4"/>
  <c r="J686" i="4"/>
  <c r="J630" i="4"/>
  <c r="J558" i="4"/>
  <c r="J510" i="4"/>
  <c r="J422" i="4"/>
  <c r="J374" i="4"/>
  <c r="J342" i="4"/>
  <c r="J318" i="4"/>
  <c r="J286" i="4"/>
  <c r="J718" i="4"/>
  <c r="J678" i="4"/>
  <c r="J638" i="4"/>
  <c r="J622" i="4"/>
  <c r="J606" i="4"/>
  <c r="J526" i="4"/>
  <c r="J502" i="4"/>
  <c r="J478" i="4"/>
  <c r="J446" i="4"/>
  <c r="J366" i="4"/>
  <c r="J310" i="4"/>
  <c r="J254" i="4"/>
  <c r="J142" i="4"/>
  <c r="J126" i="4"/>
  <c r="J134" i="4"/>
  <c r="O78" i="4"/>
  <c r="O110" i="4"/>
  <c r="O142" i="4"/>
  <c r="O182" i="4"/>
  <c r="O254" i="4"/>
  <c r="O262" i="4"/>
  <c r="O310" i="4"/>
  <c r="O382" i="4"/>
  <c r="O390" i="4"/>
  <c r="O438" i="4"/>
  <c r="O510" i="4"/>
  <c r="O518" i="4"/>
  <c r="O566" i="4"/>
  <c r="O638" i="4"/>
  <c r="O646" i="4"/>
  <c r="O694" i="4"/>
  <c r="O766" i="4"/>
  <c r="O774" i="4"/>
  <c r="Q793" i="4" l="1"/>
  <c r="J49" i="4" l="1"/>
  <c r="J50" i="4"/>
  <c r="G798" i="4"/>
  <c r="J798" i="4" s="1"/>
  <c r="G797" i="4" l="1"/>
  <c r="G793" i="4" l="1"/>
  <c r="J797" i="4"/>
  <c r="J793" i="4" s="1"/>
  <c r="Q782" i="4"/>
  <c r="P782" i="4"/>
  <c r="N782" i="4"/>
  <c r="M782" i="4"/>
  <c r="K782" i="4"/>
  <c r="I782" i="4"/>
  <c r="H782" i="4"/>
  <c r="Q774" i="4"/>
  <c r="P774" i="4"/>
  <c r="N774" i="4"/>
  <c r="M774" i="4"/>
  <c r="K774" i="4"/>
  <c r="I774" i="4"/>
  <c r="H774" i="4"/>
  <c r="Q766" i="4"/>
  <c r="P766" i="4"/>
  <c r="N766" i="4"/>
  <c r="M766" i="4"/>
  <c r="K766" i="4"/>
  <c r="I766" i="4"/>
  <c r="H766" i="4"/>
  <c r="Q758" i="4"/>
  <c r="P758" i="4"/>
  <c r="N758" i="4"/>
  <c r="M758" i="4"/>
  <c r="K758" i="4"/>
  <c r="I758" i="4"/>
  <c r="H758" i="4"/>
  <c r="Q750" i="4"/>
  <c r="P750" i="4"/>
  <c r="N750" i="4"/>
  <c r="M750" i="4"/>
  <c r="K750" i="4"/>
  <c r="I750" i="4"/>
  <c r="H750" i="4"/>
  <c r="Q742" i="4"/>
  <c r="P742" i="4"/>
  <c r="N742" i="4"/>
  <c r="M742" i="4"/>
  <c r="K742" i="4"/>
  <c r="I742" i="4"/>
  <c r="H742" i="4"/>
  <c r="Q734" i="4"/>
  <c r="P734" i="4"/>
  <c r="N734" i="4"/>
  <c r="M734" i="4"/>
  <c r="K734" i="4"/>
  <c r="I734" i="4"/>
  <c r="H734" i="4"/>
  <c r="Q726" i="4"/>
  <c r="P726" i="4"/>
  <c r="N726" i="4"/>
  <c r="M726" i="4"/>
  <c r="K726" i="4"/>
  <c r="I726" i="4"/>
  <c r="H726" i="4"/>
  <c r="Q718" i="4"/>
  <c r="P718" i="4"/>
  <c r="N718" i="4"/>
  <c r="M718" i="4"/>
  <c r="K718" i="4"/>
  <c r="I718" i="4"/>
  <c r="H718" i="4"/>
  <c r="Q710" i="4"/>
  <c r="P710" i="4"/>
  <c r="N710" i="4"/>
  <c r="M710" i="4"/>
  <c r="K710" i="4"/>
  <c r="I710" i="4"/>
  <c r="H710" i="4"/>
  <c r="Q702" i="4"/>
  <c r="P702" i="4"/>
  <c r="N702" i="4"/>
  <c r="M702" i="4"/>
  <c r="K702" i="4"/>
  <c r="I702" i="4"/>
  <c r="H702" i="4"/>
  <c r="Q694" i="4"/>
  <c r="P694" i="4"/>
  <c r="N694" i="4"/>
  <c r="M694" i="4"/>
  <c r="K694" i="4"/>
  <c r="I694" i="4"/>
  <c r="H694" i="4"/>
  <c r="Q686" i="4"/>
  <c r="P686" i="4"/>
  <c r="N686" i="4"/>
  <c r="M686" i="4"/>
  <c r="K686" i="4"/>
  <c r="I686" i="4"/>
  <c r="H686" i="4"/>
  <c r="Q678" i="4"/>
  <c r="P678" i="4"/>
  <c r="N678" i="4"/>
  <c r="M678" i="4"/>
  <c r="K678" i="4"/>
  <c r="I678" i="4"/>
  <c r="H678" i="4"/>
  <c r="Q670" i="4"/>
  <c r="P670" i="4"/>
  <c r="N670" i="4"/>
  <c r="M670" i="4"/>
  <c r="K670" i="4"/>
  <c r="I670" i="4"/>
  <c r="H670" i="4"/>
  <c r="Q662" i="4"/>
  <c r="P662" i="4"/>
  <c r="N662" i="4"/>
  <c r="M662" i="4"/>
  <c r="K662" i="4"/>
  <c r="I662" i="4"/>
  <c r="H662" i="4"/>
  <c r="Q654" i="4"/>
  <c r="P654" i="4"/>
  <c r="N654" i="4"/>
  <c r="M654" i="4"/>
  <c r="K654" i="4"/>
  <c r="I654" i="4"/>
  <c r="H654" i="4"/>
  <c r="Q646" i="4"/>
  <c r="P646" i="4"/>
  <c r="N646" i="4"/>
  <c r="M646" i="4"/>
  <c r="K646" i="4"/>
  <c r="I646" i="4"/>
  <c r="H646" i="4"/>
  <c r="Q638" i="4"/>
  <c r="P638" i="4"/>
  <c r="N638" i="4"/>
  <c r="M638" i="4"/>
  <c r="K638" i="4"/>
  <c r="I638" i="4"/>
  <c r="H638" i="4"/>
  <c r="Q630" i="4"/>
  <c r="P630" i="4"/>
  <c r="N630" i="4"/>
  <c r="M630" i="4"/>
  <c r="K630" i="4"/>
  <c r="I630" i="4"/>
  <c r="H630" i="4"/>
  <c r="Q622" i="4"/>
  <c r="P622" i="4"/>
  <c r="N622" i="4"/>
  <c r="M622" i="4"/>
  <c r="K622" i="4"/>
  <c r="I622" i="4"/>
  <c r="H622" i="4"/>
  <c r="Q614" i="4"/>
  <c r="P614" i="4"/>
  <c r="N614" i="4"/>
  <c r="M614" i="4"/>
  <c r="K614" i="4"/>
  <c r="I614" i="4"/>
  <c r="H614" i="4"/>
  <c r="Q606" i="4"/>
  <c r="P606" i="4"/>
  <c r="N606" i="4"/>
  <c r="M606" i="4"/>
  <c r="K606" i="4"/>
  <c r="I606" i="4"/>
  <c r="H606" i="4"/>
  <c r="Q598" i="4"/>
  <c r="P598" i="4"/>
  <c r="N598" i="4"/>
  <c r="M598" i="4"/>
  <c r="K598" i="4"/>
  <c r="I598" i="4"/>
  <c r="H598" i="4"/>
  <c r="Q590" i="4"/>
  <c r="P590" i="4"/>
  <c r="N590" i="4"/>
  <c r="M590" i="4"/>
  <c r="K590" i="4"/>
  <c r="I590" i="4"/>
  <c r="H590" i="4"/>
  <c r="Q582" i="4"/>
  <c r="P582" i="4"/>
  <c r="N582" i="4"/>
  <c r="M582" i="4"/>
  <c r="K582" i="4"/>
  <c r="I582" i="4"/>
  <c r="H582" i="4"/>
  <c r="Q574" i="4"/>
  <c r="P574" i="4"/>
  <c r="N574" i="4"/>
  <c r="M574" i="4"/>
  <c r="K574" i="4"/>
  <c r="I574" i="4"/>
  <c r="H574" i="4"/>
  <c r="Q566" i="4"/>
  <c r="P566" i="4"/>
  <c r="N566" i="4"/>
  <c r="M566" i="4"/>
  <c r="K566" i="4"/>
  <c r="I566" i="4"/>
  <c r="H566" i="4"/>
  <c r="Q558" i="4"/>
  <c r="P558" i="4"/>
  <c r="N558" i="4"/>
  <c r="M558" i="4"/>
  <c r="K558" i="4"/>
  <c r="I558" i="4"/>
  <c r="H558" i="4"/>
  <c r="Q550" i="4"/>
  <c r="P550" i="4"/>
  <c r="N550" i="4"/>
  <c r="M550" i="4"/>
  <c r="K550" i="4"/>
  <c r="I550" i="4"/>
  <c r="H550" i="4"/>
  <c r="Q542" i="4"/>
  <c r="P542" i="4"/>
  <c r="N542" i="4"/>
  <c r="M542" i="4"/>
  <c r="K542" i="4"/>
  <c r="I542" i="4"/>
  <c r="H542" i="4"/>
  <c r="Q534" i="4"/>
  <c r="P534" i="4"/>
  <c r="N534" i="4"/>
  <c r="M534" i="4"/>
  <c r="K534" i="4"/>
  <c r="I534" i="4"/>
  <c r="H534" i="4"/>
  <c r="Q526" i="4"/>
  <c r="P526" i="4"/>
  <c r="N526" i="4"/>
  <c r="M526" i="4"/>
  <c r="K526" i="4"/>
  <c r="I526" i="4"/>
  <c r="H526" i="4"/>
  <c r="Q518" i="4"/>
  <c r="P518" i="4"/>
  <c r="N518" i="4"/>
  <c r="M518" i="4"/>
  <c r="K518" i="4"/>
  <c r="I518" i="4"/>
  <c r="H518" i="4"/>
  <c r="Q510" i="4"/>
  <c r="P510" i="4"/>
  <c r="N510" i="4"/>
  <c r="M510" i="4"/>
  <c r="K510" i="4"/>
  <c r="I510" i="4"/>
  <c r="H510" i="4"/>
  <c r="Q502" i="4"/>
  <c r="P502" i="4"/>
  <c r="N502" i="4"/>
  <c r="M502" i="4"/>
  <c r="K502" i="4"/>
  <c r="I502" i="4"/>
  <c r="H502" i="4"/>
  <c r="Q494" i="4"/>
  <c r="P494" i="4"/>
  <c r="N494" i="4"/>
  <c r="M494" i="4"/>
  <c r="K494" i="4"/>
  <c r="I494" i="4"/>
  <c r="H494" i="4"/>
  <c r="Q486" i="4"/>
  <c r="P486" i="4"/>
  <c r="N486" i="4"/>
  <c r="M486" i="4"/>
  <c r="K486" i="4"/>
  <c r="I486" i="4"/>
  <c r="H486" i="4"/>
  <c r="Q478" i="4"/>
  <c r="P478" i="4"/>
  <c r="N478" i="4"/>
  <c r="M478" i="4"/>
  <c r="K478" i="4"/>
  <c r="I478" i="4"/>
  <c r="H478" i="4"/>
  <c r="Q470" i="4"/>
  <c r="P470" i="4"/>
  <c r="N470" i="4"/>
  <c r="M470" i="4"/>
  <c r="K470" i="4"/>
  <c r="I470" i="4"/>
  <c r="H470" i="4"/>
  <c r="Q462" i="4"/>
  <c r="P462" i="4"/>
  <c r="N462" i="4"/>
  <c r="M462" i="4"/>
  <c r="K462" i="4"/>
  <c r="I462" i="4"/>
  <c r="H462" i="4"/>
  <c r="Q454" i="4"/>
  <c r="P454" i="4"/>
  <c r="N454" i="4"/>
  <c r="M454" i="4"/>
  <c r="K454" i="4"/>
  <c r="I454" i="4"/>
  <c r="H454" i="4"/>
  <c r="Q446" i="4"/>
  <c r="P446" i="4"/>
  <c r="N446" i="4"/>
  <c r="M446" i="4"/>
  <c r="K446" i="4"/>
  <c r="I446" i="4"/>
  <c r="H446" i="4"/>
  <c r="Q438" i="4"/>
  <c r="P438" i="4"/>
  <c r="N438" i="4"/>
  <c r="M438" i="4"/>
  <c r="K438" i="4"/>
  <c r="I438" i="4"/>
  <c r="H438" i="4"/>
  <c r="Q430" i="4"/>
  <c r="P430" i="4"/>
  <c r="N430" i="4"/>
  <c r="M430" i="4"/>
  <c r="K430" i="4"/>
  <c r="I430" i="4"/>
  <c r="H430" i="4"/>
  <c r="Q422" i="4"/>
  <c r="P422" i="4"/>
  <c r="N422" i="4"/>
  <c r="M422" i="4"/>
  <c r="K422" i="4"/>
  <c r="I422" i="4"/>
  <c r="H422" i="4"/>
  <c r="Q414" i="4"/>
  <c r="P414" i="4"/>
  <c r="N414" i="4"/>
  <c r="M414" i="4"/>
  <c r="K414" i="4"/>
  <c r="I414" i="4"/>
  <c r="H414" i="4"/>
  <c r="Q406" i="4"/>
  <c r="P406" i="4"/>
  <c r="N406" i="4"/>
  <c r="M406" i="4"/>
  <c r="K406" i="4"/>
  <c r="I406" i="4"/>
  <c r="H406" i="4"/>
  <c r="Q398" i="4"/>
  <c r="P398" i="4"/>
  <c r="N398" i="4"/>
  <c r="M398" i="4"/>
  <c r="K398" i="4"/>
  <c r="I398" i="4"/>
  <c r="H398" i="4"/>
  <c r="Q390" i="4"/>
  <c r="P390" i="4"/>
  <c r="N390" i="4"/>
  <c r="M390" i="4"/>
  <c r="K390" i="4"/>
  <c r="I390" i="4"/>
  <c r="H390" i="4"/>
  <c r="Q382" i="4"/>
  <c r="P382" i="4"/>
  <c r="N382" i="4"/>
  <c r="M382" i="4"/>
  <c r="K382" i="4"/>
  <c r="I382" i="4"/>
  <c r="H382" i="4"/>
  <c r="Q374" i="4"/>
  <c r="P374" i="4"/>
  <c r="N374" i="4"/>
  <c r="M374" i="4"/>
  <c r="K374" i="4"/>
  <c r="I374" i="4"/>
  <c r="H374" i="4"/>
  <c r="Q366" i="4"/>
  <c r="P366" i="4"/>
  <c r="N366" i="4"/>
  <c r="M366" i="4"/>
  <c r="K366" i="4"/>
  <c r="I366" i="4"/>
  <c r="H366" i="4"/>
  <c r="Q358" i="4"/>
  <c r="P358" i="4"/>
  <c r="N358" i="4"/>
  <c r="M358" i="4"/>
  <c r="K358" i="4"/>
  <c r="I358" i="4"/>
  <c r="H358" i="4"/>
  <c r="Q350" i="4"/>
  <c r="P350" i="4"/>
  <c r="N350" i="4"/>
  <c r="M350" i="4"/>
  <c r="K350" i="4"/>
  <c r="I350" i="4"/>
  <c r="H350" i="4"/>
  <c r="Q342" i="4"/>
  <c r="P342" i="4"/>
  <c r="N342" i="4"/>
  <c r="M342" i="4"/>
  <c r="K342" i="4"/>
  <c r="I342" i="4"/>
  <c r="H342" i="4"/>
  <c r="Q334" i="4"/>
  <c r="P334" i="4"/>
  <c r="N334" i="4"/>
  <c r="M334" i="4"/>
  <c r="K334" i="4"/>
  <c r="I334" i="4"/>
  <c r="H334" i="4"/>
  <c r="Q326" i="4"/>
  <c r="P326" i="4"/>
  <c r="N326" i="4"/>
  <c r="M326" i="4"/>
  <c r="K326" i="4"/>
  <c r="I326" i="4"/>
  <c r="H326" i="4"/>
  <c r="Q318" i="4"/>
  <c r="P318" i="4"/>
  <c r="N318" i="4"/>
  <c r="M318" i="4"/>
  <c r="K318" i="4"/>
  <c r="I318" i="4"/>
  <c r="H318" i="4"/>
  <c r="Q310" i="4"/>
  <c r="P310" i="4"/>
  <c r="N310" i="4"/>
  <c r="M310" i="4"/>
  <c r="K310" i="4"/>
  <c r="I310" i="4"/>
  <c r="H310" i="4"/>
  <c r="Q302" i="4"/>
  <c r="P302" i="4"/>
  <c r="N302" i="4"/>
  <c r="M302" i="4"/>
  <c r="K302" i="4"/>
  <c r="I302" i="4"/>
  <c r="H302" i="4"/>
  <c r="Q294" i="4"/>
  <c r="P294" i="4"/>
  <c r="N294" i="4"/>
  <c r="M294" i="4"/>
  <c r="K294" i="4"/>
  <c r="I294" i="4"/>
  <c r="H294" i="4"/>
  <c r="Q286" i="4"/>
  <c r="P286" i="4"/>
  <c r="N286" i="4"/>
  <c r="M286" i="4"/>
  <c r="K286" i="4"/>
  <c r="I286" i="4"/>
  <c r="H286" i="4"/>
  <c r="Q278" i="4"/>
  <c r="P278" i="4"/>
  <c r="N278" i="4"/>
  <c r="M278" i="4"/>
  <c r="K278" i="4"/>
  <c r="I278" i="4"/>
  <c r="H278" i="4"/>
  <c r="Q270" i="4"/>
  <c r="P270" i="4"/>
  <c r="N270" i="4"/>
  <c r="M270" i="4"/>
  <c r="K270" i="4"/>
  <c r="I270" i="4"/>
  <c r="H270" i="4"/>
  <c r="Q262" i="4"/>
  <c r="P262" i="4"/>
  <c r="N262" i="4"/>
  <c r="M262" i="4"/>
  <c r="K262" i="4"/>
  <c r="I262" i="4"/>
  <c r="H262" i="4"/>
  <c r="Q254" i="4"/>
  <c r="P254" i="4"/>
  <c r="N254" i="4"/>
  <c r="M254" i="4"/>
  <c r="K254" i="4"/>
  <c r="I254" i="4"/>
  <c r="H254" i="4"/>
  <c r="Q246" i="4"/>
  <c r="P246" i="4"/>
  <c r="N246" i="4"/>
  <c r="M246" i="4"/>
  <c r="K246" i="4"/>
  <c r="I246" i="4"/>
  <c r="H246" i="4"/>
  <c r="Q238" i="4"/>
  <c r="P238" i="4"/>
  <c r="N238" i="4"/>
  <c r="M238" i="4"/>
  <c r="K238" i="4"/>
  <c r="I238" i="4"/>
  <c r="H238" i="4"/>
  <c r="Q230" i="4"/>
  <c r="P230" i="4"/>
  <c r="N230" i="4"/>
  <c r="M230" i="4"/>
  <c r="K230" i="4"/>
  <c r="I230" i="4"/>
  <c r="H230" i="4"/>
  <c r="Q222" i="4"/>
  <c r="P222" i="4"/>
  <c r="N222" i="4"/>
  <c r="M222" i="4"/>
  <c r="K222" i="4"/>
  <c r="I222" i="4"/>
  <c r="H222" i="4"/>
  <c r="Q214" i="4"/>
  <c r="P214" i="4"/>
  <c r="N214" i="4"/>
  <c r="M214" i="4"/>
  <c r="K214" i="4"/>
  <c r="I214" i="4"/>
  <c r="H214" i="4"/>
  <c r="Q206" i="4"/>
  <c r="P206" i="4"/>
  <c r="N206" i="4"/>
  <c r="M206" i="4"/>
  <c r="K206" i="4"/>
  <c r="I206" i="4"/>
  <c r="H206" i="4"/>
  <c r="Q198" i="4"/>
  <c r="P198" i="4"/>
  <c r="N198" i="4"/>
  <c r="M198" i="4"/>
  <c r="K198" i="4"/>
  <c r="I198" i="4"/>
  <c r="H198" i="4"/>
  <c r="Q190" i="4"/>
  <c r="P190" i="4"/>
  <c r="N190" i="4"/>
  <c r="M190" i="4"/>
  <c r="K190" i="4"/>
  <c r="I190" i="4"/>
  <c r="H190" i="4"/>
  <c r="Q182" i="4"/>
  <c r="P182" i="4"/>
  <c r="N182" i="4"/>
  <c r="M182" i="4"/>
  <c r="K182" i="4"/>
  <c r="I182" i="4"/>
  <c r="H182" i="4"/>
  <c r="Q174" i="4"/>
  <c r="P174" i="4"/>
  <c r="N174" i="4"/>
  <c r="M174" i="4"/>
  <c r="K174" i="4"/>
  <c r="I174" i="4"/>
  <c r="H174" i="4"/>
  <c r="Q166" i="4"/>
  <c r="P166" i="4"/>
  <c r="N166" i="4"/>
  <c r="M166" i="4"/>
  <c r="K166" i="4"/>
  <c r="I166" i="4"/>
  <c r="H166" i="4"/>
  <c r="Q158" i="4"/>
  <c r="P158" i="4"/>
  <c r="N158" i="4"/>
  <c r="M158" i="4"/>
  <c r="K158" i="4"/>
  <c r="I158" i="4"/>
  <c r="H158" i="4"/>
  <c r="Q150" i="4"/>
  <c r="P150" i="4"/>
  <c r="N150" i="4"/>
  <c r="M150" i="4"/>
  <c r="K150" i="4"/>
  <c r="I150" i="4"/>
  <c r="H150" i="4"/>
  <c r="Q142" i="4"/>
  <c r="P142" i="4"/>
  <c r="N142" i="4"/>
  <c r="M142" i="4"/>
  <c r="K142" i="4"/>
  <c r="I142" i="4"/>
  <c r="H142" i="4"/>
  <c r="Q134" i="4"/>
  <c r="P134" i="4"/>
  <c r="N134" i="4"/>
  <c r="M134" i="4"/>
  <c r="K134" i="4"/>
  <c r="I134" i="4"/>
  <c r="H134" i="4"/>
  <c r="Q126" i="4"/>
  <c r="P126" i="4"/>
  <c r="N126" i="4"/>
  <c r="M126" i="4"/>
  <c r="K126" i="4"/>
  <c r="I126" i="4"/>
  <c r="H126" i="4"/>
  <c r="Q118" i="4"/>
  <c r="P118" i="4"/>
  <c r="N118" i="4"/>
  <c r="M118" i="4"/>
  <c r="K118" i="4"/>
  <c r="I118" i="4"/>
  <c r="H118" i="4"/>
  <c r="Q110" i="4"/>
  <c r="P110" i="4"/>
  <c r="N110" i="4"/>
  <c r="M110" i="4"/>
  <c r="K110" i="4"/>
  <c r="I110" i="4"/>
  <c r="H110" i="4"/>
  <c r="Q102" i="4"/>
  <c r="P102" i="4"/>
  <c r="N102" i="4"/>
  <c r="M102" i="4"/>
  <c r="K102" i="4"/>
  <c r="I102" i="4"/>
  <c r="H102" i="4"/>
  <c r="Q94" i="4"/>
  <c r="P94" i="4"/>
  <c r="N94" i="4"/>
  <c r="M94" i="4"/>
  <c r="K94" i="4"/>
  <c r="I94" i="4"/>
  <c r="H94" i="4"/>
  <c r="Q86" i="4"/>
  <c r="P86" i="4"/>
  <c r="N86" i="4"/>
  <c r="M86" i="4"/>
  <c r="K86" i="4"/>
  <c r="I86" i="4"/>
  <c r="H86" i="4"/>
  <c r="Q78" i="4"/>
  <c r="P78" i="4"/>
  <c r="N78" i="4"/>
  <c r="M78" i="4"/>
  <c r="K78" i="4"/>
  <c r="I78" i="4"/>
  <c r="H78" i="4"/>
  <c r="Q70" i="4"/>
  <c r="P70" i="4"/>
  <c r="N70" i="4"/>
  <c r="M70" i="4"/>
  <c r="K70" i="4"/>
  <c r="I70" i="4"/>
  <c r="H70" i="4"/>
  <c r="Q62" i="4"/>
  <c r="P62" i="4"/>
  <c r="N62" i="4"/>
  <c r="M62" i="4"/>
  <c r="K62" i="4"/>
  <c r="I62" i="4"/>
  <c r="H62" i="4"/>
  <c r="Q54" i="4"/>
  <c r="P54" i="4"/>
  <c r="N54" i="4"/>
  <c r="M54" i="4"/>
  <c r="K54" i="4"/>
  <c r="I54" i="4"/>
  <c r="H54" i="4"/>
  <c r="G782" i="4"/>
  <c r="G774" i="4"/>
  <c r="G766" i="4"/>
  <c r="G758" i="4"/>
  <c r="G750" i="4"/>
  <c r="G742" i="4"/>
  <c r="G734" i="4"/>
  <c r="G726" i="4"/>
  <c r="G718" i="4"/>
  <c r="G710" i="4"/>
  <c r="G702" i="4"/>
  <c r="G694" i="4"/>
  <c r="G686" i="4"/>
  <c r="G678" i="4"/>
  <c r="G670" i="4"/>
  <c r="G662" i="4"/>
  <c r="G654" i="4"/>
  <c r="G646" i="4"/>
  <c r="G638" i="4"/>
  <c r="G630" i="4"/>
  <c r="G622" i="4"/>
  <c r="G614" i="4"/>
  <c r="G606" i="4"/>
  <c r="G598" i="4"/>
  <c r="G590" i="4"/>
  <c r="G582" i="4"/>
  <c r="G574" i="4"/>
  <c r="G566" i="4"/>
  <c r="G558" i="4"/>
  <c r="G550" i="4"/>
  <c r="G542" i="4"/>
  <c r="G534" i="4"/>
  <c r="G526" i="4"/>
  <c r="G518" i="4"/>
  <c r="G510" i="4"/>
  <c r="G502" i="4"/>
  <c r="G494" i="4"/>
  <c r="G486" i="4"/>
  <c r="G478" i="4"/>
  <c r="G470" i="4"/>
  <c r="G462" i="4"/>
  <c r="G454" i="4"/>
  <c r="G446" i="4"/>
  <c r="G438" i="4"/>
  <c r="G430" i="4"/>
  <c r="G422" i="4"/>
  <c r="G414" i="4"/>
  <c r="G406" i="4"/>
  <c r="G398" i="4"/>
  <c r="G390" i="4"/>
  <c r="G382" i="4"/>
  <c r="G374" i="4"/>
  <c r="G366" i="4"/>
  <c r="G358" i="4"/>
  <c r="G350" i="4"/>
  <c r="G342" i="4"/>
  <c r="G334" i="4"/>
  <c r="G326" i="4"/>
  <c r="G318" i="4"/>
  <c r="G310" i="4"/>
  <c r="G302" i="4"/>
  <c r="G294" i="4"/>
  <c r="G286" i="4"/>
  <c r="G278" i="4"/>
  <c r="G270" i="4"/>
  <c r="G262" i="4"/>
  <c r="G254" i="4"/>
  <c r="G246" i="4"/>
  <c r="G238" i="4"/>
  <c r="G230" i="4"/>
  <c r="G222" i="4"/>
  <c r="G214" i="4"/>
  <c r="G206" i="4"/>
  <c r="G198" i="4"/>
  <c r="G190" i="4"/>
  <c r="G182" i="4"/>
  <c r="G174" i="4"/>
  <c r="G166" i="4"/>
  <c r="G158" i="4"/>
  <c r="G150" i="4"/>
  <c r="G142" i="4"/>
  <c r="G134" i="4"/>
  <c r="G126" i="4"/>
  <c r="G118" i="4"/>
  <c r="G110" i="4"/>
  <c r="G102" i="4"/>
  <c r="G94" i="4"/>
  <c r="G86" i="4"/>
  <c r="G78" i="4"/>
  <c r="G70" i="4"/>
  <c r="G62" i="4"/>
  <c r="G54" i="4"/>
  <c r="G46" i="4"/>
  <c r="S782" i="4" l="1"/>
  <c r="F782" i="4"/>
  <c r="S774" i="4"/>
  <c r="F774" i="4"/>
  <c r="S766" i="4"/>
  <c r="F766" i="4"/>
  <c r="S758" i="4"/>
  <c r="F758" i="4"/>
  <c r="S750" i="4"/>
  <c r="F750" i="4"/>
  <c r="S742" i="4"/>
  <c r="F742" i="4"/>
  <c r="S734" i="4"/>
  <c r="F734" i="4"/>
  <c r="S726" i="4"/>
  <c r="F726" i="4"/>
  <c r="S718" i="4"/>
  <c r="F718" i="4"/>
  <c r="S710" i="4"/>
  <c r="F710" i="4"/>
  <c r="S702" i="4"/>
  <c r="F702" i="4"/>
  <c r="S694" i="4"/>
  <c r="F694" i="4"/>
  <c r="S686" i="4"/>
  <c r="F686" i="4"/>
  <c r="S678" i="4"/>
  <c r="F678" i="4"/>
  <c r="S670" i="4"/>
  <c r="F670" i="4"/>
  <c r="S662" i="4"/>
  <c r="F662" i="4"/>
  <c r="S654" i="4"/>
  <c r="F654" i="4"/>
  <c r="S646" i="4"/>
  <c r="F646" i="4"/>
  <c r="S638" i="4"/>
  <c r="F638" i="4"/>
  <c r="S630" i="4"/>
  <c r="F630" i="4"/>
  <c r="S622" i="4"/>
  <c r="F622" i="4"/>
  <c r="S614" i="4"/>
  <c r="F614" i="4"/>
  <c r="S606" i="4"/>
  <c r="F606" i="4"/>
  <c r="S598" i="4"/>
  <c r="F598" i="4"/>
  <c r="S590" i="4"/>
  <c r="F590" i="4"/>
  <c r="S582" i="4"/>
  <c r="F582" i="4"/>
  <c r="S574" i="4"/>
  <c r="F574" i="4"/>
  <c r="S566" i="4"/>
  <c r="F566" i="4"/>
  <c r="S558" i="4"/>
  <c r="F558" i="4"/>
  <c r="S550" i="4"/>
  <c r="F550" i="4"/>
  <c r="S542" i="4"/>
  <c r="F542" i="4"/>
  <c r="S534" i="4"/>
  <c r="F534" i="4"/>
  <c r="S526" i="4"/>
  <c r="F526" i="4"/>
  <c r="S518" i="4"/>
  <c r="F518" i="4"/>
  <c r="S510" i="4"/>
  <c r="F510" i="4"/>
  <c r="S502" i="4"/>
  <c r="F502" i="4"/>
  <c r="S494" i="4"/>
  <c r="F494" i="4"/>
  <c r="S486" i="4"/>
  <c r="F486" i="4"/>
  <c r="S478" i="4"/>
  <c r="F478" i="4"/>
  <c r="S470" i="4"/>
  <c r="F470" i="4"/>
  <c r="S462" i="4"/>
  <c r="F462" i="4"/>
  <c r="S454" i="4"/>
  <c r="F454" i="4"/>
  <c r="S446" i="4"/>
  <c r="F446" i="4"/>
  <c r="S438" i="4"/>
  <c r="F438" i="4"/>
  <c r="S430" i="4"/>
  <c r="F430" i="4"/>
  <c r="S422" i="4"/>
  <c r="F422" i="4"/>
  <c r="S414" i="4"/>
  <c r="F414" i="4"/>
  <c r="S406" i="4"/>
  <c r="F406" i="4"/>
  <c r="S398" i="4"/>
  <c r="F398" i="4"/>
  <c r="S390" i="4"/>
  <c r="F390" i="4"/>
  <c r="S382" i="4"/>
  <c r="F382" i="4"/>
  <c r="S374" i="4"/>
  <c r="F374" i="4"/>
  <c r="S366" i="4"/>
  <c r="F366" i="4"/>
  <c r="S358" i="4"/>
  <c r="F358" i="4"/>
  <c r="S350" i="4"/>
  <c r="F350" i="4"/>
  <c r="S342" i="4"/>
  <c r="F342" i="4"/>
  <c r="S334" i="4"/>
  <c r="F334" i="4"/>
  <c r="S326" i="4"/>
  <c r="F326" i="4"/>
  <c r="S318" i="4"/>
  <c r="F318" i="4"/>
  <c r="S310" i="4"/>
  <c r="F310" i="4"/>
  <c r="S302" i="4"/>
  <c r="F302" i="4"/>
  <c r="S294" i="4"/>
  <c r="F294" i="4"/>
  <c r="S286" i="4"/>
  <c r="F286" i="4"/>
  <c r="S278" i="4"/>
  <c r="F278" i="4"/>
  <c r="S270" i="4"/>
  <c r="F270" i="4"/>
  <c r="S262" i="4"/>
  <c r="F262" i="4"/>
  <c r="S254" i="4"/>
  <c r="F254" i="4"/>
  <c r="S246" i="4"/>
  <c r="F246" i="4"/>
  <c r="S238" i="4"/>
  <c r="F238" i="4"/>
  <c r="S230" i="4"/>
  <c r="F230" i="4"/>
  <c r="S222" i="4"/>
  <c r="F222" i="4"/>
  <c r="S214" i="4"/>
  <c r="F214" i="4"/>
  <c r="S206" i="4"/>
  <c r="F206" i="4"/>
  <c r="S198" i="4"/>
  <c r="F198" i="4"/>
  <c r="S190" i="4"/>
  <c r="F190" i="4"/>
  <c r="S182" i="4"/>
  <c r="F182" i="4"/>
  <c r="S174" i="4"/>
  <c r="F174" i="4"/>
  <c r="S166" i="4"/>
  <c r="F166" i="4"/>
  <c r="S158" i="4"/>
  <c r="F158" i="4"/>
  <c r="S150" i="4"/>
  <c r="F150" i="4"/>
  <c r="S142" i="4"/>
  <c r="F142" i="4"/>
  <c r="S134" i="4"/>
  <c r="F134" i="4"/>
  <c r="S126" i="4"/>
  <c r="F126" i="4"/>
  <c r="S118" i="4"/>
  <c r="F118" i="4"/>
  <c r="S110" i="4"/>
  <c r="F110" i="4"/>
  <c r="S102" i="4"/>
  <c r="F102" i="4"/>
  <c r="S94" i="4"/>
  <c r="F94" i="4"/>
  <c r="S86" i="4"/>
  <c r="F86" i="4"/>
  <c r="S78" i="4"/>
  <c r="F78" i="4"/>
  <c r="S70" i="4"/>
  <c r="F70" i="4"/>
  <c r="S62" i="4"/>
  <c r="F62" i="4"/>
  <c r="S54" i="4"/>
  <c r="F54" i="4"/>
  <c r="V788" i="4" l="1"/>
  <c r="U147" i="4"/>
  <c r="U563" i="4"/>
  <c r="U211" i="4"/>
  <c r="U467" i="4"/>
  <c r="U531" i="4"/>
  <c r="V228" i="4"/>
  <c r="U419" i="4"/>
  <c r="V420" i="4"/>
  <c r="U643" i="4"/>
  <c r="U199" i="4"/>
  <c r="V392" i="4"/>
  <c r="U519" i="4"/>
  <c r="U551" i="4"/>
  <c r="U583" i="4"/>
  <c r="U535" i="4"/>
  <c r="V536" i="4"/>
  <c r="V568" i="4"/>
  <c r="V728" i="4"/>
  <c r="U95" i="4"/>
  <c r="V144" i="4"/>
  <c r="V583" i="4"/>
  <c r="V736" i="4"/>
  <c r="U751" i="4"/>
  <c r="U128" i="4"/>
  <c r="V131" i="4"/>
  <c r="U256" i="4"/>
  <c r="V275" i="4"/>
  <c r="U384" i="4"/>
  <c r="U444" i="4"/>
  <c r="V455" i="4"/>
  <c r="U476" i="4"/>
  <c r="U492" i="4"/>
  <c r="U496" i="4"/>
  <c r="U508" i="4"/>
  <c r="V515" i="4"/>
  <c r="U524" i="4"/>
  <c r="U540" i="4"/>
  <c r="U340" i="4"/>
  <c r="V379" i="4"/>
  <c r="U648" i="4"/>
  <c r="V651" i="4"/>
  <c r="U708" i="4"/>
  <c r="V715" i="4"/>
  <c r="V719" i="4"/>
  <c r="U724" i="4"/>
  <c r="V783" i="4"/>
  <c r="U456" i="4"/>
  <c r="U484" i="4"/>
  <c r="V495" i="4"/>
  <c r="U520" i="4"/>
  <c r="V603" i="4"/>
  <c r="V619" i="4"/>
  <c r="V627" i="4"/>
  <c r="V123" i="4"/>
  <c r="U244" i="4"/>
  <c r="U287" i="4"/>
  <c r="V304" i="4"/>
  <c r="U331" i="4"/>
  <c r="U395" i="4"/>
  <c r="V412" i="4"/>
  <c r="U431" i="4"/>
  <c r="V432" i="4"/>
  <c r="V464" i="4"/>
  <c r="U475" i="4"/>
  <c r="V560" i="4"/>
  <c r="U571" i="4"/>
  <c r="U591" i="4"/>
  <c r="U603" i="4"/>
  <c r="V604" i="4"/>
  <c r="U619" i="4"/>
  <c r="V708" i="4"/>
  <c r="V59" i="4"/>
  <c r="V64" i="4"/>
  <c r="U68" i="4"/>
  <c r="V180" i="4"/>
  <c r="V212" i="4"/>
  <c r="V267" i="4"/>
  <c r="U407" i="4"/>
  <c r="U460" i="4"/>
  <c r="U499" i="4"/>
  <c r="U188" i="4"/>
  <c r="U308" i="4"/>
  <c r="V319" i="4"/>
  <c r="V519" i="4"/>
  <c r="V724" i="4"/>
  <c r="V116" i="4"/>
  <c r="V139" i="4"/>
  <c r="V155" i="4"/>
  <c r="V159" i="4"/>
  <c r="U164" i="4"/>
  <c r="V175" i="4"/>
  <c r="V187" i="4"/>
  <c r="V191" i="4"/>
  <c r="U200" i="4"/>
  <c r="U212" i="4"/>
  <c r="V219" i="4"/>
  <c r="U235" i="4"/>
  <c r="U239" i="4"/>
  <c r="U255" i="4"/>
  <c r="U339" i="4"/>
  <c r="V344" i="4"/>
  <c r="V356" i="4"/>
  <c r="V360" i="4"/>
  <c r="U371" i="4"/>
  <c r="U372" i="4"/>
  <c r="U375" i="4"/>
  <c r="V383" i="4"/>
  <c r="U388" i="4"/>
  <c r="U392" i="4"/>
  <c r="U404" i="4"/>
  <c r="V427" i="4"/>
  <c r="U452" i="4"/>
  <c r="V492" i="4"/>
  <c r="U511" i="4"/>
  <c r="V556" i="4"/>
  <c r="V559" i="4"/>
  <c r="V624" i="4"/>
  <c r="U639" i="4"/>
  <c r="V672" i="4"/>
  <c r="U687" i="4"/>
  <c r="V716" i="4"/>
  <c r="U731" i="4"/>
  <c r="U752" i="4"/>
  <c r="V328" i="4"/>
  <c r="V68" i="4"/>
  <c r="V72" i="4"/>
  <c r="V79" i="4"/>
  <c r="V91" i="4"/>
  <c r="V96" i="4"/>
  <c r="V111" i="4"/>
  <c r="U124" i="4"/>
  <c r="U139" i="4"/>
  <c r="V140" i="4"/>
  <c r="V203" i="4"/>
  <c r="V240" i="4"/>
  <c r="V252" i="4"/>
  <c r="V264" i="4"/>
  <c r="U276" i="4"/>
  <c r="V307" i="4"/>
  <c r="V340" i="4"/>
  <c r="V395" i="4"/>
  <c r="V424" i="4"/>
  <c r="V463" i="4"/>
  <c r="V483" i="4"/>
  <c r="V516" i="4"/>
  <c r="V628" i="4"/>
  <c r="V644" i="4"/>
  <c r="U780" i="4"/>
  <c r="U60" i="4"/>
  <c r="V127" i="4"/>
  <c r="U136" i="4"/>
  <c r="U156" i="4"/>
  <c r="V167" i="4"/>
  <c r="U192" i="4"/>
  <c r="V195" i="4"/>
  <c r="V232" i="4"/>
  <c r="V255" i="4"/>
  <c r="U267" i="4"/>
  <c r="U284" i="4"/>
  <c r="V315" i="4"/>
  <c r="U324" i="4"/>
  <c r="V368" i="4"/>
  <c r="V371" i="4"/>
  <c r="U400" i="4"/>
  <c r="V403" i="4"/>
  <c r="U412" i="4"/>
  <c r="U428" i="4"/>
  <c r="V452" i="4"/>
  <c r="V460" i="4"/>
  <c r="V475" i="4"/>
  <c r="V496" i="4"/>
  <c r="V524" i="4"/>
  <c r="U543" i="4"/>
  <c r="V551" i="4"/>
  <c r="U572" i="4"/>
  <c r="U588" i="4"/>
  <c r="U600" i="4"/>
  <c r="V647" i="4"/>
  <c r="U652" i="4"/>
  <c r="V664" i="4"/>
  <c r="U675" i="4"/>
  <c r="U679" i="4"/>
  <c r="V692" i="4"/>
  <c r="U707" i="4"/>
  <c r="V731" i="4"/>
  <c r="V83" i="4"/>
  <c r="U96" i="4"/>
  <c r="V99" i="4"/>
  <c r="V103" i="4"/>
  <c r="U135" i="4"/>
  <c r="U155" i="4"/>
  <c r="U203" i="4"/>
  <c r="V204" i="4"/>
  <c r="V220" i="4"/>
  <c r="V231" i="4"/>
  <c r="U240" i="4"/>
  <c r="V243" i="4"/>
  <c r="U252" i="4"/>
  <c r="V260" i="4"/>
  <c r="U264" i="4"/>
  <c r="V296" i="4"/>
  <c r="U483" i="4"/>
  <c r="U487" i="4"/>
  <c r="U516" i="4"/>
  <c r="V539" i="4"/>
  <c r="V563" i="4"/>
  <c r="V564" i="4"/>
  <c r="V571" i="4"/>
  <c r="U575" i="4"/>
  <c r="U628" i="4"/>
  <c r="U644" i="4"/>
  <c r="U651" i="4"/>
  <c r="V663" i="4"/>
  <c r="U688" i="4"/>
  <c r="U720" i="4"/>
  <c r="V727" i="4"/>
  <c r="U739" i="4"/>
  <c r="U743" i="4"/>
  <c r="V756" i="4"/>
  <c r="U55" i="4"/>
  <c r="V56" i="4"/>
  <c r="U72" i="4"/>
  <c r="V80" i="4"/>
  <c r="V100" i="4"/>
  <c r="V107" i="4"/>
  <c r="U127" i="4"/>
  <c r="V148" i="4"/>
  <c r="V168" i="4"/>
  <c r="U191" i="4"/>
  <c r="V207" i="4"/>
  <c r="V208" i="4"/>
  <c r="U219" i="4"/>
  <c r="U220" i="4"/>
  <c r="U231" i="4"/>
  <c r="U232" i="4"/>
  <c r="U275" i="4"/>
  <c r="V339" i="4"/>
  <c r="U311" i="4"/>
  <c r="U320" i="4"/>
  <c r="V60" i="4"/>
  <c r="V71" i="4"/>
  <c r="U83" i="4"/>
  <c r="U87" i="4"/>
  <c r="V88" i="4"/>
  <c r="V112" i="4"/>
  <c r="U123" i="4"/>
  <c r="V132" i="4"/>
  <c r="V135" i="4"/>
  <c r="U144" i="4"/>
  <c r="U148" i="4"/>
  <c r="V156" i="4"/>
  <c r="U159" i="4"/>
  <c r="V176" i="4"/>
  <c r="U187" i="4"/>
  <c r="V199" i="4"/>
  <c r="U208" i="4"/>
  <c r="V223" i="4"/>
  <c r="U228" i="4"/>
  <c r="U243" i="4"/>
  <c r="U247" i="4"/>
  <c r="V276" i="4"/>
  <c r="U279" i="4"/>
  <c r="V283" i="4"/>
  <c r="U539" i="4"/>
  <c r="U783" i="4"/>
  <c r="U288" i="4"/>
  <c r="V308" i="4"/>
  <c r="V316" i="4"/>
  <c r="V331" i="4"/>
  <c r="V335" i="4"/>
  <c r="U348" i="4"/>
  <c r="U352" i="4"/>
  <c r="V372" i="4"/>
  <c r="V380" i="4"/>
  <c r="V388" i="4"/>
  <c r="U391" i="4"/>
  <c r="V396" i="4"/>
  <c r="V400" i="4"/>
  <c r="U411" i="4"/>
  <c r="V419" i="4"/>
  <c r="U432" i="4"/>
  <c r="V435" i="4"/>
  <c r="V440" i="4"/>
  <c r="U464" i="4"/>
  <c r="V484" i="4"/>
  <c r="U503" i="4"/>
  <c r="V504" i="4"/>
  <c r="V527" i="4"/>
  <c r="V543" i="4"/>
  <c r="U560" i="4"/>
  <c r="U564" i="4"/>
  <c r="U592" i="4"/>
  <c r="V595" i="4"/>
  <c r="V596" i="4"/>
  <c r="V600" i="4"/>
  <c r="U612" i="4"/>
  <c r="U635" i="4"/>
  <c r="V636" i="4"/>
  <c r="U640" i="4"/>
  <c r="V655" i="4"/>
  <c r="U660" i="4"/>
  <c r="V667" i="4"/>
  <c r="U676" i="4"/>
  <c r="V683" i="4"/>
  <c r="U740" i="4"/>
  <c r="V747" i="4"/>
  <c r="U775" i="4"/>
  <c r="V779" i="4"/>
  <c r="U784" i="4"/>
  <c r="U427" i="4"/>
  <c r="U664" i="4"/>
  <c r="U716" i="4"/>
  <c r="V320" i="4"/>
  <c r="V347" i="4"/>
  <c r="V348" i="4"/>
  <c r="V351" i="4"/>
  <c r="U363" i="4"/>
  <c r="V384" i="4"/>
  <c r="U403" i="4"/>
  <c r="V408" i="4"/>
  <c r="V415" i="4"/>
  <c r="U424" i="4"/>
  <c r="U436" i="4"/>
  <c r="V444" i="4"/>
  <c r="U479" i="4"/>
  <c r="V508" i="4"/>
  <c r="U523" i="4"/>
  <c r="V531" i="4"/>
  <c r="U544" i="4"/>
  <c r="V547" i="4"/>
  <c r="U552" i="4"/>
  <c r="U576" i="4"/>
  <c r="V579" i="4"/>
  <c r="U584" i="4"/>
  <c r="U596" i="4"/>
  <c r="U604" i="4"/>
  <c r="V612" i="4"/>
  <c r="V635" i="4"/>
  <c r="V640" i="4"/>
  <c r="V648" i="4"/>
  <c r="V652" i="4"/>
  <c r="U656" i="4"/>
  <c r="V660" i="4"/>
  <c r="U667" i="4"/>
  <c r="V675" i="4"/>
  <c r="V704" i="4"/>
  <c r="U715" i="4"/>
  <c r="U728" i="4"/>
  <c r="V739" i="4"/>
  <c r="V740" i="4"/>
  <c r="V768" i="4"/>
  <c r="U779" i="4"/>
  <c r="U59" i="4"/>
  <c r="V63" i="4"/>
  <c r="U71" i="4"/>
  <c r="U75" i="4"/>
  <c r="V76" i="4"/>
  <c r="U80" i="4"/>
  <c r="U84" i="4"/>
  <c r="V92" i="4"/>
  <c r="U100" i="4"/>
  <c r="V104" i="4"/>
  <c r="V115" i="4"/>
  <c r="U119" i="4"/>
  <c r="V120" i="4"/>
  <c r="V143" i="4"/>
  <c r="U160" i="4"/>
  <c r="V163" i="4"/>
  <c r="V179" i="4"/>
  <c r="U183" i="4"/>
  <c r="V184" i="4"/>
  <c r="V196" i="4"/>
  <c r="U223" i="4"/>
  <c r="V284" i="4"/>
  <c r="U455" i="4"/>
  <c r="V488" i="4"/>
  <c r="U488" i="4"/>
  <c r="U692" i="4"/>
  <c r="U756" i="4"/>
  <c r="V771" i="4"/>
  <c r="U771" i="4"/>
  <c r="U343" i="4"/>
  <c r="V443" i="4"/>
  <c r="U443" i="4"/>
  <c r="V447" i="4"/>
  <c r="U447" i="4"/>
  <c r="V507" i="4"/>
  <c r="U507" i="4"/>
  <c r="U63" i="4"/>
  <c r="V160" i="4"/>
  <c r="U179" i="4"/>
  <c r="V236" i="4"/>
  <c r="U595" i="4"/>
  <c r="U655" i="4"/>
  <c r="V684" i="4"/>
  <c r="U684" i="4"/>
  <c r="V696" i="4"/>
  <c r="U696" i="4"/>
  <c r="V748" i="4"/>
  <c r="U748" i="4"/>
  <c r="V760" i="4"/>
  <c r="U760" i="4"/>
  <c r="V487" i="4"/>
  <c r="V528" i="4"/>
  <c r="U528" i="4"/>
  <c r="V75" i="4"/>
  <c r="V84" i="4"/>
  <c r="U92" i="4"/>
  <c r="U104" i="4"/>
  <c r="U115" i="4"/>
  <c r="V171" i="4"/>
  <c r="U64" i="4"/>
  <c r="V67" i="4"/>
  <c r="U91" i="4"/>
  <c r="V95" i="4"/>
  <c r="U103" i="4"/>
  <c r="U107" i="4"/>
  <c r="V108" i="4"/>
  <c r="U112" i="4"/>
  <c r="U116" i="4"/>
  <c r="V124" i="4"/>
  <c r="U132" i="4"/>
  <c r="V136" i="4"/>
  <c r="V147" i="4"/>
  <c r="U151" i="4"/>
  <c r="V152" i="4"/>
  <c r="V164" i="4"/>
  <c r="U168" i="4"/>
  <c r="V287" i="4"/>
  <c r="U299" i="4"/>
  <c r="V416" i="4"/>
  <c r="U416" i="4"/>
  <c r="V548" i="4"/>
  <c r="U548" i="4"/>
  <c r="V580" i="4"/>
  <c r="U580" i="4"/>
  <c r="V695" i="4"/>
  <c r="U719" i="4"/>
  <c r="V759" i="4"/>
  <c r="V224" i="4"/>
  <c r="V299" i="4"/>
  <c r="V363" i="4"/>
  <c r="V608" i="4"/>
  <c r="V699" i="4"/>
  <c r="V763" i="4"/>
  <c r="V772" i="4"/>
  <c r="U167" i="4"/>
  <c r="U171" i="4"/>
  <c r="V172" i="4"/>
  <c r="U176" i="4"/>
  <c r="U180" i="4"/>
  <c r="V188" i="4"/>
  <c r="V192" i="4"/>
  <c r="U196" i="4"/>
  <c r="V200" i="4"/>
  <c r="V211" i="4"/>
  <c r="U215" i="4"/>
  <c r="V216" i="4"/>
  <c r="V235" i="4"/>
  <c r="V244" i="4"/>
  <c r="U307" i="4"/>
  <c r="V324" i="4"/>
  <c r="U328" i="4"/>
  <c r="U336" i="4"/>
  <c r="V352" i="4"/>
  <c r="V404" i="4"/>
  <c r="U224" i="4"/>
  <c r="V227" i="4"/>
  <c r="V251" i="4"/>
  <c r="V263" i="4"/>
  <c r="V272" i="4"/>
  <c r="V292" i="4"/>
  <c r="U296" i="4"/>
  <c r="U316" i="4"/>
  <c r="V323" i="4"/>
  <c r="U327" i="4"/>
  <c r="V332" i="4"/>
  <c r="V336" i="4"/>
  <c r="U347" i="4"/>
  <c r="U360" i="4"/>
  <c r="U380" i="4"/>
  <c r="V387" i="4"/>
  <c r="V399" i="4"/>
  <c r="V428" i="4"/>
  <c r="V436" i="4"/>
  <c r="U448" i="4"/>
  <c r="V451" i="4"/>
  <c r="U471" i="4"/>
  <c r="V472" i="4"/>
  <c r="V500" i="4"/>
  <c r="V511" i="4"/>
  <c r="V520" i="4"/>
  <c r="U555" i="4"/>
  <c r="V588" i="4"/>
  <c r="U608" i="4"/>
  <c r="V632" i="4"/>
  <c r="V643" i="4"/>
  <c r="U683" i="4"/>
  <c r="V687" i="4"/>
  <c r="U699" i="4"/>
  <c r="V707" i="4"/>
  <c r="U711" i="4"/>
  <c r="U747" i="4"/>
  <c r="V751" i="4"/>
  <c r="U763" i="4"/>
  <c r="U772" i="4"/>
  <c r="V780" i="4"/>
  <c r="U788" i="4"/>
  <c r="V256" i="4"/>
  <c r="U272" i="4"/>
  <c r="V279" i="4"/>
  <c r="V359" i="4"/>
  <c r="V423" i="4"/>
  <c r="V512" i="4"/>
  <c r="V607" i="4"/>
  <c r="U607" i="4"/>
  <c r="V248" i="4"/>
  <c r="U248" i="4"/>
  <c r="U260" i="4"/>
  <c r="U263" i="4"/>
  <c r="U283" i="4"/>
  <c r="V291" i="4"/>
  <c r="U291" i="4"/>
  <c r="U295" i="4"/>
  <c r="V300" i="4"/>
  <c r="U304" i="4"/>
  <c r="V312" i="4"/>
  <c r="U319" i="4"/>
  <c r="U356" i="4"/>
  <c r="V367" i="4"/>
  <c r="U379" i="4"/>
  <c r="V391" i="4"/>
  <c r="U420" i="4"/>
  <c r="U435" i="4"/>
  <c r="V491" i="4"/>
  <c r="U579" i="4"/>
  <c r="V671" i="4"/>
  <c r="U671" i="4"/>
  <c r="V676" i="4"/>
  <c r="U415" i="4"/>
  <c r="U56" i="4"/>
  <c r="U76" i="4"/>
  <c r="V87" i="4"/>
  <c r="U88" i="4"/>
  <c r="U99" i="4"/>
  <c r="V128" i="4"/>
  <c r="U143" i="4"/>
  <c r="V151" i="4"/>
  <c r="U152" i="4"/>
  <c r="U163" i="4"/>
  <c r="U172" i="4"/>
  <c r="U175" i="4"/>
  <c r="V183" i="4"/>
  <c r="U184" i="4"/>
  <c r="U195" i="4"/>
  <c r="U204" i="4"/>
  <c r="U207" i="4"/>
  <c r="V215" i="4"/>
  <c r="U216" i="4"/>
  <c r="U227" i="4"/>
  <c r="U236" i="4"/>
  <c r="V247" i="4"/>
  <c r="V271" i="4"/>
  <c r="U271" i="4"/>
  <c r="V288" i="4"/>
  <c r="V295" i="4"/>
  <c r="U351" i="4"/>
  <c r="U472" i="4"/>
  <c r="V532" i="4"/>
  <c r="U536" i="4"/>
  <c r="V55" i="4"/>
  <c r="U67" i="4"/>
  <c r="U79" i="4"/>
  <c r="U108" i="4"/>
  <c r="U111" i="4"/>
  <c r="V119" i="4"/>
  <c r="U120" i="4"/>
  <c r="U131" i="4"/>
  <c r="U140" i="4"/>
  <c r="V239" i="4"/>
  <c r="U251" i="4"/>
  <c r="V259" i="4"/>
  <c r="U259" i="4"/>
  <c r="V268" i="4"/>
  <c r="U268" i="4"/>
  <c r="V280" i="4"/>
  <c r="U280" i="4"/>
  <c r="U292" i="4"/>
  <c r="V303" i="4"/>
  <c r="U315" i="4"/>
  <c r="V327" i="4"/>
  <c r="V355" i="4"/>
  <c r="U359" i="4"/>
  <c r="V364" i="4"/>
  <c r="U368" i="4"/>
  <c r="V376" i="4"/>
  <c r="U383" i="4"/>
  <c r="V411" i="4"/>
  <c r="U423" i="4"/>
  <c r="V431" i="4"/>
  <c r="V439" i="4"/>
  <c r="U556" i="4"/>
  <c r="U300" i="4"/>
  <c r="U303" i="4"/>
  <c r="V311" i="4"/>
  <c r="U312" i="4"/>
  <c r="U323" i="4"/>
  <c r="U332" i="4"/>
  <c r="U335" i="4"/>
  <c r="V343" i="4"/>
  <c r="U344" i="4"/>
  <c r="U355" i="4"/>
  <c r="U364" i="4"/>
  <c r="U367" i="4"/>
  <c r="V375" i="4"/>
  <c r="U376" i="4"/>
  <c r="U387" i="4"/>
  <c r="U396" i="4"/>
  <c r="U399" i="4"/>
  <c r="V407" i="4"/>
  <c r="U408" i="4"/>
  <c r="V448" i="4"/>
  <c r="U463" i="4"/>
  <c r="U495" i="4"/>
  <c r="V503" i="4"/>
  <c r="V523" i="4"/>
  <c r="V544" i="4"/>
  <c r="U568" i="4"/>
  <c r="V616" i="4"/>
  <c r="U616" i="4"/>
  <c r="V755" i="4"/>
  <c r="U755" i="4"/>
  <c r="U440" i="4"/>
  <c r="U459" i="4"/>
  <c r="U468" i="4"/>
  <c r="V471" i="4"/>
  <c r="V476" i="4"/>
  <c r="U480" i="4"/>
  <c r="U500" i="4"/>
  <c r="U515" i="4"/>
  <c r="U527" i="4"/>
  <c r="V535" i="4"/>
  <c r="V540" i="4"/>
  <c r="V552" i="4"/>
  <c r="V555" i="4"/>
  <c r="U567" i="4"/>
  <c r="V575" i="4"/>
  <c r="V576" i="4"/>
  <c r="U587" i="4"/>
  <c r="V592" i="4"/>
  <c r="V611" i="4"/>
  <c r="U611" i="4"/>
  <c r="U631" i="4"/>
  <c r="V688" i="4"/>
  <c r="V743" i="4"/>
  <c r="U439" i="4"/>
  <c r="U451" i="4"/>
  <c r="V456" i="4"/>
  <c r="V459" i="4"/>
  <c r="V467" i="4"/>
  <c r="V468" i="4"/>
  <c r="V479" i="4"/>
  <c r="V480" i="4"/>
  <c r="U491" i="4"/>
  <c r="V499" i="4"/>
  <c r="U504" i="4"/>
  <c r="U512" i="4"/>
  <c r="U532" i="4"/>
  <c r="U547" i="4"/>
  <c r="U559" i="4"/>
  <c r="V567" i="4"/>
  <c r="V572" i="4"/>
  <c r="V584" i="4"/>
  <c r="V587" i="4"/>
  <c r="V599" i="4"/>
  <c r="V620" i="4"/>
  <c r="U620" i="4"/>
  <c r="U624" i="4"/>
  <c r="V680" i="4"/>
  <c r="U680" i="4"/>
  <c r="U727" i="4"/>
  <c r="V732" i="4"/>
  <c r="U732" i="4"/>
  <c r="U736" i="4"/>
  <c r="V623" i="4"/>
  <c r="U647" i="4"/>
  <c r="V659" i="4"/>
  <c r="U659" i="4"/>
  <c r="V703" i="4"/>
  <c r="U703" i="4"/>
  <c r="V712" i="4"/>
  <c r="U712" i="4"/>
  <c r="V720" i="4"/>
  <c r="U759" i="4"/>
  <c r="V764" i="4"/>
  <c r="U764" i="4"/>
  <c r="U768" i="4"/>
  <c r="V775" i="4"/>
  <c r="V787" i="4"/>
  <c r="U787" i="4"/>
  <c r="U599" i="4"/>
  <c r="V615" i="4"/>
  <c r="V639" i="4"/>
  <c r="U663" i="4"/>
  <c r="V668" i="4"/>
  <c r="U668" i="4"/>
  <c r="U672" i="4"/>
  <c r="V679" i="4"/>
  <c r="V691" i="4"/>
  <c r="U691" i="4"/>
  <c r="V735" i="4"/>
  <c r="U735" i="4"/>
  <c r="V744" i="4"/>
  <c r="U744" i="4"/>
  <c r="V752" i="4"/>
  <c r="V591" i="4"/>
  <c r="U615" i="4"/>
  <c r="U623" i="4"/>
  <c r="U627" i="4"/>
  <c r="V631" i="4"/>
  <c r="U632" i="4"/>
  <c r="U636" i="4"/>
  <c r="V656" i="4"/>
  <c r="U695" i="4"/>
  <c r="V700" i="4"/>
  <c r="U700" i="4"/>
  <c r="U704" i="4"/>
  <c r="V711" i="4"/>
  <c r="V723" i="4"/>
  <c r="U723" i="4"/>
  <c r="V767" i="4"/>
  <c r="U767" i="4"/>
  <c r="V776" i="4"/>
  <c r="U776" i="4"/>
  <c r="V784" i="4"/>
  <c r="M17" i="1"/>
  <c r="L17" i="1"/>
  <c r="U750" i="4" l="1"/>
  <c r="U718" i="4"/>
  <c r="U94" i="4"/>
  <c r="U534" i="4"/>
  <c r="U366" i="4"/>
  <c r="U254" i="4"/>
  <c r="U134" i="4"/>
  <c r="U710" i="4"/>
  <c r="U694" i="4"/>
  <c r="U686" i="4"/>
  <c r="U598" i="4"/>
  <c r="U638" i="4"/>
  <c r="U742" i="4"/>
  <c r="U398" i="4"/>
  <c r="U422" i="4"/>
  <c r="U126" i="4"/>
  <c r="U70" i="4"/>
  <c r="U558" i="4"/>
  <c r="U486" i="4"/>
  <c r="U158" i="4"/>
  <c r="U430" i="4"/>
  <c r="U518" i="4"/>
  <c r="U654" i="4"/>
  <c r="U206" i="4"/>
  <c r="U774" i="4"/>
  <c r="U478" i="4"/>
  <c r="U342" i="4"/>
  <c r="U118" i="4"/>
  <c r="U102" i="4"/>
  <c r="U470" i="4"/>
  <c r="U182" i="4"/>
  <c r="U142" i="4"/>
  <c r="U238" i="4"/>
  <c r="U758" i="4"/>
  <c r="U646" i="4"/>
  <c r="U582" i="4"/>
  <c r="U454" i="4"/>
  <c r="U406" i="4"/>
  <c r="U390" i="4"/>
  <c r="U326" i="4"/>
  <c r="U78" i="4"/>
  <c r="U230" i="4"/>
  <c r="U198" i="4"/>
  <c r="U166" i="4"/>
  <c r="U54" i="4"/>
  <c r="U782" i="4"/>
  <c r="U174" i="4"/>
  <c r="U414" i="4"/>
  <c r="U590" i="4"/>
  <c r="U678" i="4"/>
  <c r="U510" i="4"/>
  <c r="U222" i="4"/>
  <c r="U190" i="4"/>
  <c r="U374" i="4"/>
  <c r="U270" i="4"/>
  <c r="U622" i="4"/>
  <c r="U278" i="4"/>
  <c r="U214" i="4"/>
  <c r="U150" i="4"/>
  <c r="U550" i="4"/>
  <c r="U574" i="4"/>
  <c r="U766" i="4"/>
  <c r="U734" i="4"/>
  <c r="U542" i="4"/>
  <c r="U502" i="4"/>
  <c r="U438" i="4"/>
  <c r="U310" i="4"/>
  <c r="U110" i="4"/>
  <c r="U86" i="4"/>
  <c r="U614" i="4"/>
  <c r="U446" i="4"/>
  <c r="U566" i="4"/>
  <c r="U334" i="4"/>
  <c r="U302" i="4"/>
  <c r="U286" i="4"/>
  <c r="U62" i="4"/>
  <c r="U494" i="4"/>
  <c r="U662" i="4"/>
  <c r="U702" i="4"/>
  <c r="U318" i="4"/>
  <c r="U294" i="4"/>
  <c r="U726" i="4"/>
  <c r="U526" i="4"/>
  <c r="U382" i="4"/>
  <c r="U358" i="4"/>
  <c r="U350" i="4"/>
  <c r="U670" i="4"/>
  <c r="U246" i="4"/>
  <c r="U606" i="4"/>
  <c r="U630" i="4"/>
  <c r="U462" i="4"/>
  <c r="U262" i="4"/>
  <c r="J52" i="4"/>
  <c r="J51" i="4"/>
  <c r="J48" i="4"/>
  <c r="J47" i="4"/>
  <c r="S46" i="4"/>
  <c r="Q46" i="4"/>
  <c r="P46" i="4"/>
  <c r="N46" i="4"/>
  <c r="M46" i="4"/>
  <c r="K46" i="4"/>
  <c r="I46" i="4"/>
  <c r="H46" i="4"/>
  <c r="F46" i="4"/>
  <c r="J46" i="4" l="1"/>
  <c r="P793" i="4"/>
  <c r="M793" i="4"/>
  <c r="U51" i="4"/>
  <c r="V47" i="4"/>
  <c r="U52" i="4"/>
  <c r="U47" i="4"/>
  <c r="V48" i="4"/>
  <c r="V51" i="4"/>
  <c r="K793" i="4"/>
  <c r="I793" i="4"/>
  <c r="U48" i="4"/>
  <c r="V52" i="4"/>
  <c r="N793" i="4"/>
  <c r="U46" i="4" l="1"/>
  <c r="U793" i="4" l="1"/>
  <c r="S56" i="1" l="1"/>
  <c r="R56" i="1"/>
  <c r="Q56" i="1"/>
  <c r="P56" i="1"/>
  <c r="N56" i="1"/>
  <c r="M56" i="1"/>
  <c r="L56" i="1"/>
  <c r="K56" i="1"/>
  <c r="S55" i="1"/>
  <c r="R55" i="1"/>
  <c r="Q55" i="1"/>
  <c r="P55" i="1"/>
  <c r="N55" i="1"/>
  <c r="M55" i="1"/>
  <c r="L55" i="1"/>
  <c r="K55" i="1"/>
  <c r="S54" i="1"/>
  <c r="R54" i="1"/>
  <c r="Q54" i="1"/>
  <c r="P54" i="1"/>
  <c r="N54" i="1"/>
  <c r="M54" i="1"/>
  <c r="L54" i="1"/>
  <c r="K54" i="1"/>
  <c r="S53" i="1"/>
  <c r="R53" i="1"/>
  <c r="Q53" i="1"/>
  <c r="P53" i="1"/>
  <c r="N53" i="1"/>
  <c r="M53" i="1"/>
  <c r="L53" i="1"/>
  <c r="K53" i="1"/>
  <c r="I56" i="1"/>
  <c r="H56" i="1"/>
  <c r="G56" i="1"/>
  <c r="F56" i="1"/>
  <c r="I55" i="1"/>
  <c r="H55" i="1"/>
  <c r="G55" i="1"/>
  <c r="F55" i="1"/>
  <c r="I54" i="1"/>
  <c r="H54" i="1"/>
  <c r="G54" i="1"/>
  <c r="F54" i="1"/>
  <c r="I53" i="1"/>
  <c r="H53" i="1"/>
  <c r="G53" i="1"/>
  <c r="F53" i="1"/>
  <c r="E53" i="1"/>
  <c r="E55" i="1"/>
  <c r="E56" i="1"/>
  <c r="D55" i="1"/>
  <c r="D56" i="1"/>
  <c r="D53" i="1"/>
  <c r="T49" i="1"/>
  <c r="O49" i="1"/>
  <c r="J49" i="1"/>
  <c r="T48" i="1"/>
  <c r="O48" i="1"/>
  <c r="V48" i="1" s="1"/>
  <c r="J48" i="1"/>
  <c r="T47" i="1"/>
  <c r="O47" i="1"/>
  <c r="J47" i="1"/>
  <c r="T46" i="1"/>
  <c r="O46" i="1"/>
  <c r="J46" i="1"/>
  <c r="S45" i="1"/>
  <c r="R45" i="1"/>
  <c r="Q45" i="1"/>
  <c r="P45" i="1"/>
  <c r="N45" i="1"/>
  <c r="M45" i="1"/>
  <c r="L45" i="1"/>
  <c r="K45" i="1"/>
  <c r="I45" i="1"/>
  <c r="H45" i="1"/>
  <c r="G45" i="1"/>
  <c r="F45" i="1"/>
  <c r="E45" i="1"/>
  <c r="D45" i="1"/>
  <c r="T43" i="1"/>
  <c r="O43" i="1"/>
  <c r="J43" i="1"/>
  <c r="T42" i="1"/>
  <c r="O42" i="1"/>
  <c r="J42" i="1"/>
  <c r="U42" i="1" s="1"/>
  <c r="T41" i="1"/>
  <c r="V41" i="1" s="1"/>
  <c r="O41" i="1"/>
  <c r="J41" i="1"/>
  <c r="T40" i="1"/>
  <c r="O40" i="1"/>
  <c r="J40" i="1"/>
  <c r="S39" i="1"/>
  <c r="R39" i="1"/>
  <c r="Q39" i="1"/>
  <c r="P39" i="1"/>
  <c r="N39" i="1"/>
  <c r="M39" i="1"/>
  <c r="L39" i="1"/>
  <c r="K39" i="1"/>
  <c r="I39" i="1"/>
  <c r="H39" i="1"/>
  <c r="G39" i="1"/>
  <c r="F39" i="1"/>
  <c r="E39" i="1"/>
  <c r="D39" i="1"/>
  <c r="T37" i="1"/>
  <c r="O37" i="1"/>
  <c r="J37" i="1"/>
  <c r="T36" i="1"/>
  <c r="O36" i="1"/>
  <c r="V36" i="1" s="1"/>
  <c r="J36" i="1"/>
  <c r="T35" i="1"/>
  <c r="O35" i="1"/>
  <c r="J35" i="1"/>
  <c r="U35" i="1" s="1"/>
  <c r="T34" i="1"/>
  <c r="O34" i="1"/>
  <c r="J34" i="1"/>
  <c r="S33" i="1"/>
  <c r="R33" i="1"/>
  <c r="Q33" i="1"/>
  <c r="P33" i="1"/>
  <c r="N33" i="1"/>
  <c r="M33" i="1"/>
  <c r="L33" i="1"/>
  <c r="K33" i="1"/>
  <c r="I33" i="1"/>
  <c r="H33" i="1"/>
  <c r="G33" i="1"/>
  <c r="F33" i="1"/>
  <c r="E33" i="1"/>
  <c r="D33" i="1"/>
  <c r="T31" i="1"/>
  <c r="O31" i="1"/>
  <c r="J31" i="1"/>
  <c r="U31" i="1" s="1"/>
  <c r="T30" i="1"/>
  <c r="O30" i="1"/>
  <c r="J30" i="1"/>
  <c r="T29" i="1"/>
  <c r="O29" i="1"/>
  <c r="J29" i="1"/>
  <c r="T28" i="1"/>
  <c r="O28" i="1"/>
  <c r="J28" i="1"/>
  <c r="S27" i="1"/>
  <c r="R27" i="1"/>
  <c r="Q27" i="1"/>
  <c r="P27" i="1"/>
  <c r="N27" i="1"/>
  <c r="M27" i="1"/>
  <c r="L27" i="1"/>
  <c r="K27" i="1"/>
  <c r="I27" i="1"/>
  <c r="H27" i="1"/>
  <c r="G27" i="1"/>
  <c r="F27" i="1"/>
  <c r="E27" i="1"/>
  <c r="D27" i="1"/>
  <c r="T25" i="1"/>
  <c r="O25" i="1"/>
  <c r="J25" i="1"/>
  <c r="T24" i="1"/>
  <c r="O24" i="1"/>
  <c r="U24" i="1" s="1"/>
  <c r="J24" i="1"/>
  <c r="T23" i="1"/>
  <c r="O23" i="1"/>
  <c r="J23" i="1"/>
  <c r="T22" i="1"/>
  <c r="O22" i="1"/>
  <c r="J22" i="1"/>
  <c r="S21" i="1"/>
  <c r="R21" i="1"/>
  <c r="Q21" i="1"/>
  <c r="P21" i="1"/>
  <c r="N21" i="1"/>
  <c r="M21" i="1"/>
  <c r="L21" i="1"/>
  <c r="K21" i="1"/>
  <c r="I21" i="1"/>
  <c r="H21" i="1"/>
  <c r="G21" i="1"/>
  <c r="F21" i="1"/>
  <c r="E21" i="1"/>
  <c r="D21" i="1"/>
  <c r="T19" i="1"/>
  <c r="T18" i="1"/>
  <c r="T17" i="1"/>
  <c r="T16" i="1"/>
  <c r="S15" i="1"/>
  <c r="R15" i="1"/>
  <c r="Q15" i="1"/>
  <c r="P15" i="1"/>
  <c r="O19" i="1"/>
  <c r="O56" i="1" s="1"/>
  <c r="O18" i="1"/>
  <c r="V18" i="1" s="1"/>
  <c r="O17" i="1"/>
  <c r="O16" i="1"/>
  <c r="V16" i="1" s="1"/>
  <c r="N15" i="1"/>
  <c r="M15" i="1"/>
  <c r="L15" i="1"/>
  <c r="K15" i="1"/>
  <c r="V17" i="1" l="1"/>
  <c r="O21" i="1"/>
  <c r="V24" i="1"/>
  <c r="V35" i="1"/>
  <c r="V47" i="1"/>
  <c r="V23" i="1"/>
  <c r="V22" i="1"/>
  <c r="T39" i="1"/>
  <c r="T53" i="1"/>
  <c r="T15" i="1"/>
  <c r="U22" i="1"/>
  <c r="U23" i="1"/>
  <c r="V31" i="1"/>
  <c r="V34" i="1"/>
  <c r="U37" i="1"/>
  <c r="J39" i="1"/>
  <c r="U43" i="1"/>
  <c r="U47" i="1"/>
  <c r="V49" i="1"/>
  <c r="T54" i="1"/>
  <c r="J27" i="1"/>
  <c r="T27" i="1"/>
  <c r="U36" i="1"/>
  <c r="V37" i="1"/>
  <c r="J45" i="1"/>
  <c r="O54" i="1"/>
  <c r="T55" i="1"/>
  <c r="U29" i="1"/>
  <c r="V30" i="1"/>
  <c r="U34" i="1"/>
  <c r="V40" i="1"/>
  <c r="T45" i="1"/>
  <c r="U46" i="1"/>
  <c r="T56" i="1"/>
  <c r="U28" i="1"/>
  <c r="V29" i="1"/>
  <c r="V46" i="1"/>
  <c r="O55" i="1"/>
  <c r="V25" i="1"/>
  <c r="O33" i="1"/>
  <c r="T33" i="1"/>
  <c r="U40" i="1"/>
  <c r="V42" i="1"/>
  <c r="V43" i="1"/>
  <c r="V39" i="1" s="1"/>
  <c r="U49" i="1"/>
  <c r="O53" i="1"/>
  <c r="O15" i="1"/>
  <c r="V19" i="1"/>
  <c r="V45" i="1"/>
  <c r="O45" i="1"/>
  <c r="U48" i="1"/>
  <c r="O39" i="1"/>
  <c r="U41" i="1"/>
  <c r="J33" i="1"/>
  <c r="O27" i="1"/>
  <c r="V28" i="1"/>
  <c r="U30" i="1"/>
  <c r="V21" i="1"/>
  <c r="T21" i="1"/>
  <c r="U25" i="1"/>
  <c r="U21" i="1" s="1"/>
  <c r="J21" i="1"/>
  <c r="J16" i="1"/>
  <c r="U16" i="1" s="1"/>
  <c r="U39" i="1" l="1"/>
  <c r="V54" i="1"/>
  <c r="V33" i="1"/>
  <c r="V55" i="1"/>
  <c r="U33" i="1"/>
  <c r="U27" i="1"/>
  <c r="V56" i="1"/>
  <c r="V15" i="1"/>
  <c r="V53" i="1"/>
  <c r="U45" i="1"/>
  <c r="U53" i="1"/>
  <c r="V27" i="1"/>
  <c r="J53" i="1"/>
  <c r="J19" i="1"/>
  <c r="G15" i="1"/>
  <c r="J17" i="1"/>
  <c r="H15" i="1"/>
  <c r="J18" i="1"/>
  <c r="D15" i="1"/>
  <c r="I15" i="1"/>
  <c r="F15" i="1"/>
  <c r="U17" i="1" l="1"/>
  <c r="U54" i="1" s="1"/>
  <c r="J54" i="1"/>
  <c r="U18" i="1"/>
  <c r="U55" i="1" s="1"/>
  <c r="J55" i="1"/>
  <c r="J15" i="1"/>
  <c r="U19" i="1"/>
  <c r="J56" i="1"/>
  <c r="U56" i="1" l="1"/>
  <c r="U15" i="1"/>
  <c r="R52" i="1" l="1"/>
  <c r="Q52" i="1"/>
  <c r="K52" i="1"/>
  <c r="L52" i="1"/>
  <c r="M52" i="1"/>
  <c r="D52" i="1"/>
  <c r="H52" i="1"/>
  <c r="I52" i="1"/>
  <c r="S52" i="1" l="1"/>
  <c r="P52" i="1"/>
  <c r="F52" i="1"/>
  <c r="G52" i="1"/>
  <c r="N52" i="1"/>
  <c r="J52" i="1"/>
  <c r="E52" i="1"/>
  <c r="T52" i="1" l="1"/>
  <c r="O52" i="1"/>
  <c r="V52" i="1"/>
  <c r="U52" i="1"/>
  <c r="R670" i="4" l="1"/>
  <c r="R318" i="4"/>
  <c r="R342" i="4"/>
  <c r="R638" i="4"/>
  <c r="R566" i="4"/>
  <c r="R694" i="4"/>
  <c r="R350" i="4"/>
  <c r="R646" i="4"/>
  <c r="R414" i="4"/>
  <c r="R734" i="4"/>
  <c r="R150" i="4"/>
  <c r="R502" i="4"/>
  <c r="R158" i="4"/>
  <c r="R662" i="4"/>
  <c r="R622" i="4"/>
  <c r="R742" i="4"/>
  <c r="R110" i="4"/>
  <c r="R142" i="4"/>
  <c r="R654" i="4"/>
  <c r="R510" i="4"/>
  <c r="R774" i="4"/>
  <c r="R782" i="4"/>
  <c r="R766" i="4"/>
  <c r="R558" i="4"/>
  <c r="R678" i="4"/>
  <c r="R702" i="4"/>
  <c r="R86" i="4"/>
  <c r="R590" i="4"/>
  <c r="R302" i="4"/>
  <c r="R102" i="4"/>
  <c r="R390" i="4"/>
  <c r="R398" i="4"/>
  <c r="R710" i="4"/>
  <c r="R462" i="4"/>
  <c r="R174" i="4"/>
  <c r="R550" i="4"/>
  <c r="R182" i="4"/>
  <c r="R446" i="4"/>
  <c r="R382" i="4"/>
  <c r="R574" i="4"/>
  <c r="R94" i="4"/>
  <c r="R614" i="4"/>
  <c r="R334" i="4"/>
  <c r="R582" i="4"/>
  <c r="R454" i="4"/>
  <c r="R294" i="4"/>
  <c r="R126" i="4"/>
  <c r="R438" i="4"/>
  <c r="R750" i="4"/>
  <c r="R686" i="4"/>
  <c r="R118" i="4"/>
  <c r="R758" i="4"/>
  <c r="R262" i="4"/>
  <c r="R230" i="4"/>
  <c r="R606" i="4"/>
  <c r="R310" i="4"/>
  <c r="R254" i="4"/>
  <c r="R134" i="4"/>
  <c r="R486" i="4"/>
  <c r="R62" i="4"/>
  <c r="R198" i="4"/>
  <c r="R166" i="4"/>
  <c r="R494" i="4"/>
  <c r="R222" i="4"/>
  <c r="R726" i="4"/>
  <c r="R478" i="4"/>
  <c r="R286" i="4"/>
  <c r="R366" i="4"/>
  <c r="R246" i="4"/>
  <c r="R326" i="4"/>
  <c r="R278" i="4"/>
  <c r="T449" i="4"/>
  <c r="T446" i="4" s="1"/>
  <c r="V446" i="4" s="1"/>
  <c r="T257" i="4"/>
  <c r="T254" i="4" s="1"/>
  <c r="V254" i="4" s="1"/>
  <c r="R470" i="4"/>
  <c r="T385" i="4"/>
  <c r="V385" i="4" s="1"/>
  <c r="R374" i="4"/>
  <c r="R70" i="4"/>
  <c r="R270" i="4"/>
  <c r="R78" i="4"/>
  <c r="R238" i="4"/>
  <c r="R518" i="4"/>
  <c r="R358" i="4"/>
  <c r="T113" i="4"/>
  <c r="T110" i="4" s="1"/>
  <c r="V110" i="4" s="1"/>
  <c r="T473" i="4"/>
  <c r="V473" i="4" s="1"/>
  <c r="T697" i="4"/>
  <c r="T694" i="4" s="1"/>
  <c r="V694" i="4" s="1"/>
  <c r="T609" i="4"/>
  <c r="V609" i="4" s="1"/>
  <c r="R542" i="4"/>
  <c r="T169" i="4"/>
  <c r="T166" i="4" s="1"/>
  <c r="V166" i="4" s="1"/>
  <c r="T713" i="4"/>
  <c r="V713" i="4" s="1"/>
  <c r="T369" i="4"/>
  <c r="T366" i="4" s="1"/>
  <c r="V366" i="4" s="1"/>
  <c r="T481" i="4"/>
  <c r="V481" i="4" s="1"/>
  <c r="R406" i="4"/>
  <c r="T137" i="4"/>
  <c r="V137" i="4" s="1"/>
  <c r="T201" i="4"/>
  <c r="T198" i="4" s="1"/>
  <c r="V198" i="4" s="1"/>
  <c r="R190" i="4"/>
  <c r="R630" i="4"/>
  <c r="T633" i="4"/>
  <c r="T630" i="4" s="1"/>
  <c r="V630" i="4" s="1"/>
  <c r="T665" i="4"/>
  <c r="V665" i="4" s="1"/>
  <c r="T689" i="4"/>
  <c r="V689" i="4" s="1"/>
  <c r="T673" i="4"/>
  <c r="T670" i="4" s="1"/>
  <c r="V670" i="4" s="1"/>
  <c r="T97" i="4"/>
  <c r="T94" i="4" s="1"/>
  <c r="V94" i="4" s="1"/>
  <c r="T545" i="4"/>
  <c r="V545" i="4" s="1"/>
  <c r="T617" i="4"/>
  <c r="V617" i="4" s="1"/>
  <c r="T489" i="4"/>
  <c r="T486" i="4" s="1"/>
  <c r="V486" i="4" s="1"/>
  <c r="T585" i="4"/>
  <c r="V585" i="4" s="1"/>
  <c r="T409" i="4"/>
  <c r="T406" i="4" s="1"/>
  <c r="V406" i="4" s="1"/>
  <c r="T457" i="4"/>
  <c r="T454" i="4" s="1"/>
  <c r="V454" i="4" s="1"/>
  <c r="T289" i="4"/>
  <c r="T286" i="4" s="1"/>
  <c r="V286" i="4" s="1"/>
  <c r="T393" i="4"/>
  <c r="V393" i="4" s="1"/>
  <c r="T553" i="4"/>
  <c r="T550" i="4" s="1"/>
  <c r="V550" i="4" s="1"/>
  <c r="R430" i="4"/>
  <c r="R526" i="4"/>
  <c r="T577" i="4"/>
  <c r="T574" i="4" s="1"/>
  <c r="V574" i="4" s="1"/>
  <c r="R534" i="4"/>
  <c r="T529" i="4"/>
  <c r="V529" i="4" s="1"/>
  <c r="T185" i="4"/>
  <c r="V185" i="4" s="1"/>
  <c r="T265" i="4"/>
  <c r="T262" i="4" s="1"/>
  <c r="V262" i="4" s="1"/>
  <c r="T337" i="4"/>
  <c r="T334" i="4" s="1"/>
  <c r="V334" i="4" s="1"/>
  <c r="R54" i="4"/>
  <c r="T321" i="4"/>
  <c r="V321" i="4" s="1"/>
  <c r="T569" i="4"/>
  <c r="V569" i="4" s="1"/>
  <c r="T297" i="4"/>
  <c r="T294" i="4" s="1"/>
  <c r="V294" i="4" s="1"/>
  <c r="T745" i="4"/>
  <c r="V745" i="4" s="1"/>
  <c r="T121" i="4"/>
  <c r="T118" i="4" s="1"/>
  <c r="V118" i="4" s="1"/>
  <c r="R206" i="4"/>
  <c r="T345" i="4"/>
  <c r="V345" i="4" s="1"/>
  <c r="R214" i="4"/>
  <c r="T305" i="4"/>
  <c r="V305" i="4" s="1"/>
  <c r="T465" i="4"/>
  <c r="T462" i="4" s="1"/>
  <c r="V462" i="4" s="1"/>
  <c r="T505" i="4"/>
  <c r="V505" i="4" s="1"/>
  <c r="R598" i="4"/>
  <c r="T601" i="4"/>
  <c r="T598" i="4" s="1"/>
  <c r="V598" i="4" s="1"/>
  <c r="T657" i="4"/>
  <c r="V657" i="4" s="1"/>
  <c r="T73" i="4"/>
  <c r="T70" i="4" s="1"/>
  <c r="V70" i="4" s="1"/>
  <c r="T785" i="4"/>
  <c r="V785" i="4" s="1"/>
  <c r="T177" i="4"/>
  <c r="T174" i="4" s="1"/>
  <c r="V174" i="4" s="1"/>
  <c r="T313" i="4"/>
  <c r="V313" i="4" s="1"/>
  <c r="T537" i="4"/>
  <c r="T534" i="4" s="1"/>
  <c r="V534" i="4" s="1"/>
  <c r="T761" i="4"/>
  <c r="V761" i="4" s="1"/>
  <c r="T57" i="4"/>
  <c r="T54" i="4" s="1"/>
  <c r="V54" i="4" s="1"/>
  <c r="T361" i="4"/>
  <c r="V361" i="4" s="1"/>
  <c r="T705" i="4"/>
  <c r="V705" i="4" s="1"/>
  <c r="T425" i="4"/>
  <c r="T422" i="4" s="1"/>
  <c r="V422" i="4" s="1"/>
  <c r="R422" i="4"/>
  <c r="T209" i="4"/>
  <c r="V209" i="4" s="1"/>
  <c r="T161" i="4"/>
  <c r="V161" i="4" s="1"/>
  <c r="T193" i="4"/>
  <c r="V193" i="4" s="1"/>
  <c r="T353" i="4"/>
  <c r="T350" i="4" s="1"/>
  <c r="V350" i="4" s="1"/>
  <c r="T129" i="4"/>
  <c r="V129" i="4" s="1"/>
  <c r="T441" i="4"/>
  <c r="V441" i="4" s="1"/>
  <c r="T249" i="4"/>
  <c r="T246" i="4" s="1"/>
  <c r="V246" i="4" s="1"/>
  <c r="T729" i="4"/>
  <c r="V729" i="4" s="1"/>
  <c r="T521" i="4"/>
  <c r="V521" i="4" s="1"/>
  <c r="T217" i="4"/>
  <c r="V217" i="4" s="1"/>
  <c r="T641" i="4"/>
  <c r="T638" i="4" s="1"/>
  <c r="V638" i="4" s="1"/>
  <c r="T737" i="4"/>
  <c r="V737" i="4" s="1"/>
  <c r="T81" i="4"/>
  <c r="T78" i="4" s="1"/>
  <c r="V78" i="4" s="1"/>
  <c r="T225" i="4"/>
  <c r="V225" i="4" s="1"/>
  <c r="T593" i="4"/>
  <c r="T590" i="4" s="1"/>
  <c r="V590" i="4" s="1"/>
  <c r="T401" i="4"/>
  <c r="T398" i="4" s="1"/>
  <c r="V398" i="4" s="1"/>
  <c r="T769" i="4"/>
  <c r="V769" i="4" s="1"/>
  <c r="T753" i="4"/>
  <c r="T750" i="4" s="1"/>
  <c r="V750" i="4" s="1"/>
  <c r="T433" i="4"/>
  <c r="V433" i="4" s="1"/>
  <c r="T417" i="4"/>
  <c r="V417" i="4" s="1"/>
  <c r="T377" i="4"/>
  <c r="T374" i="4" s="1"/>
  <c r="V374" i="4" s="1"/>
  <c r="T513" i="4"/>
  <c r="V513" i="4" s="1"/>
  <c r="T721" i="4"/>
  <c r="T718" i="4" s="1"/>
  <c r="V718" i="4" s="1"/>
  <c r="R718" i="4"/>
  <c r="T561" i="4"/>
  <c r="T558" i="4" s="1"/>
  <c r="V558" i="4" s="1"/>
  <c r="T233" i="4"/>
  <c r="V233" i="4" s="1"/>
  <c r="T105" i="4"/>
  <c r="V105" i="4" s="1"/>
  <c r="T777" i="4"/>
  <c r="T774" i="4" s="1"/>
  <c r="V774" i="4" s="1"/>
  <c r="T89" i="4"/>
  <c r="V89" i="4" s="1"/>
  <c r="T681" i="4"/>
  <c r="V681" i="4" s="1"/>
  <c r="T497" i="4"/>
  <c r="T494" i="4" s="1"/>
  <c r="V494" i="4" s="1"/>
  <c r="T281" i="4"/>
  <c r="V281" i="4" s="1"/>
  <c r="T273" i="4"/>
  <c r="T270" i="4" s="1"/>
  <c r="V270" i="4" s="1"/>
  <c r="T625" i="4"/>
  <c r="V625" i="4" s="1"/>
  <c r="T145" i="4"/>
  <c r="V145" i="4" s="1"/>
  <c r="T241" i="4"/>
  <c r="T238" i="4" s="1"/>
  <c r="V238" i="4" s="1"/>
  <c r="T649" i="4"/>
  <c r="T646" i="4" s="1"/>
  <c r="V646" i="4" s="1"/>
  <c r="T153" i="4"/>
  <c r="T150" i="4" s="1"/>
  <c r="V150" i="4" s="1"/>
  <c r="T329" i="4"/>
  <c r="V329" i="4" s="1"/>
  <c r="T65" i="4"/>
  <c r="V65" i="4" s="1"/>
  <c r="T758" i="4" l="1"/>
  <c r="V758" i="4" s="1"/>
  <c r="V561" i="4"/>
  <c r="V721" i="4"/>
  <c r="T518" i="4"/>
  <c r="V518" i="4" s="1"/>
  <c r="V377" i="4"/>
  <c r="T566" i="4"/>
  <c r="V566" i="4" s="1"/>
  <c r="V489" i="4"/>
  <c r="T230" i="4"/>
  <c r="V230" i="4" s="1"/>
  <c r="V753" i="4"/>
  <c r="T742" i="4"/>
  <c r="V742" i="4" s="1"/>
  <c r="T606" i="4"/>
  <c r="V606" i="4" s="1"/>
  <c r="T726" i="4"/>
  <c r="V726" i="4" s="1"/>
  <c r="T358" i="4"/>
  <c r="V358" i="4" s="1"/>
  <c r="V265" i="4"/>
  <c r="T582" i="4"/>
  <c r="V582" i="4" s="1"/>
  <c r="V257" i="4"/>
  <c r="T502" i="4"/>
  <c r="V502" i="4" s="1"/>
  <c r="V201" i="4"/>
  <c r="V369" i="4"/>
  <c r="T326" i="4"/>
  <c r="V326" i="4" s="1"/>
  <c r="T86" i="4"/>
  <c r="V86" i="4" s="1"/>
  <c r="T310" i="4"/>
  <c r="V310" i="4" s="1"/>
  <c r="T614" i="4"/>
  <c r="V614" i="4" s="1"/>
  <c r="T134" i="4"/>
  <c r="V134" i="4" s="1"/>
  <c r="V273" i="4"/>
  <c r="T654" i="4"/>
  <c r="V654" i="4" s="1"/>
  <c r="V121" i="4"/>
  <c r="V113" i="4"/>
  <c r="T414" i="4"/>
  <c r="V414" i="4" s="1"/>
  <c r="V177" i="4"/>
  <c r="T390" i="4"/>
  <c r="V390" i="4" s="1"/>
  <c r="V697" i="4"/>
  <c r="V673" i="4"/>
  <c r="T302" i="4"/>
  <c r="V302" i="4" s="1"/>
  <c r="V297" i="4"/>
  <c r="T142" i="4"/>
  <c r="V142" i="4" s="1"/>
  <c r="T126" i="4"/>
  <c r="V126" i="4" s="1"/>
  <c r="V73" i="4"/>
  <c r="T62" i="4"/>
  <c r="V62" i="4" s="1"/>
  <c r="V409" i="4"/>
  <c r="V577" i="4"/>
  <c r="T686" i="4"/>
  <c r="V686" i="4" s="1"/>
  <c r="V169" i="4"/>
  <c r="V777" i="4"/>
  <c r="T510" i="4"/>
  <c r="V510" i="4" s="1"/>
  <c r="V401" i="4"/>
  <c r="V425" i="4"/>
  <c r="T622" i="4"/>
  <c r="V622" i="4" s="1"/>
  <c r="T678" i="4"/>
  <c r="V678" i="4" s="1"/>
  <c r="T430" i="4"/>
  <c r="V430" i="4" s="1"/>
  <c r="T190" i="4"/>
  <c r="V190" i="4" s="1"/>
  <c r="T782" i="4"/>
  <c r="V782" i="4" s="1"/>
  <c r="V465" i="4"/>
  <c r="T526" i="4"/>
  <c r="V526" i="4" s="1"/>
  <c r="V553" i="4"/>
  <c r="V457" i="4"/>
  <c r="V97" i="4"/>
  <c r="T470" i="4"/>
  <c r="V470" i="4" s="1"/>
  <c r="T382" i="4"/>
  <c r="V382" i="4" s="1"/>
  <c r="V449" i="4"/>
  <c r="V153" i="4"/>
  <c r="V649" i="4"/>
  <c r="V241" i="4"/>
  <c r="T102" i="4"/>
  <c r="V102" i="4" s="1"/>
  <c r="T278" i="4"/>
  <c r="V278" i="4" s="1"/>
  <c r="V497" i="4"/>
  <c r="T222" i="4"/>
  <c r="V222" i="4" s="1"/>
  <c r="T734" i="4"/>
  <c r="V734" i="4" s="1"/>
  <c r="V249" i="4"/>
  <c r="T206" i="4"/>
  <c r="V206" i="4" s="1"/>
  <c r="T214" i="4"/>
  <c r="V214" i="4" s="1"/>
  <c r="T478" i="4"/>
  <c r="V478" i="4" s="1"/>
  <c r="T710" i="4"/>
  <c r="V710" i="4" s="1"/>
  <c r="V353" i="4"/>
  <c r="T702" i="4"/>
  <c r="V702" i="4" s="1"/>
  <c r="V601" i="4"/>
  <c r="T318" i="4"/>
  <c r="V318" i="4" s="1"/>
  <c r="V337" i="4"/>
  <c r="T182" i="4"/>
  <c r="V182" i="4" s="1"/>
  <c r="V289" i="4"/>
  <c r="T542" i="4"/>
  <c r="V542" i="4" s="1"/>
  <c r="V633" i="4"/>
  <c r="T766" i="4"/>
  <c r="V766" i="4" s="1"/>
  <c r="V57" i="4"/>
  <c r="V537" i="4"/>
  <c r="T662" i="4"/>
  <c r="V662" i="4" s="1"/>
  <c r="V593" i="4"/>
  <c r="V81" i="4"/>
  <c r="V641" i="4"/>
  <c r="T158" i="4"/>
  <c r="V158" i="4" s="1"/>
  <c r="T342" i="4"/>
  <c r="V342" i="4" s="1"/>
  <c r="T438" i="4"/>
  <c r="V438" i="4" s="1"/>
  <c r="R46" i="4"/>
  <c r="R797" i="4"/>
  <c r="R793" i="4" s="1"/>
  <c r="T49" i="4"/>
  <c r="T46" i="4" s="1"/>
  <c r="V46" i="4" s="1"/>
  <c r="T797" i="4" l="1"/>
  <c r="V49" i="4"/>
  <c r="T793" i="4" l="1"/>
  <c r="V797" i="4"/>
  <c r="V793" i="4" s="1"/>
</calcChain>
</file>

<file path=xl/comments1.xml><?xml version="1.0" encoding="utf-8"?>
<comments xmlns="http://schemas.openxmlformats.org/spreadsheetml/2006/main">
  <authors>
    <author>Jayson M. Agno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</rPr>
          <t>Jayson M. Agno:</t>
        </r>
        <r>
          <rPr>
            <sz val="9"/>
            <color indexed="81"/>
            <rFont val="Tahoma"/>
            <family val="2"/>
          </rPr>
          <t xml:space="preserve">
For 3rd Quarter posting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>Jayson M. Agno:</t>
        </r>
        <r>
          <rPr>
            <sz val="9"/>
            <color indexed="81"/>
            <rFont val="Tahoma"/>
            <family val="2"/>
          </rPr>
          <t xml:space="preserve">
For 3rd Quarter Posting</t>
        </r>
      </text>
    </comment>
  </commentList>
</comments>
</file>

<file path=xl/sharedStrings.xml><?xml version="1.0" encoding="utf-8"?>
<sst xmlns="http://schemas.openxmlformats.org/spreadsheetml/2006/main" count="1040" uniqueCount="213">
  <si>
    <t>Department:  Department of Social Welfare and Development</t>
  </si>
  <si>
    <t>Current Year Appropriations</t>
  </si>
  <si>
    <t>Supplemental Appropriations</t>
  </si>
  <si>
    <t>Continuing Appropriations</t>
  </si>
  <si>
    <t>1st Quarter ending March 31</t>
  </si>
  <si>
    <t>2nd Quarter ending June 30</t>
  </si>
  <si>
    <t>3rd Quarter ending Sept. 30</t>
  </si>
  <si>
    <t>4th Quarter ending Dec. 31</t>
  </si>
  <si>
    <t>Total</t>
  </si>
  <si>
    <t>Unpaid Obligations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</si>
  <si>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</si>
  <si>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</si>
  <si>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</si>
  <si>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</si>
  <si>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>GRAND TOTAL</t>
  </si>
  <si>
    <t>STATEMENT OF OBLIGATIONS, DISBURSEMENTS, LIQUIDATIONS AND BALANCES for INTER-AGENCY FUND TRANSFERS</t>
  </si>
  <si>
    <t>Implementing Agencies and Projects</t>
  </si>
  <si>
    <t>Obligation Request and Status</t>
  </si>
  <si>
    <t>Number</t>
  </si>
  <si>
    <t>Date</t>
  </si>
  <si>
    <t>Obligations</t>
  </si>
  <si>
    <t>Disbursements (Funds Transferred To)</t>
  </si>
  <si>
    <t>Liquidations</t>
  </si>
  <si>
    <t>Unliquidated Fund Transfers</t>
  </si>
  <si>
    <t>1</t>
  </si>
  <si>
    <t>2</t>
  </si>
  <si>
    <t>3</t>
  </si>
  <si>
    <t>4</t>
  </si>
  <si>
    <t>5</t>
  </si>
  <si>
    <t>6</t>
  </si>
  <si>
    <t>7</t>
  </si>
  <si>
    <t>8 = (4+5+6+7)</t>
  </si>
  <si>
    <t>9</t>
  </si>
  <si>
    <t>11</t>
  </si>
  <si>
    <t>10</t>
  </si>
  <si>
    <t>12</t>
  </si>
  <si>
    <t>13 = (9+10+11+12)</t>
  </si>
  <si>
    <t>14</t>
  </si>
  <si>
    <t>15</t>
  </si>
  <si>
    <t>16</t>
  </si>
  <si>
    <t>17</t>
  </si>
  <si>
    <t>18 = (14+15+16+17)</t>
  </si>
  <si>
    <t>19 = (8-13)</t>
  </si>
  <si>
    <t>20 = (13 - 18)</t>
  </si>
  <si>
    <t>________________________</t>
  </si>
  <si>
    <r>
      <t>Operating Unit :</t>
    </r>
    <r>
      <rPr>
        <b/>
        <u/>
        <sz val="12"/>
        <rFont val="Arial"/>
        <family val="2"/>
      </rPr>
      <t xml:space="preserve"> Accounting Unit      </t>
    </r>
  </si>
  <si>
    <t>Agency :  Region II</t>
  </si>
  <si>
    <r>
      <t xml:space="preserve">Funding Source Code: </t>
    </r>
    <r>
      <rPr>
        <b/>
        <u/>
        <sz val="12"/>
        <rFont val="Arial"/>
        <family val="2"/>
      </rPr>
      <t>Fund Cluster 01 - MDS Account</t>
    </r>
  </si>
  <si>
    <r>
      <t xml:space="preserve">Organization Code (UACS): </t>
    </r>
    <r>
      <rPr>
        <b/>
        <u/>
        <sz val="12"/>
        <rFont val="Arial"/>
        <family val="2"/>
      </rPr>
      <t>20-001-03-00002</t>
    </r>
  </si>
  <si>
    <t>IBN BEN R. DEZA</t>
  </si>
  <si>
    <t>Regional Director</t>
  </si>
  <si>
    <t>Due from NGA's</t>
  </si>
  <si>
    <t>Due from LGU's</t>
  </si>
  <si>
    <t>Due from GOCC's</t>
  </si>
  <si>
    <r>
      <t xml:space="preserve">Funding Source Code: </t>
    </r>
    <r>
      <rPr>
        <b/>
        <u/>
        <sz val="12"/>
        <rFont val="Arial"/>
        <family val="2"/>
      </rPr>
      <t>Fund Cluster 04 - DFAT Account</t>
    </r>
  </si>
  <si>
    <t>ISABELA STATE UNIVERSITY</t>
  </si>
  <si>
    <t>EUNICE F. DELGADO</t>
  </si>
  <si>
    <t>Administrative Officer IV</t>
  </si>
  <si>
    <t>Prepared by:</t>
  </si>
  <si>
    <t>Certified Correct:</t>
  </si>
  <si>
    <t>Approved by:</t>
  </si>
  <si>
    <t>Acct III/ OIC-FMD Chief</t>
  </si>
  <si>
    <t>FERNANDO R. DE VILLA, JR., CESO IV</t>
  </si>
  <si>
    <t>SOCIAL PENSION</t>
  </si>
  <si>
    <t>Abulug, Cagayan</t>
  </si>
  <si>
    <t>Aglipay, Quirino</t>
  </si>
  <si>
    <t>Alcala, Cagayan</t>
  </si>
  <si>
    <t>Alfonso Castaneda, Nueva Vizcaya</t>
  </si>
  <si>
    <t>Alicia, Isabela</t>
  </si>
  <si>
    <t>Allacapan, Cagayan</t>
  </si>
  <si>
    <t>Ambaguio, Nueva Vizcaya</t>
  </si>
  <si>
    <t>Amulung, Cagayan</t>
  </si>
  <si>
    <t>Angadanan, Isabela</t>
  </si>
  <si>
    <t>Aparri, Cagayan</t>
  </si>
  <si>
    <t>Aritao, Nueva Vizcaya</t>
  </si>
  <si>
    <t>Aurora, Isabela</t>
  </si>
  <si>
    <t>Bagabag, Nueva Vizcaya</t>
  </si>
  <si>
    <t>Baggao, Cagayan</t>
  </si>
  <si>
    <t>Ballesteros, Cagayan</t>
  </si>
  <si>
    <t>Bambang, Nueva Vizcaya</t>
  </si>
  <si>
    <t>Basco, Batanes</t>
  </si>
  <si>
    <t>Bayombong, Nueva Vizcaya</t>
  </si>
  <si>
    <t>Benito Soliven, Isabela</t>
  </si>
  <si>
    <t>Buguey, Cagayan</t>
  </si>
  <si>
    <t>Burgos, Isabela</t>
  </si>
  <si>
    <t>Cabagan, Isabela</t>
  </si>
  <si>
    <t>Cabarroguis, Quirino</t>
  </si>
  <si>
    <t>Cabatuan, Isabela</t>
  </si>
  <si>
    <t>Calayan, Cagayan</t>
  </si>
  <si>
    <t>Camalaniugan, Cagayan</t>
  </si>
  <si>
    <t>Cauayan City, Isabela</t>
  </si>
  <si>
    <t>Claveria, Cagayan</t>
  </si>
  <si>
    <t>Cordon, Isabela</t>
  </si>
  <si>
    <t>Delfin Albano, Isabela</t>
  </si>
  <si>
    <t>Diadi, Nueva Vizcaya</t>
  </si>
  <si>
    <t>Diffun, Quirino</t>
  </si>
  <si>
    <t>Dinapigue, Isabela</t>
  </si>
  <si>
    <t>Divilacan, Isabela</t>
  </si>
  <si>
    <t>Dupax del Norte, Nueva Vizcaya</t>
  </si>
  <si>
    <t>Dupax del Sur, Nueva Vizcaya</t>
  </si>
  <si>
    <t>Echague, Isabela</t>
  </si>
  <si>
    <t>Enrile, Cagayan</t>
  </si>
  <si>
    <t>Gamu, Isabela</t>
  </si>
  <si>
    <t>Gattaran, Cagayan</t>
  </si>
  <si>
    <t>Gonzaga, Cagayan</t>
  </si>
  <si>
    <t>Iguig, Cagayan</t>
  </si>
  <si>
    <t>Ilagan, Isabela</t>
  </si>
  <si>
    <t>Itbayat, Batanes</t>
  </si>
  <si>
    <t>Ivana, Batanes</t>
  </si>
  <si>
    <t>Jones, Isabela</t>
  </si>
  <si>
    <t>Kasibu, Nueva Vizcaya</t>
  </si>
  <si>
    <t>Kayapa, Nueva Vizcaya</t>
  </si>
  <si>
    <t>Lal-lo, Cagayan</t>
  </si>
  <si>
    <t>Lasam, Cagayan</t>
  </si>
  <si>
    <t>Luna, Isabela</t>
  </si>
  <si>
    <t>Maconacon, Isabela</t>
  </si>
  <si>
    <t>Maddela, Quirino</t>
  </si>
  <si>
    <t>Mahatao, Batanes</t>
  </si>
  <si>
    <t>Mallig, Isabela</t>
  </si>
  <si>
    <t>Nagtipunan, Quirino</t>
  </si>
  <si>
    <t>Naguilian, Isabela</t>
  </si>
  <si>
    <t>Palanan, Isabela</t>
  </si>
  <si>
    <t>Pamplona, Cagayan</t>
  </si>
  <si>
    <t>Penablanca, Cagayan</t>
  </si>
  <si>
    <t>Piat, Cagayan</t>
  </si>
  <si>
    <t>Quezon, Isabela</t>
  </si>
  <si>
    <t>Quezon, Nueva Vizcaya</t>
  </si>
  <si>
    <t>Quirino, Isabela</t>
  </si>
  <si>
    <t>Ramon, Isabela</t>
  </si>
  <si>
    <t>Reina Mercedes, Isabela</t>
  </si>
  <si>
    <t>Rizal, Cagayan</t>
  </si>
  <si>
    <t>Roxas, Isabela</t>
  </si>
  <si>
    <t>Sabtang, Batanes</t>
  </si>
  <si>
    <t>Saguday, Quirino</t>
  </si>
  <si>
    <t>Sanchez Mira, Cagayan</t>
  </si>
  <si>
    <t>San Agustin, Isabela</t>
  </si>
  <si>
    <t>San Guillermo, Isabela</t>
  </si>
  <si>
    <t>San Isidro, Isabela</t>
  </si>
  <si>
    <t>San Manuel, Isabela</t>
  </si>
  <si>
    <t>San Mariano, Isabela</t>
  </si>
  <si>
    <t>San Mateo, Isabela</t>
  </si>
  <si>
    <t>San Pablo, Isabela</t>
  </si>
  <si>
    <t>Santiago, Isabela</t>
  </si>
  <si>
    <t>Solana, Cagayan</t>
  </si>
  <si>
    <t>Solano, Isabela</t>
  </si>
  <si>
    <t>Sta. Ana, Cagayan</t>
  </si>
  <si>
    <t>Sta. Fe, Nueva Vizcaya</t>
  </si>
  <si>
    <t>Sta. Maria, Isabela</t>
  </si>
  <si>
    <t>Sta. Praxedes, Cagayan</t>
  </si>
  <si>
    <t>Sta. Teresita, Cagayan</t>
  </si>
  <si>
    <t>Sto. Nino, Cagayan</t>
  </si>
  <si>
    <t>Sto. Tomas, Isabela</t>
  </si>
  <si>
    <t>Tuao, Cagayan</t>
  </si>
  <si>
    <t>Tuguegarao, Cagayan</t>
  </si>
  <si>
    <t>Tumauini, Isabela</t>
  </si>
  <si>
    <t>Uyugan, Batanes</t>
  </si>
  <si>
    <t>Villaverde, Nueva Vizcaya</t>
  </si>
  <si>
    <t>2020-04-100583</t>
  </si>
  <si>
    <t>2020-04-100628</t>
  </si>
  <si>
    <t>2020-04-100632</t>
  </si>
  <si>
    <t>2020-04-100644</t>
  </si>
  <si>
    <t>2020-04-100737</t>
  </si>
  <si>
    <t>2020-04-100691</t>
  </si>
  <si>
    <t>2020-04-100775</t>
  </si>
  <si>
    <t>2020-04-100692</t>
  </si>
  <si>
    <t>2020-04-100736</t>
  </si>
  <si>
    <t>2020-04-100690</t>
  </si>
  <si>
    <t>2020-04-100740</t>
  </si>
  <si>
    <t>2020-04-100725</t>
  </si>
  <si>
    <t>2020-04-100794</t>
  </si>
  <si>
    <t>2020-04-100750</t>
  </si>
  <si>
    <t>2020-04-100747</t>
  </si>
  <si>
    <t>2020-04-100727</t>
  </si>
  <si>
    <t>2020-04-100721</t>
  </si>
  <si>
    <t>2020-04-100734</t>
  </si>
  <si>
    <t>2020-04-100729</t>
  </si>
  <si>
    <t>2020-04-100739</t>
  </si>
  <si>
    <t>2020-04-100697</t>
  </si>
  <si>
    <t>2020-04-100726</t>
  </si>
  <si>
    <t>2020-04-100733</t>
  </si>
  <si>
    <t>2020-04-100745</t>
  </si>
  <si>
    <t>2020-04-100722</t>
  </si>
  <si>
    <t>2020-04-100731</t>
  </si>
  <si>
    <t>2020-04-100746</t>
  </si>
  <si>
    <t>2020-04-100735</t>
  </si>
  <si>
    <t>2020-04-100749</t>
  </si>
  <si>
    <t>2020-04-100732</t>
  </si>
  <si>
    <t>2020-04-100744</t>
  </si>
  <si>
    <t>2020-04-100730</t>
  </si>
  <si>
    <t>2020-04-100793</t>
  </si>
  <si>
    <t>2020-04-100728</t>
  </si>
  <si>
    <t>2020-04-100738</t>
  </si>
  <si>
    <t>2020-04-100748</t>
  </si>
  <si>
    <t>2020-04-100741</t>
  </si>
  <si>
    <t>2020-04-100759</t>
  </si>
  <si>
    <t>2020-04-100743</t>
  </si>
  <si>
    <t>2020-04-100724</t>
  </si>
  <si>
    <t>SOCIAL AMELIORATION PROGRAM</t>
  </si>
  <si>
    <r>
      <t xml:space="preserve">Organization Code (UACS): </t>
    </r>
    <r>
      <rPr>
        <b/>
        <u/>
        <sz val="12"/>
        <rFont val="Arial"/>
        <family val="2"/>
      </rPr>
      <t>20-001-0300002</t>
    </r>
  </si>
  <si>
    <t>National Food Authority - 760 sacks NFA rice, 50 kgs/sack for standby stockpile</t>
  </si>
  <si>
    <t>2020-01-100021</t>
  </si>
  <si>
    <t>National Food Authority -NFA rice @50 kgs for additional procurement of FFP re: augmentation on Covid-19</t>
  </si>
  <si>
    <t>2020-03-100522</t>
  </si>
  <si>
    <t>2020-03-100515</t>
  </si>
  <si>
    <t>NATIONAL FOOD AUTHORITY</t>
  </si>
  <si>
    <t>National Food Authority -NFA rice @50 kgs for stockpile in SWAD Batanes</t>
  </si>
  <si>
    <t>2020-07-101667</t>
  </si>
  <si>
    <t>2020-03-100783</t>
  </si>
  <si>
    <t>As of the Quarter Ending September 30, 2020</t>
  </si>
  <si>
    <t>National Food Authority - for additional 7,500 food packs for stockpile</t>
  </si>
  <si>
    <t>National Food Authority - 6,030 cavans for the implementation of SFP</t>
  </si>
  <si>
    <t>2020-08-102207</t>
  </si>
  <si>
    <t>2020-09-102835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</si>
</sst>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8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b/>
      <u/>
      <sz val="11"/>
      <color rgb="FFFF0000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  <font>
      <b/>
      <u/>
      <sz val="11"/>
      <color indexed="8"/>
      <name val="Calibri"/>
      <family val="2"/>
    </font>
    <font>
      <b/>
      <u/>
      <sz val="12"/>
      <color rgb="FFFF0000"/>
      <name val="Arial"/>
      <family val="2"/>
    </font>
    <font>
      <sz val="12"/>
      <color theme="1"/>
      <name val="Arial"/>
      <family val="2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57">
    <xf numFmtId="0" fontId="0" fillId="0" borderId="0" xfId="0"/>
    <xf numFmtId="0" fontId="2" fillId="0" borderId="1" xfId="2" applyFont="1" applyBorder="1"/>
    <xf numFmtId="0" fontId="3" fillId="0" borderId="2" xfId="2" applyFont="1" applyBorder="1"/>
    <xf numFmtId="0" fontId="2" fillId="0" borderId="2" xfId="2" applyFont="1" applyBorder="1"/>
    <xf numFmtId="164" fontId="2" fillId="0" borderId="2" xfId="1" applyFont="1" applyBorder="1"/>
    <xf numFmtId="165" fontId="2" fillId="0" borderId="2" xfId="1" applyNumberFormat="1" applyFont="1" applyBorder="1"/>
    <xf numFmtId="164" fontId="5" fillId="0" borderId="2" xfId="1" applyFont="1" applyBorder="1" applyAlignment="1"/>
    <xf numFmtId="0" fontId="2" fillId="0" borderId="0" xfId="2" applyFont="1"/>
    <xf numFmtId="0" fontId="6" fillId="0" borderId="4" xfId="2" applyFont="1" applyBorder="1"/>
    <xf numFmtId="0" fontId="6" fillId="0" borderId="0" xfId="2" applyFont="1" applyBorder="1" applyAlignment="1"/>
    <xf numFmtId="165" fontId="6" fillId="0" borderId="0" xfId="2" applyNumberFormat="1" applyFont="1" applyBorder="1" applyAlignment="1"/>
    <xf numFmtId="0" fontId="6" fillId="0" borderId="6" xfId="2" applyFont="1" applyBorder="1" applyAlignment="1"/>
    <xf numFmtId="164" fontId="5" fillId="0" borderId="0" xfId="1" applyFont="1" applyBorder="1" applyAlignment="1"/>
    <xf numFmtId="0" fontId="3" fillId="0" borderId="0" xfId="2" applyFont="1" applyBorder="1"/>
    <xf numFmtId="0" fontId="6" fillId="0" borderId="0" xfId="2" applyFont="1" applyBorder="1"/>
    <xf numFmtId="164" fontId="6" fillId="0" borderId="0" xfId="1" applyFont="1" applyBorder="1" applyAlignment="1">
      <alignment horizontal="center"/>
    </xf>
    <xf numFmtId="164" fontId="7" fillId="0" borderId="0" xfId="1" applyFont="1" applyBorder="1"/>
    <xf numFmtId="165" fontId="7" fillId="0" borderId="0" xfId="1" applyNumberFormat="1" applyFont="1" applyBorder="1"/>
    <xf numFmtId="164" fontId="8" fillId="0" borderId="0" xfId="1" applyFont="1" applyBorder="1"/>
    <xf numFmtId="164" fontId="2" fillId="0" borderId="0" xfId="1" applyFont="1" applyBorder="1"/>
    <xf numFmtId="164" fontId="6" fillId="0" borderId="0" xfId="1" applyFont="1" applyBorder="1" applyAlignment="1"/>
    <xf numFmtId="164" fontId="6" fillId="0" borderId="0" xfId="1" applyFont="1" applyBorder="1" applyAlignment="1">
      <alignment horizontal="right"/>
    </xf>
    <xf numFmtId="0" fontId="6" fillId="0" borderId="7" xfId="2" applyFont="1" applyBorder="1"/>
    <xf numFmtId="0" fontId="3" fillId="0" borderId="8" xfId="2" applyFont="1" applyBorder="1"/>
    <xf numFmtId="164" fontId="6" fillId="0" borderId="8" xfId="1" applyFont="1" applyBorder="1" applyAlignment="1">
      <alignment horizontal="center"/>
    </xf>
    <xf numFmtId="164" fontId="7" fillId="0" borderId="8" xfId="1" applyFont="1" applyBorder="1"/>
    <xf numFmtId="165" fontId="7" fillId="0" borderId="8" xfId="1" applyNumberFormat="1" applyFont="1" applyBorder="1"/>
    <xf numFmtId="164" fontId="6" fillId="0" borderId="8" xfId="1" applyFont="1" applyBorder="1" applyAlignment="1">
      <alignment horizontal="right"/>
    </xf>
    <xf numFmtId="0" fontId="2" fillId="0" borderId="4" xfId="2" applyBorder="1"/>
    <xf numFmtId="0" fontId="2" fillId="0" borderId="0" xfId="2" applyBorder="1"/>
    <xf numFmtId="164" fontId="0" fillId="0" borderId="10" xfId="1" applyFont="1" applyBorder="1"/>
    <xf numFmtId="165" fontId="0" fillId="0" borderId="10" xfId="1" applyNumberFormat="1" applyFont="1" applyBorder="1"/>
    <xf numFmtId="0" fontId="2" fillId="0" borderId="0" xfId="2"/>
    <xf numFmtId="164" fontId="0" fillId="0" borderId="14" xfId="1" applyFont="1" applyBorder="1"/>
    <xf numFmtId="165" fontId="0" fillId="0" borderId="14" xfId="1" applyNumberFormat="1" applyFont="1" applyBorder="1"/>
    <xf numFmtId="0" fontId="3" fillId="0" borderId="4" xfId="2" applyFont="1" applyBorder="1" applyAlignment="1">
      <alignment horizontal="left"/>
    </xf>
    <xf numFmtId="0" fontId="10" fillId="0" borderId="0" xfId="2" applyFont="1" applyBorder="1"/>
    <xf numFmtId="164" fontId="4" fillId="0" borderId="16" xfId="1" applyFont="1" applyBorder="1"/>
    <xf numFmtId="0" fontId="9" fillId="0" borderId="5" xfId="2" applyFont="1" applyBorder="1"/>
    <xf numFmtId="0" fontId="9" fillId="0" borderId="0" xfId="2" applyFont="1" applyBorder="1"/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11" fillId="0" borderId="0" xfId="2" applyFont="1" applyBorder="1"/>
    <xf numFmtId="0" fontId="10" fillId="0" borderId="4" xfId="2" applyFont="1" applyBorder="1" applyAlignment="1">
      <alignment horizontal="left"/>
    </xf>
    <xf numFmtId="0" fontId="12" fillId="0" borderId="0" xfId="2" applyFont="1" applyBorder="1"/>
    <xf numFmtId="164" fontId="12" fillId="0" borderId="14" xfId="1" applyFont="1" applyBorder="1"/>
    <xf numFmtId="165" fontId="12" fillId="0" borderId="14" xfId="1" applyNumberFormat="1" applyFont="1" applyBorder="1"/>
    <xf numFmtId="0" fontId="12" fillId="0" borderId="0" xfId="2" applyFont="1"/>
    <xf numFmtId="0" fontId="3" fillId="0" borderId="7" xfId="2" applyFont="1" applyBorder="1" applyAlignment="1">
      <alignment horizontal="left"/>
    </xf>
    <xf numFmtId="0" fontId="2" fillId="0" borderId="8" xfId="2" applyBorder="1"/>
    <xf numFmtId="164" fontId="0" fillId="0" borderId="15" xfId="1" applyFont="1" applyBorder="1"/>
    <xf numFmtId="165" fontId="0" fillId="0" borderId="15" xfId="1" applyNumberFormat="1" applyFont="1" applyBorder="1"/>
    <xf numFmtId="164" fontId="0" fillId="0" borderId="0" xfId="1" applyFont="1"/>
    <xf numFmtId="165" fontId="2" fillId="0" borderId="0" xfId="2" applyNumberFormat="1"/>
    <xf numFmtId="164" fontId="13" fillId="0" borderId="0" xfId="1" applyFont="1"/>
    <xf numFmtId="165" fontId="13" fillId="0" borderId="0" xfId="1" applyNumberFormat="1" applyFont="1"/>
    <xf numFmtId="165" fontId="0" fillId="0" borderId="0" xfId="1" applyNumberFormat="1" applyFont="1"/>
    <xf numFmtId="164" fontId="12" fillId="0" borderId="0" xfId="1" applyFont="1"/>
    <xf numFmtId="165" fontId="12" fillId="0" borderId="0" xfId="1" applyNumberFormat="1" applyFont="1"/>
    <xf numFmtId="164" fontId="3" fillId="2" borderId="9" xfId="1" quotePrefix="1" applyFont="1" applyFill="1" applyBorder="1" applyAlignment="1">
      <alignment horizontal="center" vertical="center" wrapText="1"/>
    </xf>
    <xf numFmtId="164" fontId="3" fillId="2" borderId="15" xfId="1" quotePrefix="1" applyFont="1" applyFill="1" applyBorder="1" applyAlignment="1">
      <alignment horizontal="center" vertical="center" wrapText="1"/>
    </xf>
    <xf numFmtId="164" fontId="6" fillId="2" borderId="14" xfId="1" quotePrefix="1" applyFont="1" applyFill="1" applyBorder="1" applyAlignment="1">
      <alignment horizontal="center" vertical="center" wrapText="1"/>
    </xf>
    <xf numFmtId="164" fontId="6" fillId="2" borderId="5" xfId="1" quotePrefix="1" applyFont="1" applyFill="1" applyBorder="1" applyAlignment="1">
      <alignment horizontal="center" vertical="center" wrapText="1"/>
    </xf>
    <xf numFmtId="165" fontId="6" fillId="2" borderId="5" xfId="1" quotePrefix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164" fontId="6" fillId="2" borderId="15" xfId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14" fillId="0" borderId="0" xfId="2" applyFont="1" applyBorder="1"/>
    <xf numFmtId="164" fontId="3" fillId="2" borderId="9" xfId="1" applyFont="1" applyFill="1" applyBorder="1" applyAlignment="1">
      <alignment horizontal="center" vertical="center" wrapText="1"/>
    </xf>
    <xf numFmtId="164" fontId="3" fillId="2" borderId="15" xfId="1" applyFont="1" applyFill="1" applyBorder="1" applyAlignment="1">
      <alignment horizontal="center" vertical="center" wrapText="1"/>
    </xf>
    <xf numFmtId="0" fontId="6" fillId="0" borderId="6" xfId="2" applyFont="1" applyBorder="1" applyAlignment="1">
      <alignment horizontal="center"/>
    </xf>
    <xf numFmtId="0" fontId="2" fillId="0" borderId="1" xfId="2" applyFont="1" applyFill="1" applyBorder="1"/>
    <xf numFmtId="0" fontId="3" fillId="0" borderId="2" xfId="2" applyFont="1" applyFill="1" applyBorder="1"/>
    <xf numFmtId="0" fontId="2" fillId="0" borderId="2" xfId="2" applyFont="1" applyFill="1" applyBorder="1"/>
    <xf numFmtId="164" fontId="2" fillId="0" borderId="2" xfId="1" applyFont="1" applyFill="1" applyBorder="1"/>
    <xf numFmtId="165" fontId="2" fillId="0" borderId="2" xfId="1" applyNumberFormat="1" applyFont="1" applyFill="1" applyBorder="1"/>
    <xf numFmtId="164" fontId="5" fillId="0" borderId="2" xfId="1" applyFont="1" applyFill="1" applyBorder="1" applyAlignment="1"/>
    <xf numFmtId="0" fontId="2" fillId="0" borderId="0" xfId="2" applyFont="1" applyFill="1"/>
    <xf numFmtId="0" fontId="6" fillId="0" borderId="4" xfId="2" applyFont="1" applyFill="1" applyBorder="1"/>
    <xf numFmtId="0" fontId="6" fillId="0" borderId="0" xfId="2" applyFont="1" applyFill="1" applyBorder="1" applyAlignment="1"/>
    <xf numFmtId="165" fontId="6" fillId="0" borderId="0" xfId="2" applyNumberFormat="1" applyFont="1" applyFill="1" applyBorder="1" applyAlignment="1"/>
    <xf numFmtId="164" fontId="5" fillId="0" borderId="0" xfId="1" applyFont="1" applyFill="1" applyBorder="1" applyAlignment="1"/>
    <xf numFmtId="0" fontId="3" fillId="0" borderId="0" xfId="2" applyFont="1" applyFill="1" applyBorder="1"/>
    <xf numFmtId="0" fontId="6" fillId="0" borderId="0" xfId="2" applyFont="1" applyFill="1" applyBorder="1"/>
    <xf numFmtId="164" fontId="6" fillId="0" borderId="0" xfId="1" applyFont="1" applyFill="1" applyBorder="1" applyAlignment="1">
      <alignment horizontal="center"/>
    </xf>
    <xf numFmtId="164" fontId="7" fillId="0" borderId="0" xfId="1" applyFont="1" applyFill="1" applyBorder="1"/>
    <xf numFmtId="165" fontId="7" fillId="0" borderId="0" xfId="1" applyNumberFormat="1" applyFont="1" applyFill="1" applyBorder="1"/>
    <xf numFmtId="164" fontId="8" fillId="0" borderId="0" xfId="1" applyFont="1" applyFill="1" applyBorder="1"/>
    <xf numFmtId="164" fontId="6" fillId="0" borderId="0" xfId="1" applyFont="1" applyFill="1" applyBorder="1" applyAlignment="1"/>
    <xf numFmtId="164" fontId="6" fillId="0" borderId="0" xfId="1" applyFont="1" applyFill="1" applyBorder="1" applyAlignment="1">
      <alignment horizontal="right"/>
    </xf>
    <xf numFmtId="0" fontId="6" fillId="0" borderId="7" xfId="2" applyFont="1" applyFill="1" applyBorder="1"/>
    <xf numFmtId="164" fontId="6" fillId="0" borderId="8" xfId="1" applyFont="1" applyFill="1" applyBorder="1" applyAlignment="1">
      <alignment horizontal="center"/>
    </xf>
    <xf numFmtId="164" fontId="7" fillId="0" borderId="8" xfId="1" applyFont="1" applyFill="1" applyBorder="1"/>
    <xf numFmtId="165" fontId="7" fillId="0" borderId="8" xfId="1" applyNumberFormat="1" applyFont="1" applyFill="1" applyBorder="1"/>
    <xf numFmtId="164" fontId="6" fillId="0" borderId="8" xfId="1" applyFont="1" applyFill="1" applyBorder="1" applyAlignment="1">
      <alignment horizontal="right"/>
    </xf>
    <xf numFmtId="164" fontId="3" fillId="0" borderId="9" xfId="1" applyFont="1" applyFill="1" applyBorder="1" applyAlignment="1">
      <alignment horizontal="center" vertical="center" wrapText="1"/>
    </xf>
    <xf numFmtId="164" fontId="3" fillId="0" borderId="15" xfId="1" applyFont="1" applyFill="1" applyBorder="1" applyAlignment="1">
      <alignment horizontal="center" vertical="center" wrapText="1"/>
    </xf>
    <xf numFmtId="164" fontId="3" fillId="0" borderId="9" xfId="1" quotePrefix="1" applyFont="1" applyFill="1" applyBorder="1" applyAlignment="1">
      <alignment horizontal="center" vertical="center" wrapText="1"/>
    </xf>
    <xf numFmtId="164" fontId="3" fillId="0" borderId="15" xfId="1" quotePrefix="1" applyFont="1" applyFill="1" applyBorder="1" applyAlignment="1">
      <alignment horizontal="center" vertical="center" wrapText="1"/>
    </xf>
    <xf numFmtId="164" fontId="6" fillId="0" borderId="14" xfId="1" quotePrefix="1" applyFont="1" applyFill="1" applyBorder="1" applyAlignment="1">
      <alignment horizontal="center" vertical="center" wrapText="1"/>
    </xf>
    <xf numFmtId="164" fontId="6" fillId="0" borderId="5" xfId="1" quotePrefix="1" applyFont="1" applyFill="1" applyBorder="1" applyAlignment="1">
      <alignment horizontal="center" vertical="center" wrapText="1"/>
    </xf>
    <xf numFmtId="165" fontId="6" fillId="0" borderId="5" xfId="1" quotePrefix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164" fontId="6" fillId="0" borderId="15" xfId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2" fillId="0" borderId="4" xfId="2" applyFill="1" applyBorder="1"/>
    <xf numFmtId="0" fontId="2" fillId="0" borderId="0" xfId="2" applyFill="1" applyBorder="1"/>
    <xf numFmtId="164" fontId="0" fillId="0" borderId="10" xfId="1" applyFont="1" applyFill="1" applyBorder="1"/>
    <xf numFmtId="165" fontId="0" fillId="0" borderId="10" xfId="1" applyNumberFormat="1" applyFont="1" applyFill="1" applyBorder="1"/>
    <xf numFmtId="0" fontId="2" fillId="0" borderId="0" xfId="2" applyFill="1"/>
    <xf numFmtId="0" fontId="3" fillId="0" borderId="4" xfId="2" applyFont="1" applyFill="1" applyBorder="1" applyAlignment="1">
      <alignment horizontal="left"/>
    </xf>
    <xf numFmtId="164" fontId="0" fillId="0" borderId="14" xfId="1" applyFont="1" applyFill="1" applyBorder="1"/>
    <xf numFmtId="0" fontId="9" fillId="0" borderId="5" xfId="2" applyFont="1" applyFill="1" applyBorder="1"/>
    <xf numFmtId="0" fontId="3" fillId="0" borderId="0" xfId="0" applyFont="1" applyFill="1" applyBorder="1"/>
    <xf numFmtId="0" fontId="0" fillId="0" borderId="0" xfId="0" applyFill="1"/>
    <xf numFmtId="0" fontId="11" fillId="0" borderId="0" xfId="2" applyFont="1" applyFill="1" applyBorder="1"/>
    <xf numFmtId="0" fontId="12" fillId="0" borderId="0" xfId="2" applyFont="1" applyFill="1" applyBorder="1"/>
    <xf numFmtId="164" fontId="0" fillId="0" borderId="0" xfId="1" applyFont="1" applyFill="1"/>
    <xf numFmtId="43" fontId="4" fillId="0" borderId="0" xfId="3" applyFont="1" applyFill="1"/>
    <xf numFmtId="43" fontId="0" fillId="0" borderId="0" xfId="3" applyFont="1" applyFill="1"/>
    <xf numFmtId="165" fontId="0" fillId="0" borderId="0" xfId="1" applyNumberFormat="1" applyFont="1" applyFill="1"/>
    <xf numFmtId="164" fontId="0" fillId="0" borderId="0" xfId="1" applyFont="1" applyFill="1" applyBorder="1"/>
    <xf numFmtId="43" fontId="6" fillId="0" borderId="0" xfId="3" applyFont="1" applyFill="1" applyBorder="1"/>
    <xf numFmtId="164" fontId="15" fillId="0" borderId="0" xfId="1" applyFont="1" applyFill="1" applyBorder="1"/>
    <xf numFmtId="164" fontId="18" fillId="0" borderId="0" xfId="1" applyFont="1" applyFill="1" applyBorder="1"/>
    <xf numFmtId="165" fontId="0" fillId="0" borderId="0" xfId="1" applyNumberFormat="1" applyFont="1" applyFill="1" applyBorder="1"/>
    <xf numFmtId="165" fontId="2" fillId="0" borderId="0" xfId="2" applyNumberFormat="1" applyFill="1"/>
    <xf numFmtId="164" fontId="2" fillId="0" borderId="0" xfId="1" applyFont="1" applyFill="1"/>
    <xf numFmtId="164" fontId="17" fillId="0" borderId="14" xfId="1" applyFont="1" applyFill="1" applyBorder="1"/>
    <xf numFmtId="14" fontId="2" fillId="0" borderId="0" xfId="2" applyNumberFormat="1" applyFill="1"/>
    <xf numFmtId="0" fontId="4" fillId="0" borderId="0" xfId="2" applyFont="1" applyFill="1" applyBorder="1"/>
    <xf numFmtId="164" fontId="6" fillId="0" borderId="0" xfId="1" applyFont="1" applyFill="1" applyBorder="1"/>
    <xf numFmtId="165" fontId="6" fillId="0" borderId="0" xfId="1" applyNumberFormat="1" applyFont="1" applyFill="1" applyBorder="1"/>
    <xf numFmtId="43" fontId="4" fillId="0" borderId="0" xfId="3" applyFont="1" applyFill="1" applyBorder="1"/>
    <xf numFmtId="43" fontId="15" fillId="0" borderId="0" xfId="3" applyFont="1" applyFill="1" applyBorder="1"/>
    <xf numFmtId="165" fontId="6" fillId="0" borderId="0" xfId="2" applyNumberFormat="1" applyFont="1" applyFill="1" applyBorder="1"/>
    <xf numFmtId="0" fontId="2" fillId="0" borderId="0" xfId="2" applyFont="1" applyFill="1" applyBorder="1"/>
    <xf numFmtId="0" fontId="7" fillId="0" borderId="0" xfId="2" applyFont="1" applyFill="1" applyBorder="1"/>
    <xf numFmtId="43" fontId="18" fillId="0" borderId="0" xfId="3" applyFont="1" applyFill="1" applyBorder="1"/>
    <xf numFmtId="165" fontId="7" fillId="0" borderId="0" xfId="2" applyNumberFormat="1" applyFont="1" applyFill="1" applyBorder="1"/>
    <xf numFmtId="164" fontId="12" fillId="0" borderId="0" xfId="1" applyFont="1" applyFill="1" applyBorder="1"/>
    <xf numFmtId="0" fontId="0" fillId="0" borderId="0" xfId="0" applyFont="1" applyFill="1"/>
    <xf numFmtId="0" fontId="9" fillId="0" borderId="0" xfId="0" applyFont="1" applyFill="1" applyBorder="1"/>
    <xf numFmtId="43" fontId="2" fillId="0" borderId="0" xfId="3" applyFont="1" applyFill="1"/>
    <xf numFmtId="0" fontId="4" fillId="0" borderId="0" xfId="0" applyFont="1" applyFill="1"/>
    <xf numFmtId="43" fontId="2" fillId="0" borderId="0" xfId="3" applyFont="1" applyFill="1" applyBorder="1"/>
    <xf numFmtId="0" fontId="21" fillId="0" borderId="0" xfId="0" applyFont="1" applyFill="1"/>
    <xf numFmtId="43" fontId="21" fillId="0" borderId="0" xfId="3" applyFont="1" applyFill="1"/>
    <xf numFmtId="0" fontId="22" fillId="0" borderId="0" xfId="0" applyFont="1" applyFill="1"/>
    <xf numFmtId="43" fontId="0" fillId="0" borderId="0" xfId="3" applyFont="1" applyFill="1" applyAlignment="1">
      <alignment horizontal="center"/>
    </xf>
    <xf numFmtId="0" fontId="6" fillId="0" borderId="4" xfId="2" applyFont="1" applyFill="1" applyBorder="1" applyAlignment="1">
      <alignment horizontal="left"/>
    </xf>
    <xf numFmtId="164" fontId="6" fillId="0" borderId="16" xfId="1" applyFont="1" applyFill="1" applyBorder="1"/>
    <xf numFmtId="165" fontId="6" fillId="0" borderId="16" xfId="1" applyNumberFormat="1" applyFont="1" applyFill="1" applyBorder="1"/>
    <xf numFmtId="43" fontId="6" fillId="0" borderId="16" xfId="1" applyNumberFormat="1" applyFont="1" applyFill="1" applyBorder="1"/>
    <xf numFmtId="0" fontId="7" fillId="0" borderId="0" xfId="2" applyFont="1" applyFill="1"/>
    <xf numFmtId="0" fontId="7" fillId="0" borderId="5" xfId="2" applyFont="1" applyFill="1" applyBorder="1"/>
    <xf numFmtId="164" fontId="24" fillId="0" borderId="14" xfId="1" applyFont="1" applyFill="1" applyBorder="1"/>
    <xf numFmtId="165" fontId="24" fillId="0" borderId="14" xfId="1" applyNumberFormat="1" applyFont="1" applyFill="1" applyBorder="1"/>
    <xf numFmtId="14" fontId="24" fillId="0" borderId="14" xfId="1" quotePrefix="1" applyNumberFormat="1" applyFont="1" applyFill="1" applyBorder="1" applyAlignment="1">
      <alignment horizontal="center"/>
    </xf>
    <xf numFmtId="43" fontId="24" fillId="0" borderId="14" xfId="1" applyNumberFormat="1" applyFont="1" applyFill="1" applyBorder="1"/>
    <xf numFmtId="0" fontId="6" fillId="0" borderId="4" xfId="0" applyFont="1" applyFill="1" applyBorder="1" applyAlignment="1">
      <alignment horizontal="left"/>
    </xf>
    <xf numFmtId="0" fontId="6" fillId="0" borderId="0" xfId="0" applyFont="1" applyFill="1" applyBorder="1"/>
    <xf numFmtId="0" fontId="24" fillId="0" borderId="0" xfId="0" applyFont="1" applyFill="1" applyBorder="1"/>
    <xf numFmtId="0" fontId="24" fillId="0" borderId="0" xfId="0" applyFont="1" applyFill="1"/>
    <xf numFmtId="0" fontId="23" fillId="0" borderId="0" xfId="2" applyFont="1" applyFill="1" applyBorder="1"/>
    <xf numFmtId="0" fontId="11" fillId="0" borderId="4" xfId="2" applyFont="1" applyFill="1" applyBorder="1" applyAlignment="1">
      <alignment horizontal="left"/>
    </xf>
    <xf numFmtId="164" fontId="11" fillId="0" borderId="14" xfId="1" applyFont="1" applyFill="1" applyBorder="1"/>
    <xf numFmtId="165" fontId="11" fillId="0" borderId="14" xfId="1" applyNumberFormat="1" applyFont="1" applyFill="1" applyBorder="1"/>
    <xf numFmtId="0" fontId="11" fillId="0" borderId="0" xfId="2" applyFont="1" applyFill="1"/>
    <xf numFmtId="0" fontId="6" fillId="0" borderId="7" xfId="2" applyFont="1" applyFill="1" applyBorder="1" applyAlignment="1">
      <alignment horizontal="left"/>
    </xf>
    <xf numFmtId="0" fontId="6" fillId="0" borderId="8" xfId="2" applyFont="1" applyFill="1" applyBorder="1"/>
    <xf numFmtId="0" fontId="7" fillId="0" borderId="8" xfId="2" applyFont="1" applyFill="1" applyBorder="1"/>
    <xf numFmtId="164" fontId="24" fillId="0" borderId="15" xfId="1" applyFont="1" applyFill="1" applyBorder="1"/>
    <xf numFmtId="165" fontId="24" fillId="0" borderId="15" xfId="1" applyNumberFormat="1" applyFont="1" applyFill="1" applyBorder="1"/>
    <xf numFmtId="0" fontId="7" fillId="0" borderId="5" xfId="2" applyFont="1" applyFill="1" applyBorder="1" applyAlignment="1">
      <alignment horizontal="left" indent="8"/>
    </xf>
    <xf numFmtId="165" fontId="6" fillId="0" borderId="6" xfId="2" applyNumberFormat="1" applyFont="1" applyFill="1" applyBorder="1" applyAlignment="1"/>
    <xf numFmtId="165" fontId="7" fillId="0" borderId="6" xfId="1" applyNumberFormat="1" applyFont="1" applyFill="1" applyBorder="1"/>
    <xf numFmtId="0" fontId="23" fillId="0" borderId="0" xfId="2" applyFont="1" applyFill="1" applyBorder="1" applyAlignment="1">
      <alignment wrapText="1"/>
    </xf>
    <xf numFmtId="14" fontId="0" fillId="0" borderId="14" xfId="1" quotePrefix="1" applyNumberFormat="1" applyFont="1" applyFill="1" applyBorder="1" applyAlignment="1">
      <alignment horizontal="center"/>
    </xf>
    <xf numFmtId="164" fontId="0" fillId="0" borderId="0" xfId="1" applyFont="1" applyBorder="1"/>
    <xf numFmtId="164" fontId="6" fillId="0" borderId="5" xfId="1" applyFont="1" applyFill="1" applyBorder="1" applyAlignment="1">
      <alignment horizontal="center" vertical="center" wrapText="1"/>
    </xf>
    <xf numFmtId="0" fontId="25" fillId="0" borderId="0" xfId="0" applyFont="1" applyFill="1"/>
    <xf numFmtId="164" fontId="25" fillId="0" borderId="0" xfId="1" applyFont="1" applyFill="1"/>
    <xf numFmtId="0" fontId="26" fillId="0" borderId="0" xfId="0" applyFont="1" applyFill="1" applyBorder="1"/>
    <xf numFmtId="43" fontId="26" fillId="0" borderId="0" xfId="3" applyFont="1" applyFill="1"/>
    <xf numFmtId="164" fontId="26" fillId="0" borderId="0" xfId="1" applyFont="1" applyFill="1"/>
    <xf numFmtId="43" fontId="26" fillId="0" borderId="0" xfId="3" applyFont="1" applyFill="1" applyAlignment="1">
      <alignment horizontal="left"/>
    </xf>
    <xf numFmtId="43" fontId="26" fillId="0" borderId="0" xfId="3" applyFont="1" applyFill="1" applyBorder="1"/>
    <xf numFmtId="164" fontId="26" fillId="0" borderId="0" xfId="1" applyFont="1" applyFill="1" applyBorder="1"/>
    <xf numFmtId="0" fontId="27" fillId="0" borderId="0" xfId="0" applyFont="1" applyFill="1"/>
    <xf numFmtId="0" fontId="27" fillId="0" borderId="0" xfId="0" applyFont="1" applyFill="1" applyBorder="1"/>
    <xf numFmtId="0" fontId="27" fillId="0" borderId="19" xfId="0" applyFont="1" applyFill="1" applyBorder="1"/>
    <xf numFmtId="43" fontId="27" fillId="0" borderId="0" xfId="3" applyFont="1" applyFill="1" applyBorder="1"/>
    <xf numFmtId="43" fontId="27" fillId="0" borderId="0" xfId="3" applyFont="1" applyFill="1"/>
    <xf numFmtId="164" fontId="27" fillId="0" borderId="0" xfId="1" applyFont="1" applyFill="1"/>
    <xf numFmtId="164" fontId="27" fillId="0" borderId="0" xfId="1" applyFont="1" applyFill="1" applyBorder="1"/>
    <xf numFmtId="43" fontId="27" fillId="0" borderId="19" xfId="3" applyFont="1" applyFill="1" applyBorder="1"/>
    <xf numFmtId="164" fontId="27" fillId="0" borderId="19" xfId="1" applyFont="1" applyFill="1" applyBorder="1"/>
    <xf numFmtId="43" fontId="4" fillId="0" borderId="0" xfId="3" applyFont="1" applyFill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164" fontId="6" fillId="2" borderId="11" xfId="1" applyFont="1" applyFill="1" applyBorder="1" applyAlignment="1">
      <alignment horizontal="center"/>
    </xf>
    <xf numFmtId="164" fontId="6" fillId="2" borderId="12" xfId="1" applyFont="1" applyFill="1" applyBorder="1" applyAlignment="1">
      <alignment horizontal="center"/>
    </xf>
    <xf numFmtId="164" fontId="6" fillId="2" borderId="13" xfId="1" applyFont="1" applyFill="1" applyBorder="1" applyAlignment="1">
      <alignment horizontal="center"/>
    </xf>
    <xf numFmtId="164" fontId="6" fillId="2" borderId="1" xfId="1" applyFont="1" applyFill="1" applyBorder="1" applyAlignment="1">
      <alignment horizontal="center" vertical="center" wrapText="1"/>
    </xf>
    <xf numFmtId="164" fontId="6" fillId="2" borderId="4" xfId="1" applyFont="1" applyFill="1" applyBorder="1" applyAlignment="1">
      <alignment horizontal="center" vertical="center" wrapText="1"/>
    </xf>
    <xf numFmtId="164" fontId="6" fillId="2" borderId="7" xfId="1" applyFont="1" applyFill="1" applyBorder="1" applyAlignment="1">
      <alignment horizontal="center" vertical="center" wrapText="1"/>
    </xf>
    <xf numFmtId="164" fontId="6" fillId="2" borderId="10" xfId="1" applyFont="1" applyFill="1" applyBorder="1" applyAlignment="1">
      <alignment horizontal="center" vertical="center" wrapText="1"/>
    </xf>
    <xf numFmtId="164" fontId="6" fillId="2" borderId="14" xfId="1" applyFont="1" applyFill="1" applyBorder="1" applyAlignment="1">
      <alignment horizontal="center" vertical="center" wrapText="1"/>
    </xf>
    <xf numFmtId="164" fontId="6" fillId="2" borderId="15" xfId="1" applyFont="1" applyFill="1" applyBorder="1" applyAlignment="1">
      <alignment horizontal="center" vertical="center" wrapText="1"/>
    </xf>
    <xf numFmtId="165" fontId="6" fillId="2" borderId="10" xfId="1" applyNumberFormat="1" applyFont="1" applyFill="1" applyBorder="1" applyAlignment="1">
      <alignment horizontal="center" vertical="center" wrapText="1"/>
    </xf>
    <xf numFmtId="165" fontId="6" fillId="2" borderId="15" xfId="1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7" xfId="2" quotePrefix="1" applyFont="1" applyFill="1" applyBorder="1" applyAlignment="1">
      <alignment horizontal="center" vertical="center" wrapText="1"/>
    </xf>
    <xf numFmtId="164" fontId="3" fillId="2" borderId="18" xfId="1" applyFont="1" applyFill="1" applyBorder="1" applyAlignment="1">
      <alignment horizontal="center" vertical="center" wrapText="1"/>
    </xf>
    <xf numFmtId="164" fontId="3" fillId="2" borderId="17" xfId="1" applyFont="1" applyFill="1" applyBorder="1" applyAlignment="1">
      <alignment horizontal="center" vertical="center" wrapText="1"/>
    </xf>
    <xf numFmtId="43" fontId="25" fillId="0" borderId="0" xfId="3" applyFont="1" applyFill="1" applyAlignment="1">
      <alignment horizontal="left"/>
    </xf>
    <xf numFmtId="164" fontId="6" fillId="0" borderId="10" xfId="1" applyFont="1" applyFill="1" applyBorder="1" applyAlignment="1">
      <alignment horizontal="center" vertical="center" wrapText="1"/>
    </xf>
    <xf numFmtId="164" fontId="6" fillId="0" borderId="15" xfId="1" applyFont="1" applyFill="1" applyBorder="1" applyAlignment="1">
      <alignment horizontal="center" vertical="center" wrapText="1"/>
    </xf>
    <xf numFmtId="43" fontId="27" fillId="0" borderId="19" xfId="3" applyFont="1" applyFill="1" applyBorder="1" applyAlignment="1">
      <alignment horizontal="left"/>
    </xf>
    <xf numFmtId="165" fontId="6" fillId="0" borderId="10" xfId="1" applyNumberFormat="1" applyFont="1" applyFill="1" applyBorder="1" applyAlignment="1">
      <alignment horizontal="center" vertical="center" wrapText="1"/>
    </xf>
    <xf numFmtId="165" fontId="6" fillId="0" borderId="15" xfId="1" applyNumberFormat="1" applyFont="1" applyFill="1" applyBorder="1" applyAlignment="1">
      <alignment horizontal="center" vertical="center" wrapText="1"/>
    </xf>
    <xf numFmtId="164" fontId="6" fillId="0" borderId="0" xfId="1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164" fontId="6" fillId="0" borderId="12" xfId="1" applyFont="1" applyFill="1" applyBorder="1" applyAlignment="1">
      <alignment horizontal="center"/>
    </xf>
    <xf numFmtId="164" fontId="6" fillId="0" borderId="13" xfId="1" applyFont="1" applyFill="1" applyBorder="1" applyAlignment="1">
      <alignment horizontal="center"/>
    </xf>
    <xf numFmtId="164" fontId="6" fillId="0" borderId="11" xfId="1" applyFont="1" applyFill="1" applyBorder="1" applyAlignment="1">
      <alignment horizontal="center"/>
    </xf>
    <xf numFmtId="164" fontId="6" fillId="0" borderId="1" xfId="1" applyFont="1" applyFill="1" applyBorder="1" applyAlignment="1">
      <alignment horizontal="center" vertical="center" wrapText="1"/>
    </xf>
    <xf numFmtId="164" fontId="6" fillId="0" borderId="4" xfId="1" applyFont="1" applyFill="1" applyBorder="1" applyAlignment="1">
      <alignment horizontal="center" vertical="center" wrapText="1"/>
    </xf>
    <xf numFmtId="164" fontId="6" fillId="0" borderId="7" xfId="1" applyFont="1" applyFill="1" applyBorder="1" applyAlignment="1">
      <alignment horizontal="center" vertical="center" wrapText="1"/>
    </xf>
    <xf numFmtId="164" fontId="6" fillId="0" borderId="14" xfId="1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vertical="center" wrapText="1"/>
    </xf>
    <xf numFmtId="164" fontId="3" fillId="0" borderId="17" xfId="1" applyFont="1" applyFill="1" applyBorder="1" applyAlignment="1">
      <alignment horizontal="center" vertical="center" wrapText="1"/>
    </xf>
    <xf numFmtId="0" fontId="6" fillId="0" borderId="7" xfId="2" quotePrefix="1" applyFont="1" applyFill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1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es/Downloads/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3"/>
  <sheetViews>
    <sheetView tabSelected="1" view="pageBreakPreview" topLeftCell="D1" zoomScale="60" zoomScaleNormal="70" workbookViewId="0">
      <selection activeCell="Q10" sqref="Q10:Q11"/>
    </sheetView>
  </sheetViews>
  <sheetFormatPr defaultColWidth="9.09765625" defaultRowHeight="18.75" x14ac:dyDescent="0.3"/>
  <cols>
    <col min="1" max="1" width="2.19921875" style="32" customWidth="1"/>
    <col min="2" max="2" width="4.09765625" style="13" customWidth="1"/>
    <col min="3" max="3" width="33.3984375" style="32" customWidth="1"/>
    <col min="4" max="4" width="14.796875" style="53" customWidth="1"/>
    <col min="5" max="5" width="13.59765625" style="53" customWidth="1"/>
    <col min="6" max="7" width="10.3984375" style="53" customWidth="1"/>
    <col min="8" max="8" width="12.09765625" style="57" customWidth="1"/>
    <col min="9" max="9" width="15.09765625" style="57" hidden="1" customWidth="1"/>
    <col min="10" max="10" width="11.796875" style="57" customWidth="1"/>
    <col min="11" max="13" width="11.296875" style="53" customWidth="1"/>
    <col min="14" max="14" width="11.296875" style="53" hidden="1" customWidth="1"/>
    <col min="15" max="15" width="14.69921875" style="53" customWidth="1"/>
    <col min="16" max="17" width="9.8984375" style="53" customWidth="1"/>
    <col min="18" max="18" width="12.8984375" style="53" customWidth="1"/>
    <col min="19" max="19" width="12.8984375" style="53" hidden="1" customWidth="1"/>
    <col min="20" max="20" width="13.8984375" style="53" customWidth="1"/>
    <col min="21" max="21" width="12.19921875" style="53" customWidth="1"/>
    <col min="22" max="22" width="30.3984375" style="53" customWidth="1"/>
    <col min="23" max="16384" width="9.09765625" style="32"/>
  </cols>
  <sheetData>
    <row r="1" spans="1:22" s="7" customFormat="1" ht="25.5" customHeight="1" x14ac:dyDescent="0.25">
      <c r="A1" s="1"/>
      <c r="B1" s="2"/>
      <c r="C1" s="3"/>
      <c r="D1" s="4"/>
      <c r="E1" s="4"/>
      <c r="F1" s="4"/>
      <c r="G1" s="4"/>
      <c r="H1" s="5"/>
      <c r="I1" s="5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6"/>
    </row>
    <row r="2" spans="1:22" s="7" customFormat="1" ht="25.5" customHeight="1" x14ac:dyDescent="0.25">
      <c r="A2" s="200" t="s">
        <v>15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</row>
    <row r="3" spans="1:22" s="7" customFormat="1" ht="21.75" customHeight="1" x14ac:dyDescent="0.25">
      <c r="A3" s="202" t="s">
        <v>208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</row>
    <row r="4" spans="1:22" s="7" customFormat="1" ht="16.5" customHeight="1" x14ac:dyDescent="0.25">
      <c r="A4" s="8" t="s">
        <v>0</v>
      </c>
      <c r="B4" s="9"/>
      <c r="C4" s="9"/>
      <c r="D4" s="9"/>
      <c r="E4" s="9"/>
      <c r="F4" s="9"/>
      <c r="G4" s="9"/>
      <c r="H4" s="10"/>
      <c r="I4" s="10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71"/>
      <c r="V4" s="12" t="s">
        <v>1</v>
      </c>
    </row>
    <row r="5" spans="1:22" s="7" customFormat="1" ht="20.25" customHeight="1" x14ac:dyDescent="0.25">
      <c r="A5" s="8" t="s">
        <v>46</v>
      </c>
      <c r="B5" s="13"/>
      <c r="C5" s="14"/>
      <c r="D5" s="15"/>
      <c r="E5" s="15"/>
      <c r="F5" s="16"/>
      <c r="G5" s="16"/>
      <c r="H5" s="17"/>
      <c r="I5" s="17"/>
      <c r="J5" s="17"/>
      <c r="K5" s="16"/>
      <c r="L5" s="18"/>
      <c r="M5" s="16"/>
      <c r="N5" s="16"/>
      <c r="O5" s="19"/>
      <c r="P5" s="16"/>
      <c r="Q5" s="18"/>
      <c r="R5" s="16"/>
      <c r="S5" s="16"/>
      <c r="T5" s="19"/>
      <c r="U5" s="11"/>
      <c r="V5" s="12" t="s">
        <v>2</v>
      </c>
    </row>
    <row r="6" spans="1:22" s="7" customFormat="1" ht="18" x14ac:dyDescent="0.25">
      <c r="A6" s="8" t="s">
        <v>45</v>
      </c>
      <c r="B6" s="13"/>
      <c r="C6" s="14"/>
      <c r="D6" s="15"/>
      <c r="E6" s="15"/>
      <c r="F6" s="16"/>
      <c r="G6" s="16"/>
      <c r="H6" s="17"/>
      <c r="I6" s="17"/>
      <c r="J6" s="17"/>
      <c r="K6" s="16"/>
      <c r="L6" s="16"/>
      <c r="M6" s="16"/>
      <c r="N6" s="20"/>
      <c r="O6" s="16"/>
      <c r="P6" s="16"/>
      <c r="Q6" s="16"/>
      <c r="R6" s="16"/>
      <c r="S6" s="20"/>
      <c r="T6" s="16"/>
      <c r="U6" s="11"/>
      <c r="V6" s="12" t="s">
        <v>3</v>
      </c>
    </row>
    <row r="7" spans="1:22" s="7" customFormat="1" ht="15.75" x14ac:dyDescent="0.25">
      <c r="A7" s="8" t="s">
        <v>48</v>
      </c>
      <c r="B7" s="13"/>
      <c r="C7" s="14"/>
      <c r="D7" s="15"/>
      <c r="E7" s="15"/>
      <c r="F7" s="16"/>
      <c r="G7" s="16"/>
      <c r="H7" s="17"/>
      <c r="I7" s="17"/>
      <c r="J7" s="17"/>
      <c r="K7" s="16"/>
      <c r="L7" s="16"/>
      <c r="M7" s="21"/>
      <c r="N7" s="21"/>
      <c r="O7" s="16"/>
      <c r="P7" s="16"/>
      <c r="Q7" s="16"/>
      <c r="R7" s="21"/>
      <c r="S7" s="21"/>
      <c r="T7" s="16"/>
      <c r="U7" s="16"/>
      <c r="V7" s="16"/>
    </row>
    <row r="8" spans="1:22" s="7" customFormat="1" ht="18.75" customHeight="1" thickBot="1" x14ac:dyDescent="0.3">
      <c r="A8" s="22" t="s">
        <v>54</v>
      </c>
      <c r="B8" s="13"/>
      <c r="C8" s="14"/>
      <c r="D8" s="24"/>
      <c r="E8" s="24"/>
      <c r="F8" s="25"/>
      <c r="G8" s="25"/>
      <c r="H8" s="26"/>
      <c r="I8" s="26"/>
      <c r="J8" s="26"/>
      <c r="K8" s="25"/>
      <c r="L8" s="25"/>
      <c r="M8" s="27"/>
      <c r="N8" s="27"/>
      <c r="O8" s="25"/>
      <c r="P8" s="25"/>
      <c r="Q8" s="25"/>
      <c r="R8" s="27"/>
      <c r="S8" s="27"/>
      <c r="T8" s="25"/>
      <c r="U8" s="25"/>
      <c r="V8" s="25"/>
    </row>
    <row r="9" spans="1:22" s="7" customFormat="1" ht="31.5" customHeight="1" thickBot="1" x14ac:dyDescent="0.3">
      <c r="A9" s="215" t="s">
        <v>16</v>
      </c>
      <c r="B9" s="216"/>
      <c r="C9" s="217"/>
      <c r="D9" s="205" t="s">
        <v>20</v>
      </c>
      <c r="E9" s="205"/>
      <c r="F9" s="205"/>
      <c r="G9" s="205"/>
      <c r="H9" s="205"/>
      <c r="I9" s="205"/>
      <c r="J9" s="206"/>
      <c r="K9" s="204" t="s">
        <v>21</v>
      </c>
      <c r="L9" s="205"/>
      <c r="M9" s="205"/>
      <c r="N9" s="205"/>
      <c r="O9" s="206"/>
      <c r="P9" s="204" t="s">
        <v>22</v>
      </c>
      <c r="Q9" s="205"/>
      <c r="R9" s="205"/>
      <c r="S9" s="205"/>
      <c r="T9" s="206"/>
      <c r="U9" s="207" t="s">
        <v>9</v>
      </c>
      <c r="V9" s="210" t="s">
        <v>23</v>
      </c>
    </row>
    <row r="10" spans="1:22" s="7" customFormat="1" ht="54.75" customHeight="1" x14ac:dyDescent="0.2">
      <c r="A10" s="218"/>
      <c r="B10" s="219"/>
      <c r="C10" s="220"/>
      <c r="D10" s="225" t="s">
        <v>17</v>
      </c>
      <c r="E10" s="226"/>
      <c r="F10" s="210" t="s">
        <v>4</v>
      </c>
      <c r="G10" s="210" t="s">
        <v>5</v>
      </c>
      <c r="H10" s="213" t="s">
        <v>6</v>
      </c>
      <c r="I10" s="213" t="s">
        <v>7</v>
      </c>
      <c r="J10" s="213" t="s">
        <v>8</v>
      </c>
      <c r="K10" s="210" t="s">
        <v>4</v>
      </c>
      <c r="L10" s="210" t="s">
        <v>5</v>
      </c>
      <c r="M10" s="213" t="s">
        <v>6</v>
      </c>
      <c r="N10" s="213" t="s">
        <v>7</v>
      </c>
      <c r="O10" s="213" t="s">
        <v>8</v>
      </c>
      <c r="P10" s="210" t="s">
        <v>4</v>
      </c>
      <c r="Q10" s="210" t="s">
        <v>5</v>
      </c>
      <c r="R10" s="213" t="s">
        <v>6</v>
      </c>
      <c r="S10" s="213" t="s">
        <v>7</v>
      </c>
      <c r="T10" s="213" t="s">
        <v>8</v>
      </c>
      <c r="U10" s="208"/>
      <c r="V10" s="211"/>
    </row>
    <row r="11" spans="1:22" s="7" customFormat="1" ht="54.75" customHeight="1" thickBot="1" x14ac:dyDescent="0.25">
      <c r="A11" s="221"/>
      <c r="B11" s="222"/>
      <c r="C11" s="223"/>
      <c r="D11" s="69" t="s">
        <v>18</v>
      </c>
      <c r="E11" s="70" t="s">
        <v>19</v>
      </c>
      <c r="F11" s="212"/>
      <c r="G11" s="212"/>
      <c r="H11" s="214"/>
      <c r="I11" s="214"/>
      <c r="J11" s="214"/>
      <c r="K11" s="212"/>
      <c r="L11" s="212"/>
      <c r="M11" s="214"/>
      <c r="N11" s="214"/>
      <c r="O11" s="214"/>
      <c r="P11" s="212"/>
      <c r="Q11" s="212"/>
      <c r="R11" s="214"/>
      <c r="S11" s="214"/>
      <c r="T11" s="214"/>
      <c r="U11" s="209"/>
      <c r="V11" s="212"/>
    </row>
    <row r="12" spans="1:22" s="67" customFormat="1" ht="33.75" customHeight="1" thickBot="1" x14ac:dyDescent="0.25">
      <c r="A12" s="224" t="s">
        <v>24</v>
      </c>
      <c r="B12" s="222"/>
      <c r="C12" s="223"/>
      <c r="D12" s="60" t="s">
        <v>25</v>
      </c>
      <c r="E12" s="61" t="s">
        <v>26</v>
      </c>
      <c r="F12" s="62" t="s">
        <v>27</v>
      </c>
      <c r="G12" s="63" t="s">
        <v>28</v>
      </c>
      <c r="H12" s="64" t="s">
        <v>29</v>
      </c>
      <c r="I12" s="64" t="s">
        <v>30</v>
      </c>
      <c r="J12" s="65" t="s">
        <v>31</v>
      </c>
      <c r="K12" s="62" t="s">
        <v>32</v>
      </c>
      <c r="L12" s="63" t="s">
        <v>34</v>
      </c>
      <c r="M12" s="64" t="s">
        <v>33</v>
      </c>
      <c r="N12" s="64" t="s">
        <v>35</v>
      </c>
      <c r="O12" s="65" t="s">
        <v>36</v>
      </c>
      <c r="P12" s="62" t="s">
        <v>37</v>
      </c>
      <c r="Q12" s="63" t="s">
        <v>38</v>
      </c>
      <c r="R12" s="64" t="s">
        <v>39</v>
      </c>
      <c r="S12" s="64" t="s">
        <v>40</v>
      </c>
      <c r="T12" s="64" t="s">
        <v>41</v>
      </c>
      <c r="U12" s="66" t="s">
        <v>42</v>
      </c>
      <c r="V12" s="66" t="s">
        <v>43</v>
      </c>
    </row>
    <row r="13" spans="1:22" x14ac:dyDescent="0.3">
      <c r="A13" s="28"/>
      <c r="C13" s="29"/>
      <c r="D13" s="30"/>
      <c r="E13" s="30"/>
      <c r="F13" s="30"/>
      <c r="G13" s="30"/>
      <c r="H13" s="31"/>
      <c r="I13" s="31"/>
      <c r="J13" s="31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3">
      <c r="A14" s="35"/>
      <c r="C14" s="29"/>
      <c r="D14" s="33"/>
      <c r="E14" s="33"/>
      <c r="F14" s="33"/>
      <c r="G14" s="33"/>
      <c r="H14" s="34"/>
      <c r="I14" s="34"/>
      <c r="J14" s="34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22" ht="15" x14ac:dyDescent="0.25">
      <c r="A15" s="35"/>
      <c r="B15" s="36"/>
      <c r="C15" s="68" t="s">
        <v>55</v>
      </c>
      <c r="D15" s="37">
        <f t="shared" ref="D15:J15" si="0">SUM(D16:D19)</f>
        <v>0</v>
      </c>
      <c r="E15" s="37"/>
      <c r="F15" s="37">
        <f t="shared" si="0"/>
        <v>0</v>
      </c>
      <c r="G15" s="37">
        <f t="shared" si="0"/>
        <v>0</v>
      </c>
      <c r="H15" s="37">
        <f t="shared" si="0"/>
        <v>119902.5</v>
      </c>
      <c r="I15" s="37">
        <f t="shared" si="0"/>
        <v>0</v>
      </c>
      <c r="J15" s="37">
        <f t="shared" si="0"/>
        <v>119902.5</v>
      </c>
      <c r="K15" s="37">
        <f t="shared" ref="K15:V15" si="1">SUM(K16:K19)</f>
        <v>0</v>
      </c>
      <c r="L15" s="37">
        <f t="shared" si="1"/>
        <v>0</v>
      </c>
      <c r="M15" s="37">
        <f t="shared" si="1"/>
        <v>119902.5</v>
      </c>
      <c r="N15" s="37">
        <f t="shared" si="1"/>
        <v>0</v>
      </c>
      <c r="O15" s="37">
        <f t="shared" si="1"/>
        <v>119902.5</v>
      </c>
      <c r="P15" s="37">
        <f t="shared" si="1"/>
        <v>0</v>
      </c>
      <c r="Q15" s="37">
        <f t="shared" si="1"/>
        <v>0</v>
      </c>
      <c r="R15" s="37">
        <f t="shared" si="1"/>
        <v>118270.5</v>
      </c>
      <c r="S15" s="37">
        <f t="shared" si="1"/>
        <v>0</v>
      </c>
      <c r="T15" s="37">
        <f t="shared" si="1"/>
        <v>118270.5</v>
      </c>
      <c r="U15" s="37">
        <f t="shared" si="1"/>
        <v>0</v>
      </c>
      <c r="V15" s="37">
        <f t="shared" si="1"/>
        <v>1632</v>
      </c>
    </row>
    <row r="16" spans="1:22" x14ac:dyDescent="0.3">
      <c r="A16" s="35"/>
      <c r="C16" s="38" t="s">
        <v>10</v>
      </c>
      <c r="D16" s="33"/>
      <c r="E16" s="33"/>
      <c r="F16" s="33"/>
      <c r="G16" s="33"/>
      <c r="H16" s="33"/>
      <c r="I16" s="33"/>
      <c r="J16" s="33">
        <f>SUM(F16:I16)</f>
        <v>0</v>
      </c>
      <c r="K16" s="33"/>
      <c r="L16" s="33"/>
      <c r="M16" s="33"/>
      <c r="N16" s="33"/>
      <c r="O16" s="33">
        <f>SUM(K16:N16)</f>
        <v>0</v>
      </c>
      <c r="P16" s="33"/>
      <c r="Q16" s="33"/>
      <c r="R16" s="33"/>
      <c r="S16" s="33"/>
      <c r="T16" s="33">
        <f>SUM(P16:S16)</f>
        <v>0</v>
      </c>
      <c r="U16" s="33">
        <f>J16-O16</f>
        <v>0</v>
      </c>
      <c r="V16" s="33">
        <f>O16-T16</f>
        <v>0</v>
      </c>
    </row>
    <row r="17" spans="1:28" s="110" customFormat="1" x14ac:dyDescent="0.3">
      <c r="A17" s="111"/>
      <c r="B17" s="83"/>
      <c r="C17" s="113" t="s">
        <v>11</v>
      </c>
      <c r="D17" s="112" t="s">
        <v>207</v>
      </c>
      <c r="E17" s="179">
        <v>44029</v>
      </c>
      <c r="F17" s="112"/>
      <c r="G17" s="129"/>
      <c r="H17" s="112">
        <v>119902.5</v>
      </c>
      <c r="I17" s="112"/>
      <c r="J17" s="112">
        <f>SUM(F17:I17)</f>
        <v>119902.5</v>
      </c>
      <c r="K17" s="112"/>
      <c r="L17" s="112">
        <f>SUM(G17)</f>
        <v>0</v>
      </c>
      <c r="M17" s="112">
        <f>SUM(H17)</f>
        <v>119902.5</v>
      </c>
      <c r="N17" s="112"/>
      <c r="O17" s="112">
        <f>SUM(K17:N17)</f>
        <v>119902.5</v>
      </c>
      <c r="P17" s="112"/>
      <c r="Q17" s="112"/>
      <c r="R17" s="112">
        <v>118270.5</v>
      </c>
      <c r="S17" s="112"/>
      <c r="T17" s="112">
        <f>SUM(P17:S17)</f>
        <v>118270.5</v>
      </c>
      <c r="U17" s="112">
        <f t="shared" ref="U17:U19" si="2">J17-O17</f>
        <v>0</v>
      </c>
      <c r="V17" s="112">
        <f t="shared" ref="V17:V19" si="3">O17-T17</f>
        <v>1632</v>
      </c>
      <c r="AB17" s="130"/>
    </row>
    <row r="18" spans="1:28" x14ac:dyDescent="0.3">
      <c r="A18" s="35"/>
      <c r="C18" s="38" t="s">
        <v>12</v>
      </c>
      <c r="D18" s="33"/>
      <c r="E18" s="33"/>
      <c r="F18" s="33"/>
      <c r="G18" s="33"/>
      <c r="H18" s="33"/>
      <c r="I18" s="33"/>
      <c r="J18" s="33">
        <f>SUM(F18:I18)</f>
        <v>0</v>
      </c>
      <c r="K18" s="33"/>
      <c r="L18" s="33"/>
      <c r="M18" s="33"/>
      <c r="N18" s="33"/>
      <c r="O18" s="33">
        <f>SUM(K18:N18)</f>
        <v>0</v>
      </c>
      <c r="P18" s="33"/>
      <c r="Q18" s="33"/>
      <c r="R18" s="33"/>
      <c r="S18" s="33"/>
      <c r="T18" s="33">
        <f>SUM(P18:S18)</f>
        <v>0</v>
      </c>
      <c r="U18" s="33">
        <f t="shared" si="2"/>
        <v>0</v>
      </c>
      <c r="V18" s="33">
        <f t="shared" si="3"/>
        <v>0</v>
      </c>
    </row>
    <row r="19" spans="1:28" x14ac:dyDescent="0.3">
      <c r="A19" s="35"/>
      <c r="C19" s="38" t="s">
        <v>13</v>
      </c>
      <c r="D19" s="33"/>
      <c r="E19" s="33"/>
      <c r="F19" s="33"/>
      <c r="G19" s="33"/>
      <c r="H19" s="33"/>
      <c r="I19" s="33"/>
      <c r="J19" s="33">
        <f>SUM(F19:I19)</f>
        <v>0</v>
      </c>
      <c r="K19" s="33"/>
      <c r="L19" s="33"/>
      <c r="M19" s="33"/>
      <c r="N19" s="33"/>
      <c r="O19" s="33">
        <f>SUM(K19:N19)</f>
        <v>0</v>
      </c>
      <c r="P19" s="33"/>
      <c r="Q19" s="33"/>
      <c r="R19" s="33"/>
      <c r="S19" s="33"/>
      <c r="T19" s="33">
        <f>SUM(P19:S19)</f>
        <v>0</v>
      </c>
      <c r="U19" s="33">
        <f t="shared" si="2"/>
        <v>0</v>
      </c>
      <c r="V19" s="33">
        <f t="shared" si="3"/>
        <v>0</v>
      </c>
    </row>
    <row r="20" spans="1:28" x14ac:dyDescent="0.3">
      <c r="A20" s="35"/>
      <c r="C20" s="39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8" ht="15" hidden="1" x14ac:dyDescent="0.25">
      <c r="A21" s="35"/>
      <c r="B21" s="36"/>
      <c r="C21" s="68" t="s">
        <v>44</v>
      </c>
      <c r="D21" s="37">
        <f t="shared" ref="D21:V21" si="4">SUM(D22:D25)</f>
        <v>0</v>
      </c>
      <c r="E21" s="37">
        <f t="shared" si="4"/>
        <v>0</v>
      </c>
      <c r="F21" s="37">
        <f t="shared" si="4"/>
        <v>0</v>
      </c>
      <c r="G21" s="37">
        <f t="shared" si="4"/>
        <v>0</v>
      </c>
      <c r="H21" s="37">
        <f t="shared" si="4"/>
        <v>0</v>
      </c>
      <c r="I21" s="37">
        <f t="shared" si="4"/>
        <v>0</v>
      </c>
      <c r="J21" s="37">
        <f t="shared" si="4"/>
        <v>0</v>
      </c>
      <c r="K21" s="37">
        <f t="shared" si="4"/>
        <v>0</v>
      </c>
      <c r="L21" s="37">
        <f t="shared" si="4"/>
        <v>0</v>
      </c>
      <c r="M21" s="37">
        <f t="shared" si="4"/>
        <v>0</v>
      </c>
      <c r="N21" s="37">
        <f t="shared" si="4"/>
        <v>0</v>
      </c>
      <c r="O21" s="37">
        <f t="shared" si="4"/>
        <v>0</v>
      </c>
      <c r="P21" s="37">
        <f t="shared" si="4"/>
        <v>0</v>
      </c>
      <c r="Q21" s="37">
        <f t="shared" si="4"/>
        <v>0</v>
      </c>
      <c r="R21" s="37">
        <f t="shared" si="4"/>
        <v>0</v>
      </c>
      <c r="S21" s="37">
        <f t="shared" si="4"/>
        <v>0</v>
      </c>
      <c r="T21" s="37">
        <f t="shared" si="4"/>
        <v>0</v>
      </c>
      <c r="U21" s="37">
        <f t="shared" si="4"/>
        <v>0</v>
      </c>
      <c r="V21" s="37">
        <f t="shared" si="4"/>
        <v>0</v>
      </c>
    </row>
    <row r="22" spans="1:28" hidden="1" x14ac:dyDescent="0.3">
      <c r="A22" s="35"/>
      <c r="C22" s="38" t="s">
        <v>10</v>
      </c>
      <c r="D22" s="33"/>
      <c r="E22" s="33"/>
      <c r="F22" s="33"/>
      <c r="G22" s="33"/>
      <c r="H22" s="33"/>
      <c r="I22" s="33"/>
      <c r="J22" s="33">
        <f>SUM(F22:I22)</f>
        <v>0</v>
      </c>
      <c r="K22" s="33"/>
      <c r="L22" s="33"/>
      <c r="M22" s="33"/>
      <c r="N22" s="33"/>
      <c r="O22" s="33">
        <f>SUM(K22:N22)</f>
        <v>0</v>
      </c>
      <c r="P22" s="33"/>
      <c r="Q22" s="33"/>
      <c r="R22" s="33"/>
      <c r="S22" s="33"/>
      <c r="T22" s="33">
        <f>SUM(P22:S22)</f>
        <v>0</v>
      </c>
      <c r="U22" s="33">
        <f>J22-O22</f>
        <v>0</v>
      </c>
      <c r="V22" s="33">
        <f>O22-T22</f>
        <v>0</v>
      </c>
    </row>
    <row r="23" spans="1:28" hidden="1" x14ac:dyDescent="0.3">
      <c r="A23" s="35"/>
      <c r="C23" s="38" t="s">
        <v>11</v>
      </c>
      <c r="D23" s="33"/>
      <c r="E23" s="33"/>
      <c r="F23" s="33"/>
      <c r="G23" s="33"/>
      <c r="H23" s="33"/>
      <c r="I23" s="33"/>
      <c r="J23" s="33">
        <f>SUM(F23:I23)</f>
        <v>0</v>
      </c>
      <c r="K23" s="33"/>
      <c r="L23" s="33"/>
      <c r="M23" s="33"/>
      <c r="N23" s="33"/>
      <c r="O23" s="33">
        <f>SUM(K23:N23)</f>
        <v>0</v>
      </c>
      <c r="P23" s="33"/>
      <c r="Q23" s="33"/>
      <c r="R23" s="33"/>
      <c r="S23" s="33"/>
      <c r="T23" s="33">
        <f>SUM(P23:S23)</f>
        <v>0</v>
      </c>
      <c r="U23" s="33">
        <f t="shared" ref="U23:U25" si="5">J23-O23</f>
        <v>0</v>
      </c>
      <c r="V23" s="33">
        <f t="shared" ref="V23:V25" si="6">O23-T23</f>
        <v>0</v>
      </c>
    </row>
    <row r="24" spans="1:28" hidden="1" x14ac:dyDescent="0.3">
      <c r="A24" s="35"/>
      <c r="C24" s="38" t="s">
        <v>12</v>
      </c>
      <c r="D24" s="33"/>
      <c r="E24" s="33"/>
      <c r="F24" s="33"/>
      <c r="G24" s="33"/>
      <c r="H24" s="33"/>
      <c r="I24" s="33"/>
      <c r="J24" s="33">
        <f>SUM(F24:I24)</f>
        <v>0</v>
      </c>
      <c r="K24" s="33"/>
      <c r="L24" s="33"/>
      <c r="M24" s="33"/>
      <c r="N24" s="33"/>
      <c r="O24" s="33">
        <f>SUM(K24:N24)</f>
        <v>0</v>
      </c>
      <c r="P24" s="33"/>
      <c r="Q24" s="33"/>
      <c r="R24" s="33"/>
      <c r="S24" s="33"/>
      <c r="T24" s="33">
        <f>SUM(P24:S24)</f>
        <v>0</v>
      </c>
      <c r="U24" s="33">
        <f t="shared" si="5"/>
        <v>0</v>
      </c>
      <c r="V24" s="33">
        <f t="shared" si="6"/>
        <v>0</v>
      </c>
    </row>
    <row r="25" spans="1:28" hidden="1" x14ac:dyDescent="0.3">
      <c r="A25" s="35"/>
      <c r="C25" s="38" t="s">
        <v>13</v>
      </c>
      <c r="D25" s="33"/>
      <c r="E25" s="33"/>
      <c r="F25" s="33"/>
      <c r="G25" s="33"/>
      <c r="H25" s="33"/>
      <c r="I25" s="33"/>
      <c r="J25" s="33">
        <f>SUM(F25:I25)</f>
        <v>0</v>
      </c>
      <c r="K25" s="33"/>
      <c r="L25" s="33"/>
      <c r="M25" s="33"/>
      <c r="N25" s="33"/>
      <c r="O25" s="33">
        <f>SUM(K25:N25)</f>
        <v>0</v>
      </c>
      <c r="P25" s="33"/>
      <c r="Q25" s="33"/>
      <c r="R25" s="33"/>
      <c r="S25" s="33"/>
      <c r="T25" s="33">
        <f>SUM(P25:S25)</f>
        <v>0</v>
      </c>
      <c r="U25" s="33">
        <f t="shared" si="5"/>
        <v>0</v>
      </c>
      <c r="V25" s="33">
        <f t="shared" si="6"/>
        <v>0</v>
      </c>
      <c r="X25" s="32" t="s">
        <v>51</v>
      </c>
    </row>
    <row r="26" spans="1:28" customFormat="1" hidden="1" x14ac:dyDescent="0.3">
      <c r="A26" s="40"/>
      <c r="B26" s="41"/>
      <c r="C26" s="4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X26" s="32" t="s">
        <v>52</v>
      </c>
    </row>
    <row r="27" spans="1:28" ht="15" hidden="1" x14ac:dyDescent="0.25">
      <c r="A27" s="35"/>
      <c r="B27" s="36"/>
      <c r="C27" s="68" t="s">
        <v>44</v>
      </c>
      <c r="D27" s="37">
        <f t="shared" ref="D27:V27" si="7">SUM(D28:D31)</f>
        <v>0</v>
      </c>
      <c r="E27" s="37">
        <f t="shared" si="7"/>
        <v>0</v>
      </c>
      <c r="F27" s="37">
        <f t="shared" si="7"/>
        <v>0</v>
      </c>
      <c r="G27" s="37">
        <f t="shared" si="7"/>
        <v>0</v>
      </c>
      <c r="H27" s="37">
        <f t="shared" si="7"/>
        <v>0</v>
      </c>
      <c r="I27" s="37">
        <f t="shared" si="7"/>
        <v>0</v>
      </c>
      <c r="J27" s="37">
        <f t="shared" si="7"/>
        <v>0</v>
      </c>
      <c r="K27" s="37">
        <f t="shared" si="7"/>
        <v>0</v>
      </c>
      <c r="L27" s="37">
        <f t="shared" si="7"/>
        <v>0</v>
      </c>
      <c r="M27" s="37">
        <f t="shared" si="7"/>
        <v>0</v>
      </c>
      <c r="N27" s="37">
        <f t="shared" si="7"/>
        <v>0</v>
      </c>
      <c r="O27" s="37">
        <f t="shared" si="7"/>
        <v>0</v>
      </c>
      <c r="P27" s="37">
        <f t="shared" si="7"/>
        <v>0</v>
      </c>
      <c r="Q27" s="37">
        <f t="shared" si="7"/>
        <v>0</v>
      </c>
      <c r="R27" s="37">
        <f t="shared" si="7"/>
        <v>0</v>
      </c>
      <c r="S27" s="37">
        <f t="shared" si="7"/>
        <v>0</v>
      </c>
      <c r="T27" s="37">
        <f t="shared" si="7"/>
        <v>0</v>
      </c>
      <c r="U27" s="37">
        <f t="shared" si="7"/>
        <v>0</v>
      </c>
      <c r="V27" s="37">
        <f t="shared" si="7"/>
        <v>0</v>
      </c>
      <c r="X27" s="32" t="s">
        <v>53</v>
      </c>
    </row>
    <row r="28" spans="1:28" hidden="1" x14ac:dyDescent="0.3">
      <c r="A28" s="35"/>
      <c r="C28" s="38" t="s">
        <v>10</v>
      </c>
      <c r="D28" s="33"/>
      <c r="E28" s="33"/>
      <c r="F28" s="33"/>
      <c r="G28" s="33"/>
      <c r="H28" s="33"/>
      <c r="I28" s="33"/>
      <c r="J28" s="33">
        <f>SUM(F28:I28)</f>
        <v>0</v>
      </c>
      <c r="K28" s="33"/>
      <c r="L28" s="33"/>
      <c r="M28" s="33"/>
      <c r="N28" s="33"/>
      <c r="O28" s="33">
        <f>SUM(K28:N28)</f>
        <v>0</v>
      </c>
      <c r="P28" s="33"/>
      <c r="Q28" s="33"/>
      <c r="R28" s="33"/>
      <c r="S28" s="33"/>
      <c r="T28" s="33">
        <f>SUM(P28:S28)</f>
        <v>0</v>
      </c>
      <c r="U28" s="33">
        <f>J28-O28</f>
        <v>0</v>
      </c>
      <c r="V28" s="33">
        <f>O28-T28</f>
        <v>0</v>
      </c>
    </row>
    <row r="29" spans="1:28" hidden="1" x14ac:dyDescent="0.3">
      <c r="A29" s="35"/>
      <c r="C29" s="38" t="s">
        <v>11</v>
      </c>
      <c r="D29" s="33"/>
      <c r="E29" s="33"/>
      <c r="F29" s="33"/>
      <c r="G29" s="33"/>
      <c r="H29" s="33"/>
      <c r="I29" s="33"/>
      <c r="J29" s="33">
        <f>SUM(F29:I29)</f>
        <v>0</v>
      </c>
      <c r="K29" s="33"/>
      <c r="L29" s="33"/>
      <c r="M29" s="33"/>
      <c r="N29" s="33"/>
      <c r="O29" s="33">
        <f>SUM(K29:N29)</f>
        <v>0</v>
      </c>
      <c r="P29" s="33"/>
      <c r="Q29" s="33"/>
      <c r="R29" s="33"/>
      <c r="S29" s="33"/>
      <c r="T29" s="33">
        <f>SUM(P29:S29)</f>
        <v>0</v>
      </c>
      <c r="U29" s="33">
        <f t="shared" ref="U29:U31" si="8">J29-O29</f>
        <v>0</v>
      </c>
      <c r="V29" s="33">
        <f t="shared" ref="V29:V31" si="9">O29-T29</f>
        <v>0</v>
      </c>
    </row>
    <row r="30" spans="1:28" hidden="1" x14ac:dyDescent="0.3">
      <c r="A30" s="35"/>
      <c r="C30" s="38" t="s">
        <v>12</v>
      </c>
      <c r="D30" s="33"/>
      <c r="E30" s="33"/>
      <c r="F30" s="33"/>
      <c r="G30" s="33"/>
      <c r="H30" s="33"/>
      <c r="I30" s="33"/>
      <c r="J30" s="33">
        <f>SUM(F30:I30)</f>
        <v>0</v>
      </c>
      <c r="K30" s="33"/>
      <c r="L30" s="33"/>
      <c r="M30" s="33"/>
      <c r="N30" s="33"/>
      <c r="O30" s="33">
        <f>SUM(K30:N30)</f>
        <v>0</v>
      </c>
      <c r="P30" s="33"/>
      <c r="Q30" s="33"/>
      <c r="R30" s="33"/>
      <c r="S30" s="33"/>
      <c r="T30" s="33">
        <f>SUM(P30:S30)</f>
        <v>0</v>
      </c>
      <c r="U30" s="33">
        <f t="shared" si="8"/>
        <v>0</v>
      </c>
      <c r="V30" s="33">
        <f t="shared" si="9"/>
        <v>0</v>
      </c>
    </row>
    <row r="31" spans="1:28" hidden="1" x14ac:dyDescent="0.3">
      <c r="A31" s="35"/>
      <c r="C31" s="38" t="s">
        <v>13</v>
      </c>
      <c r="D31" s="33"/>
      <c r="E31" s="33"/>
      <c r="F31" s="33"/>
      <c r="G31" s="33"/>
      <c r="H31" s="33"/>
      <c r="I31" s="33"/>
      <c r="J31" s="33">
        <f>SUM(F31:I31)</f>
        <v>0</v>
      </c>
      <c r="K31" s="33"/>
      <c r="L31" s="33"/>
      <c r="M31" s="33"/>
      <c r="N31" s="33"/>
      <c r="O31" s="33">
        <f>SUM(K31:N31)</f>
        <v>0</v>
      </c>
      <c r="P31" s="33"/>
      <c r="Q31" s="33"/>
      <c r="R31" s="33"/>
      <c r="S31" s="33"/>
      <c r="T31" s="33">
        <f>SUM(P31:S31)</f>
        <v>0</v>
      </c>
      <c r="U31" s="33">
        <f t="shared" si="8"/>
        <v>0</v>
      </c>
      <c r="V31" s="33">
        <f t="shared" si="9"/>
        <v>0</v>
      </c>
    </row>
    <row r="32" spans="1:28" customFormat="1" hidden="1" x14ac:dyDescent="0.3">
      <c r="A32" s="40"/>
      <c r="B32" s="41"/>
      <c r="C32" s="4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1:22" ht="15" hidden="1" x14ac:dyDescent="0.25">
      <c r="A33" s="35"/>
      <c r="B33" s="36"/>
      <c r="C33" s="68" t="s">
        <v>44</v>
      </c>
      <c r="D33" s="37">
        <f t="shared" ref="D33:V33" si="10">SUM(D34:D37)</f>
        <v>0</v>
      </c>
      <c r="E33" s="37">
        <f t="shared" si="10"/>
        <v>0</v>
      </c>
      <c r="F33" s="37">
        <f t="shared" si="10"/>
        <v>0</v>
      </c>
      <c r="G33" s="37">
        <f t="shared" si="10"/>
        <v>0</v>
      </c>
      <c r="H33" s="37">
        <f t="shared" si="10"/>
        <v>0</v>
      </c>
      <c r="I33" s="37">
        <f t="shared" si="10"/>
        <v>0</v>
      </c>
      <c r="J33" s="37">
        <f t="shared" si="10"/>
        <v>0</v>
      </c>
      <c r="K33" s="37">
        <f t="shared" si="10"/>
        <v>0</v>
      </c>
      <c r="L33" s="37">
        <f t="shared" si="10"/>
        <v>0</v>
      </c>
      <c r="M33" s="37">
        <f t="shared" si="10"/>
        <v>0</v>
      </c>
      <c r="N33" s="37">
        <f t="shared" si="10"/>
        <v>0</v>
      </c>
      <c r="O33" s="37">
        <f t="shared" si="10"/>
        <v>0</v>
      </c>
      <c r="P33" s="37">
        <f t="shared" si="10"/>
        <v>0</v>
      </c>
      <c r="Q33" s="37">
        <f t="shared" si="10"/>
        <v>0</v>
      </c>
      <c r="R33" s="37">
        <f t="shared" si="10"/>
        <v>0</v>
      </c>
      <c r="S33" s="37">
        <f t="shared" si="10"/>
        <v>0</v>
      </c>
      <c r="T33" s="37">
        <f t="shared" si="10"/>
        <v>0</v>
      </c>
      <c r="U33" s="37">
        <f t="shared" si="10"/>
        <v>0</v>
      </c>
      <c r="V33" s="37">
        <f t="shared" si="10"/>
        <v>0</v>
      </c>
    </row>
    <row r="34" spans="1:22" hidden="1" x14ac:dyDescent="0.3">
      <c r="A34" s="35"/>
      <c r="C34" s="38" t="s">
        <v>10</v>
      </c>
      <c r="D34" s="33"/>
      <c r="E34" s="33"/>
      <c r="F34" s="33"/>
      <c r="G34" s="33"/>
      <c r="H34" s="33"/>
      <c r="I34" s="33"/>
      <c r="J34" s="33">
        <f>SUM(F34:I34)</f>
        <v>0</v>
      </c>
      <c r="K34" s="33"/>
      <c r="L34" s="33"/>
      <c r="M34" s="33"/>
      <c r="N34" s="33"/>
      <c r="O34" s="33">
        <f>SUM(K34:N34)</f>
        <v>0</v>
      </c>
      <c r="P34" s="33"/>
      <c r="Q34" s="33"/>
      <c r="R34" s="33"/>
      <c r="S34" s="33"/>
      <c r="T34" s="33">
        <f>SUM(P34:S34)</f>
        <v>0</v>
      </c>
      <c r="U34" s="33">
        <f>J34-O34</f>
        <v>0</v>
      </c>
      <c r="V34" s="33">
        <f>O34-T34</f>
        <v>0</v>
      </c>
    </row>
    <row r="35" spans="1:22" hidden="1" x14ac:dyDescent="0.3">
      <c r="A35" s="35"/>
      <c r="C35" s="38" t="s">
        <v>11</v>
      </c>
      <c r="D35" s="33"/>
      <c r="E35" s="33"/>
      <c r="F35" s="33"/>
      <c r="G35" s="33"/>
      <c r="H35" s="33"/>
      <c r="I35" s="33"/>
      <c r="J35" s="33">
        <f>SUM(F35:I35)</f>
        <v>0</v>
      </c>
      <c r="K35" s="33"/>
      <c r="L35" s="33"/>
      <c r="M35" s="33"/>
      <c r="N35" s="33"/>
      <c r="O35" s="33">
        <f>SUM(K35:N35)</f>
        <v>0</v>
      </c>
      <c r="P35" s="33"/>
      <c r="Q35" s="33"/>
      <c r="R35" s="33"/>
      <c r="S35" s="33"/>
      <c r="T35" s="33">
        <f>SUM(P35:S35)</f>
        <v>0</v>
      </c>
      <c r="U35" s="33">
        <f t="shared" ref="U35:U37" si="11">J35-O35</f>
        <v>0</v>
      </c>
      <c r="V35" s="33">
        <f t="shared" ref="V35:V37" si="12">O35-T35</f>
        <v>0</v>
      </c>
    </row>
    <row r="36" spans="1:22" hidden="1" x14ac:dyDescent="0.3">
      <c r="A36" s="35"/>
      <c r="C36" s="38" t="s">
        <v>12</v>
      </c>
      <c r="D36" s="33"/>
      <c r="E36" s="33"/>
      <c r="F36" s="33"/>
      <c r="G36" s="33"/>
      <c r="H36" s="33"/>
      <c r="I36" s="33"/>
      <c r="J36" s="33">
        <f>SUM(F36:I36)</f>
        <v>0</v>
      </c>
      <c r="K36" s="33"/>
      <c r="L36" s="33"/>
      <c r="M36" s="33"/>
      <c r="N36" s="33"/>
      <c r="O36" s="33">
        <f>SUM(K36:N36)</f>
        <v>0</v>
      </c>
      <c r="P36" s="33"/>
      <c r="Q36" s="33"/>
      <c r="R36" s="33"/>
      <c r="S36" s="33"/>
      <c r="T36" s="33">
        <f>SUM(P36:S36)</f>
        <v>0</v>
      </c>
      <c r="U36" s="33">
        <f t="shared" si="11"/>
        <v>0</v>
      </c>
      <c r="V36" s="33">
        <f t="shared" si="12"/>
        <v>0</v>
      </c>
    </row>
    <row r="37" spans="1:22" hidden="1" x14ac:dyDescent="0.3">
      <c r="A37" s="35"/>
      <c r="C37" s="38" t="s">
        <v>13</v>
      </c>
      <c r="D37" s="33"/>
      <c r="E37" s="33"/>
      <c r="F37" s="33"/>
      <c r="G37" s="33"/>
      <c r="H37" s="33"/>
      <c r="I37" s="33"/>
      <c r="J37" s="33">
        <f>SUM(F37:I37)</f>
        <v>0</v>
      </c>
      <c r="K37" s="33"/>
      <c r="L37" s="33"/>
      <c r="M37" s="33"/>
      <c r="N37" s="33"/>
      <c r="O37" s="33">
        <f>SUM(K37:N37)</f>
        <v>0</v>
      </c>
      <c r="P37" s="33"/>
      <c r="Q37" s="33"/>
      <c r="R37" s="33"/>
      <c r="S37" s="33"/>
      <c r="T37" s="33">
        <f>SUM(P37:S37)</f>
        <v>0</v>
      </c>
      <c r="U37" s="33">
        <f t="shared" si="11"/>
        <v>0</v>
      </c>
      <c r="V37" s="33">
        <f t="shared" si="12"/>
        <v>0</v>
      </c>
    </row>
    <row r="38" spans="1:22" hidden="1" x14ac:dyDescent="0.3">
      <c r="A38" s="35"/>
      <c r="C38" s="39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</row>
    <row r="39" spans="1:22" ht="15" hidden="1" x14ac:dyDescent="0.25">
      <c r="A39" s="35"/>
      <c r="B39" s="36"/>
      <c r="C39" s="68" t="s">
        <v>44</v>
      </c>
      <c r="D39" s="37">
        <f t="shared" ref="D39:V39" si="13">SUM(D40:D43)</f>
        <v>0</v>
      </c>
      <c r="E39" s="37">
        <f t="shared" si="13"/>
        <v>0</v>
      </c>
      <c r="F39" s="37">
        <f t="shared" si="13"/>
        <v>0</v>
      </c>
      <c r="G39" s="37">
        <f t="shared" si="13"/>
        <v>0</v>
      </c>
      <c r="H39" s="37">
        <f t="shared" si="13"/>
        <v>0</v>
      </c>
      <c r="I39" s="37">
        <f t="shared" si="13"/>
        <v>0</v>
      </c>
      <c r="J39" s="37">
        <f t="shared" si="13"/>
        <v>0</v>
      </c>
      <c r="K39" s="37">
        <f t="shared" si="13"/>
        <v>0</v>
      </c>
      <c r="L39" s="37">
        <f t="shared" si="13"/>
        <v>0</v>
      </c>
      <c r="M39" s="37">
        <f t="shared" si="13"/>
        <v>0</v>
      </c>
      <c r="N39" s="37">
        <f t="shared" si="13"/>
        <v>0</v>
      </c>
      <c r="O39" s="37">
        <f t="shared" si="13"/>
        <v>0</v>
      </c>
      <c r="P39" s="37">
        <f t="shared" si="13"/>
        <v>0</v>
      </c>
      <c r="Q39" s="37">
        <f t="shared" si="13"/>
        <v>0</v>
      </c>
      <c r="R39" s="37">
        <f t="shared" si="13"/>
        <v>0</v>
      </c>
      <c r="S39" s="37">
        <f t="shared" si="13"/>
        <v>0</v>
      </c>
      <c r="T39" s="37">
        <f t="shared" si="13"/>
        <v>0</v>
      </c>
      <c r="U39" s="37">
        <f t="shared" si="13"/>
        <v>0</v>
      </c>
      <c r="V39" s="37">
        <f t="shared" si="13"/>
        <v>0</v>
      </c>
    </row>
    <row r="40" spans="1:22" hidden="1" x14ac:dyDescent="0.3">
      <c r="A40" s="35"/>
      <c r="C40" s="38" t="s">
        <v>10</v>
      </c>
      <c r="D40" s="33"/>
      <c r="E40" s="33"/>
      <c r="F40" s="33"/>
      <c r="G40" s="33"/>
      <c r="H40" s="33"/>
      <c r="I40" s="33"/>
      <c r="J40" s="33">
        <f>SUM(F40:I40)</f>
        <v>0</v>
      </c>
      <c r="K40" s="33"/>
      <c r="L40" s="33"/>
      <c r="M40" s="33"/>
      <c r="N40" s="33"/>
      <c r="O40" s="33">
        <f>SUM(K40:N40)</f>
        <v>0</v>
      </c>
      <c r="P40" s="33"/>
      <c r="Q40" s="33"/>
      <c r="R40" s="33"/>
      <c r="S40" s="33"/>
      <c r="T40" s="33">
        <f>SUM(P40:S40)</f>
        <v>0</v>
      </c>
      <c r="U40" s="33">
        <f>J40-O40</f>
        <v>0</v>
      </c>
      <c r="V40" s="33">
        <f>O40-T40</f>
        <v>0</v>
      </c>
    </row>
    <row r="41" spans="1:22" hidden="1" x14ac:dyDescent="0.3">
      <c r="A41" s="35"/>
      <c r="C41" s="38" t="s">
        <v>11</v>
      </c>
      <c r="D41" s="33"/>
      <c r="E41" s="33"/>
      <c r="F41" s="33"/>
      <c r="G41" s="33"/>
      <c r="H41" s="33"/>
      <c r="I41" s="33"/>
      <c r="J41" s="33">
        <f>SUM(F41:I41)</f>
        <v>0</v>
      </c>
      <c r="K41" s="33"/>
      <c r="L41" s="33"/>
      <c r="M41" s="33"/>
      <c r="N41" s="33"/>
      <c r="O41" s="33">
        <f>SUM(K41:N41)</f>
        <v>0</v>
      </c>
      <c r="P41" s="33"/>
      <c r="Q41" s="33"/>
      <c r="R41" s="33"/>
      <c r="S41" s="33"/>
      <c r="T41" s="33">
        <f>SUM(P41:S41)</f>
        <v>0</v>
      </c>
      <c r="U41" s="33">
        <f t="shared" ref="U41:U43" si="14">J41-O41</f>
        <v>0</v>
      </c>
      <c r="V41" s="33">
        <f t="shared" ref="V41:V43" si="15">O41-T41</f>
        <v>0</v>
      </c>
    </row>
    <row r="42" spans="1:22" hidden="1" x14ac:dyDescent="0.3">
      <c r="A42" s="35"/>
      <c r="C42" s="38" t="s">
        <v>12</v>
      </c>
      <c r="D42" s="33"/>
      <c r="E42" s="33"/>
      <c r="F42" s="33"/>
      <c r="G42" s="33"/>
      <c r="H42" s="33"/>
      <c r="I42" s="33"/>
      <c r="J42" s="33">
        <f>SUM(F42:I42)</f>
        <v>0</v>
      </c>
      <c r="K42" s="33"/>
      <c r="L42" s="33"/>
      <c r="M42" s="33"/>
      <c r="N42" s="33"/>
      <c r="O42" s="33">
        <f>SUM(K42:N42)</f>
        <v>0</v>
      </c>
      <c r="P42" s="33"/>
      <c r="Q42" s="33"/>
      <c r="R42" s="33"/>
      <c r="S42" s="33"/>
      <c r="T42" s="33">
        <f>SUM(P42:S42)</f>
        <v>0</v>
      </c>
      <c r="U42" s="33">
        <f t="shared" si="14"/>
        <v>0</v>
      </c>
      <c r="V42" s="33">
        <f t="shared" si="15"/>
        <v>0</v>
      </c>
    </row>
    <row r="43" spans="1:22" hidden="1" x14ac:dyDescent="0.3">
      <c r="A43" s="35"/>
      <c r="C43" s="38" t="s">
        <v>13</v>
      </c>
      <c r="D43" s="33"/>
      <c r="E43" s="33"/>
      <c r="F43" s="33"/>
      <c r="G43" s="33"/>
      <c r="H43" s="33"/>
      <c r="I43" s="33"/>
      <c r="J43" s="33">
        <f>SUM(F43:I43)</f>
        <v>0</v>
      </c>
      <c r="K43" s="33"/>
      <c r="L43" s="33"/>
      <c r="M43" s="33"/>
      <c r="N43" s="33"/>
      <c r="O43" s="33">
        <f>SUM(K43:N43)</f>
        <v>0</v>
      </c>
      <c r="P43" s="33"/>
      <c r="Q43" s="33"/>
      <c r="R43" s="33"/>
      <c r="S43" s="33"/>
      <c r="T43" s="33">
        <f>SUM(P43:S43)</f>
        <v>0</v>
      </c>
      <c r="U43" s="33">
        <f t="shared" si="14"/>
        <v>0</v>
      </c>
      <c r="V43" s="33">
        <f t="shared" si="15"/>
        <v>0</v>
      </c>
    </row>
    <row r="44" spans="1:22" hidden="1" x14ac:dyDescent="0.3">
      <c r="A44" s="35"/>
      <c r="C44" s="39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</row>
    <row r="45" spans="1:22" ht="15" hidden="1" x14ac:dyDescent="0.25">
      <c r="A45" s="35"/>
      <c r="B45" s="36"/>
      <c r="C45" s="68" t="s">
        <v>44</v>
      </c>
      <c r="D45" s="37">
        <f t="shared" ref="D45:V45" si="16">SUM(D46:D49)</f>
        <v>0</v>
      </c>
      <c r="E45" s="37">
        <f t="shared" si="16"/>
        <v>0</v>
      </c>
      <c r="F45" s="37">
        <f t="shared" si="16"/>
        <v>0</v>
      </c>
      <c r="G45" s="37">
        <f t="shared" si="16"/>
        <v>0</v>
      </c>
      <c r="H45" s="37">
        <f t="shared" si="16"/>
        <v>0</v>
      </c>
      <c r="I45" s="37">
        <f t="shared" si="16"/>
        <v>0</v>
      </c>
      <c r="J45" s="37">
        <f t="shared" si="16"/>
        <v>0</v>
      </c>
      <c r="K45" s="37">
        <f t="shared" si="16"/>
        <v>0</v>
      </c>
      <c r="L45" s="37">
        <f t="shared" si="16"/>
        <v>0</v>
      </c>
      <c r="M45" s="37">
        <f t="shared" si="16"/>
        <v>0</v>
      </c>
      <c r="N45" s="37">
        <f t="shared" si="16"/>
        <v>0</v>
      </c>
      <c r="O45" s="37">
        <f t="shared" si="16"/>
        <v>0</v>
      </c>
      <c r="P45" s="37">
        <f t="shared" si="16"/>
        <v>0</v>
      </c>
      <c r="Q45" s="37">
        <f t="shared" si="16"/>
        <v>0</v>
      </c>
      <c r="R45" s="37">
        <f t="shared" si="16"/>
        <v>0</v>
      </c>
      <c r="S45" s="37">
        <f t="shared" si="16"/>
        <v>0</v>
      </c>
      <c r="T45" s="37">
        <f t="shared" si="16"/>
        <v>0</v>
      </c>
      <c r="U45" s="37">
        <f t="shared" si="16"/>
        <v>0</v>
      </c>
      <c r="V45" s="37">
        <f t="shared" si="16"/>
        <v>0</v>
      </c>
    </row>
    <row r="46" spans="1:22" hidden="1" x14ac:dyDescent="0.3">
      <c r="A46" s="35"/>
      <c r="C46" s="38" t="s">
        <v>10</v>
      </c>
      <c r="D46" s="33"/>
      <c r="E46" s="33"/>
      <c r="F46" s="33"/>
      <c r="G46" s="33"/>
      <c r="H46" s="33"/>
      <c r="I46" s="33"/>
      <c r="J46" s="33">
        <f>SUM(F46:I46)</f>
        <v>0</v>
      </c>
      <c r="K46" s="33"/>
      <c r="L46" s="33"/>
      <c r="M46" s="33"/>
      <c r="N46" s="33"/>
      <c r="O46" s="33">
        <f>SUM(K46:N46)</f>
        <v>0</v>
      </c>
      <c r="P46" s="33"/>
      <c r="Q46" s="33"/>
      <c r="R46" s="33"/>
      <c r="S46" s="33"/>
      <c r="T46" s="33">
        <f>SUM(P46:S46)</f>
        <v>0</v>
      </c>
      <c r="U46" s="33">
        <f>J46-O46</f>
        <v>0</v>
      </c>
      <c r="V46" s="33">
        <f>O46-T46</f>
        <v>0</v>
      </c>
    </row>
    <row r="47" spans="1:22" hidden="1" x14ac:dyDescent="0.3">
      <c r="A47" s="35"/>
      <c r="C47" s="38" t="s">
        <v>11</v>
      </c>
      <c r="D47" s="33"/>
      <c r="E47" s="33"/>
      <c r="F47" s="33"/>
      <c r="G47" s="33"/>
      <c r="H47" s="33"/>
      <c r="I47" s="33"/>
      <c r="J47" s="33">
        <f>SUM(F47:I47)</f>
        <v>0</v>
      </c>
      <c r="K47" s="33"/>
      <c r="L47" s="33"/>
      <c r="M47" s="33"/>
      <c r="N47" s="33"/>
      <c r="O47" s="33">
        <f>SUM(K47:N47)</f>
        <v>0</v>
      </c>
      <c r="P47" s="33"/>
      <c r="Q47" s="33"/>
      <c r="R47" s="33"/>
      <c r="S47" s="33"/>
      <c r="T47" s="33">
        <f>SUM(P47:S47)</f>
        <v>0</v>
      </c>
      <c r="U47" s="33">
        <f t="shared" ref="U47:U49" si="17">J47-O47</f>
        <v>0</v>
      </c>
      <c r="V47" s="33">
        <f t="shared" ref="V47:V49" si="18">O47-T47</f>
        <v>0</v>
      </c>
    </row>
    <row r="48" spans="1:22" hidden="1" x14ac:dyDescent="0.3">
      <c r="A48" s="35"/>
      <c r="C48" s="38" t="s">
        <v>12</v>
      </c>
      <c r="D48" s="33"/>
      <c r="E48" s="33"/>
      <c r="F48" s="33"/>
      <c r="G48" s="33"/>
      <c r="H48" s="33"/>
      <c r="I48" s="33"/>
      <c r="J48" s="33">
        <f>SUM(F48:I48)</f>
        <v>0</v>
      </c>
      <c r="K48" s="33"/>
      <c r="L48" s="33"/>
      <c r="M48" s="33"/>
      <c r="N48" s="33"/>
      <c r="O48" s="33">
        <f>SUM(K48:N48)</f>
        <v>0</v>
      </c>
      <c r="P48" s="33"/>
      <c r="Q48" s="33"/>
      <c r="R48" s="33"/>
      <c r="S48" s="33"/>
      <c r="T48" s="33">
        <f>SUM(P48:S48)</f>
        <v>0</v>
      </c>
      <c r="U48" s="33">
        <f t="shared" si="17"/>
        <v>0</v>
      </c>
      <c r="V48" s="33">
        <f t="shared" si="18"/>
        <v>0</v>
      </c>
    </row>
    <row r="49" spans="1:33" hidden="1" x14ac:dyDescent="0.3">
      <c r="A49" s="35"/>
      <c r="C49" s="38" t="s">
        <v>13</v>
      </c>
      <c r="D49" s="33"/>
      <c r="E49" s="33"/>
      <c r="F49" s="33"/>
      <c r="G49" s="33"/>
      <c r="H49" s="33"/>
      <c r="I49" s="33"/>
      <c r="J49" s="33">
        <f>SUM(F49:I49)</f>
        <v>0</v>
      </c>
      <c r="K49" s="33"/>
      <c r="L49" s="33"/>
      <c r="M49" s="33"/>
      <c r="N49" s="33"/>
      <c r="O49" s="33">
        <f>SUM(K49:N49)</f>
        <v>0</v>
      </c>
      <c r="P49" s="33"/>
      <c r="Q49" s="33"/>
      <c r="R49" s="33"/>
      <c r="S49" s="33"/>
      <c r="T49" s="33">
        <f>SUM(P49:S49)</f>
        <v>0</v>
      </c>
      <c r="U49" s="33">
        <f t="shared" si="17"/>
        <v>0</v>
      </c>
      <c r="V49" s="33">
        <f t="shared" si="18"/>
        <v>0</v>
      </c>
    </row>
    <row r="50" spans="1:33" hidden="1" x14ac:dyDescent="0.3">
      <c r="A50" s="35"/>
      <c r="C50" s="3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33" x14ac:dyDescent="0.3">
      <c r="A51" s="35"/>
      <c r="C51" s="29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33" ht="15.75" x14ac:dyDescent="0.25">
      <c r="A52" s="35"/>
      <c r="B52" s="43" t="s">
        <v>14</v>
      </c>
      <c r="C52" s="29"/>
      <c r="D52" s="37">
        <f t="shared" ref="D52:V52" si="19">SUM(D53:D56)</f>
        <v>0</v>
      </c>
      <c r="E52" s="37">
        <f t="shared" si="19"/>
        <v>0</v>
      </c>
      <c r="F52" s="37">
        <f t="shared" si="19"/>
        <v>0</v>
      </c>
      <c r="G52" s="37">
        <f t="shared" si="19"/>
        <v>0</v>
      </c>
      <c r="H52" s="37">
        <f t="shared" si="19"/>
        <v>119902.5</v>
      </c>
      <c r="I52" s="37">
        <f t="shared" si="19"/>
        <v>0</v>
      </c>
      <c r="J52" s="37">
        <f t="shared" si="19"/>
        <v>119902.5</v>
      </c>
      <c r="K52" s="37">
        <f t="shared" si="19"/>
        <v>0</v>
      </c>
      <c r="L52" s="37">
        <f t="shared" si="19"/>
        <v>0</v>
      </c>
      <c r="M52" s="37">
        <f t="shared" si="19"/>
        <v>119902.5</v>
      </c>
      <c r="N52" s="37">
        <f t="shared" si="19"/>
        <v>0</v>
      </c>
      <c r="O52" s="37">
        <f t="shared" si="19"/>
        <v>119902.5</v>
      </c>
      <c r="P52" s="37">
        <f t="shared" ref="P52:T52" si="20">SUM(P53:P56)</f>
        <v>0</v>
      </c>
      <c r="Q52" s="37">
        <f t="shared" si="20"/>
        <v>0</v>
      </c>
      <c r="R52" s="37">
        <f t="shared" si="20"/>
        <v>118270.5</v>
      </c>
      <c r="S52" s="37">
        <f t="shared" si="20"/>
        <v>0</v>
      </c>
      <c r="T52" s="37">
        <f t="shared" si="20"/>
        <v>118270.5</v>
      </c>
      <c r="U52" s="37">
        <f t="shared" si="19"/>
        <v>0</v>
      </c>
      <c r="V52" s="37">
        <f t="shared" si="19"/>
        <v>1632</v>
      </c>
    </row>
    <row r="53" spans="1:33" x14ac:dyDescent="0.3">
      <c r="A53" s="35"/>
      <c r="C53" s="38" t="s">
        <v>10</v>
      </c>
      <c r="D53" s="33">
        <f>D46+D40+D28+D22+D16</f>
        <v>0</v>
      </c>
      <c r="E53" s="33">
        <f>E46+E40+E28+E22+E16</f>
        <v>0</v>
      </c>
      <c r="F53" s="33">
        <f t="shared" ref="F53:V53" si="21">F46+F40+F28+F22+F16</f>
        <v>0</v>
      </c>
      <c r="G53" s="33">
        <f t="shared" si="21"/>
        <v>0</v>
      </c>
      <c r="H53" s="33">
        <f t="shared" si="21"/>
        <v>0</v>
      </c>
      <c r="I53" s="33">
        <f t="shared" si="21"/>
        <v>0</v>
      </c>
      <c r="J53" s="33">
        <f t="shared" si="21"/>
        <v>0</v>
      </c>
      <c r="K53" s="33">
        <f t="shared" si="21"/>
        <v>0</v>
      </c>
      <c r="L53" s="33">
        <f t="shared" si="21"/>
        <v>0</v>
      </c>
      <c r="M53" s="33">
        <f t="shared" si="21"/>
        <v>0</v>
      </c>
      <c r="N53" s="33">
        <f t="shared" si="21"/>
        <v>0</v>
      </c>
      <c r="O53" s="33">
        <f t="shared" si="21"/>
        <v>0</v>
      </c>
      <c r="P53" s="33">
        <f t="shared" si="21"/>
        <v>0</v>
      </c>
      <c r="Q53" s="33">
        <f t="shared" si="21"/>
        <v>0</v>
      </c>
      <c r="R53" s="33">
        <f t="shared" si="21"/>
        <v>0</v>
      </c>
      <c r="S53" s="33">
        <f t="shared" si="21"/>
        <v>0</v>
      </c>
      <c r="T53" s="33">
        <f t="shared" si="21"/>
        <v>0</v>
      </c>
      <c r="U53" s="33">
        <f t="shared" si="21"/>
        <v>0</v>
      </c>
      <c r="V53" s="33">
        <f t="shared" si="21"/>
        <v>0</v>
      </c>
    </row>
    <row r="54" spans="1:33" x14ac:dyDescent="0.3">
      <c r="A54" s="35"/>
      <c r="C54" s="38" t="s">
        <v>11</v>
      </c>
      <c r="D54" s="33"/>
      <c r="E54" s="33"/>
      <c r="F54" s="33">
        <f t="shared" ref="F54:V54" si="22">F47+F41+F29+F23+F17</f>
        <v>0</v>
      </c>
      <c r="G54" s="33">
        <f t="shared" si="22"/>
        <v>0</v>
      </c>
      <c r="H54" s="33">
        <f t="shared" si="22"/>
        <v>119902.5</v>
      </c>
      <c r="I54" s="33">
        <f t="shared" si="22"/>
        <v>0</v>
      </c>
      <c r="J54" s="33">
        <f t="shared" si="22"/>
        <v>119902.5</v>
      </c>
      <c r="K54" s="33">
        <f t="shared" si="22"/>
        <v>0</v>
      </c>
      <c r="L54" s="33">
        <f t="shared" si="22"/>
        <v>0</v>
      </c>
      <c r="M54" s="33">
        <f t="shared" si="22"/>
        <v>119902.5</v>
      </c>
      <c r="N54" s="33">
        <f t="shared" si="22"/>
        <v>0</v>
      </c>
      <c r="O54" s="33">
        <f t="shared" si="22"/>
        <v>119902.5</v>
      </c>
      <c r="P54" s="33">
        <f t="shared" si="22"/>
        <v>0</v>
      </c>
      <c r="Q54" s="33">
        <f t="shared" si="22"/>
        <v>0</v>
      </c>
      <c r="R54" s="33">
        <f t="shared" si="22"/>
        <v>118270.5</v>
      </c>
      <c r="S54" s="33">
        <f t="shared" si="22"/>
        <v>0</v>
      </c>
      <c r="T54" s="33">
        <f t="shared" si="22"/>
        <v>118270.5</v>
      </c>
      <c r="U54" s="33">
        <f t="shared" si="22"/>
        <v>0</v>
      </c>
      <c r="V54" s="33">
        <f t="shared" si="22"/>
        <v>1632</v>
      </c>
    </row>
    <row r="55" spans="1:33" x14ac:dyDescent="0.3">
      <c r="A55" s="35"/>
      <c r="C55" s="38" t="s">
        <v>12</v>
      </c>
      <c r="D55" s="33">
        <f t="shared" ref="D55:E56" si="23">D48+D42+D30+D24+D18</f>
        <v>0</v>
      </c>
      <c r="E55" s="33">
        <f t="shared" si="23"/>
        <v>0</v>
      </c>
      <c r="F55" s="33">
        <f t="shared" ref="F55:V55" si="24">F48+F42+F30+F24+F18</f>
        <v>0</v>
      </c>
      <c r="G55" s="33">
        <f t="shared" si="24"/>
        <v>0</v>
      </c>
      <c r="H55" s="33">
        <f t="shared" si="24"/>
        <v>0</v>
      </c>
      <c r="I55" s="33">
        <f t="shared" si="24"/>
        <v>0</v>
      </c>
      <c r="J55" s="33">
        <f t="shared" si="24"/>
        <v>0</v>
      </c>
      <c r="K55" s="33">
        <f t="shared" si="24"/>
        <v>0</v>
      </c>
      <c r="L55" s="33">
        <f t="shared" si="24"/>
        <v>0</v>
      </c>
      <c r="M55" s="33">
        <f t="shared" si="24"/>
        <v>0</v>
      </c>
      <c r="N55" s="33">
        <f t="shared" si="24"/>
        <v>0</v>
      </c>
      <c r="O55" s="33">
        <f t="shared" si="24"/>
        <v>0</v>
      </c>
      <c r="P55" s="33">
        <f t="shared" si="24"/>
        <v>0</v>
      </c>
      <c r="Q55" s="33">
        <f t="shared" si="24"/>
        <v>0</v>
      </c>
      <c r="R55" s="33">
        <f t="shared" si="24"/>
        <v>0</v>
      </c>
      <c r="S55" s="33">
        <f t="shared" si="24"/>
        <v>0</v>
      </c>
      <c r="T55" s="33">
        <f t="shared" si="24"/>
        <v>0</v>
      </c>
      <c r="U55" s="33">
        <f t="shared" si="24"/>
        <v>0</v>
      </c>
      <c r="V55" s="33">
        <f t="shared" si="24"/>
        <v>0</v>
      </c>
    </row>
    <row r="56" spans="1:33" x14ac:dyDescent="0.3">
      <c r="A56" s="35"/>
      <c r="C56" s="38" t="s">
        <v>13</v>
      </c>
      <c r="D56" s="33">
        <f t="shared" si="23"/>
        <v>0</v>
      </c>
      <c r="E56" s="33">
        <f t="shared" si="23"/>
        <v>0</v>
      </c>
      <c r="F56" s="33">
        <f t="shared" ref="F56:V56" si="25">F49+F43+F31+F25+F19</f>
        <v>0</v>
      </c>
      <c r="G56" s="33">
        <f t="shared" si="25"/>
        <v>0</v>
      </c>
      <c r="H56" s="33">
        <f t="shared" si="25"/>
        <v>0</v>
      </c>
      <c r="I56" s="33">
        <f t="shared" si="25"/>
        <v>0</v>
      </c>
      <c r="J56" s="33">
        <f t="shared" si="25"/>
        <v>0</v>
      </c>
      <c r="K56" s="33">
        <f t="shared" si="25"/>
        <v>0</v>
      </c>
      <c r="L56" s="33">
        <f t="shared" si="25"/>
        <v>0</v>
      </c>
      <c r="M56" s="33">
        <f t="shared" si="25"/>
        <v>0</v>
      </c>
      <c r="N56" s="33">
        <f t="shared" si="25"/>
        <v>0</v>
      </c>
      <c r="O56" s="33">
        <f t="shared" si="25"/>
        <v>0</v>
      </c>
      <c r="P56" s="33">
        <f t="shared" si="25"/>
        <v>0</v>
      </c>
      <c r="Q56" s="33">
        <f t="shared" si="25"/>
        <v>0</v>
      </c>
      <c r="R56" s="33">
        <f t="shared" si="25"/>
        <v>0</v>
      </c>
      <c r="S56" s="33">
        <f t="shared" si="25"/>
        <v>0</v>
      </c>
      <c r="T56" s="33">
        <f t="shared" si="25"/>
        <v>0</v>
      </c>
      <c r="U56" s="33">
        <f t="shared" si="25"/>
        <v>0</v>
      </c>
      <c r="V56" s="33">
        <f t="shared" si="25"/>
        <v>0</v>
      </c>
    </row>
    <row r="57" spans="1:33" x14ac:dyDescent="0.3">
      <c r="A57" s="35"/>
      <c r="C57" s="29"/>
      <c r="D57" s="33"/>
      <c r="E57" s="33"/>
      <c r="F57" s="33"/>
      <c r="G57" s="33"/>
      <c r="H57" s="34"/>
      <c r="I57" s="34"/>
      <c r="J57" s="34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33" s="48" customFormat="1" ht="15" x14ac:dyDescent="0.25">
      <c r="A58" s="44"/>
      <c r="B58" s="36"/>
      <c r="C58" s="45"/>
      <c r="D58" s="46"/>
      <c r="E58" s="46"/>
      <c r="F58" s="46"/>
      <c r="G58" s="46"/>
      <c r="H58" s="47"/>
      <c r="I58" s="47"/>
      <c r="J58" s="47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</row>
    <row r="59" spans="1:33" x14ac:dyDescent="0.3">
      <c r="A59" s="35"/>
      <c r="C59" s="29"/>
      <c r="D59" s="33"/>
      <c r="E59" s="33"/>
      <c r="F59" s="33"/>
      <c r="G59" s="33"/>
      <c r="H59" s="34"/>
      <c r="I59" s="34"/>
      <c r="J59" s="34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33" ht="19.5" thickBot="1" x14ac:dyDescent="0.35">
      <c r="A60" s="49"/>
      <c r="B60" s="23"/>
      <c r="C60" s="50"/>
      <c r="D60" s="51"/>
      <c r="E60" s="51"/>
      <c r="F60" s="51"/>
      <c r="G60" s="51"/>
      <c r="H60" s="52"/>
      <c r="I60" s="52"/>
      <c r="J60" s="52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</row>
    <row r="62" spans="1:33" s="142" customFormat="1" x14ac:dyDescent="0.3">
      <c r="B62" s="143" t="s">
        <v>58</v>
      </c>
      <c r="E62" s="144"/>
      <c r="F62" s="144"/>
      <c r="G62" s="144"/>
      <c r="H62" s="144"/>
      <c r="I62" s="144"/>
      <c r="J62" s="144"/>
      <c r="K62" s="144"/>
      <c r="M62" s="120" t="s">
        <v>59</v>
      </c>
      <c r="N62" s="144"/>
      <c r="O62" s="144"/>
      <c r="P62" s="144"/>
      <c r="Q62" s="144"/>
      <c r="R62" s="144"/>
      <c r="S62" s="144"/>
      <c r="T62" s="120" t="s">
        <v>60</v>
      </c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</row>
    <row r="63" spans="1:33" s="142" customFormat="1" x14ac:dyDescent="0.3">
      <c r="B63" s="143"/>
      <c r="E63" s="144"/>
      <c r="F63" s="144"/>
      <c r="G63" s="144"/>
      <c r="H63" s="144"/>
      <c r="I63" s="144"/>
      <c r="J63" s="144"/>
      <c r="K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</row>
    <row r="64" spans="1:33" s="142" customFormat="1" x14ac:dyDescent="0.3">
      <c r="B64" s="143"/>
      <c r="E64" s="144"/>
      <c r="F64" s="144"/>
      <c r="G64" s="144"/>
      <c r="H64" s="144"/>
      <c r="I64" s="144"/>
      <c r="J64" s="144"/>
      <c r="K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</row>
    <row r="65" spans="2:33" s="142" customFormat="1" x14ac:dyDescent="0.3">
      <c r="B65" s="143"/>
      <c r="E65" s="144"/>
      <c r="F65" s="146"/>
      <c r="G65" s="144"/>
      <c r="H65" s="144"/>
      <c r="I65" s="144"/>
      <c r="J65" s="144"/>
      <c r="K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</row>
    <row r="66" spans="2:33" s="145" customFormat="1" ht="15" x14ac:dyDescent="0.25">
      <c r="B66" s="114"/>
      <c r="C66" s="147" t="s">
        <v>56</v>
      </c>
      <c r="E66" s="134"/>
      <c r="F66" s="134"/>
      <c r="G66" s="119"/>
      <c r="H66" s="119"/>
      <c r="I66" s="199"/>
      <c r="J66" s="199"/>
      <c r="K66" s="119"/>
      <c r="M66" s="148" t="s">
        <v>49</v>
      </c>
      <c r="N66" s="134"/>
      <c r="O66" s="119"/>
      <c r="P66" s="119"/>
      <c r="Q66" s="119"/>
      <c r="R66" s="119"/>
      <c r="S66" s="119"/>
      <c r="T66" s="149" t="s">
        <v>62</v>
      </c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</row>
    <row r="67" spans="2:33" s="142" customFormat="1" x14ac:dyDescent="0.3">
      <c r="C67" s="142" t="s">
        <v>57</v>
      </c>
      <c r="E67" s="144"/>
      <c r="F67" s="146"/>
      <c r="G67" s="144"/>
      <c r="H67" s="144"/>
      <c r="I67" s="144"/>
      <c r="J67" s="144"/>
      <c r="K67" s="144"/>
      <c r="M67" s="150" t="s">
        <v>61</v>
      </c>
      <c r="T67" s="115" t="s">
        <v>50</v>
      </c>
    </row>
    <row r="68" spans="2:33" x14ac:dyDescent="0.3">
      <c r="F68" s="180"/>
    </row>
    <row r="71" spans="2:33" ht="15" x14ac:dyDescent="0.25">
      <c r="D71" s="55"/>
      <c r="E71" s="55"/>
      <c r="F71" s="55"/>
      <c r="G71" s="55"/>
      <c r="H71" s="56"/>
      <c r="I71" s="56"/>
      <c r="J71" s="56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 spans="2:33" ht="15" x14ac:dyDescent="0.25">
      <c r="D72" s="55"/>
      <c r="E72" s="55"/>
      <c r="F72" s="55"/>
      <c r="G72" s="55"/>
      <c r="H72" s="56"/>
      <c r="I72" s="56"/>
      <c r="J72" s="56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7" spans="2:33" s="48" customFormat="1" ht="15" x14ac:dyDescent="0.25">
      <c r="B77" s="36"/>
      <c r="D77" s="58"/>
      <c r="E77" s="58"/>
      <c r="F77" s="58"/>
      <c r="G77" s="58"/>
      <c r="H77" s="59"/>
      <c r="I77" s="59"/>
      <c r="J77" s="59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</row>
    <row r="82" spans="2:22" ht="12.75" x14ac:dyDescent="0.2">
      <c r="B82" s="32"/>
      <c r="D82" s="32"/>
      <c r="E82" s="32"/>
      <c r="F82" s="32"/>
      <c r="G82" s="32"/>
      <c r="H82" s="54"/>
      <c r="I82" s="54"/>
      <c r="J82" s="54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</row>
    <row r="83" spans="2:22" ht="12.75" x14ac:dyDescent="0.2">
      <c r="B83" s="32"/>
      <c r="D83" s="32"/>
      <c r="E83" s="32"/>
      <c r="F83" s="32"/>
      <c r="G83" s="32"/>
      <c r="H83" s="54"/>
      <c r="I83" s="54"/>
      <c r="J83" s="54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</row>
  </sheetData>
  <protectedRanges>
    <protectedRange sqref="R62:AG67" name="Range1_1_1"/>
  </protectedRanges>
  <mergeCells count="26">
    <mergeCell ref="T10:T11"/>
    <mergeCell ref="A12:C12"/>
    <mergeCell ref="J10:J11"/>
    <mergeCell ref="O10:O11"/>
    <mergeCell ref="D9:J9"/>
    <mergeCell ref="D10:E10"/>
    <mergeCell ref="P10:P11"/>
    <mergeCell ref="Q10:Q11"/>
    <mergeCell ref="R10:R11"/>
    <mergeCell ref="S10:S11"/>
    <mergeCell ref="I66:J66"/>
    <mergeCell ref="A2:V2"/>
    <mergeCell ref="A3:V3"/>
    <mergeCell ref="K9:O9"/>
    <mergeCell ref="P9:T9"/>
    <mergeCell ref="U9:U11"/>
    <mergeCell ref="V9:V11"/>
    <mergeCell ref="F10:F11"/>
    <mergeCell ref="K10:K11"/>
    <mergeCell ref="L10:L11"/>
    <mergeCell ref="M10:M11"/>
    <mergeCell ref="N10:N11"/>
    <mergeCell ref="G10:G11"/>
    <mergeCell ref="H10:H11"/>
    <mergeCell ref="I10:I11"/>
    <mergeCell ref="A9:C11"/>
  </mergeCells>
  <pageMargins left="0.7" right="0.7" top="0.75" bottom="0.75" header="0.3" footer="0.3"/>
  <pageSetup paperSize="10000" scale="4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20"/>
  <sheetViews>
    <sheetView view="pageBreakPreview" zoomScale="70" zoomScaleNormal="70" zoomScaleSheetLayoutView="70" workbookViewId="0">
      <selection activeCell="G5" sqref="G5"/>
    </sheetView>
  </sheetViews>
  <sheetFormatPr defaultColWidth="9.09765625" defaultRowHeight="18.75" x14ac:dyDescent="0.3"/>
  <cols>
    <col min="1" max="1" width="2.19921875" style="110" customWidth="1"/>
    <col min="2" max="2" width="4.09765625" style="83" customWidth="1"/>
    <col min="3" max="3" width="38.796875" style="110" customWidth="1"/>
    <col min="4" max="4" width="14.09765625" style="118" customWidth="1"/>
    <col min="5" max="5" width="10.796875" style="118" customWidth="1"/>
    <col min="6" max="6" width="13.3984375" style="118" customWidth="1"/>
    <col min="7" max="7" width="16.19921875" style="118" customWidth="1"/>
    <col min="8" max="8" width="14.296875" style="118" customWidth="1"/>
    <col min="9" max="9" width="15.09765625" style="121" hidden="1" customWidth="1"/>
    <col min="10" max="10" width="16.5" style="121" customWidth="1"/>
    <col min="11" max="11" width="13.09765625" style="118" customWidth="1"/>
    <col min="12" max="12" width="16.5" style="118" customWidth="1"/>
    <col min="13" max="13" width="15.296875" style="118" customWidth="1"/>
    <col min="14" max="14" width="11.296875" style="118" hidden="1" customWidth="1"/>
    <col min="15" max="15" width="17" style="118" customWidth="1"/>
    <col min="16" max="16" width="10.796875" style="118" customWidth="1"/>
    <col min="17" max="17" width="16.796875" style="118" customWidth="1"/>
    <col min="18" max="18" width="15.5" style="118" customWidth="1"/>
    <col min="19" max="19" width="15.19921875" style="118" hidden="1" customWidth="1"/>
    <col min="20" max="20" width="17.59765625" style="121" customWidth="1"/>
    <col min="21" max="21" width="9.796875" style="118" customWidth="1"/>
    <col min="22" max="22" width="16.09765625" style="118" customWidth="1"/>
    <col min="23" max="16384" width="9.09765625" style="110"/>
  </cols>
  <sheetData>
    <row r="1" spans="1:22" s="78" customFormat="1" ht="8.25" customHeight="1" x14ac:dyDescent="0.25">
      <c r="A1" s="72"/>
      <c r="B1" s="73"/>
      <c r="C1" s="74"/>
      <c r="D1" s="75"/>
      <c r="E1" s="75"/>
      <c r="F1" s="75"/>
      <c r="G1" s="75"/>
      <c r="H1" s="75"/>
      <c r="I1" s="76"/>
      <c r="J1" s="76"/>
      <c r="K1" s="75"/>
      <c r="L1" s="75"/>
      <c r="M1" s="75"/>
      <c r="N1" s="75"/>
      <c r="O1" s="75"/>
      <c r="P1" s="75"/>
      <c r="Q1" s="75"/>
      <c r="R1" s="75"/>
      <c r="S1" s="75"/>
      <c r="T1" s="76"/>
      <c r="U1" s="75"/>
      <c r="V1" s="77"/>
    </row>
    <row r="2" spans="1:22" s="78" customFormat="1" ht="25.5" customHeight="1" x14ac:dyDescent="0.25">
      <c r="A2" s="234" t="s">
        <v>15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</row>
    <row r="3" spans="1:22" s="78" customFormat="1" ht="21.75" customHeight="1" x14ac:dyDescent="0.25">
      <c r="A3" s="236" t="s">
        <v>208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</row>
    <row r="4" spans="1:22" s="78" customFormat="1" ht="16.5" customHeight="1" x14ac:dyDescent="0.25">
      <c r="A4" s="79" t="s">
        <v>0</v>
      </c>
      <c r="B4" s="80"/>
      <c r="C4" s="80"/>
      <c r="D4" s="80"/>
      <c r="E4" s="80"/>
      <c r="F4" s="80"/>
      <c r="G4" s="80"/>
      <c r="H4" s="89"/>
      <c r="I4" s="81"/>
      <c r="J4" s="81"/>
      <c r="K4" s="80"/>
      <c r="L4" s="80"/>
      <c r="M4" s="89"/>
      <c r="N4" s="80"/>
      <c r="O4" s="89"/>
      <c r="P4" s="80"/>
      <c r="Q4" s="80"/>
      <c r="R4" s="89"/>
      <c r="S4" s="89"/>
      <c r="T4" s="176"/>
      <c r="U4" s="82" t="s">
        <v>1</v>
      </c>
    </row>
    <row r="5" spans="1:22" s="78" customFormat="1" ht="20.25" customHeight="1" x14ac:dyDescent="0.25">
      <c r="A5" s="79" t="s">
        <v>46</v>
      </c>
      <c r="B5" s="83"/>
      <c r="C5" s="84"/>
      <c r="D5" s="85"/>
      <c r="E5" s="85"/>
      <c r="F5" s="86"/>
      <c r="G5" s="86"/>
      <c r="H5" s="86"/>
      <c r="I5" s="87"/>
      <c r="J5" s="87"/>
      <c r="K5" s="86"/>
      <c r="L5" s="86"/>
      <c r="M5" s="86"/>
      <c r="N5" s="86"/>
      <c r="O5" s="86"/>
      <c r="P5" s="86"/>
      <c r="Q5" s="88"/>
      <c r="R5" s="86"/>
      <c r="S5" s="86"/>
      <c r="T5" s="177"/>
      <c r="U5" s="82" t="s">
        <v>2</v>
      </c>
    </row>
    <row r="6" spans="1:22" s="78" customFormat="1" ht="18" x14ac:dyDescent="0.25">
      <c r="A6" s="79" t="s">
        <v>45</v>
      </c>
      <c r="B6" s="83"/>
      <c r="C6" s="84"/>
      <c r="D6" s="85"/>
      <c r="E6" s="85"/>
      <c r="F6" s="86"/>
      <c r="G6" s="86"/>
      <c r="H6" s="86"/>
      <c r="I6" s="87"/>
      <c r="J6" s="87"/>
      <c r="K6" s="86"/>
      <c r="L6" s="86"/>
      <c r="M6" s="86"/>
      <c r="N6" s="89"/>
      <c r="O6" s="86"/>
      <c r="P6" s="86"/>
      <c r="Q6" s="86"/>
      <c r="R6" s="86"/>
      <c r="S6" s="89"/>
      <c r="T6" s="177"/>
      <c r="U6" s="82" t="s">
        <v>3</v>
      </c>
    </row>
    <row r="7" spans="1:22" s="78" customFormat="1" ht="15.75" x14ac:dyDescent="0.25">
      <c r="A7" s="79" t="s">
        <v>198</v>
      </c>
      <c r="B7" s="83"/>
      <c r="C7" s="84"/>
      <c r="D7" s="85"/>
      <c r="E7" s="85"/>
      <c r="F7" s="86"/>
      <c r="G7" s="86"/>
      <c r="H7" s="86"/>
      <c r="I7" s="87"/>
      <c r="J7" s="87"/>
      <c r="K7" s="86"/>
      <c r="L7" s="86"/>
      <c r="M7" s="90"/>
      <c r="N7" s="90"/>
      <c r="O7" s="86"/>
      <c r="P7" s="86"/>
      <c r="Q7" s="86"/>
      <c r="R7" s="90"/>
      <c r="S7" s="90"/>
      <c r="T7" s="87"/>
      <c r="U7" s="86"/>
      <c r="V7" s="86"/>
    </row>
    <row r="8" spans="1:22" s="78" customFormat="1" ht="18.75" customHeight="1" thickBot="1" x14ac:dyDescent="0.3">
      <c r="A8" s="91" t="s">
        <v>47</v>
      </c>
      <c r="B8" s="83"/>
      <c r="C8" s="84"/>
      <c r="D8" s="92"/>
      <c r="E8" s="92"/>
      <c r="F8" s="93"/>
      <c r="G8" s="93"/>
      <c r="H8" s="93"/>
      <c r="I8" s="94"/>
      <c r="J8" s="94"/>
      <c r="K8" s="93"/>
      <c r="L8" s="93"/>
      <c r="M8" s="95"/>
      <c r="N8" s="95"/>
      <c r="O8" s="93"/>
      <c r="P8" s="93"/>
      <c r="Q8" s="93"/>
      <c r="R8" s="95"/>
      <c r="S8" s="95"/>
      <c r="T8" s="94"/>
      <c r="U8" s="93"/>
      <c r="V8" s="93"/>
    </row>
    <row r="9" spans="1:22" s="78" customFormat="1" ht="31.5" customHeight="1" thickBot="1" x14ac:dyDescent="0.3">
      <c r="A9" s="238" t="s">
        <v>16</v>
      </c>
      <c r="B9" s="239"/>
      <c r="C9" s="240"/>
      <c r="D9" s="247" t="s">
        <v>20</v>
      </c>
      <c r="E9" s="247"/>
      <c r="F9" s="247"/>
      <c r="G9" s="247"/>
      <c r="H9" s="247"/>
      <c r="I9" s="247"/>
      <c r="J9" s="248"/>
      <c r="K9" s="249" t="s">
        <v>21</v>
      </c>
      <c r="L9" s="247"/>
      <c r="M9" s="247"/>
      <c r="N9" s="247"/>
      <c r="O9" s="248"/>
      <c r="P9" s="249" t="s">
        <v>22</v>
      </c>
      <c r="Q9" s="247"/>
      <c r="R9" s="247"/>
      <c r="S9" s="247"/>
      <c r="T9" s="248"/>
      <c r="U9" s="250" t="s">
        <v>9</v>
      </c>
      <c r="V9" s="228" t="s">
        <v>23</v>
      </c>
    </row>
    <row r="10" spans="1:22" s="78" customFormat="1" ht="26.25" customHeight="1" x14ac:dyDescent="0.2">
      <c r="A10" s="241"/>
      <c r="B10" s="242"/>
      <c r="C10" s="243"/>
      <c r="D10" s="254" t="s">
        <v>17</v>
      </c>
      <c r="E10" s="255"/>
      <c r="F10" s="228" t="s">
        <v>4</v>
      </c>
      <c r="G10" s="228" t="s">
        <v>5</v>
      </c>
      <c r="H10" s="228" t="s">
        <v>6</v>
      </c>
      <c r="I10" s="231" t="s">
        <v>7</v>
      </c>
      <c r="J10" s="231" t="s">
        <v>8</v>
      </c>
      <c r="K10" s="228" t="s">
        <v>4</v>
      </c>
      <c r="L10" s="228" t="s">
        <v>5</v>
      </c>
      <c r="M10" s="228" t="s">
        <v>6</v>
      </c>
      <c r="N10" s="231" t="s">
        <v>7</v>
      </c>
      <c r="O10" s="228" t="s">
        <v>8</v>
      </c>
      <c r="P10" s="228" t="s">
        <v>4</v>
      </c>
      <c r="Q10" s="228" t="s">
        <v>5</v>
      </c>
      <c r="R10" s="228" t="s">
        <v>6</v>
      </c>
      <c r="S10" s="228" t="s">
        <v>7</v>
      </c>
      <c r="T10" s="231" t="s">
        <v>8</v>
      </c>
      <c r="U10" s="251"/>
      <c r="V10" s="253"/>
    </row>
    <row r="11" spans="1:22" s="78" customFormat="1" ht="36.6" customHeight="1" thickBot="1" x14ac:dyDescent="0.25">
      <c r="A11" s="244"/>
      <c r="B11" s="245"/>
      <c r="C11" s="246"/>
      <c r="D11" s="96" t="s">
        <v>18</v>
      </c>
      <c r="E11" s="97" t="s">
        <v>19</v>
      </c>
      <c r="F11" s="229"/>
      <c r="G11" s="229"/>
      <c r="H11" s="229"/>
      <c r="I11" s="232"/>
      <c r="J11" s="232"/>
      <c r="K11" s="229"/>
      <c r="L11" s="229"/>
      <c r="M11" s="229"/>
      <c r="N11" s="232"/>
      <c r="O11" s="229"/>
      <c r="P11" s="229"/>
      <c r="Q11" s="229"/>
      <c r="R11" s="229"/>
      <c r="S11" s="229"/>
      <c r="T11" s="232"/>
      <c r="U11" s="252"/>
      <c r="V11" s="229"/>
    </row>
    <row r="12" spans="1:22" s="105" customFormat="1" ht="21.6" customHeight="1" thickBot="1" x14ac:dyDescent="0.25">
      <c r="A12" s="256" t="s">
        <v>24</v>
      </c>
      <c r="B12" s="245"/>
      <c r="C12" s="246"/>
      <c r="D12" s="98" t="s">
        <v>25</v>
      </c>
      <c r="E12" s="99" t="s">
        <v>26</v>
      </c>
      <c r="F12" s="100" t="s">
        <v>27</v>
      </c>
      <c r="G12" s="101" t="s">
        <v>28</v>
      </c>
      <c r="H12" s="101" t="s">
        <v>29</v>
      </c>
      <c r="I12" s="102" t="s">
        <v>30</v>
      </c>
      <c r="J12" s="103" t="s">
        <v>31</v>
      </c>
      <c r="K12" s="100" t="s">
        <v>32</v>
      </c>
      <c r="L12" s="101" t="s">
        <v>28</v>
      </c>
      <c r="M12" s="101" t="s">
        <v>33</v>
      </c>
      <c r="N12" s="102" t="s">
        <v>35</v>
      </c>
      <c r="O12" s="181" t="s">
        <v>31</v>
      </c>
      <c r="P12" s="100" t="s">
        <v>37</v>
      </c>
      <c r="Q12" s="101" t="s">
        <v>38</v>
      </c>
      <c r="R12" s="101" t="s">
        <v>39</v>
      </c>
      <c r="S12" s="101" t="s">
        <v>40</v>
      </c>
      <c r="T12" s="103" t="s">
        <v>31</v>
      </c>
      <c r="U12" s="104" t="s">
        <v>42</v>
      </c>
      <c r="V12" s="104" t="s">
        <v>43</v>
      </c>
    </row>
    <row r="13" spans="1:22" x14ac:dyDescent="0.3">
      <c r="A13" s="106"/>
      <c r="C13" s="107"/>
      <c r="D13" s="108"/>
      <c r="E13" s="108"/>
      <c r="F13" s="108"/>
      <c r="G13" s="108"/>
      <c r="H13" s="108"/>
      <c r="I13" s="109"/>
      <c r="J13" s="109"/>
      <c r="K13" s="108"/>
      <c r="L13" s="108"/>
      <c r="M13" s="108"/>
      <c r="N13" s="108"/>
      <c r="O13" s="108"/>
      <c r="P13" s="108"/>
      <c r="Q13" s="108"/>
      <c r="R13" s="108"/>
      <c r="S13" s="108"/>
      <c r="T13" s="109"/>
      <c r="U13" s="108"/>
      <c r="V13" s="108"/>
    </row>
    <row r="14" spans="1:22" s="164" customFormat="1" ht="15.75" x14ac:dyDescent="0.25">
      <c r="A14" s="161"/>
      <c r="B14" s="162"/>
      <c r="C14" s="163"/>
      <c r="D14" s="157"/>
      <c r="E14" s="157"/>
      <c r="F14" s="157"/>
      <c r="G14" s="157"/>
      <c r="H14" s="157"/>
      <c r="I14" s="158"/>
      <c r="J14" s="158"/>
      <c r="K14" s="157"/>
      <c r="L14" s="157"/>
      <c r="M14" s="157"/>
      <c r="N14" s="157"/>
      <c r="O14" s="157"/>
      <c r="P14" s="157"/>
      <c r="Q14" s="157"/>
      <c r="R14" s="157"/>
      <c r="S14" s="157"/>
      <c r="T14" s="158"/>
      <c r="U14" s="157"/>
      <c r="V14" s="157"/>
    </row>
    <row r="15" spans="1:22" s="155" customFormat="1" ht="31.5" x14ac:dyDescent="0.25">
      <c r="A15" s="151"/>
      <c r="B15" s="116"/>
      <c r="C15" s="178" t="s">
        <v>199</v>
      </c>
      <c r="D15" s="152">
        <f>SUM(D16:D19)</f>
        <v>0</v>
      </c>
      <c r="E15" s="152"/>
      <c r="F15" s="152">
        <f>SUM(F16:F19)</f>
        <v>1026000</v>
      </c>
      <c r="G15" s="152">
        <f t="shared" ref="G15:V15" si="0">SUM(G16:G19)</f>
        <v>0</v>
      </c>
      <c r="H15" s="152">
        <f t="shared" si="0"/>
        <v>0</v>
      </c>
      <c r="I15" s="153">
        <f t="shared" si="0"/>
        <v>0</v>
      </c>
      <c r="J15" s="154">
        <f t="shared" si="0"/>
        <v>1026000</v>
      </c>
      <c r="K15" s="152">
        <f t="shared" si="0"/>
        <v>1026000</v>
      </c>
      <c r="L15" s="152">
        <f t="shared" si="0"/>
        <v>0</v>
      </c>
      <c r="M15" s="152">
        <f t="shared" si="0"/>
        <v>0</v>
      </c>
      <c r="N15" s="153">
        <f t="shared" si="0"/>
        <v>0</v>
      </c>
      <c r="O15" s="152">
        <f t="shared" si="0"/>
        <v>1026000</v>
      </c>
      <c r="P15" s="152">
        <f t="shared" si="0"/>
        <v>0</v>
      </c>
      <c r="Q15" s="152">
        <f t="shared" si="0"/>
        <v>1026000</v>
      </c>
      <c r="R15" s="152">
        <f t="shared" si="0"/>
        <v>0</v>
      </c>
      <c r="S15" s="152">
        <f t="shared" si="0"/>
        <v>0</v>
      </c>
      <c r="T15" s="154">
        <f t="shared" si="0"/>
        <v>1026000</v>
      </c>
      <c r="U15" s="153">
        <f t="shared" si="0"/>
        <v>0</v>
      </c>
      <c r="V15" s="153">
        <f t="shared" si="0"/>
        <v>0</v>
      </c>
    </row>
    <row r="16" spans="1:22" s="155" customFormat="1" ht="15.75" x14ac:dyDescent="0.25">
      <c r="A16" s="151"/>
      <c r="B16" s="84"/>
      <c r="C16" s="156" t="s">
        <v>10</v>
      </c>
      <c r="D16" s="157"/>
      <c r="E16" s="157"/>
      <c r="F16" s="157"/>
      <c r="G16" s="157"/>
      <c r="H16" s="157"/>
      <c r="I16" s="158"/>
      <c r="J16" s="158">
        <f>SUM(F16:I16)</f>
        <v>0</v>
      </c>
      <c r="K16" s="157"/>
      <c r="L16" s="157"/>
      <c r="M16" s="157"/>
      <c r="N16" s="158"/>
      <c r="O16" s="157">
        <f>SUM(K16:N16)</f>
        <v>0</v>
      </c>
      <c r="P16" s="157"/>
      <c r="Q16" s="157"/>
      <c r="R16" s="157"/>
      <c r="S16" s="157"/>
      <c r="T16" s="158">
        <f>SUM(P16:S16)</f>
        <v>0</v>
      </c>
      <c r="U16" s="157">
        <f>J16-O16</f>
        <v>0</v>
      </c>
      <c r="V16" s="157">
        <f>O16-T16</f>
        <v>0</v>
      </c>
    </row>
    <row r="17" spans="1:22" s="155" customFormat="1" ht="15.75" x14ac:dyDescent="0.25">
      <c r="A17" s="151"/>
      <c r="B17" s="84"/>
      <c r="C17" s="156" t="s">
        <v>11</v>
      </c>
      <c r="D17" s="157" t="s">
        <v>200</v>
      </c>
      <c r="E17" s="159">
        <v>43845</v>
      </c>
      <c r="F17" s="157">
        <v>1026000</v>
      </c>
      <c r="G17" s="157"/>
      <c r="H17" s="157"/>
      <c r="I17" s="158"/>
      <c r="J17" s="160">
        <f>SUM(F17:I17)</f>
        <v>1026000</v>
      </c>
      <c r="K17" s="157">
        <f>SUM(F17)</f>
        <v>1026000</v>
      </c>
      <c r="L17" s="157"/>
      <c r="M17" s="157"/>
      <c r="N17" s="158"/>
      <c r="O17" s="157">
        <f>SUM(K17:N17)</f>
        <v>1026000</v>
      </c>
      <c r="P17" s="157"/>
      <c r="Q17" s="157">
        <v>1026000</v>
      </c>
      <c r="R17" s="157"/>
      <c r="S17" s="157"/>
      <c r="T17" s="160">
        <f>SUM(P17:S17)</f>
        <v>1026000</v>
      </c>
      <c r="U17" s="157">
        <f>J17-O17</f>
        <v>0</v>
      </c>
      <c r="V17" s="157">
        <f>O17-T17</f>
        <v>0</v>
      </c>
    </row>
    <row r="18" spans="1:22" s="155" customFormat="1" ht="15.75" x14ac:dyDescent="0.25">
      <c r="A18" s="151"/>
      <c r="B18" s="84"/>
      <c r="C18" s="156" t="s">
        <v>12</v>
      </c>
      <c r="D18" s="157"/>
      <c r="E18" s="157"/>
      <c r="F18" s="157"/>
      <c r="G18" s="157"/>
      <c r="H18" s="157"/>
      <c r="I18" s="158"/>
      <c r="J18" s="158">
        <f>SUM(F18:I18)</f>
        <v>0</v>
      </c>
      <c r="K18" s="157"/>
      <c r="L18" s="157"/>
      <c r="M18" s="157"/>
      <c r="N18" s="158"/>
      <c r="O18" s="157">
        <f>SUM(K18:N18)</f>
        <v>0</v>
      </c>
      <c r="P18" s="157"/>
      <c r="Q18" s="157"/>
      <c r="R18" s="157"/>
      <c r="S18" s="157"/>
      <c r="T18" s="158">
        <f>SUM(P18:S18)</f>
        <v>0</v>
      </c>
      <c r="U18" s="157">
        <f t="shared" ref="U18:U19" si="1">J18-O18</f>
        <v>0</v>
      </c>
      <c r="V18" s="157">
        <f t="shared" ref="V18:V19" si="2">O18-T18</f>
        <v>0</v>
      </c>
    </row>
    <row r="19" spans="1:22" s="155" customFormat="1" ht="15.75" x14ac:dyDescent="0.25">
      <c r="A19" s="151"/>
      <c r="B19" s="84"/>
      <c r="C19" s="156" t="s">
        <v>13</v>
      </c>
      <c r="D19" s="157"/>
      <c r="E19" s="157"/>
      <c r="F19" s="157"/>
      <c r="G19" s="157"/>
      <c r="H19" s="157"/>
      <c r="I19" s="158"/>
      <c r="J19" s="158">
        <f>SUM(F19:I19)</f>
        <v>0</v>
      </c>
      <c r="K19" s="157"/>
      <c r="L19" s="157"/>
      <c r="M19" s="157"/>
      <c r="N19" s="158"/>
      <c r="O19" s="157">
        <f>SUM(K19:N19)</f>
        <v>0</v>
      </c>
      <c r="P19" s="157"/>
      <c r="Q19" s="157"/>
      <c r="R19" s="157"/>
      <c r="S19" s="157"/>
      <c r="T19" s="158">
        <f>SUM(P19:S19)</f>
        <v>0</v>
      </c>
      <c r="U19" s="157">
        <f t="shared" si="1"/>
        <v>0</v>
      </c>
      <c r="V19" s="157">
        <f t="shared" si="2"/>
        <v>0</v>
      </c>
    </row>
    <row r="20" spans="1:22" s="164" customFormat="1" ht="15.75" x14ac:dyDescent="0.25">
      <c r="A20" s="161"/>
      <c r="B20" s="162"/>
      <c r="C20" s="163"/>
      <c r="D20" s="157"/>
      <c r="E20" s="157"/>
      <c r="F20" s="157"/>
      <c r="G20" s="157"/>
      <c r="H20" s="157"/>
      <c r="I20" s="158"/>
      <c r="J20" s="158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</row>
    <row r="21" spans="1:22" s="155" customFormat="1" ht="47.25" x14ac:dyDescent="0.25">
      <c r="A21" s="151"/>
      <c r="B21" s="116"/>
      <c r="C21" s="178" t="s">
        <v>201</v>
      </c>
      <c r="D21" s="152">
        <f>SUM(D22:D26)</f>
        <v>0</v>
      </c>
      <c r="E21" s="152"/>
      <c r="F21" s="152">
        <f t="shared" ref="F21:V21" si="3">SUM(F22:F26)</f>
        <v>5250000</v>
      </c>
      <c r="G21" s="152">
        <f t="shared" si="3"/>
        <v>675000</v>
      </c>
      <c r="H21" s="152">
        <f t="shared" si="3"/>
        <v>0</v>
      </c>
      <c r="I21" s="153">
        <f t="shared" si="3"/>
        <v>0</v>
      </c>
      <c r="J21" s="154">
        <f t="shared" si="3"/>
        <v>5925000</v>
      </c>
      <c r="K21" s="152">
        <f t="shared" si="3"/>
        <v>5250000</v>
      </c>
      <c r="L21" s="152">
        <f t="shared" si="3"/>
        <v>675000</v>
      </c>
      <c r="M21" s="152">
        <f t="shared" si="3"/>
        <v>0</v>
      </c>
      <c r="N21" s="153">
        <f t="shared" si="3"/>
        <v>0</v>
      </c>
      <c r="O21" s="152">
        <f t="shared" si="3"/>
        <v>5925000</v>
      </c>
      <c r="P21" s="152">
        <f t="shared" si="3"/>
        <v>0</v>
      </c>
      <c r="Q21" s="152">
        <f t="shared" si="3"/>
        <v>5925000</v>
      </c>
      <c r="R21" s="152">
        <f t="shared" si="3"/>
        <v>0</v>
      </c>
      <c r="S21" s="152">
        <f t="shared" si="3"/>
        <v>0</v>
      </c>
      <c r="T21" s="153">
        <f t="shared" si="3"/>
        <v>5925000</v>
      </c>
      <c r="U21" s="154">
        <f t="shared" si="3"/>
        <v>0</v>
      </c>
      <c r="V21" s="154">
        <f t="shared" si="3"/>
        <v>0</v>
      </c>
    </row>
    <row r="22" spans="1:22" s="155" customFormat="1" ht="15.75" x14ac:dyDescent="0.25">
      <c r="A22" s="151"/>
      <c r="B22" s="84"/>
      <c r="C22" s="156" t="s">
        <v>10</v>
      </c>
      <c r="D22" s="157"/>
      <c r="E22" s="157"/>
      <c r="F22" s="157"/>
      <c r="G22" s="157"/>
      <c r="H22" s="157"/>
      <c r="I22" s="158"/>
      <c r="J22" s="158">
        <f>SUM(F22:I22)</f>
        <v>0</v>
      </c>
      <c r="K22" s="157"/>
      <c r="L22" s="157"/>
      <c r="M22" s="157"/>
      <c r="N22" s="158"/>
      <c r="O22" s="157">
        <f>SUM(K22:N22)</f>
        <v>0</v>
      </c>
      <c r="P22" s="157"/>
      <c r="Q22" s="157"/>
      <c r="R22" s="157"/>
      <c r="S22" s="157"/>
      <c r="T22" s="158">
        <f>SUM(P22:S22)</f>
        <v>0</v>
      </c>
      <c r="U22" s="157">
        <f>J22-O22</f>
        <v>0</v>
      </c>
      <c r="V22" s="157">
        <f>O22-T22</f>
        <v>0</v>
      </c>
    </row>
    <row r="23" spans="1:22" s="155" customFormat="1" ht="15.75" x14ac:dyDescent="0.25">
      <c r="A23" s="151"/>
      <c r="B23" s="84"/>
      <c r="C23" s="156" t="s">
        <v>11</v>
      </c>
      <c r="D23" s="157" t="s">
        <v>202</v>
      </c>
      <c r="E23" s="159">
        <v>43916</v>
      </c>
      <c r="F23" s="157">
        <v>5250000</v>
      </c>
      <c r="G23" s="157"/>
      <c r="H23" s="157"/>
      <c r="I23" s="158"/>
      <c r="J23" s="160">
        <f>SUM(F23:I23)</f>
        <v>5250000</v>
      </c>
      <c r="K23" s="157">
        <f>SUM(F23)</f>
        <v>5250000</v>
      </c>
      <c r="L23" s="157"/>
      <c r="M23" s="157"/>
      <c r="N23" s="158"/>
      <c r="O23" s="157">
        <f>SUM(K23:N23)</f>
        <v>5250000</v>
      </c>
      <c r="P23" s="157"/>
      <c r="Q23" s="157">
        <v>5250000</v>
      </c>
      <c r="R23" s="157"/>
      <c r="S23" s="157"/>
      <c r="T23" s="160">
        <f>SUM(P23:S23)</f>
        <v>5250000</v>
      </c>
      <c r="U23" s="157">
        <f>J23-O23</f>
        <v>0</v>
      </c>
      <c r="V23" s="157">
        <f>O23-T23</f>
        <v>0</v>
      </c>
    </row>
    <row r="24" spans="1:22" s="155" customFormat="1" ht="15.75" x14ac:dyDescent="0.25">
      <c r="A24" s="151"/>
      <c r="B24" s="84"/>
      <c r="C24" s="156" t="s">
        <v>11</v>
      </c>
      <c r="D24" s="157" t="s">
        <v>203</v>
      </c>
      <c r="E24" s="159">
        <v>43913</v>
      </c>
      <c r="F24" s="157"/>
      <c r="G24" s="157">
        <v>675000</v>
      </c>
      <c r="H24" s="157"/>
      <c r="I24" s="158"/>
      <c r="J24" s="160">
        <f>SUM(F24:I24)</f>
        <v>675000</v>
      </c>
      <c r="K24" s="157"/>
      <c r="L24" s="157">
        <v>675000</v>
      </c>
      <c r="M24" s="157"/>
      <c r="N24" s="158"/>
      <c r="O24" s="157">
        <f>SUM(K24:N24)</f>
        <v>675000</v>
      </c>
      <c r="P24" s="157"/>
      <c r="Q24" s="157">
        <v>675000</v>
      </c>
      <c r="R24" s="157"/>
      <c r="S24" s="157"/>
      <c r="T24" s="158">
        <f>SUM(P24:S24)</f>
        <v>675000</v>
      </c>
      <c r="U24" s="157">
        <f t="shared" ref="U24:U26" si="4">J24-O24</f>
        <v>0</v>
      </c>
      <c r="V24" s="157">
        <f t="shared" ref="V24:V26" si="5">O24-T24</f>
        <v>0</v>
      </c>
    </row>
    <row r="25" spans="1:22" s="155" customFormat="1" ht="15.75" x14ac:dyDescent="0.25">
      <c r="A25" s="151"/>
      <c r="B25" s="84"/>
      <c r="C25" s="156" t="s">
        <v>12</v>
      </c>
      <c r="D25" s="157"/>
      <c r="E25" s="157"/>
      <c r="F25" s="157"/>
      <c r="G25" s="157"/>
      <c r="H25" s="157"/>
      <c r="I25" s="158"/>
      <c r="J25" s="158">
        <f>SUM(F25:I25)</f>
        <v>0</v>
      </c>
      <c r="K25" s="157"/>
      <c r="L25" s="157"/>
      <c r="M25" s="157"/>
      <c r="N25" s="158"/>
      <c r="O25" s="157">
        <f>SUM(K25:N25)</f>
        <v>0</v>
      </c>
      <c r="P25" s="157"/>
      <c r="Q25" s="157"/>
      <c r="R25" s="157"/>
      <c r="S25" s="157"/>
      <c r="T25" s="158">
        <f>SUM(P25:S25)</f>
        <v>0</v>
      </c>
      <c r="U25" s="157">
        <f t="shared" si="4"/>
        <v>0</v>
      </c>
      <c r="V25" s="157">
        <f t="shared" si="5"/>
        <v>0</v>
      </c>
    </row>
    <row r="26" spans="1:22" s="155" customFormat="1" ht="15.75" x14ac:dyDescent="0.25">
      <c r="A26" s="151"/>
      <c r="B26" s="84"/>
      <c r="C26" s="156" t="s">
        <v>13</v>
      </c>
      <c r="D26" s="157"/>
      <c r="E26" s="157"/>
      <c r="F26" s="157"/>
      <c r="G26" s="157"/>
      <c r="H26" s="157"/>
      <c r="I26" s="158"/>
      <c r="J26" s="158">
        <f>SUM(F26:I26)</f>
        <v>0</v>
      </c>
      <c r="K26" s="157"/>
      <c r="L26" s="157"/>
      <c r="M26" s="157"/>
      <c r="N26" s="158"/>
      <c r="O26" s="157">
        <f>SUM(K26:N26)</f>
        <v>0</v>
      </c>
      <c r="P26" s="157"/>
      <c r="Q26" s="157"/>
      <c r="R26" s="157"/>
      <c r="S26" s="157"/>
      <c r="T26" s="158">
        <f>SUM(P26:S26)</f>
        <v>0</v>
      </c>
      <c r="U26" s="157">
        <f t="shared" si="4"/>
        <v>0</v>
      </c>
      <c r="V26" s="157">
        <f t="shared" si="5"/>
        <v>0</v>
      </c>
    </row>
    <row r="27" spans="1:22" s="164" customFormat="1" ht="15.75" x14ac:dyDescent="0.25">
      <c r="A27" s="161"/>
      <c r="B27" s="162"/>
      <c r="C27" s="163"/>
      <c r="D27" s="157"/>
      <c r="E27" s="157"/>
      <c r="F27" s="157"/>
      <c r="G27" s="157"/>
      <c r="H27" s="157"/>
      <c r="I27" s="158"/>
      <c r="J27" s="158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</row>
    <row r="28" spans="1:22" s="155" customFormat="1" ht="31.5" x14ac:dyDescent="0.25">
      <c r="A28" s="151"/>
      <c r="B28" s="116"/>
      <c r="C28" s="178" t="s">
        <v>205</v>
      </c>
      <c r="D28" s="152">
        <f>SUM(D29:D32)</f>
        <v>0</v>
      </c>
      <c r="E28" s="152"/>
      <c r="F28" s="152">
        <f t="shared" ref="F28:V28" si="6">SUM(F29:F32)</f>
        <v>0</v>
      </c>
      <c r="G28" s="152">
        <f t="shared" si="6"/>
        <v>0</v>
      </c>
      <c r="H28" s="152">
        <f t="shared" si="6"/>
        <v>315000</v>
      </c>
      <c r="I28" s="152">
        <f t="shared" si="6"/>
        <v>0</v>
      </c>
      <c r="J28" s="152">
        <f t="shared" si="6"/>
        <v>315000</v>
      </c>
      <c r="K28" s="152">
        <f t="shared" si="6"/>
        <v>0</v>
      </c>
      <c r="L28" s="152">
        <f t="shared" si="6"/>
        <v>0</v>
      </c>
      <c r="M28" s="152">
        <f t="shared" si="6"/>
        <v>315000</v>
      </c>
      <c r="N28" s="152">
        <f t="shared" si="6"/>
        <v>0</v>
      </c>
      <c r="O28" s="152">
        <f t="shared" si="6"/>
        <v>315000</v>
      </c>
      <c r="P28" s="152">
        <f t="shared" si="6"/>
        <v>0</v>
      </c>
      <c r="Q28" s="152">
        <f t="shared" si="6"/>
        <v>0</v>
      </c>
      <c r="R28" s="152">
        <f t="shared" si="6"/>
        <v>0</v>
      </c>
      <c r="S28" s="152">
        <f t="shared" si="6"/>
        <v>0</v>
      </c>
      <c r="T28" s="152">
        <f t="shared" si="6"/>
        <v>0</v>
      </c>
      <c r="U28" s="152">
        <f t="shared" si="6"/>
        <v>0</v>
      </c>
      <c r="V28" s="152">
        <f t="shared" si="6"/>
        <v>315000</v>
      </c>
    </row>
    <row r="29" spans="1:22" s="155" customFormat="1" ht="15.75" x14ac:dyDescent="0.25">
      <c r="A29" s="151"/>
      <c r="B29" s="84"/>
      <c r="C29" s="156" t="s">
        <v>10</v>
      </c>
      <c r="D29" s="157"/>
      <c r="E29" s="157"/>
      <c r="F29" s="157"/>
      <c r="G29" s="157"/>
      <c r="H29" s="157"/>
      <c r="I29" s="157"/>
      <c r="J29" s="157">
        <f>SUM(F29:I29)</f>
        <v>0</v>
      </c>
      <c r="K29" s="157"/>
      <c r="L29" s="157"/>
      <c r="M29" s="157"/>
      <c r="N29" s="157"/>
      <c r="O29" s="157">
        <f>SUM(K29:N29)</f>
        <v>0</v>
      </c>
      <c r="P29" s="157"/>
      <c r="Q29" s="157"/>
      <c r="R29" s="157"/>
      <c r="S29" s="157"/>
      <c r="T29" s="157">
        <f>SUM(P29:S29)</f>
        <v>0</v>
      </c>
      <c r="U29" s="157">
        <f>J29-O29</f>
        <v>0</v>
      </c>
      <c r="V29" s="157">
        <f>O29-T29</f>
        <v>0</v>
      </c>
    </row>
    <row r="30" spans="1:22" s="155" customFormat="1" ht="15.75" x14ac:dyDescent="0.25">
      <c r="A30" s="151"/>
      <c r="B30" s="84"/>
      <c r="C30" s="156" t="s">
        <v>11</v>
      </c>
      <c r="D30" s="157" t="s">
        <v>206</v>
      </c>
      <c r="E30" s="159">
        <v>44068</v>
      </c>
      <c r="F30" s="157"/>
      <c r="G30" s="157"/>
      <c r="H30" s="157">
        <v>315000</v>
      </c>
      <c r="I30" s="157"/>
      <c r="J30" s="157">
        <f>SUM(F30:I30)</f>
        <v>315000</v>
      </c>
      <c r="K30" s="157">
        <f>SUM(F30)</f>
        <v>0</v>
      </c>
      <c r="L30" s="157"/>
      <c r="M30" s="157">
        <v>315000</v>
      </c>
      <c r="N30" s="157"/>
      <c r="O30" s="157">
        <f>SUM(K30:N30)</f>
        <v>315000</v>
      </c>
      <c r="P30" s="157"/>
      <c r="Q30" s="157"/>
      <c r="R30" s="157"/>
      <c r="S30" s="157"/>
      <c r="T30" s="157">
        <f>SUM(P30:S30)</f>
        <v>0</v>
      </c>
      <c r="U30" s="157">
        <f>J30-O30</f>
        <v>0</v>
      </c>
      <c r="V30" s="157">
        <f>O30-T30</f>
        <v>315000</v>
      </c>
    </row>
    <row r="31" spans="1:22" s="155" customFormat="1" ht="15.75" x14ac:dyDescent="0.25">
      <c r="A31" s="151"/>
      <c r="B31" s="84"/>
      <c r="C31" s="156" t="s">
        <v>12</v>
      </c>
      <c r="D31" s="157"/>
      <c r="E31" s="157"/>
      <c r="F31" s="157"/>
      <c r="G31" s="157"/>
      <c r="H31" s="157"/>
      <c r="I31" s="157"/>
      <c r="J31" s="157">
        <f>SUM(F31:I31)</f>
        <v>0</v>
      </c>
      <c r="K31" s="157"/>
      <c r="L31" s="157"/>
      <c r="M31" s="157"/>
      <c r="N31" s="157"/>
      <c r="O31" s="157">
        <f>SUM(K31:N31)</f>
        <v>0</v>
      </c>
      <c r="P31" s="157"/>
      <c r="Q31" s="157"/>
      <c r="R31" s="157"/>
      <c r="S31" s="157"/>
      <c r="T31" s="157">
        <f>SUM(P31:S31)</f>
        <v>0</v>
      </c>
      <c r="U31" s="157">
        <f t="shared" ref="U31:U32" si="7">J31-O31</f>
        <v>0</v>
      </c>
      <c r="V31" s="157">
        <f t="shared" ref="V31:V32" si="8">O31-T31</f>
        <v>0</v>
      </c>
    </row>
    <row r="32" spans="1:22" s="155" customFormat="1" ht="15.75" x14ac:dyDescent="0.25">
      <c r="A32" s="151"/>
      <c r="B32" s="84"/>
      <c r="C32" s="156" t="s">
        <v>13</v>
      </c>
      <c r="D32" s="157"/>
      <c r="E32" s="157"/>
      <c r="F32" s="157"/>
      <c r="G32" s="157"/>
      <c r="H32" s="157"/>
      <c r="I32" s="157"/>
      <c r="J32" s="157">
        <f>SUM(F32:I32)</f>
        <v>0</v>
      </c>
      <c r="K32" s="157"/>
      <c r="L32" s="157"/>
      <c r="M32" s="157"/>
      <c r="N32" s="157"/>
      <c r="O32" s="157">
        <f>SUM(K32:N32)</f>
        <v>0</v>
      </c>
      <c r="P32" s="157"/>
      <c r="Q32" s="157"/>
      <c r="R32" s="157"/>
      <c r="S32" s="157"/>
      <c r="T32" s="157">
        <f>SUM(P32:S32)</f>
        <v>0</v>
      </c>
      <c r="U32" s="157">
        <f t="shared" si="7"/>
        <v>0</v>
      </c>
      <c r="V32" s="157">
        <f t="shared" si="8"/>
        <v>0</v>
      </c>
    </row>
    <row r="33" spans="1:22" s="164" customFormat="1" ht="15.75" x14ac:dyDescent="0.25">
      <c r="A33" s="161"/>
      <c r="B33" s="162"/>
      <c r="C33" s="163"/>
      <c r="D33" s="157"/>
      <c r="E33" s="157"/>
      <c r="F33" s="157"/>
      <c r="G33" s="157"/>
      <c r="H33" s="157"/>
      <c r="I33" s="158"/>
      <c r="J33" s="158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</row>
    <row r="34" spans="1:22" s="155" customFormat="1" ht="31.5" x14ac:dyDescent="0.25">
      <c r="A34" s="151"/>
      <c r="B34" s="116"/>
      <c r="C34" s="178" t="s">
        <v>209</v>
      </c>
      <c r="D34" s="152">
        <f>SUM(D35:D38)</f>
        <v>0</v>
      </c>
      <c r="E34" s="152"/>
      <c r="F34" s="152">
        <f>SUM(F35:F38)</f>
        <v>0</v>
      </c>
      <c r="G34" s="152">
        <f t="shared" ref="G34:V34" si="9">SUM(G35:G38)</f>
        <v>0</v>
      </c>
      <c r="H34" s="152">
        <f t="shared" si="9"/>
        <v>625000</v>
      </c>
      <c r="I34" s="153">
        <f t="shared" si="9"/>
        <v>0</v>
      </c>
      <c r="J34" s="154">
        <f t="shared" si="9"/>
        <v>625000</v>
      </c>
      <c r="K34" s="152">
        <f t="shared" si="9"/>
        <v>0</v>
      </c>
      <c r="L34" s="152">
        <f t="shared" si="9"/>
        <v>0</v>
      </c>
      <c r="M34" s="152">
        <f t="shared" si="9"/>
        <v>625000</v>
      </c>
      <c r="N34" s="153">
        <f t="shared" si="9"/>
        <v>0</v>
      </c>
      <c r="O34" s="152">
        <f t="shared" si="9"/>
        <v>625000</v>
      </c>
      <c r="P34" s="152">
        <f t="shared" si="9"/>
        <v>0</v>
      </c>
      <c r="Q34" s="152">
        <f t="shared" si="9"/>
        <v>0</v>
      </c>
      <c r="R34" s="152">
        <f t="shared" si="9"/>
        <v>0</v>
      </c>
      <c r="S34" s="152">
        <f t="shared" si="9"/>
        <v>0</v>
      </c>
      <c r="T34" s="154">
        <f t="shared" si="9"/>
        <v>0</v>
      </c>
      <c r="U34" s="153">
        <f t="shared" si="9"/>
        <v>0</v>
      </c>
      <c r="V34" s="153">
        <f t="shared" si="9"/>
        <v>625000</v>
      </c>
    </row>
    <row r="35" spans="1:22" s="155" customFormat="1" ht="15.75" x14ac:dyDescent="0.25">
      <c r="A35" s="151"/>
      <c r="B35" s="84"/>
      <c r="C35" s="156" t="s">
        <v>10</v>
      </c>
      <c r="D35" s="157"/>
      <c r="E35" s="157"/>
      <c r="F35" s="157"/>
      <c r="G35" s="157"/>
      <c r="H35" s="157"/>
      <c r="I35" s="158"/>
      <c r="J35" s="158">
        <f>SUM(F35:I35)</f>
        <v>0</v>
      </c>
      <c r="K35" s="157"/>
      <c r="L35" s="157"/>
      <c r="M35" s="157"/>
      <c r="N35" s="158"/>
      <c r="O35" s="157">
        <f>SUM(K35:N35)</f>
        <v>0</v>
      </c>
      <c r="P35" s="157"/>
      <c r="Q35" s="157"/>
      <c r="R35" s="157"/>
      <c r="S35" s="157"/>
      <c r="T35" s="158">
        <f>SUM(P35:S35)</f>
        <v>0</v>
      </c>
      <c r="U35" s="157">
        <f>J35-O35</f>
        <v>0</v>
      </c>
      <c r="V35" s="157">
        <f>O35-T35</f>
        <v>0</v>
      </c>
    </row>
    <row r="36" spans="1:22" s="155" customFormat="1" ht="15.75" x14ac:dyDescent="0.25">
      <c r="A36" s="151"/>
      <c r="B36" s="84"/>
      <c r="C36" s="156" t="s">
        <v>11</v>
      </c>
      <c r="D36" s="157" t="s">
        <v>211</v>
      </c>
      <c r="E36" s="159">
        <v>44069</v>
      </c>
      <c r="F36" s="157"/>
      <c r="G36" s="157"/>
      <c r="H36" s="157">
        <v>625000</v>
      </c>
      <c r="I36" s="158"/>
      <c r="J36" s="160">
        <f>SUM(F36:I36)</f>
        <v>625000</v>
      </c>
      <c r="K36" s="157">
        <f>SUM(F36)</f>
        <v>0</v>
      </c>
      <c r="L36" s="157"/>
      <c r="M36" s="157">
        <v>625000</v>
      </c>
      <c r="N36" s="158"/>
      <c r="O36" s="157">
        <f>SUM(K36:N36)</f>
        <v>625000</v>
      </c>
      <c r="P36" s="157"/>
      <c r="Q36" s="157"/>
      <c r="R36" s="157"/>
      <c r="S36" s="157"/>
      <c r="T36" s="160">
        <f>SUM(P36:S36)</f>
        <v>0</v>
      </c>
      <c r="U36" s="157">
        <f>J36-O36</f>
        <v>0</v>
      </c>
      <c r="V36" s="157">
        <f>O36-T36</f>
        <v>625000</v>
      </c>
    </row>
    <row r="37" spans="1:22" s="155" customFormat="1" ht="15.75" x14ac:dyDescent="0.25">
      <c r="A37" s="151"/>
      <c r="B37" s="84"/>
      <c r="C37" s="156" t="s">
        <v>12</v>
      </c>
      <c r="D37" s="157"/>
      <c r="E37" s="157"/>
      <c r="F37" s="157"/>
      <c r="G37" s="157"/>
      <c r="H37" s="157"/>
      <c r="I37" s="158"/>
      <c r="J37" s="158">
        <f>SUM(F37:I37)</f>
        <v>0</v>
      </c>
      <c r="K37" s="157"/>
      <c r="L37" s="157"/>
      <c r="M37" s="157"/>
      <c r="N37" s="158"/>
      <c r="O37" s="157">
        <f>SUM(K37:N37)</f>
        <v>0</v>
      </c>
      <c r="P37" s="157"/>
      <c r="Q37" s="157"/>
      <c r="R37" s="157"/>
      <c r="S37" s="157"/>
      <c r="T37" s="158">
        <f>SUM(P37:S37)</f>
        <v>0</v>
      </c>
      <c r="U37" s="157">
        <f t="shared" ref="U37:U38" si="10">J37-O37</f>
        <v>0</v>
      </c>
      <c r="V37" s="157">
        <f t="shared" ref="V37:V38" si="11">O37-T37</f>
        <v>0</v>
      </c>
    </row>
    <row r="38" spans="1:22" s="155" customFormat="1" ht="15.75" x14ac:dyDescent="0.25">
      <c r="A38" s="151"/>
      <c r="B38" s="84"/>
      <c r="C38" s="156" t="s">
        <v>13</v>
      </c>
      <c r="D38" s="157"/>
      <c r="E38" s="157"/>
      <c r="F38" s="157"/>
      <c r="G38" s="157"/>
      <c r="H38" s="157"/>
      <c r="I38" s="158"/>
      <c r="J38" s="158">
        <f>SUM(F38:I38)</f>
        <v>0</v>
      </c>
      <c r="K38" s="157"/>
      <c r="L38" s="157"/>
      <c r="M38" s="157"/>
      <c r="N38" s="158"/>
      <c r="O38" s="157">
        <f>SUM(K38:N38)</f>
        <v>0</v>
      </c>
      <c r="P38" s="157"/>
      <c r="Q38" s="157"/>
      <c r="R38" s="157"/>
      <c r="S38" s="157"/>
      <c r="T38" s="158">
        <f>SUM(P38:S38)</f>
        <v>0</v>
      </c>
      <c r="U38" s="157">
        <f t="shared" si="10"/>
        <v>0</v>
      </c>
      <c r="V38" s="157">
        <f t="shared" si="11"/>
        <v>0</v>
      </c>
    </row>
    <row r="39" spans="1:22" s="164" customFormat="1" ht="15.75" x14ac:dyDescent="0.25">
      <c r="A39" s="161"/>
      <c r="B39" s="162"/>
      <c r="C39" s="163"/>
      <c r="D39" s="157"/>
      <c r="E39" s="157"/>
      <c r="F39" s="157"/>
      <c r="G39" s="157"/>
      <c r="H39" s="157"/>
      <c r="I39" s="158"/>
      <c r="J39" s="158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</row>
    <row r="40" spans="1:22" s="155" customFormat="1" ht="31.5" x14ac:dyDescent="0.25">
      <c r="A40" s="151"/>
      <c r="B40" s="116"/>
      <c r="C40" s="178" t="s">
        <v>210</v>
      </c>
      <c r="D40" s="152">
        <f>SUM(D41:D44)</f>
        <v>0</v>
      </c>
      <c r="E40" s="152"/>
      <c r="F40" s="152">
        <f>SUM(F41:F44)</f>
        <v>0</v>
      </c>
      <c r="G40" s="152">
        <f t="shared" ref="G40:V40" si="12">SUM(G41:G44)</f>
        <v>0</v>
      </c>
      <c r="H40" s="152">
        <f t="shared" si="12"/>
        <v>10854000</v>
      </c>
      <c r="I40" s="153">
        <f t="shared" si="12"/>
        <v>0</v>
      </c>
      <c r="J40" s="154">
        <f t="shared" si="12"/>
        <v>10854000</v>
      </c>
      <c r="K40" s="152">
        <f t="shared" si="12"/>
        <v>0</v>
      </c>
      <c r="L40" s="152">
        <f t="shared" si="12"/>
        <v>0</v>
      </c>
      <c r="M40" s="152">
        <f t="shared" si="12"/>
        <v>10854000</v>
      </c>
      <c r="N40" s="153">
        <f t="shared" si="12"/>
        <v>0</v>
      </c>
      <c r="O40" s="152">
        <f t="shared" si="12"/>
        <v>10854000</v>
      </c>
      <c r="P40" s="152">
        <f t="shared" si="12"/>
        <v>0</v>
      </c>
      <c r="Q40" s="152">
        <f t="shared" si="12"/>
        <v>0</v>
      </c>
      <c r="R40" s="152">
        <f t="shared" si="12"/>
        <v>0</v>
      </c>
      <c r="S40" s="152">
        <f t="shared" si="12"/>
        <v>0</v>
      </c>
      <c r="T40" s="154">
        <f t="shared" si="12"/>
        <v>0</v>
      </c>
      <c r="U40" s="153">
        <f t="shared" si="12"/>
        <v>0</v>
      </c>
      <c r="V40" s="153">
        <f t="shared" si="12"/>
        <v>10854000</v>
      </c>
    </row>
    <row r="41" spans="1:22" s="155" customFormat="1" ht="15.75" x14ac:dyDescent="0.25">
      <c r="A41" s="151"/>
      <c r="B41" s="84"/>
      <c r="C41" s="156" t="s">
        <v>10</v>
      </c>
      <c r="D41" s="157"/>
      <c r="E41" s="157"/>
      <c r="F41" s="157"/>
      <c r="G41" s="157"/>
      <c r="H41" s="157"/>
      <c r="I41" s="158"/>
      <c r="J41" s="158">
        <f>SUM(F41:I41)</f>
        <v>0</v>
      </c>
      <c r="K41" s="157"/>
      <c r="L41" s="157"/>
      <c r="M41" s="157"/>
      <c r="N41" s="158"/>
      <c r="O41" s="157">
        <f>SUM(K41:N41)</f>
        <v>0</v>
      </c>
      <c r="P41" s="157"/>
      <c r="Q41" s="157"/>
      <c r="R41" s="157"/>
      <c r="S41" s="157"/>
      <c r="T41" s="158">
        <f>SUM(P41:S41)</f>
        <v>0</v>
      </c>
      <c r="U41" s="157">
        <f>J41-O41</f>
        <v>0</v>
      </c>
      <c r="V41" s="157">
        <f>O41-T41</f>
        <v>0</v>
      </c>
    </row>
    <row r="42" spans="1:22" s="155" customFormat="1" ht="15.75" x14ac:dyDescent="0.25">
      <c r="A42" s="151"/>
      <c r="B42" s="84"/>
      <c r="C42" s="156" t="s">
        <v>11</v>
      </c>
      <c r="D42" s="157" t="s">
        <v>212</v>
      </c>
      <c r="E42" s="159">
        <v>44104</v>
      </c>
      <c r="F42" s="157"/>
      <c r="G42" s="157"/>
      <c r="H42" s="157">
        <v>10854000</v>
      </c>
      <c r="I42" s="158"/>
      <c r="J42" s="160">
        <f>SUM(F42:I42)</f>
        <v>10854000</v>
      </c>
      <c r="K42" s="157">
        <f>SUM(F42)</f>
        <v>0</v>
      </c>
      <c r="L42" s="157"/>
      <c r="M42" s="157">
        <v>10854000</v>
      </c>
      <c r="N42" s="158"/>
      <c r="O42" s="157">
        <f>SUM(K42:N42)</f>
        <v>10854000</v>
      </c>
      <c r="P42" s="157"/>
      <c r="Q42" s="157"/>
      <c r="R42" s="157"/>
      <c r="S42" s="157"/>
      <c r="T42" s="160">
        <f>SUM(P42:S42)</f>
        <v>0</v>
      </c>
      <c r="U42" s="157">
        <f>J42-O42</f>
        <v>0</v>
      </c>
      <c r="V42" s="157">
        <f>O42-T42</f>
        <v>10854000</v>
      </c>
    </row>
    <row r="43" spans="1:22" s="155" customFormat="1" ht="15.75" x14ac:dyDescent="0.25">
      <c r="A43" s="151"/>
      <c r="B43" s="84"/>
      <c r="C43" s="156" t="s">
        <v>12</v>
      </c>
      <c r="D43" s="157"/>
      <c r="E43" s="157"/>
      <c r="F43" s="157"/>
      <c r="G43" s="157"/>
      <c r="H43" s="157"/>
      <c r="I43" s="158"/>
      <c r="J43" s="158">
        <f>SUM(F43:I43)</f>
        <v>0</v>
      </c>
      <c r="K43" s="157"/>
      <c r="L43" s="157"/>
      <c r="M43" s="157"/>
      <c r="N43" s="158"/>
      <c r="O43" s="157">
        <f>SUM(K43:N43)</f>
        <v>0</v>
      </c>
      <c r="P43" s="157"/>
      <c r="Q43" s="157"/>
      <c r="R43" s="157"/>
      <c r="S43" s="157"/>
      <c r="T43" s="158">
        <f>SUM(P43:S43)</f>
        <v>0</v>
      </c>
      <c r="U43" s="157">
        <f t="shared" ref="U43:U44" si="13">J43-O43</f>
        <v>0</v>
      </c>
      <c r="V43" s="157">
        <f t="shared" ref="V43:V44" si="14">O43-T43</f>
        <v>0</v>
      </c>
    </row>
    <row r="44" spans="1:22" s="155" customFormat="1" ht="15.75" x14ac:dyDescent="0.25">
      <c r="A44" s="151"/>
      <c r="B44" s="84"/>
      <c r="C44" s="156" t="s">
        <v>13</v>
      </c>
      <c r="D44" s="157"/>
      <c r="E44" s="157"/>
      <c r="F44" s="157"/>
      <c r="G44" s="157"/>
      <c r="H44" s="157"/>
      <c r="I44" s="158"/>
      <c r="J44" s="158">
        <f>SUM(F44:I44)</f>
        <v>0</v>
      </c>
      <c r="K44" s="157"/>
      <c r="L44" s="157"/>
      <c r="M44" s="157"/>
      <c r="N44" s="158"/>
      <c r="O44" s="157">
        <f>SUM(K44:N44)</f>
        <v>0</v>
      </c>
      <c r="P44" s="157"/>
      <c r="Q44" s="157"/>
      <c r="R44" s="157"/>
      <c r="S44" s="157"/>
      <c r="T44" s="158">
        <f>SUM(P44:S44)</f>
        <v>0</v>
      </c>
      <c r="U44" s="157">
        <f t="shared" si="13"/>
        <v>0</v>
      </c>
      <c r="V44" s="157">
        <f t="shared" si="14"/>
        <v>0</v>
      </c>
    </row>
    <row r="45" spans="1:22" s="164" customFormat="1" ht="15.75" x14ac:dyDescent="0.25">
      <c r="A45" s="161"/>
      <c r="B45" s="162"/>
      <c r="C45" s="163"/>
      <c r="D45" s="157"/>
      <c r="E45" s="157"/>
      <c r="F45" s="157"/>
      <c r="G45" s="157"/>
      <c r="H45" s="157"/>
      <c r="I45" s="158"/>
      <c r="J45" s="158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</row>
    <row r="46" spans="1:22" s="155" customFormat="1" ht="15.75" x14ac:dyDescent="0.25">
      <c r="A46" s="151"/>
      <c r="B46" s="116"/>
      <c r="C46" s="165" t="s">
        <v>64</v>
      </c>
      <c r="D46" s="152"/>
      <c r="E46" s="152"/>
      <c r="F46" s="152">
        <f t="shared" ref="F46:U46" si="15">SUM(F47:F52)</f>
        <v>0</v>
      </c>
      <c r="G46" s="152">
        <f>G49+G50</f>
        <v>36055000</v>
      </c>
      <c r="H46" s="152">
        <f t="shared" si="15"/>
        <v>0</v>
      </c>
      <c r="I46" s="153">
        <f t="shared" si="15"/>
        <v>0</v>
      </c>
      <c r="J46" s="154">
        <f>SUM(J47:J52)</f>
        <v>36055000</v>
      </c>
      <c r="K46" s="152">
        <f t="shared" si="15"/>
        <v>0</v>
      </c>
      <c r="L46" s="152">
        <f>L49+L50</f>
        <v>36055000</v>
      </c>
      <c r="M46" s="152">
        <f t="shared" si="15"/>
        <v>0</v>
      </c>
      <c r="N46" s="153">
        <f t="shared" si="15"/>
        <v>0</v>
      </c>
      <c r="O46" s="152">
        <f>SUM(O47:O52)</f>
        <v>36055000</v>
      </c>
      <c r="P46" s="152">
        <f t="shared" si="15"/>
        <v>0</v>
      </c>
      <c r="Q46" s="152">
        <f t="shared" si="15"/>
        <v>35980000</v>
      </c>
      <c r="R46" s="152">
        <f t="shared" si="15"/>
        <v>0</v>
      </c>
      <c r="S46" s="152">
        <f t="shared" si="15"/>
        <v>0</v>
      </c>
      <c r="T46" s="154">
        <f>SUM(T47:T52)</f>
        <v>35980000</v>
      </c>
      <c r="U46" s="154">
        <f t="shared" si="15"/>
        <v>0</v>
      </c>
      <c r="V46" s="154">
        <f>O46-T46</f>
        <v>75000</v>
      </c>
    </row>
    <row r="47" spans="1:22" s="155" customFormat="1" ht="15.75" x14ac:dyDescent="0.25">
      <c r="A47" s="151"/>
      <c r="B47" s="84"/>
      <c r="C47" s="156" t="s">
        <v>10</v>
      </c>
      <c r="D47" s="157"/>
      <c r="E47" s="157"/>
      <c r="F47" s="157"/>
      <c r="G47" s="157"/>
      <c r="H47" s="157"/>
      <c r="I47" s="158"/>
      <c r="J47" s="158">
        <f>SUM(F47:I47)</f>
        <v>0</v>
      </c>
      <c r="K47" s="157"/>
      <c r="L47" s="157"/>
      <c r="M47" s="157"/>
      <c r="N47" s="158"/>
      <c r="O47" s="157">
        <f>SUM(K47:N47)</f>
        <v>0</v>
      </c>
      <c r="P47" s="157"/>
      <c r="Q47" s="157"/>
      <c r="R47" s="157"/>
      <c r="S47" s="157"/>
      <c r="T47" s="158">
        <f>SUM(P47:S47)</f>
        <v>0</v>
      </c>
      <c r="U47" s="157">
        <f>J47-O47</f>
        <v>0</v>
      </c>
      <c r="V47" s="157">
        <f>O47-T47</f>
        <v>0</v>
      </c>
    </row>
    <row r="48" spans="1:22" s="155" customFormat="1" ht="15.75" x14ac:dyDescent="0.25">
      <c r="A48" s="151"/>
      <c r="B48" s="84"/>
      <c r="C48" s="156" t="s">
        <v>11</v>
      </c>
      <c r="D48" s="157"/>
      <c r="E48" s="159"/>
      <c r="F48" s="157"/>
      <c r="G48" s="157"/>
      <c r="H48" s="157"/>
      <c r="I48" s="158"/>
      <c r="J48" s="160">
        <f>SUM(F48:I48)</f>
        <v>0</v>
      </c>
      <c r="K48" s="157"/>
      <c r="L48" s="157"/>
      <c r="M48" s="157"/>
      <c r="N48" s="158"/>
      <c r="O48" s="157">
        <f>SUM(K48:N48)</f>
        <v>0</v>
      </c>
      <c r="P48" s="157"/>
      <c r="Q48" s="157"/>
      <c r="R48" s="157"/>
      <c r="S48" s="157"/>
      <c r="T48" s="160">
        <f>SUM(P48:S48)</f>
        <v>0</v>
      </c>
      <c r="U48" s="157">
        <f t="shared" ref="U48:U52" si="16">J48-O48</f>
        <v>0</v>
      </c>
      <c r="V48" s="157">
        <f t="shared" ref="V48:V52" si="17">O48-T48</f>
        <v>0</v>
      </c>
    </row>
    <row r="49" spans="1:22" s="155" customFormat="1" ht="15.75" x14ac:dyDescent="0.25">
      <c r="A49" s="151"/>
      <c r="B49" s="84"/>
      <c r="C49" s="175" t="s">
        <v>197</v>
      </c>
      <c r="D49" s="157" t="s">
        <v>157</v>
      </c>
      <c r="E49" s="159">
        <v>43927</v>
      </c>
      <c r="F49" s="157"/>
      <c r="G49" s="157">
        <v>29425000</v>
      </c>
      <c r="H49" s="157"/>
      <c r="I49" s="158"/>
      <c r="J49" s="160">
        <f t="shared" ref="J49:J50" si="18">SUM(F49:I49)</f>
        <v>29425000</v>
      </c>
      <c r="K49" s="157"/>
      <c r="L49" s="157">
        <v>29425000</v>
      </c>
      <c r="M49" s="157"/>
      <c r="N49" s="158"/>
      <c r="O49" s="157">
        <f t="shared" ref="O49:O50" si="19">SUM(K49:N49)</f>
        <v>29425000</v>
      </c>
      <c r="P49" s="157"/>
      <c r="Q49" s="157">
        <f>O49</f>
        <v>29425000</v>
      </c>
      <c r="R49" s="157"/>
      <c r="S49" s="157"/>
      <c r="T49" s="160">
        <f t="shared" ref="T49:T50" si="20">SUM(P49:S49)</f>
        <v>29425000</v>
      </c>
      <c r="U49" s="157"/>
      <c r="V49" s="157">
        <f>O49-T49</f>
        <v>0</v>
      </c>
    </row>
    <row r="50" spans="1:22" s="155" customFormat="1" ht="15.75" x14ac:dyDescent="0.25">
      <c r="A50" s="151"/>
      <c r="B50" s="84"/>
      <c r="C50" s="175" t="s">
        <v>63</v>
      </c>
      <c r="D50" s="157" t="s">
        <v>158</v>
      </c>
      <c r="E50" s="159">
        <v>43938</v>
      </c>
      <c r="F50" s="157"/>
      <c r="G50" s="157">
        <v>6630000</v>
      </c>
      <c r="H50" s="157"/>
      <c r="I50" s="158"/>
      <c r="J50" s="160">
        <f t="shared" si="18"/>
        <v>6630000</v>
      </c>
      <c r="K50" s="157"/>
      <c r="L50" s="157">
        <v>6630000</v>
      </c>
      <c r="M50" s="157"/>
      <c r="N50" s="158"/>
      <c r="O50" s="157">
        <f t="shared" si="19"/>
        <v>6630000</v>
      </c>
      <c r="P50" s="157"/>
      <c r="Q50" s="157">
        <v>6555000</v>
      </c>
      <c r="R50" s="157"/>
      <c r="S50" s="157"/>
      <c r="T50" s="160">
        <f t="shared" si="20"/>
        <v>6555000</v>
      </c>
      <c r="U50" s="157"/>
      <c r="V50" s="157">
        <f>O50-T50</f>
        <v>75000</v>
      </c>
    </row>
    <row r="51" spans="1:22" s="155" customFormat="1" ht="15.75" x14ac:dyDescent="0.25">
      <c r="A51" s="151"/>
      <c r="B51" s="84"/>
      <c r="C51" s="156" t="s">
        <v>12</v>
      </c>
      <c r="D51" s="157"/>
      <c r="E51" s="157"/>
      <c r="F51" s="157"/>
      <c r="G51" s="157"/>
      <c r="H51" s="157"/>
      <c r="I51" s="158"/>
      <c r="J51" s="158">
        <f>SUM(F51:I51)</f>
        <v>0</v>
      </c>
      <c r="K51" s="157"/>
      <c r="L51" s="157"/>
      <c r="M51" s="157"/>
      <c r="N51" s="158"/>
      <c r="O51" s="157">
        <f>SUM(K51:N51)</f>
        <v>0</v>
      </c>
      <c r="P51" s="157"/>
      <c r="Q51" s="157"/>
      <c r="R51" s="157"/>
      <c r="S51" s="157"/>
      <c r="T51" s="158">
        <f>SUM(P51:S51)</f>
        <v>0</v>
      </c>
      <c r="U51" s="157">
        <f t="shared" si="16"/>
        <v>0</v>
      </c>
      <c r="V51" s="157">
        <f t="shared" si="17"/>
        <v>0</v>
      </c>
    </row>
    <row r="52" spans="1:22" s="155" customFormat="1" ht="15.75" x14ac:dyDescent="0.25">
      <c r="A52" s="151"/>
      <c r="B52" s="84"/>
      <c r="C52" s="156" t="s">
        <v>13</v>
      </c>
      <c r="D52" s="157"/>
      <c r="E52" s="157"/>
      <c r="F52" s="157"/>
      <c r="G52" s="157"/>
      <c r="H52" s="157"/>
      <c r="I52" s="158"/>
      <c r="J52" s="158">
        <f>SUM(F52:I52)</f>
        <v>0</v>
      </c>
      <c r="K52" s="157"/>
      <c r="L52" s="157"/>
      <c r="M52" s="157"/>
      <c r="N52" s="158"/>
      <c r="O52" s="157">
        <f>SUM(K52:N52)</f>
        <v>0</v>
      </c>
      <c r="P52" s="157"/>
      <c r="Q52" s="157"/>
      <c r="R52" s="157"/>
      <c r="S52" s="157"/>
      <c r="T52" s="158">
        <f>SUM(P52:S52)</f>
        <v>0</v>
      </c>
      <c r="U52" s="157">
        <f t="shared" si="16"/>
        <v>0</v>
      </c>
      <c r="V52" s="157">
        <f t="shared" si="17"/>
        <v>0</v>
      </c>
    </row>
    <row r="53" spans="1:22" s="155" customFormat="1" ht="15.75" x14ac:dyDescent="0.25">
      <c r="A53" s="151"/>
      <c r="B53" s="84"/>
      <c r="C53" s="138"/>
      <c r="D53" s="157"/>
      <c r="E53" s="157"/>
      <c r="F53" s="157"/>
      <c r="G53" s="157"/>
      <c r="H53" s="157"/>
      <c r="I53" s="158"/>
      <c r="J53" s="158"/>
      <c r="K53" s="157"/>
      <c r="L53" s="157"/>
      <c r="M53" s="157"/>
      <c r="N53" s="157"/>
      <c r="O53" s="157"/>
      <c r="P53" s="157"/>
      <c r="Q53" s="157"/>
      <c r="R53" s="157"/>
      <c r="S53" s="157"/>
      <c r="T53" s="158"/>
      <c r="U53" s="157"/>
      <c r="V53" s="157"/>
    </row>
    <row r="54" spans="1:22" s="155" customFormat="1" ht="15.75" x14ac:dyDescent="0.25">
      <c r="A54" s="151"/>
      <c r="B54" s="116"/>
      <c r="C54" s="165" t="s">
        <v>65</v>
      </c>
      <c r="D54" s="152"/>
      <c r="E54" s="152"/>
      <c r="F54" s="152">
        <f t="shared" ref="F54:U54" si="21">SUM(F55:F60)</f>
        <v>0</v>
      </c>
      <c r="G54" s="152">
        <f>G57+G58</f>
        <v>31369000</v>
      </c>
      <c r="H54" s="152">
        <f t="shared" ref="H54:Q54" si="22">H57+H58</f>
        <v>0</v>
      </c>
      <c r="I54" s="152">
        <f t="shared" si="22"/>
        <v>0</v>
      </c>
      <c r="J54" s="154">
        <f>SUM(J55:J60)</f>
        <v>31369000</v>
      </c>
      <c r="K54" s="152">
        <f t="shared" si="22"/>
        <v>0</v>
      </c>
      <c r="L54" s="152">
        <f>L57+L58</f>
        <v>31369000</v>
      </c>
      <c r="M54" s="152">
        <f t="shared" si="22"/>
        <v>0</v>
      </c>
      <c r="N54" s="152">
        <f t="shared" si="22"/>
        <v>0</v>
      </c>
      <c r="O54" s="152">
        <f>SUM(O55:O60)</f>
        <v>31369000</v>
      </c>
      <c r="P54" s="152">
        <f t="shared" si="22"/>
        <v>0</v>
      </c>
      <c r="Q54" s="152">
        <f t="shared" si="22"/>
        <v>25003000</v>
      </c>
      <c r="R54" s="152">
        <f t="shared" si="21"/>
        <v>0</v>
      </c>
      <c r="S54" s="152">
        <f t="shared" si="21"/>
        <v>0</v>
      </c>
      <c r="T54" s="154">
        <f>SUM(T55:T60)</f>
        <v>25003000</v>
      </c>
      <c r="U54" s="154">
        <f t="shared" si="21"/>
        <v>0</v>
      </c>
      <c r="V54" s="154">
        <f>O54-T54</f>
        <v>6366000</v>
      </c>
    </row>
    <row r="55" spans="1:22" s="155" customFormat="1" ht="15.75" x14ac:dyDescent="0.25">
      <c r="A55" s="151"/>
      <c r="B55" s="84"/>
      <c r="C55" s="156" t="s">
        <v>10</v>
      </c>
      <c r="D55" s="157"/>
      <c r="E55" s="157"/>
      <c r="F55" s="157"/>
      <c r="G55" s="157"/>
      <c r="H55" s="157"/>
      <c r="I55" s="158"/>
      <c r="J55" s="158">
        <f>SUM(F55:I55)</f>
        <v>0</v>
      </c>
      <c r="K55" s="157"/>
      <c r="L55" s="157"/>
      <c r="M55" s="157"/>
      <c r="N55" s="158"/>
      <c r="O55" s="157">
        <f>SUM(K55:N55)</f>
        <v>0</v>
      </c>
      <c r="P55" s="157"/>
      <c r="Q55" s="157"/>
      <c r="R55" s="157"/>
      <c r="S55" s="157"/>
      <c r="T55" s="158">
        <f>SUM(P55:S55)</f>
        <v>0</v>
      </c>
      <c r="U55" s="157">
        <f t="shared" ref="U55:U56" si="23">J55-O55</f>
        <v>0</v>
      </c>
      <c r="V55" s="157">
        <f t="shared" ref="V55:V56" si="24">O55-T55</f>
        <v>0</v>
      </c>
    </row>
    <row r="56" spans="1:22" s="155" customFormat="1" ht="15.75" x14ac:dyDescent="0.25">
      <c r="A56" s="151"/>
      <c r="B56" s="84"/>
      <c r="C56" s="156" t="s">
        <v>11</v>
      </c>
      <c r="D56" s="157"/>
      <c r="E56" s="159"/>
      <c r="F56" s="157"/>
      <c r="G56" s="157"/>
      <c r="H56" s="157"/>
      <c r="I56" s="158"/>
      <c r="J56" s="160">
        <f>SUM(F56:I56)</f>
        <v>0</v>
      </c>
      <c r="K56" s="157"/>
      <c r="L56" s="157"/>
      <c r="M56" s="157"/>
      <c r="N56" s="158"/>
      <c r="O56" s="157">
        <f>SUM(K56:N56)</f>
        <v>0</v>
      </c>
      <c r="P56" s="157"/>
      <c r="Q56" s="157"/>
      <c r="R56" s="157"/>
      <c r="S56" s="157"/>
      <c r="T56" s="160">
        <f>SUM(P56:S56)</f>
        <v>0</v>
      </c>
      <c r="U56" s="157">
        <f t="shared" si="23"/>
        <v>0</v>
      </c>
      <c r="V56" s="157">
        <f t="shared" si="24"/>
        <v>0</v>
      </c>
    </row>
    <row r="57" spans="1:22" s="155" customFormat="1" ht="15.75" x14ac:dyDescent="0.25">
      <c r="A57" s="151"/>
      <c r="B57" s="84"/>
      <c r="C57" s="175" t="s">
        <v>197</v>
      </c>
      <c r="D57" s="157" t="s">
        <v>157</v>
      </c>
      <c r="E57" s="159">
        <v>43927</v>
      </c>
      <c r="F57" s="157"/>
      <c r="G57" s="157">
        <v>25003000</v>
      </c>
      <c r="H57" s="157"/>
      <c r="I57" s="158"/>
      <c r="J57" s="160">
        <f t="shared" ref="J57:J58" si="25">SUM(F57:I57)</f>
        <v>25003000</v>
      </c>
      <c r="K57" s="157"/>
      <c r="L57" s="157">
        <v>25003000</v>
      </c>
      <c r="M57" s="157"/>
      <c r="N57" s="158"/>
      <c r="O57" s="157">
        <f t="shared" ref="O57:O58" si="26">SUM(K57:N57)</f>
        <v>25003000</v>
      </c>
      <c r="P57" s="157"/>
      <c r="Q57" s="157">
        <f>O57</f>
        <v>25003000</v>
      </c>
      <c r="R57" s="157"/>
      <c r="S57" s="157"/>
      <c r="T57" s="160">
        <f t="shared" ref="T57:T58" si="27">SUM(P57:S57)</f>
        <v>25003000</v>
      </c>
      <c r="U57" s="157"/>
      <c r="V57" s="157">
        <f>O57-T57</f>
        <v>0</v>
      </c>
    </row>
    <row r="58" spans="1:22" s="155" customFormat="1" ht="15.75" x14ac:dyDescent="0.25">
      <c r="A58" s="151"/>
      <c r="B58" s="84"/>
      <c r="C58" s="175" t="s">
        <v>63</v>
      </c>
      <c r="D58" s="157" t="s">
        <v>164</v>
      </c>
      <c r="E58" s="159">
        <v>43949</v>
      </c>
      <c r="F58" s="157"/>
      <c r="G58" s="157">
        <v>6366000</v>
      </c>
      <c r="H58" s="157"/>
      <c r="I58" s="158"/>
      <c r="J58" s="160">
        <f t="shared" si="25"/>
        <v>6366000</v>
      </c>
      <c r="K58" s="157"/>
      <c r="L58" s="157">
        <v>6366000</v>
      </c>
      <c r="M58" s="157"/>
      <c r="N58" s="158"/>
      <c r="O58" s="157">
        <f t="shared" si="26"/>
        <v>6366000</v>
      </c>
      <c r="P58" s="157"/>
      <c r="Q58" s="157"/>
      <c r="R58" s="157"/>
      <c r="S58" s="157"/>
      <c r="T58" s="160">
        <f t="shared" si="27"/>
        <v>0</v>
      </c>
      <c r="U58" s="157"/>
      <c r="V58" s="157">
        <f>O58-T58</f>
        <v>6366000</v>
      </c>
    </row>
    <row r="59" spans="1:22" s="155" customFormat="1" ht="15.75" x14ac:dyDescent="0.25">
      <c r="A59" s="151"/>
      <c r="B59" s="84"/>
      <c r="C59" s="156" t="s">
        <v>12</v>
      </c>
      <c r="D59" s="157"/>
      <c r="E59" s="157"/>
      <c r="F59" s="157"/>
      <c r="G59" s="157"/>
      <c r="H59" s="157"/>
      <c r="I59" s="158"/>
      <c r="J59" s="158">
        <f>SUM(F59:I59)</f>
        <v>0</v>
      </c>
      <c r="K59" s="157"/>
      <c r="L59" s="157"/>
      <c r="M59" s="157"/>
      <c r="N59" s="158"/>
      <c r="O59" s="157">
        <f>SUM(K59:N59)</f>
        <v>0</v>
      </c>
      <c r="P59" s="157"/>
      <c r="Q59" s="157"/>
      <c r="R59" s="157"/>
      <c r="S59" s="157"/>
      <c r="T59" s="158">
        <f>SUM(P59:S59)</f>
        <v>0</v>
      </c>
      <c r="U59" s="157">
        <f t="shared" ref="U59:U60" si="28">J59-O59</f>
        <v>0</v>
      </c>
      <c r="V59" s="157">
        <f t="shared" ref="V59:V60" si="29">O59-T59</f>
        <v>0</v>
      </c>
    </row>
    <row r="60" spans="1:22" s="155" customFormat="1" ht="15.75" x14ac:dyDescent="0.25">
      <c r="A60" s="151"/>
      <c r="B60" s="84"/>
      <c r="C60" s="156" t="s">
        <v>13</v>
      </c>
      <c r="D60" s="157"/>
      <c r="E60" s="157"/>
      <c r="F60" s="157"/>
      <c r="G60" s="157"/>
      <c r="H60" s="157"/>
      <c r="I60" s="158"/>
      <c r="J60" s="158">
        <f>SUM(F60:I60)</f>
        <v>0</v>
      </c>
      <c r="K60" s="157"/>
      <c r="L60" s="157"/>
      <c r="M60" s="157"/>
      <c r="N60" s="158"/>
      <c r="O60" s="157">
        <f>SUM(K60:N60)</f>
        <v>0</v>
      </c>
      <c r="P60" s="157"/>
      <c r="Q60" s="157"/>
      <c r="R60" s="157"/>
      <c r="S60" s="157"/>
      <c r="T60" s="158">
        <f>SUM(P60:S60)</f>
        <v>0</v>
      </c>
      <c r="U60" s="157">
        <f t="shared" si="28"/>
        <v>0</v>
      </c>
      <c r="V60" s="157">
        <f t="shared" si="29"/>
        <v>0</v>
      </c>
    </row>
    <row r="61" spans="1:22" s="155" customFormat="1" ht="15.75" x14ac:dyDescent="0.25">
      <c r="A61" s="151"/>
      <c r="B61" s="84"/>
      <c r="C61" s="138"/>
      <c r="D61" s="157"/>
      <c r="E61" s="157"/>
      <c r="F61" s="157"/>
      <c r="G61" s="157"/>
      <c r="H61" s="157"/>
      <c r="I61" s="158"/>
      <c r="J61" s="158"/>
      <c r="K61" s="157"/>
      <c r="L61" s="157"/>
      <c r="M61" s="157"/>
      <c r="N61" s="157"/>
      <c r="O61" s="157"/>
      <c r="P61" s="157"/>
      <c r="Q61" s="157"/>
      <c r="R61" s="157"/>
      <c r="S61" s="157"/>
      <c r="T61" s="158"/>
      <c r="U61" s="157"/>
      <c r="V61" s="157"/>
    </row>
    <row r="62" spans="1:22" s="155" customFormat="1" ht="15.75" x14ac:dyDescent="0.25">
      <c r="A62" s="151"/>
      <c r="B62" s="116"/>
      <c r="C62" s="165" t="s">
        <v>66</v>
      </c>
      <c r="D62" s="152"/>
      <c r="E62" s="152"/>
      <c r="F62" s="152">
        <f t="shared" ref="F62:U62" si="30">SUM(F63:F68)</f>
        <v>0</v>
      </c>
      <c r="G62" s="152">
        <f>G65+G66</f>
        <v>50125000</v>
      </c>
      <c r="H62" s="152">
        <f t="shared" ref="H62:Q62" si="31">H65+H66</f>
        <v>0</v>
      </c>
      <c r="I62" s="152">
        <f t="shared" si="31"/>
        <v>0</v>
      </c>
      <c r="J62" s="154">
        <f>SUM(J63:J68)</f>
        <v>50125000</v>
      </c>
      <c r="K62" s="152">
        <f t="shared" si="31"/>
        <v>0</v>
      </c>
      <c r="L62" s="152">
        <f>L65+L66</f>
        <v>50125000</v>
      </c>
      <c r="M62" s="152">
        <f t="shared" si="31"/>
        <v>0</v>
      </c>
      <c r="N62" s="152">
        <f t="shared" si="31"/>
        <v>0</v>
      </c>
      <c r="O62" s="152">
        <f>SUM(O63:O68)</f>
        <v>50125000</v>
      </c>
      <c r="P62" s="152">
        <f t="shared" si="31"/>
        <v>0</v>
      </c>
      <c r="Q62" s="152">
        <f t="shared" si="31"/>
        <v>49372700</v>
      </c>
      <c r="R62" s="152">
        <f t="shared" si="30"/>
        <v>329300</v>
      </c>
      <c r="S62" s="152">
        <f t="shared" si="30"/>
        <v>0</v>
      </c>
      <c r="T62" s="154">
        <f>SUM(T63:T68)</f>
        <v>49702000</v>
      </c>
      <c r="U62" s="154">
        <f t="shared" si="30"/>
        <v>0</v>
      </c>
      <c r="V62" s="154">
        <f>O62-T62</f>
        <v>423000</v>
      </c>
    </row>
    <row r="63" spans="1:22" s="155" customFormat="1" ht="15.75" x14ac:dyDescent="0.25">
      <c r="A63" s="151"/>
      <c r="B63" s="84"/>
      <c r="C63" s="156" t="s">
        <v>10</v>
      </c>
      <c r="D63" s="157"/>
      <c r="E63" s="157"/>
      <c r="F63" s="157"/>
      <c r="G63" s="157"/>
      <c r="H63" s="157"/>
      <c r="I63" s="158"/>
      <c r="J63" s="158">
        <f>SUM(F63:I63)</f>
        <v>0</v>
      </c>
      <c r="K63" s="157"/>
      <c r="L63" s="157"/>
      <c r="M63" s="157"/>
      <c r="N63" s="158"/>
      <c r="O63" s="157">
        <f>SUM(K63:N63)</f>
        <v>0</v>
      </c>
      <c r="P63" s="157"/>
      <c r="Q63" s="157"/>
      <c r="R63" s="157"/>
      <c r="S63" s="157"/>
      <c r="T63" s="158">
        <f>SUM(P63:S63)</f>
        <v>0</v>
      </c>
      <c r="U63" s="157">
        <f t="shared" ref="U63:U64" si="32">J63-O63</f>
        <v>0</v>
      </c>
      <c r="V63" s="157">
        <f t="shared" ref="V63:V64" si="33">O63-T63</f>
        <v>0</v>
      </c>
    </row>
    <row r="64" spans="1:22" s="155" customFormat="1" ht="15.75" x14ac:dyDescent="0.25">
      <c r="A64" s="151"/>
      <c r="B64" s="84"/>
      <c r="C64" s="156" t="s">
        <v>11</v>
      </c>
      <c r="D64" s="157"/>
      <c r="E64" s="159"/>
      <c r="F64" s="157"/>
      <c r="G64" s="157"/>
      <c r="H64" s="157"/>
      <c r="I64" s="158"/>
      <c r="J64" s="160">
        <f>SUM(F64:I64)</f>
        <v>0</v>
      </c>
      <c r="K64" s="157"/>
      <c r="L64" s="157"/>
      <c r="M64" s="157"/>
      <c r="N64" s="158"/>
      <c r="O64" s="157">
        <f>SUM(K64:N64)</f>
        <v>0</v>
      </c>
      <c r="P64" s="157"/>
      <c r="Q64" s="157"/>
      <c r="R64" s="157"/>
      <c r="S64" s="157"/>
      <c r="T64" s="160">
        <f>SUM(P64:S64)</f>
        <v>0</v>
      </c>
      <c r="U64" s="157">
        <f t="shared" si="32"/>
        <v>0</v>
      </c>
      <c r="V64" s="157">
        <f t="shared" si="33"/>
        <v>0</v>
      </c>
    </row>
    <row r="65" spans="1:22" s="155" customFormat="1" ht="15.75" x14ac:dyDescent="0.25">
      <c r="A65" s="151"/>
      <c r="B65" s="84"/>
      <c r="C65" s="175" t="s">
        <v>197</v>
      </c>
      <c r="D65" s="157" t="s">
        <v>157</v>
      </c>
      <c r="E65" s="159">
        <v>43927</v>
      </c>
      <c r="F65" s="157"/>
      <c r="G65" s="157">
        <v>38566000</v>
      </c>
      <c r="H65" s="157"/>
      <c r="I65" s="158"/>
      <c r="J65" s="160">
        <f t="shared" ref="J65:J66" si="34">SUM(F65:I65)</f>
        <v>38566000</v>
      </c>
      <c r="K65" s="157"/>
      <c r="L65" s="157">
        <v>38566000</v>
      </c>
      <c r="M65" s="157"/>
      <c r="N65" s="158"/>
      <c r="O65" s="157">
        <f t="shared" ref="O65:O66" si="35">SUM(K65:N65)</f>
        <v>38566000</v>
      </c>
      <c r="P65" s="157"/>
      <c r="Q65" s="157">
        <v>38236700</v>
      </c>
      <c r="R65" s="157">
        <v>329300</v>
      </c>
      <c r="S65" s="157"/>
      <c r="T65" s="160">
        <f t="shared" ref="T65:T66" si="36">SUM(P65:S65)</f>
        <v>38566000</v>
      </c>
      <c r="U65" s="157"/>
      <c r="V65" s="157">
        <f>O65-T65</f>
        <v>0</v>
      </c>
    </row>
    <row r="66" spans="1:22" s="155" customFormat="1" ht="15.75" x14ac:dyDescent="0.25">
      <c r="A66" s="151"/>
      <c r="B66" s="84"/>
      <c r="C66" s="175" t="s">
        <v>63</v>
      </c>
      <c r="D66" s="157" t="s">
        <v>159</v>
      </c>
      <c r="E66" s="159">
        <v>43941</v>
      </c>
      <c r="F66" s="157"/>
      <c r="G66" s="157">
        <v>11559000</v>
      </c>
      <c r="H66" s="157"/>
      <c r="I66" s="158"/>
      <c r="J66" s="160">
        <f t="shared" si="34"/>
        <v>11559000</v>
      </c>
      <c r="K66" s="157"/>
      <c r="L66" s="157">
        <v>11559000</v>
      </c>
      <c r="M66" s="157"/>
      <c r="N66" s="158"/>
      <c r="O66" s="157">
        <f t="shared" si="35"/>
        <v>11559000</v>
      </c>
      <c r="P66" s="157"/>
      <c r="Q66" s="157">
        <v>11136000</v>
      </c>
      <c r="R66" s="157"/>
      <c r="S66" s="157"/>
      <c r="T66" s="160">
        <f t="shared" si="36"/>
        <v>11136000</v>
      </c>
      <c r="U66" s="157"/>
      <c r="V66" s="157">
        <f>O66-T66</f>
        <v>423000</v>
      </c>
    </row>
    <row r="67" spans="1:22" s="155" customFormat="1" ht="15.75" x14ac:dyDescent="0.25">
      <c r="A67" s="151"/>
      <c r="B67" s="84"/>
      <c r="C67" s="156" t="s">
        <v>12</v>
      </c>
      <c r="D67" s="157"/>
      <c r="E67" s="157"/>
      <c r="F67" s="157"/>
      <c r="G67" s="157"/>
      <c r="H67" s="157"/>
      <c r="I67" s="158"/>
      <c r="J67" s="158">
        <f>SUM(F67:I67)</f>
        <v>0</v>
      </c>
      <c r="K67" s="157"/>
      <c r="L67" s="157"/>
      <c r="M67" s="157"/>
      <c r="N67" s="158"/>
      <c r="O67" s="157">
        <f>SUM(K67:N67)</f>
        <v>0</v>
      </c>
      <c r="P67" s="157"/>
      <c r="Q67" s="157"/>
      <c r="R67" s="157"/>
      <c r="S67" s="157"/>
      <c r="T67" s="158">
        <f>SUM(P67:S67)</f>
        <v>0</v>
      </c>
      <c r="U67" s="157">
        <f t="shared" ref="U67:U68" si="37">J67-O67</f>
        <v>0</v>
      </c>
      <c r="V67" s="157">
        <f t="shared" ref="V67:V68" si="38">O67-T67</f>
        <v>0</v>
      </c>
    </row>
    <row r="68" spans="1:22" s="155" customFormat="1" ht="15.75" x14ac:dyDescent="0.25">
      <c r="A68" s="151"/>
      <c r="B68" s="84"/>
      <c r="C68" s="156" t="s">
        <v>13</v>
      </c>
      <c r="D68" s="157"/>
      <c r="E68" s="157"/>
      <c r="F68" s="157"/>
      <c r="G68" s="157"/>
      <c r="H68" s="157"/>
      <c r="I68" s="158"/>
      <c r="J68" s="158">
        <f>SUM(F68:I68)</f>
        <v>0</v>
      </c>
      <c r="K68" s="157"/>
      <c r="L68" s="157"/>
      <c r="M68" s="157"/>
      <c r="N68" s="158"/>
      <c r="O68" s="157">
        <f>SUM(K68:N68)</f>
        <v>0</v>
      </c>
      <c r="P68" s="157"/>
      <c r="Q68" s="157"/>
      <c r="R68" s="157"/>
      <c r="S68" s="157"/>
      <c r="T68" s="158">
        <f>SUM(P68:S68)</f>
        <v>0</v>
      </c>
      <c r="U68" s="157">
        <f t="shared" si="37"/>
        <v>0</v>
      </c>
      <c r="V68" s="157">
        <f t="shared" si="38"/>
        <v>0</v>
      </c>
    </row>
    <row r="69" spans="1:22" s="155" customFormat="1" ht="15.75" x14ac:dyDescent="0.25">
      <c r="A69" s="151"/>
      <c r="B69" s="84"/>
      <c r="C69" s="138"/>
      <c r="D69" s="157"/>
      <c r="E69" s="157"/>
      <c r="F69" s="157"/>
      <c r="G69" s="157"/>
      <c r="H69" s="157"/>
      <c r="I69" s="158"/>
      <c r="J69" s="158"/>
      <c r="K69" s="157"/>
      <c r="L69" s="157"/>
      <c r="M69" s="157"/>
      <c r="N69" s="157"/>
      <c r="O69" s="157"/>
      <c r="P69" s="157"/>
      <c r="Q69" s="157"/>
      <c r="R69" s="157"/>
      <c r="S69" s="157"/>
      <c r="T69" s="158"/>
      <c r="U69" s="157"/>
      <c r="V69" s="157"/>
    </row>
    <row r="70" spans="1:22" s="155" customFormat="1" ht="15.75" x14ac:dyDescent="0.25">
      <c r="A70" s="151"/>
      <c r="B70" s="116"/>
      <c r="C70" s="165" t="s">
        <v>67</v>
      </c>
      <c r="D70" s="152"/>
      <c r="E70" s="152"/>
      <c r="F70" s="152">
        <f t="shared" ref="F70:U70" si="39">SUM(F71:F76)</f>
        <v>0</v>
      </c>
      <c r="G70" s="152">
        <f>G73+G74</f>
        <v>10105500</v>
      </c>
      <c r="H70" s="152">
        <f t="shared" ref="H70:Q70" si="40">H73+H74</f>
        <v>0</v>
      </c>
      <c r="I70" s="152">
        <f t="shared" si="40"/>
        <v>0</v>
      </c>
      <c r="J70" s="154">
        <f>SUM(J71:J76)</f>
        <v>10105500</v>
      </c>
      <c r="K70" s="152">
        <f t="shared" si="40"/>
        <v>0</v>
      </c>
      <c r="L70" s="152">
        <f>L73+L74</f>
        <v>10105500</v>
      </c>
      <c r="M70" s="152">
        <f t="shared" si="40"/>
        <v>0</v>
      </c>
      <c r="N70" s="152">
        <f t="shared" si="40"/>
        <v>0</v>
      </c>
      <c r="O70" s="152">
        <f>SUM(O71:O76)</f>
        <v>10105500</v>
      </c>
      <c r="P70" s="152">
        <f t="shared" si="40"/>
        <v>0</v>
      </c>
      <c r="Q70" s="152">
        <f t="shared" si="40"/>
        <v>0</v>
      </c>
      <c r="R70" s="152">
        <f t="shared" si="39"/>
        <v>8464500</v>
      </c>
      <c r="S70" s="152">
        <f t="shared" si="39"/>
        <v>0</v>
      </c>
      <c r="T70" s="154">
        <f>SUM(T71:T76)</f>
        <v>8464500</v>
      </c>
      <c r="U70" s="154">
        <f t="shared" si="39"/>
        <v>0</v>
      </c>
      <c r="V70" s="154">
        <f>O70-T70</f>
        <v>1641000</v>
      </c>
    </row>
    <row r="71" spans="1:22" s="155" customFormat="1" ht="15.75" x14ac:dyDescent="0.25">
      <c r="A71" s="151"/>
      <c r="B71" s="84"/>
      <c r="C71" s="156" t="s">
        <v>10</v>
      </c>
      <c r="D71" s="157"/>
      <c r="E71" s="157"/>
      <c r="F71" s="157"/>
      <c r="G71" s="157"/>
      <c r="H71" s="157"/>
      <c r="I71" s="158"/>
      <c r="J71" s="158">
        <f>SUM(F71:I71)</f>
        <v>0</v>
      </c>
      <c r="K71" s="157"/>
      <c r="L71" s="157"/>
      <c r="M71" s="157"/>
      <c r="N71" s="158"/>
      <c r="O71" s="157">
        <f>SUM(K71:N71)</f>
        <v>0</v>
      </c>
      <c r="P71" s="157"/>
      <c r="Q71" s="157"/>
      <c r="R71" s="157"/>
      <c r="S71" s="157"/>
      <c r="T71" s="158">
        <f>SUM(P71:S71)</f>
        <v>0</v>
      </c>
      <c r="U71" s="157">
        <f t="shared" ref="U71:U72" si="41">J71-O71</f>
        <v>0</v>
      </c>
      <c r="V71" s="157">
        <f t="shared" ref="V71:V72" si="42">O71-T71</f>
        <v>0</v>
      </c>
    </row>
    <row r="72" spans="1:22" s="155" customFormat="1" ht="15.75" x14ac:dyDescent="0.25">
      <c r="A72" s="151"/>
      <c r="B72" s="84"/>
      <c r="C72" s="156" t="s">
        <v>11</v>
      </c>
      <c r="D72" s="157"/>
      <c r="E72" s="159"/>
      <c r="F72" s="157"/>
      <c r="G72" s="157"/>
      <c r="H72" s="157"/>
      <c r="I72" s="158"/>
      <c r="J72" s="160">
        <f>SUM(F72:I72)</f>
        <v>0</v>
      </c>
      <c r="K72" s="157"/>
      <c r="L72" s="157"/>
      <c r="M72" s="157"/>
      <c r="N72" s="158"/>
      <c r="O72" s="157">
        <f>SUM(K72:N72)</f>
        <v>0</v>
      </c>
      <c r="P72" s="157"/>
      <c r="Q72" s="157"/>
      <c r="R72" s="157"/>
      <c r="S72" s="157"/>
      <c r="T72" s="160">
        <f>SUM(P72:S72)</f>
        <v>0</v>
      </c>
      <c r="U72" s="157">
        <f t="shared" si="41"/>
        <v>0</v>
      </c>
      <c r="V72" s="157">
        <f t="shared" si="42"/>
        <v>0</v>
      </c>
    </row>
    <row r="73" spans="1:22" s="155" customFormat="1" ht="15.75" x14ac:dyDescent="0.25">
      <c r="A73" s="151"/>
      <c r="B73" s="84"/>
      <c r="C73" s="175" t="s">
        <v>197</v>
      </c>
      <c r="D73" s="157" t="s">
        <v>157</v>
      </c>
      <c r="E73" s="159">
        <v>43927</v>
      </c>
      <c r="F73" s="157"/>
      <c r="G73" s="157">
        <v>8464500</v>
      </c>
      <c r="H73" s="157"/>
      <c r="I73" s="158"/>
      <c r="J73" s="160">
        <f t="shared" ref="J73:J74" si="43">SUM(F73:I73)</f>
        <v>8464500</v>
      </c>
      <c r="K73" s="157"/>
      <c r="L73" s="157">
        <v>8464500</v>
      </c>
      <c r="M73" s="157"/>
      <c r="N73" s="158"/>
      <c r="O73" s="157">
        <f t="shared" ref="O73:O74" si="44">SUM(K73:N73)</f>
        <v>8464500</v>
      </c>
      <c r="P73" s="157"/>
      <c r="Q73" s="157"/>
      <c r="R73" s="157">
        <v>8464500</v>
      </c>
      <c r="S73" s="157"/>
      <c r="T73" s="160">
        <f t="shared" ref="T73:T74" si="45">SUM(P73:S73)</f>
        <v>8464500</v>
      </c>
      <c r="U73" s="157"/>
      <c r="V73" s="157">
        <f>O73-T73</f>
        <v>0</v>
      </c>
    </row>
    <row r="74" spans="1:22" s="155" customFormat="1" ht="15.75" x14ac:dyDescent="0.25">
      <c r="A74" s="151"/>
      <c r="B74" s="84"/>
      <c r="C74" s="175" t="s">
        <v>63</v>
      </c>
      <c r="D74" s="157" t="s">
        <v>158</v>
      </c>
      <c r="E74" s="159">
        <v>43938</v>
      </c>
      <c r="F74" s="157"/>
      <c r="G74" s="157">
        <v>1641000</v>
      </c>
      <c r="H74" s="157"/>
      <c r="I74" s="158"/>
      <c r="J74" s="160">
        <f t="shared" si="43"/>
        <v>1641000</v>
      </c>
      <c r="K74" s="157"/>
      <c r="L74" s="157">
        <v>1641000</v>
      </c>
      <c r="M74" s="157"/>
      <c r="N74" s="158"/>
      <c r="O74" s="157">
        <f t="shared" si="44"/>
        <v>1641000</v>
      </c>
      <c r="P74" s="157"/>
      <c r="Q74" s="157"/>
      <c r="R74" s="157"/>
      <c r="S74" s="157"/>
      <c r="T74" s="160">
        <f t="shared" si="45"/>
        <v>0</v>
      </c>
      <c r="U74" s="157"/>
      <c r="V74" s="157">
        <f>O74-T74</f>
        <v>1641000</v>
      </c>
    </row>
    <row r="75" spans="1:22" s="155" customFormat="1" ht="15.75" x14ac:dyDescent="0.25">
      <c r="A75" s="151"/>
      <c r="B75" s="84"/>
      <c r="C75" s="156" t="s">
        <v>12</v>
      </c>
      <c r="D75" s="157"/>
      <c r="E75" s="157"/>
      <c r="F75" s="157"/>
      <c r="G75" s="157"/>
      <c r="H75" s="157"/>
      <c r="I75" s="158"/>
      <c r="J75" s="158">
        <f>SUM(F75:I75)</f>
        <v>0</v>
      </c>
      <c r="K75" s="157"/>
      <c r="L75" s="157"/>
      <c r="M75" s="157"/>
      <c r="N75" s="158"/>
      <c r="O75" s="157">
        <f>SUM(K75:N75)</f>
        <v>0</v>
      </c>
      <c r="P75" s="157"/>
      <c r="Q75" s="157"/>
      <c r="R75" s="157"/>
      <c r="S75" s="157"/>
      <c r="T75" s="158">
        <f>SUM(P75:S75)</f>
        <v>0</v>
      </c>
      <c r="U75" s="157">
        <f t="shared" ref="U75:U76" si="46">J75-O75</f>
        <v>0</v>
      </c>
      <c r="V75" s="157">
        <f t="shared" ref="V75:V76" si="47">O75-T75</f>
        <v>0</v>
      </c>
    </row>
    <row r="76" spans="1:22" s="155" customFormat="1" ht="15.75" x14ac:dyDescent="0.25">
      <c r="A76" s="151"/>
      <c r="B76" s="84"/>
      <c r="C76" s="156" t="s">
        <v>13</v>
      </c>
      <c r="D76" s="157"/>
      <c r="E76" s="157"/>
      <c r="F76" s="157"/>
      <c r="G76" s="157"/>
      <c r="H76" s="157"/>
      <c r="I76" s="158"/>
      <c r="J76" s="158">
        <f>SUM(F76:I76)</f>
        <v>0</v>
      </c>
      <c r="K76" s="157"/>
      <c r="L76" s="157"/>
      <c r="M76" s="157"/>
      <c r="N76" s="158"/>
      <c r="O76" s="157">
        <f>SUM(K76:N76)</f>
        <v>0</v>
      </c>
      <c r="P76" s="157"/>
      <c r="Q76" s="157"/>
      <c r="R76" s="157"/>
      <c r="S76" s="157"/>
      <c r="T76" s="158">
        <f>SUM(P76:S76)</f>
        <v>0</v>
      </c>
      <c r="U76" s="157">
        <f t="shared" si="46"/>
        <v>0</v>
      </c>
      <c r="V76" s="157">
        <f t="shared" si="47"/>
        <v>0</v>
      </c>
    </row>
    <row r="77" spans="1:22" s="155" customFormat="1" ht="15.75" x14ac:dyDescent="0.25">
      <c r="A77" s="151"/>
      <c r="B77" s="84"/>
      <c r="C77" s="138"/>
      <c r="D77" s="157"/>
      <c r="E77" s="157"/>
      <c r="F77" s="157"/>
      <c r="G77" s="157"/>
      <c r="H77" s="157"/>
      <c r="I77" s="158"/>
      <c r="J77" s="158"/>
      <c r="K77" s="157"/>
      <c r="L77" s="157"/>
      <c r="M77" s="157"/>
      <c r="N77" s="157"/>
      <c r="O77" s="157"/>
      <c r="P77" s="157"/>
      <c r="Q77" s="157"/>
      <c r="R77" s="157"/>
      <c r="S77" s="157"/>
      <c r="T77" s="158"/>
      <c r="U77" s="157"/>
      <c r="V77" s="157"/>
    </row>
    <row r="78" spans="1:22" s="155" customFormat="1" ht="15.75" x14ac:dyDescent="0.25">
      <c r="A78" s="151"/>
      <c r="B78" s="116"/>
      <c r="C78" s="165" t="s">
        <v>68</v>
      </c>
      <c r="D78" s="152"/>
      <c r="E78" s="152"/>
      <c r="F78" s="152">
        <f t="shared" ref="F78:U78" si="48">SUM(F79:F84)</f>
        <v>0</v>
      </c>
      <c r="G78" s="152">
        <f>G81+G82</f>
        <v>86929000</v>
      </c>
      <c r="H78" s="152">
        <f t="shared" ref="H78:Q78" si="49">H81+H82</f>
        <v>0</v>
      </c>
      <c r="I78" s="152">
        <f t="shared" si="49"/>
        <v>0</v>
      </c>
      <c r="J78" s="154">
        <f t="shared" ref="J78" si="50">SUM(J79:J84)</f>
        <v>86929000</v>
      </c>
      <c r="K78" s="152">
        <f t="shared" si="49"/>
        <v>0</v>
      </c>
      <c r="L78" s="152">
        <f>L81+L82</f>
        <v>86929000</v>
      </c>
      <c r="M78" s="152">
        <f t="shared" si="49"/>
        <v>0</v>
      </c>
      <c r="N78" s="152">
        <f t="shared" si="49"/>
        <v>0</v>
      </c>
      <c r="O78" s="152">
        <f t="shared" ref="O78" si="51">SUM(O79:O84)</f>
        <v>86929000</v>
      </c>
      <c r="P78" s="152">
        <f t="shared" si="49"/>
        <v>0</v>
      </c>
      <c r="Q78" s="152">
        <f t="shared" si="49"/>
        <v>86839000</v>
      </c>
      <c r="R78" s="152">
        <f t="shared" si="48"/>
        <v>0</v>
      </c>
      <c r="S78" s="152">
        <f t="shared" si="48"/>
        <v>0</v>
      </c>
      <c r="T78" s="154">
        <f t="shared" si="48"/>
        <v>86839000</v>
      </c>
      <c r="U78" s="154">
        <f t="shared" si="48"/>
        <v>0</v>
      </c>
      <c r="V78" s="154">
        <f>O78-T78</f>
        <v>90000</v>
      </c>
    </row>
    <row r="79" spans="1:22" s="155" customFormat="1" ht="15.75" x14ac:dyDescent="0.25">
      <c r="A79" s="151"/>
      <c r="B79" s="84"/>
      <c r="C79" s="156" t="s">
        <v>10</v>
      </c>
      <c r="D79" s="157"/>
      <c r="E79" s="157"/>
      <c r="F79" s="157"/>
      <c r="G79" s="157"/>
      <c r="H79" s="157"/>
      <c r="I79" s="158"/>
      <c r="J79" s="158">
        <f t="shared" ref="J79:J108" si="52">SUM(F79:I79)</f>
        <v>0</v>
      </c>
      <c r="K79" s="157"/>
      <c r="L79" s="157"/>
      <c r="M79" s="157"/>
      <c r="N79" s="158"/>
      <c r="O79" s="157">
        <f t="shared" ref="O79:O108" si="53">SUM(K79:N79)</f>
        <v>0</v>
      </c>
      <c r="P79" s="157"/>
      <c r="Q79" s="157"/>
      <c r="R79" s="157"/>
      <c r="S79" s="157"/>
      <c r="T79" s="158">
        <f t="shared" ref="T79:T108" si="54">SUM(P79:S79)</f>
        <v>0</v>
      </c>
      <c r="U79" s="157">
        <f t="shared" ref="U79:U80" si="55">J79-O79</f>
        <v>0</v>
      </c>
      <c r="V79" s="157">
        <f t="shared" ref="V79:V80" si="56">O79-T79</f>
        <v>0</v>
      </c>
    </row>
    <row r="80" spans="1:22" s="155" customFormat="1" ht="15.75" x14ac:dyDescent="0.25">
      <c r="A80" s="151"/>
      <c r="B80" s="84"/>
      <c r="C80" s="156" t="s">
        <v>11</v>
      </c>
      <c r="D80" s="157"/>
      <c r="E80" s="159"/>
      <c r="F80" s="157"/>
      <c r="G80" s="157"/>
      <c r="H80" s="157"/>
      <c r="I80" s="158"/>
      <c r="J80" s="160">
        <f t="shared" si="52"/>
        <v>0</v>
      </c>
      <c r="K80" s="157"/>
      <c r="L80" s="157"/>
      <c r="M80" s="157"/>
      <c r="N80" s="158"/>
      <c r="O80" s="157">
        <f t="shared" si="53"/>
        <v>0</v>
      </c>
      <c r="P80" s="157"/>
      <c r="Q80" s="157"/>
      <c r="R80" s="157"/>
      <c r="S80" s="157"/>
      <c r="T80" s="160">
        <f t="shared" si="54"/>
        <v>0</v>
      </c>
      <c r="U80" s="157">
        <f t="shared" si="55"/>
        <v>0</v>
      </c>
      <c r="V80" s="157">
        <f t="shared" si="56"/>
        <v>0</v>
      </c>
    </row>
    <row r="81" spans="1:22" s="155" customFormat="1" ht="15.75" x14ac:dyDescent="0.25">
      <c r="A81" s="151"/>
      <c r="B81" s="84"/>
      <c r="C81" s="175" t="s">
        <v>197</v>
      </c>
      <c r="D81" s="157" t="s">
        <v>157</v>
      </c>
      <c r="E81" s="159">
        <v>43927</v>
      </c>
      <c r="F81" s="157"/>
      <c r="G81" s="157">
        <v>72985000</v>
      </c>
      <c r="H81" s="157"/>
      <c r="I81" s="158"/>
      <c r="J81" s="160">
        <f t="shared" si="52"/>
        <v>72985000</v>
      </c>
      <c r="K81" s="157"/>
      <c r="L81" s="157">
        <v>72985000</v>
      </c>
      <c r="M81" s="157"/>
      <c r="N81" s="158"/>
      <c r="O81" s="157">
        <f t="shared" si="53"/>
        <v>72985000</v>
      </c>
      <c r="P81" s="157"/>
      <c r="Q81" s="157">
        <f>O81</f>
        <v>72985000</v>
      </c>
      <c r="R81" s="157"/>
      <c r="S81" s="157"/>
      <c r="T81" s="160">
        <f t="shared" si="54"/>
        <v>72985000</v>
      </c>
      <c r="U81" s="157"/>
      <c r="V81" s="157">
        <f>O81-T81</f>
        <v>0</v>
      </c>
    </row>
    <row r="82" spans="1:22" s="155" customFormat="1" ht="15.75" x14ac:dyDescent="0.25">
      <c r="A82" s="151"/>
      <c r="B82" s="84"/>
      <c r="C82" s="175" t="s">
        <v>63</v>
      </c>
      <c r="D82" s="157" t="s">
        <v>177</v>
      </c>
      <c r="E82" s="159">
        <v>43944</v>
      </c>
      <c r="F82" s="157"/>
      <c r="G82" s="157">
        <v>13944000</v>
      </c>
      <c r="H82" s="157"/>
      <c r="I82" s="158"/>
      <c r="J82" s="160">
        <f t="shared" si="52"/>
        <v>13944000</v>
      </c>
      <c r="K82" s="157"/>
      <c r="L82" s="157">
        <v>13944000</v>
      </c>
      <c r="M82" s="157"/>
      <c r="N82" s="158"/>
      <c r="O82" s="157">
        <f t="shared" si="53"/>
        <v>13944000</v>
      </c>
      <c r="P82" s="157"/>
      <c r="Q82" s="157">
        <v>13854000</v>
      </c>
      <c r="R82" s="157"/>
      <c r="S82" s="157"/>
      <c r="T82" s="160">
        <f t="shared" si="54"/>
        <v>13854000</v>
      </c>
      <c r="U82" s="157"/>
      <c r="V82" s="157">
        <f>O82-T82</f>
        <v>90000</v>
      </c>
    </row>
    <row r="83" spans="1:22" s="155" customFormat="1" ht="15.75" x14ac:dyDescent="0.25">
      <c r="A83" s="151"/>
      <c r="B83" s="84"/>
      <c r="C83" s="156" t="s">
        <v>12</v>
      </c>
      <c r="D83" s="157"/>
      <c r="E83" s="157"/>
      <c r="F83" s="157"/>
      <c r="G83" s="157"/>
      <c r="H83" s="157"/>
      <c r="I83" s="158"/>
      <c r="J83" s="158">
        <f t="shared" si="52"/>
        <v>0</v>
      </c>
      <c r="K83" s="157"/>
      <c r="L83" s="157"/>
      <c r="M83" s="157"/>
      <c r="N83" s="158"/>
      <c r="O83" s="157">
        <f t="shared" si="53"/>
        <v>0</v>
      </c>
      <c r="P83" s="157"/>
      <c r="Q83" s="157"/>
      <c r="R83" s="157"/>
      <c r="S83" s="157"/>
      <c r="T83" s="158">
        <f t="shared" si="54"/>
        <v>0</v>
      </c>
      <c r="U83" s="157">
        <f t="shared" ref="U83:U84" si="57">J83-O83</f>
        <v>0</v>
      </c>
      <c r="V83" s="157">
        <f t="shared" ref="V83:V84" si="58">O83-T83</f>
        <v>0</v>
      </c>
    </row>
    <row r="84" spans="1:22" s="155" customFormat="1" ht="15.75" x14ac:dyDescent="0.25">
      <c r="A84" s="151"/>
      <c r="B84" s="84"/>
      <c r="C84" s="156" t="s">
        <v>13</v>
      </c>
      <c r="D84" s="157"/>
      <c r="E84" s="157"/>
      <c r="F84" s="157"/>
      <c r="G84" s="157"/>
      <c r="H84" s="157"/>
      <c r="I84" s="158"/>
      <c r="J84" s="158">
        <f t="shared" si="52"/>
        <v>0</v>
      </c>
      <c r="K84" s="157"/>
      <c r="L84" s="157"/>
      <c r="M84" s="157"/>
      <c r="N84" s="158"/>
      <c r="O84" s="157">
        <f t="shared" si="53"/>
        <v>0</v>
      </c>
      <c r="P84" s="157"/>
      <c r="Q84" s="157"/>
      <c r="R84" s="157"/>
      <c r="S84" s="157"/>
      <c r="T84" s="158">
        <f t="shared" si="54"/>
        <v>0</v>
      </c>
      <c r="U84" s="157">
        <f t="shared" si="57"/>
        <v>0</v>
      </c>
      <c r="V84" s="157">
        <f t="shared" si="58"/>
        <v>0</v>
      </c>
    </row>
    <row r="85" spans="1:22" s="155" customFormat="1" ht="15.75" x14ac:dyDescent="0.25">
      <c r="A85" s="151"/>
      <c r="B85" s="84"/>
      <c r="C85" s="138"/>
      <c r="D85" s="157"/>
      <c r="E85" s="157"/>
      <c r="F85" s="157"/>
      <c r="G85" s="157"/>
      <c r="H85" s="157"/>
      <c r="I85" s="158"/>
      <c r="J85" s="158"/>
      <c r="K85" s="157"/>
      <c r="L85" s="157"/>
      <c r="M85" s="157"/>
      <c r="N85" s="157"/>
      <c r="O85" s="157"/>
      <c r="P85" s="157"/>
      <c r="Q85" s="157"/>
      <c r="R85" s="157"/>
      <c r="S85" s="157"/>
      <c r="T85" s="158"/>
      <c r="U85" s="157"/>
      <c r="V85" s="157"/>
    </row>
    <row r="86" spans="1:22" s="155" customFormat="1" ht="15.75" x14ac:dyDescent="0.25">
      <c r="A86" s="151"/>
      <c r="B86" s="116"/>
      <c r="C86" s="165" t="s">
        <v>69</v>
      </c>
      <c r="D86" s="152"/>
      <c r="E86" s="152"/>
      <c r="F86" s="152">
        <f t="shared" ref="F86:U86" si="59">SUM(F87:F92)</f>
        <v>0</v>
      </c>
      <c r="G86" s="152">
        <f>G89+G90</f>
        <v>38835000</v>
      </c>
      <c r="H86" s="152">
        <f t="shared" ref="H86:Q86" si="60">H89+H90</f>
        <v>0</v>
      </c>
      <c r="I86" s="152">
        <f t="shared" si="60"/>
        <v>0</v>
      </c>
      <c r="J86" s="154">
        <f t="shared" ref="J86" si="61">SUM(J87:J92)</f>
        <v>38835000</v>
      </c>
      <c r="K86" s="152">
        <f t="shared" si="60"/>
        <v>0</v>
      </c>
      <c r="L86" s="152">
        <f>L89+L90</f>
        <v>38835000</v>
      </c>
      <c r="M86" s="152">
        <f t="shared" si="60"/>
        <v>0</v>
      </c>
      <c r="N86" s="152">
        <f t="shared" si="60"/>
        <v>0</v>
      </c>
      <c r="O86" s="152">
        <f t="shared" ref="O86" si="62">SUM(O87:O92)</f>
        <v>38835000</v>
      </c>
      <c r="P86" s="152">
        <f t="shared" si="60"/>
        <v>0</v>
      </c>
      <c r="Q86" s="152">
        <f t="shared" si="60"/>
        <v>38721000</v>
      </c>
      <c r="R86" s="152">
        <f t="shared" si="59"/>
        <v>0</v>
      </c>
      <c r="S86" s="152">
        <f t="shared" si="59"/>
        <v>0</v>
      </c>
      <c r="T86" s="154">
        <f t="shared" si="59"/>
        <v>38721000</v>
      </c>
      <c r="U86" s="154">
        <f t="shared" si="59"/>
        <v>0</v>
      </c>
      <c r="V86" s="154">
        <f>O86-T86</f>
        <v>114000</v>
      </c>
    </row>
    <row r="87" spans="1:22" s="155" customFormat="1" ht="15.75" x14ac:dyDescent="0.25">
      <c r="A87" s="151"/>
      <c r="B87" s="84"/>
      <c r="C87" s="156" t="s">
        <v>10</v>
      </c>
      <c r="D87" s="157"/>
      <c r="E87" s="157"/>
      <c r="F87" s="157"/>
      <c r="G87" s="157"/>
      <c r="H87" s="157"/>
      <c r="I87" s="158"/>
      <c r="J87" s="158">
        <f t="shared" ref="J87:J88" si="63">SUM(F87:I87)</f>
        <v>0</v>
      </c>
      <c r="K87" s="157"/>
      <c r="L87" s="157"/>
      <c r="M87" s="157"/>
      <c r="N87" s="158"/>
      <c r="O87" s="157">
        <f t="shared" ref="O87:O88" si="64">SUM(K87:N87)</f>
        <v>0</v>
      </c>
      <c r="P87" s="157"/>
      <c r="Q87" s="157"/>
      <c r="R87" s="157"/>
      <c r="S87" s="157"/>
      <c r="T87" s="158">
        <f t="shared" ref="T87:T88" si="65">SUM(P87:S87)</f>
        <v>0</v>
      </c>
      <c r="U87" s="157">
        <f t="shared" ref="U87:U88" si="66">J87-O87</f>
        <v>0</v>
      </c>
      <c r="V87" s="157">
        <f t="shared" ref="V87:V88" si="67">O87-T87</f>
        <v>0</v>
      </c>
    </row>
    <row r="88" spans="1:22" s="155" customFormat="1" ht="15.75" x14ac:dyDescent="0.25">
      <c r="A88" s="151"/>
      <c r="B88" s="84"/>
      <c r="C88" s="156" t="s">
        <v>11</v>
      </c>
      <c r="D88" s="157"/>
      <c r="E88" s="159"/>
      <c r="F88" s="157"/>
      <c r="G88" s="157"/>
      <c r="H88" s="157"/>
      <c r="I88" s="158"/>
      <c r="J88" s="160">
        <f t="shared" si="63"/>
        <v>0</v>
      </c>
      <c r="K88" s="157"/>
      <c r="L88" s="157"/>
      <c r="M88" s="157"/>
      <c r="N88" s="158"/>
      <c r="O88" s="157">
        <f t="shared" si="64"/>
        <v>0</v>
      </c>
      <c r="P88" s="157"/>
      <c r="Q88" s="157"/>
      <c r="R88" s="157"/>
      <c r="S88" s="157"/>
      <c r="T88" s="160">
        <f t="shared" si="65"/>
        <v>0</v>
      </c>
      <c r="U88" s="157">
        <f t="shared" si="66"/>
        <v>0</v>
      </c>
      <c r="V88" s="157">
        <f t="shared" si="67"/>
        <v>0</v>
      </c>
    </row>
    <row r="89" spans="1:22" s="155" customFormat="1" ht="15.75" x14ac:dyDescent="0.25">
      <c r="A89" s="151"/>
      <c r="B89" s="84"/>
      <c r="C89" s="175" t="s">
        <v>197</v>
      </c>
      <c r="D89" s="157" t="s">
        <v>157</v>
      </c>
      <c r="E89" s="159">
        <v>43927</v>
      </c>
      <c r="F89" s="157"/>
      <c r="G89" s="157">
        <v>33000000</v>
      </c>
      <c r="H89" s="157"/>
      <c r="I89" s="158"/>
      <c r="J89" s="160">
        <f t="shared" si="52"/>
        <v>33000000</v>
      </c>
      <c r="K89" s="157"/>
      <c r="L89" s="157">
        <v>33000000</v>
      </c>
      <c r="M89" s="157"/>
      <c r="N89" s="158"/>
      <c r="O89" s="157">
        <f t="shared" si="53"/>
        <v>33000000</v>
      </c>
      <c r="P89" s="157"/>
      <c r="Q89" s="157">
        <f>O89</f>
        <v>33000000</v>
      </c>
      <c r="R89" s="157"/>
      <c r="S89" s="157"/>
      <c r="T89" s="160">
        <f t="shared" si="54"/>
        <v>33000000</v>
      </c>
      <c r="U89" s="157"/>
      <c r="V89" s="157">
        <f>O89-T89</f>
        <v>0</v>
      </c>
    </row>
    <row r="90" spans="1:22" s="155" customFormat="1" ht="15.75" x14ac:dyDescent="0.25">
      <c r="A90" s="151"/>
      <c r="B90" s="84"/>
      <c r="C90" s="175" t="s">
        <v>63</v>
      </c>
      <c r="D90" s="157" t="s">
        <v>158</v>
      </c>
      <c r="E90" s="159">
        <v>43938</v>
      </c>
      <c r="F90" s="157"/>
      <c r="G90" s="157">
        <v>5835000</v>
      </c>
      <c r="H90" s="157"/>
      <c r="I90" s="158"/>
      <c r="J90" s="160">
        <f t="shared" si="52"/>
        <v>5835000</v>
      </c>
      <c r="K90" s="157"/>
      <c r="L90" s="157">
        <v>5835000</v>
      </c>
      <c r="M90" s="157"/>
      <c r="N90" s="158"/>
      <c r="O90" s="157">
        <f t="shared" si="53"/>
        <v>5835000</v>
      </c>
      <c r="P90" s="157"/>
      <c r="Q90" s="157">
        <v>5721000</v>
      </c>
      <c r="R90" s="157"/>
      <c r="S90" s="157"/>
      <c r="T90" s="160">
        <f t="shared" si="54"/>
        <v>5721000</v>
      </c>
      <c r="U90" s="157"/>
      <c r="V90" s="157">
        <f>O90-T90</f>
        <v>114000</v>
      </c>
    </row>
    <row r="91" spans="1:22" s="155" customFormat="1" ht="15.75" x14ac:dyDescent="0.25">
      <c r="A91" s="151"/>
      <c r="B91" s="84"/>
      <c r="C91" s="156" t="s">
        <v>12</v>
      </c>
      <c r="D91" s="157"/>
      <c r="E91" s="157"/>
      <c r="F91" s="157"/>
      <c r="G91" s="157"/>
      <c r="H91" s="157"/>
      <c r="I91" s="158"/>
      <c r="J91" s="158">
        <f t="shared" si="52"/>
        <v>0</v>
      </c>
      <c r="K91" s="157"/>
      <c r="L91" s="157"/>
      <c r="M91" s="157"/>
      <c r="N91" s="158"/>
      <c r="O91" s="157">
        <f t="shared" si="53"/>
        <v>0</v>
      </c>
      <c r="P91" s="157"/>
      <c r="Q91" s="157"/>
      <c r="R91" s="157"/>
      <c r="S91" s="157"/>
      <c r="T91" s="158">
        <f t="shared" si="54"/>
        <v>0</v>
      </c>
      <c r="U91" s="157">
        <f t="shared" ref="U91:U92" si="68">J91-O91</f>
        <v>0</v>
      </c>
      <c r="V91" s="157">
        <f t="shared" ref="V91:V92" si="69">O91-T91</f>
        <v>0</v>
      </c>
    </row>
    <row r="92" spans="1:22" s="155" customFormat="1" ht="15.75" x14ac:dyDescent="0.25">
      <c r="A92" s="151"/>
      <c r="B92" s="84"/>
      <c r="C92" s="156" t="s">
        <v>13</v>
      </c>
      <c r="D92" s="157"/>
      <c r="E92" s="157"/>
      <c r="F92" s="157"/>
      <c r="G92" s="157"/>
      <c r="H92" s="157"/>
      <c r="I92" s="158"/>
      <c r="J92" s="158">
        <f t="shared" si="52"/>
        <v>0</v>
      </c>
      <c r="K92" s="157"/>
      <c r="L92" s="157"/>
      <c r="M92" s="157"/>
      <c r="N92" s="158"/>
      <c r="O92" s="157">
        <f t="shared" si="53"/>
        <v>0</v>
      </c>
      <c r="P92" s="157"/>
      <c r="Q92" s="157"/>
      <c r="R92" s="157"/>
      <c r="S92" s="157"/>
      <c r="T92" s="158">
        <f t="shared" si="54"/>
        <v>0</v>
      </c>
      <c r="U92" s="157">
        <f t="shared" si="68"/>
        <v>0</v>
      </c>
      <c r="V92" s="157">
        <f t="shared" si="69"/>
        <v>0</v>
      </c>
    </row>
    <row r="93" spans="1:22" s="155" customFormat="1" ht="15.75" x14ac:dyDescent="0.25">
      <c r="A93" s="151"/>
      <c r="B93" s="84"/>
      <c r="C93" s="138"/>
      <c r="D93" s="157"/>
      <c r="E93" s="157"/>
      <c r="F93" s="157"/>
      <c r="G93" s="157"/>
      <c r="H93" s="157"/>
      <c r="I93" s="158"/>
      <c r="J93" s="158"/>
      <c r="K93" s="157"/>
      <c r="L93" s="157"/>
      <c r="M93" s="157"/>
      <c r="N93" s="157"/>
      <c r="O93" s="157"/>
      <c r="P93" s="157"/>
      <c r="Q93" s="157"/>
      <c r="R93" s="157"/>
      <c r="S93" s="157"/>
      <c r="T93" s="158"/>
      <c r="U93" s="157"/>
      <c r="V93" s="157"/>
    </row>
    <row r="94" spans="1:22" s="155" customFormat="1" ht="15.75" x14ac:dyDescent="0.25">
      <c r="A94" s="151"/>
      <c r="B94" s="116"/>
      <c r="C94" s="165" t="s">
        <v>70</v>
      </c>
      <c r="D94" s="152"/>
      <c r="E94" s="152"/>
      <c r="F94" s="152">
        <f t="shared" ref="F94:U94" si="70">SUM(F95:F100)</f>
        <v>0</v>
      </c>
      <c r="G94" s="152">
        <f>G97+G98</f>
        <v>16704000</v>
      </c>
      <c r="H94" s="152">
        <f t="shared" ref="H94:Q94" si="71">H97+H98</f>
        <v>0</v>
      </c>
      <c r="I94" s="152">
        <f t="shared" si="71"/>
        <v>0</v>
      </c>
      <c r="J94" s="154">
        <f t="shared" ref="J94" si="72">SUM(J95:J100)</f>
        <v>16704000</v>
      </c>
      <c r="K94" s="152">
        <f t="shared" si="71"/>
        <v>0</v>
      </c>
      <c r="L94" s="152">
        <f>L97+L98</f>
        <v>16704000</v>
      </c>
      <c r="M94" s="152">
        <f t="shared" si="71"/>
        <v>0</v>
      </c>
      <c r="N94" s="152">
        <f t="shared" si="71"/>
        <v>0</v>
      </c>
      <c r="O94" s="152">
        <f t="shared" ref="O94" si="73">SUM(O95:O100)</f>
        <v>16704000</v>
      </c>
      <c r="P94" s="152">
        <f t="shared" si="71"/>
        <v>0</v>
      </c>
      <c r="Q94" s="152">
        <f t="shared" si="71"/>
        <v>14058000</v>
      </c>
      <c r="R94" s="152">
        <f t="shared" si="70"/>
        <v>0</v>
      </c>
      <c r="S94" s="152">
        <f t="shared" si="70"/>
        <v>0</v>
      </c>
      <c r="T94" s="154">
        <f t="shared" si="70"/>
        <v>14058000</v>
      </c>
      <c r="U94" s="154">
        <f t="shared" si="70"/>
        <v>0</v>
      </c>
      <c r="V94" s="154">
        <f>O94-T94</f>
        <v>2646000</v>
      </c>
    </row>
    <row r="95" spans="1:22" s="155" customFormat="1" ht="15.75" x14ac:dyDescent="0.25">
      <c r="A95" s="151"/>
      <c r="B95" s="84"/>
      <c r="C95" s="156" t="s">
        <v>10</v>
      </c>
      <c r="D95" s="157"/>
      <c r="E95" s="157"/>
      <c r="F95" s="157"/>
      <c r="G95" s="157"/>
      <c r="H95" s="157"/>
      <c r="I95" s="158"/>
      <c r="J95" s="158">
        <f t="shared" ref="J95:J96" si="74">SUM(F95:I95)</f>
        <v>0</v>
      </c>
      <c r="K95" s="157"/>
      <c r="L95" s="157"/>
      <c r="M95" s="157"/>
      <c r="N95" s="158"/>
      <c r="O95" s="157">
        <f t="shared" ref="O95:O96" si="75">SUM(K95:N95)</f>
        <v>0</v>
      </c>
      <c r="P95" s="157"/>
      <c r="Q95" s="157"/>
      <c r="R95" s="157"/>
      <c r="S95" s="157"/>
      <c r="T95" s="158">
        <f t="shared" ref="T95:T96" si="76">SUM(P95:S95)</f>
        <v>0</v>
      </c>
      <c r="U95" s="157">
        <f t="shared" ref="U95:U96" si="77">J95-O95</f>
        <v>0</v>
      </c>
      <c r="V95" s="157">
        <f t="shared" ref="V95:V96" si="78">O95-T95</f>
        <v>0</v>
      </c>
    </row>
    <row r="96" spans="1:22" s="155" customFormat="1" ht="15.75" x14ac:dyDescent="0.25">
      <c r="A96" s="151"/>
      <c r="B96" s="84"/>
      <c r="C96" s="156" t="s">
        <v>11</v>
      </c>
      <c r="D96" s="157"/>
      <c r="E96" s="159"/>
      <c r="F96" s="157"/>
      <c r="G96" s="157"/>
      <c r="H96" s="157"/>
      <c r="I96" s="158"/>
      <c r="J96" s="160">
        <f t="shared" si="74"/>
        <v>0</v>
      </c>
      <c r="K96" s="157"/>
      <c r="L96" s="157"/>
      <c r="M96" s="157"/>
      <c r="N96" s="158"/>
      <c r="O96" s="157">
        <f t="shared" si="75"/>
        <v>0</v>
      </c>
      <c r="P96" s="157"/>
      <c r="Q96" s="157"/>
      <c r="R96" s="157"/>
      <c r="S96" s="157"/>
      <c r="T96" s="160">
        <f t="shared" si="76"/>
        <v>0</v>
      </c>
      <c r="U96" s="157">
        <f t="shared" si="77"/>
        <v>0</v>
      </c>
      <c r="V96" s="157">
        <f t="shared" si="78"/>
        <v>0</v>
      </c>
    </row>
    <row r="97" spans="1:22" s="155" customFormat="1" ht="15.75" x14ac:dyDescent="0.25">
      <c r="A97" s="151"/>
      <c r="B97" s="84"/>
      <c r="C97" s="175" t="s">
        <v>197</v>
      </c>
      <c r="D97" s="157" t="s">
        <v>157</v>
      </c>
      <c r="E97" s="159">
        <v>43927</v>
      </c>
      <c r="F97" s="157"/>
      <c r="G97" s="157">
        <v>14058000</v>
      </c>
      <c r="H97" s="157"/>
      <c r="I97" s="158"/>
      <c r="J97" s="160">
        <f t="shared" si="52"/>
        <v>14058000</v>
      </c>
      <c r="K97" s="157"/>
      <c r="L97" s="157">
        <v>14058000</v>
      </c>
      <c r="M97" s="157"/>
      <c r="N97" s="158"/>
      <c r="O97" s="157">
        <f t="shared" si="53"/>
        <v>14058000</v>
      </c>
      <c r="P97" s="157"/>
      <c r="Q97" s="157">
        <f>O97</f>
        <v>14058000</v>
      </c>
      <c r="R97" s="157"/>
      <c r="S97" s="157"/>
      <c r="T97" s="160">
        <f t="shared" si="54"/>
        <v>14058000</v>
      </c>
      <c r="U97" s="157"/>
      <c r="V97" s="157">
        <f>O97-T97</f>
        <v>0</v>
      </c>
    </row>
    <row r="98" spans="1:22" s="155" customFormat="1" ht="15.75" x14ac:dyDescent="0.25">
      <c r="A98" s="151"/>
      <c r="B98" s="84"/>
      <c r="C98" s="175" t="s">
        <v>63</v>
      </c>
      <c r="D98" s="157" t="s">
        <v>165</v>
      </c>
      <c r="E98" s="159">
        <v>43945</v>
      </c>
      <c r="F98" s="157"/>
      <c r="G98" s="157">
        <v>2646000</v>
      </c>
      <c r="H98" s="157"/>
      <c r="I98" s="158"/>
      <c r="J98" s="160">
        <f t="shared" si="52"/>
        <v>2646000</v>
      </c>
      <c r="K98" s="157"/>
      <c r="L98" s="157">
        <v>2646000</v>
      </c>
      <c r="M98" s="157"/>
      <c r="N98" s="158"/>
      <c r="O98" s="157">
        <f t="shared" si="53"/>
        <v>2646000</v>
      </c>
      <c r="P98" s="157"/>
      <c r="Q98" s="157"/>
      <c r="R98" s="157"/>
      <c r="S98" s="157"/>
      <c r="T98" s="160">
        <f t="shared" si="54"/>
        <v>0</v>
      </c>
      <c r="U98" s="157"/>
      <c r="V98" s="157">
        <f>O98-T98</f>
        <v>2646000</v>
      </c>
    </row>
    <row r="99" spans="1:22" s="155" customFormat="1" ht="15.75" x14ac:dyDescent="0.25">
      <c r="A99" s="151"/>
      <c r="B99" s="84"/>
      <c r="C99" s="156" t="s">
        <v>12</v>
      </c>
      <c r="D99" s="157"/>
      <c r="E99" s="157"/>
      <c r="F99" s="157"/>
      <c r="G99" s="157"/>
      <c r="H99" s="157"/>
      <c r="I99" s="158"/>
      <c r="J99" s="158">
        <f t="shared" si="52"/>
        <v>0</v>
      </c>
      <c r="K99" s="157"/>
      <c r="L99" s="157"/>
      <c r="M99" s="157"/>
      <c r="N99" s="158"/>
      <c r="O99" s="157">
        <f t="shared" si="53"/>
        <v>0</v>
      </c>
      <c r="P99" s="157"/>
      <c r="Q99" s="157"/>
      <c r="R99" s="157"/>
      <c r="S99" s="157"/>
      <c r="T99" s="158">
        <f t="shared" si="54"/>
        <v>0</v>
      </c>
      <c r="U99" s="157">
        <f t="shared" ref="U99:U100" si="79">J99-O99</f>
        <v>0</v>
      </c>
      <c r="V99" s="157">
        <f t="shared" ref="V99:V100" si="80">O99-T99</f>
        <v>0</v>
      </c>
    </row>
    <row r="100" spans="1:22" s="155" customFormat="1" ht="15.75" x14ac:dyDescent="0.25">
      <c r="A100" s="151"/>
      <c r="B100" s="84"/>
      <c r="C100" s="156" t="s">
        <v>13</v>
      </c>
      <c r="D100" s="157"/>
      <c r="E100" s="157"/>
      <c r="F100" s="157"/>
      <c r="G100" s="157"/>
      <c r="H100" s="157"/>
      <c r="I100" s="158"/>
      <c r="J100" s="158">
        <f t="shared" si="52"/>
        <v>0</v>
      </c>
      <c r="K100" s="157"/>
      <c r="L100" s="157"/>
      <c r="M100" s="157"/>
      <c r="N100" s="158"/>
      <c r="O100" s="157">
        <f t="shared" si="53"/>
        <v>0</v>
      </c>
      <c r="P100" s="157"/>
      <c r="Q100" s="157"/>
      <c r="R100" s="157"/>
      <c r="S100" s="157"/>
      <c r="T100" s="158">
        <f t="shared" si="54"/>
        <v>0</v>
      </c>
      <c r="U100" s="157">
        <f t="shared" si="79"/>
        <v>0</v>
      </c>
      <c r="V100" s="157">
        <f t="shared" si="80"/>
        <v>0</v>
      </c>
    </row>
    <row r="101" spans="1:22" s="155" customFormat="1" ht="15.75" x14ac:dyDescent="0.25">
      <c r="A101" s="151"/>
      <c r="B101" s="84"/>
      <c r="C101" s="138"/>
      <c r="D101" s="157"/>
      <c r="E101" s="157"/>
      <c r="F101" s="157"/>
      <c r="G101" s="157"/>
      <c r="H101" s="157"/>
      <c r="I101" s="158"/>
      <c r="J101" s="158"/>
      <c r="K101" s="157"/>
      <c r="L101" s="157"/>
      <c r="M101" s="157"/>
      <c r="N101" s="157"/>
      <c r="O101" s="157"/>
      <c r="P101" s="157"/>
      <c r="Q101" s="157"/>
      <c r="R101" s="157"/>
      <c r="S101" s="157"/>
      <c r="T101" s="158"/>
      <c r="U101" s="157"/>
      <c r="V101" s="157"/>
    </row>
    <row r="102" spans="1:22" s="155" customFormat="1" ht="15.75" x14ac:dyDescent="0.25">
      <c r="A102" s="151"/>
      <c r="B102" s="116"/>
      <c r="C102" s="165" t="s">
        <v>71</v>
      </c>
      <c r="D102" s="152"/>
      <c r="E102" s="152"/>
      <c r="F102" s="152">
        <f t="shared" ref="F102:U102" si="81">SUM(F103:F108)</f>
        <v>0</v>
      </c>
      <c r="G102" s="152">
        <f>G105+G106</f>
        <v>44705000</v>
      </c>
      <c r="H102" s="152">
        <f t="shared" ref="H102:Q102" si="82">H105+H106</f>
        <v>0</v>
      </c>
      <c r="I102" s="152">
        <f t="shared" si="82"/>
        <v>0</v>
      </c>
      <c r="J102" s="154">
        <f t="shared" ref="J102" si="83">SUM(J103:J108)</f>
        <v>44705000</v>
      </c>
      <c r="K102" s="152">
        <f t="shared" si="82"/>
        <v>0</v>
      </c>
      <c r="L102" s="152">
        <f>L105+L106</f>
        <v>44705000</v>
      </c>
      <c r="M102" s="152">
        <f t="shared" si="82"/>
        <v>0</v>
      </c>
      <c r="N102" s="152">
        <f t="shared" si="82"/>
        <v>0</v>
      </c>
      <c r="O102" s="152">
        <f t="shared" ref="O102" si="84">SUM(O103:O108)</f>
        <v>44705000</v>
      </c>
      <c r="P102" s="152">
        <f t="shared" si="82"/>
        <v>0</v>
      </c>
      <c r="Q102" s="152">
        <f t="shared" si="82"/>
        <v>40238000</v>
      </c>
      <c r="R102" s="152">
        <f t="shared" si="81"/>
        <v>4332000</v>
      </c>
      <c r="S102" s="152">
        <f t="shared" si="81"/>
        <v>0</v>
      </c>
      <c r="T102" s="154">
        <f t="shared" si="81"/>
        <v>44570000</v>
      </c>
      <c r="U102" s="154">
        <f t="shared" si="81"/>
        <v>0</v>
      </c>
      <c r="V102" s="154">
        <f>O102-T102</f>
        <v>135000</v>
      </c>
    </row>
    <row r="103" spans="1:22" s="155" customFormat="1" ht="15.75" x14ac:dyDescent="0.25">
      <c r="A103" s="151"/>
      <c r="B103" s="84"/>
      <c r="C103" s="156" t="s">
        <v>10</v>
      </c>
      <c r="D103" s="157"/>
      <c r="E103" s="157"/>
      <c r="F103" s="157"/>
      <c r="G103" s="157"/>
      <c r="H103" s="157"/>
      <c r="I103" s="158"/>
      <c r="J103" s="158">
        <f t="shared" ref="J103:J104" si="85">SUM(F103:I103)</f>
        <v>0</v>
      </c>
      <c r="K103" s="157"/>
      <c r="L103" s="157"/>
      <c r="M103" s="157"/>
      <c r="N103" s="158"/>
      <c r="O103" s="157">
        <f t="shared" ref="O103:O104" si="86">SUM(K103:N103)</f>
        <v>0</v>
      </c>
      <c r="P103" s="157"/>
      <c r="Q103" s="157"/>
      <c r="R103" s="157"/>
      <c r="S103" s="157"/>
      <c r="T103" s="158">
        <f t="shared" ref="T103:T104" si="87">SUM(P103:S103)</f>
        <v>0</v>
      </c>
      <c r="U103" s="157">
        <f t="shared" ref="U103:U104" si="88">J103-O103</f>
        <v>0</v>
      </c>
      <c r="V103" s="157">
        <f t="shared" ref="V103:V104" si="89">O103-T103</f>
        <v>0</v>
      </c>
    </row>
    <row r="104" spans="1:22" s="155" customFormat="1" ht="15.75" x14ac:dyDescent="0.25">
      <c r="A104" s="151"/>
      <c r="B104" s="84"/>
      <c r="C104" s="156">
        <v>14915.04</v>
      </c>
      <c r="D104" s="157"/>
      <c r="E104" s="159"/>
      <c r="F104" s="157"/>
      <c r="G104" s="157"/>
      <c r="H104" s="157"/>
      <c r="I104" s="158"/>
      <c r="J104" s="160">
        <f t="shared" si="85"/>
        <v>0</v>
      </c>
      <c r="K104" s="157"/>
      <c r="L104" s="157"/>
      <c r="M104" s="157"/>
      <c r="N104" s="158"/>
      <c r="O104" s="157">
        <f t="shared" si="86"/>
        <v>0</v>
      </c>
      <c r="P104" s="157"/>
      <c r="Q104" s="157"/>
      <c r="R104" s="157"/>
      <c r="S104" s="157"/>
      <c r="T104" s="160">
        <f t="shared" si="87"/>
        <v>0</v>
      </c>
      <c r="U104" s="157">
        <f t="shared" si="88"/>
        <v>0</v>
      </c>
      <c r="V104" s="157">
        <f t="shared" si="89"/>
        <v>0</v>
      </c>
    </row>
    <row r="105" spans="1:22" s="155" customFormat="1" ht="15.75" x14ac:dyDescent="0.25">
      <c r="A105" s="151"/>
      <c r="B105" s="84"/>
      <c r="C105" s="175" t="s">
        <v>197</v>
      </c>
      <c r="D105" s="157" t="s">
        <v>157</v>
      </c>
      <c r="E105" s="159">
        <v>43927</v>
      </c>
      <c r="F105" s="157"/>
      <c r="G105" s="157">
        <v>40238000</v>
      </c>
      <c r="H105" s="157"/>
      <c r="I105" s="158"/>
      <c r="J105" s="160">
        <f t="shared" si="52"/>
        <v>40238000</v>
      </c>
      <c r="K105" s="157"/>
      <c r="L105" s="157">
        <v>40238000</v>
      </c>
      <c r="M105" s="157"/>
      <c r="N105" s="158"/>
      <c r="O105" s="157">
        <f t="shared" si="53"/>
        <v>40238000</v>
      </c>
      <c r="P105" s="157"/>
      <c r="Q105" s="157">
        <f>O105</f>
        <v>40238000</v>
      </c>
      <c r="R105" s="157"/>
      <c r="S105" s="157"/>
      <c r="T105" s="160">
        <f t="shared" si="54"/>
        <v>40238000</v>
      </c>
      <c r="U105" s="157"/>
      <c r="V105" s="157">
        <f>O105-T105</f>
        <v>0</v>
      </c>
    </row>
    <row r="106" spans="1:22" s="155" customFormat="1" ht="15.75" x14ac:dyDescent="0.25">
      <c r="A106" s="151"/>
      <c r="B106" s="84"/>
      <c r="C106" s="175" t="s">
        <v>63</v>
      </c>
      <c r="D106" s="157" t="s">
        <v>159</v>
      </c>
      <c r="E106" s="159">
        <v>43941</v>
      </c>
      <c r="F106" s="157"/>
      <c r="G106" s="157">
        <v>4467000</v>
      </c>
      <c r="H106" s="157"/>
      <c r="I106" s="158"/>
      <c r="J106" s="160">
        <f t="shared" si="52"/>
        <v>4467000</v>
      </c>
      <c r="K106" s="157"/>
      <c r="L106" s="157">
        <v>4467000</v>
      </c>
      <c r="M106" s="157"/>
      <c r="N106" s="158"/>
      <c r="O106" s="157">
        <f t="shared" si="53"/>
        <v>4467000</v>
      </c>
      <c r="P106" s="157"/>
      <c r="Q106" s="157"/>
      <c r="R106" s="157">
        <v>4332000</v>
      </c>
      <c r="S106" s="157"/>
      <c r="T106" s="160">
        <f t="shared" si="54"/>
        <v>4332000</v>
      </c>
      <c r="U106" s="157"/>
      <c r="V106" s="157">
        <f>O106-T106</f>
        <v>135000</v>
      </c>
    </row>
    <row r="107" spans="1:22" s="155" customFormat="1" ht="15.75" x14ac:dyDescent="0.25">
      <c r="A107" s="151"/>
      <c r="B107" s="84"/>
      <c r="C107" s="156" t="s">
        <v>12</v>
      </c>
      <c r="D107" s="157"/>
      <c r="E107" s="157"/>
      <c r="F107" s="157"/>
      <c r="G107" s="157"/>
      <c r="H107" s="157"/>
      <c r="I107" s="158"/>
      <c r="J107" s="158">
        <f t="shared" si="52"/>
        <v>0</v>
      </c>
      <c r="K107" s="157"/>
      <c r="L107" s="157"/>
      <c r="M107" s="157"/>
      <c r="N107" s="158"/>
      <c r="O107" s="157">
        <f t="shared" si="53"/>
        <v>0</v>
      </c>
      <c r="P107" s="157"/>
      <c r="Q107" s="157"/>
      <c r="R107" s="157"/>
      <c r="S107" s="157"/>
      <c r="T107" s="158">
        <f t="shared" si="54"/>
        <v>0</v>
      </c>
      <c r="U107" s="157">
        <f t="shared" ref="U107:U108" si="90">J107-O107</f>
        <v>0</v>
      </c>
      <c r="V107" s="157">
        <f t="shared" ref="V107:V108" si="91">O107-T107</f>
        <v>0</v>
      </c>
    </row>
    <row r="108" spans="1:22" s="155" customFormat="1" ht="15.75" x14ac:dyDescent="0.25">
      <c r="A108" s="151"/>
      <c r="B108" s="84"/>
      <c r="C108" s="156" t="s">
        <v>13</v>
      </c>
      <c r="D108" s="157"/>
      <c r="E108" s="157"/>
      <c r="F108" s="157"/>
      <c r="G108" s="157"/>
      <c r="H108" s="157"/>
      <c r="I108" s="158"/>
      <c r="J108" s="158">
        <f t="shared" si="52"/>
        <v>0</v>
      </c>
      <c r="K108" s="157"/>
      <c r="L108" s="157"/>
      <c r="M108" s="157"/>
      <c r="N108" s="158"/>
      <c r="O108" s="157">
        <f t="shared" si="53"/>
        <v>0</v>
      </c>
      <c r="P108" s="157"/>
      <c r="Q108" s="157"/>
      <c r="R108" s="157"/>
      <c r="S108" s="157"/>
      <c r="T108" s="158">
        <f t="shared" si="54"/>
        <v>0</v>
      </c>
      <c r="U108" s="157">
        <f t="shared" si="90"/>
        <v>0</v>
      </c>
      <c r="V108" s="157">
        <f t="shared" si="91"/>
        <v>0</v>
      </c>
    </row>
    <row r="109" spans="1:22" s="155" customFormat="1" ht="15.75" x14ac:dyDescent="0.25">
      <c r="A109" s="151"/>
      <c r="B109" s="84"/>
      <c r="C109" s="138"/>
      <c r="D109" s="157"/>
      <c r="E109" s="157"/>
      <c r="F109" s="157"/>
      <c r="G109" s="157"/>
      <c r="H109" s="157"/>
      <c r="I109" s="158"/>
      <c r="J109" s="158"/>
      <c r="K109" s="157"/>
      <c r="L109" s="157"/>
      <c r="M109" s="157"/>
      <c r="N109" s="157"/>
      <c r="O109" s="157"/>
      <c r="P109" s="157"/>
      <c r="Q109" s="157"/>
      <c r="R109" s="157"/>
      <c r="S109" s="157"/>
      <c r="T109" s="158"/>
      <c r="U109" s="157"/>
      <c r="V109" s="157"/>
    </row>
    <row r="110" spans="1:22" s="155" customFormat="1" ht="15.75" x14ac:dyDescent="0.25">
      <c r="A110" s="151"/>
      <c r="B110" s="116"/>
      <c r="C110" s="165" t="s">
        <v>72</v>
      </c>
      <c r="D110" s="152"/>
      <c r="E110" s="152"/>
      <c r="F110" s="152">
        <f t="shared" ref="F110:U110" si="92">SUM(F111:F116)</f>
        <v>0</v>
      </c>
      <c r="G110" s="152">
        <f>G113+G114</f>
        <v>47996500</v>
      </c>
      <c r="H110" s="152">
        <f t="shared" ref="H110:Q110" si="93">H113+H114</f>
        <v>0</v>
      </c>
      <c r="I110" s="152">
        <f t="shared" si="93"/>
        <v>0</v>
      </c>
      <c r="J110" s="154">
        <f t="shared" ref="J110" si="94">SUM(J111:J116)</f>
        <v>47996500</v>
      </c>
      <c r="K110" s="152">
        <f t="shared" si="93"/>
        <v>0</v>
      </c>
      <c r="L110" s="152">
        <f>L113+L114</f>
        <v>47996500</v>
      </c>
      <c r="M110" s="152">
        <f t="shared" si="93"/>
        <v>0</v>
      </c>
      <c r="N110" s="152">
        <f t="shared" si="93"/>
        <v>0</v>
      </c>
      <c r="O110" s="152">
        <f t="shared" ref="O110" si="95">SUM(O111:O116)</f>
        <v>47996500</v>
      </c>
      <c r="P110" s="152">
        <f t="shared" si="93"/>
        <v>0</v>
      </c>
      <c r="Q110" s="152">
        <f t="shared" si="93"/>
        <v>47882500</v>
      </c>
      <c r="R110" s="152">
        <f t="shared" si="92"/>
        <v>0</v>
      </c>
      <c r="S110" s="152">
        <f t="shared" si="92"/>
        <v>0</v>
      </c>
      <c r="T110" s="154">
        <f t="shared" si="92"/>
        <v>47882500</v>
      </c>
      <c r="U110" s="154">
        <f t="shared" si="92"/>
        <v>0</v>
      </c>
      <c r="V110" s="154">
        <f>O110-T110</f>
        <v>114000</v>
      </c>
    </row>
    <row r="111" spans="1:22" s="155" customFormat="1" ht="15.75" x14ac:dyDescent="0.25">
      <c r="A111" s="151"/>
      <c r="B111" s="84"/>
      <c r="C111" s="156" t="s">
        <v>10</v>
      </c>
      <c r="D111" s="157"/>
      <c r="E111" s="157"/>
      <c r="F111" s="157"/>
      <c r="G111" s="157"/>
      <c r="H111" s="157"/>
      <c r="I111" s="158"/>
      <c r="J111" s="158">
        <f t="shared" ref="J111:J140" si="96">SUM(F111:I111)</f>
        <v>0</v>
      </c>
      <c r="K111" s="157"/>
      <c r="L111" s="157"/>
      <c r="M111" s="157"/>
      <c r="N111" s="158">
        <f>F111</f>
        <v>0</v>
      </c>
      <c r="O111" s="157">
        <f t="shared" ref="O111:O140" si="97">SUM(K111:N111)</f>
        <v>0</v>
      </c>
      <c r="P111" s="157"/>
      <c r="Q111" s="157"/>
      <c r="R111" s="157"/>
      <c r="S111" s="157"/>
      <c r="T111" s="158">
        <f t="shared" ref="T111:T140" si="98">SUM(P111:S111)</f>
        <v>0</v>
      </c>
      <c r="U111" s="157">
        <f t="shared" ref="U111:U112" si="99">J111-O111</f>
        <v>0</v>
      </c>
      <c r="V111" s="157">
        <f t="shared" ref="V111:V112" si="100">O111-T111</f>
        <v>0</v>
      </c>
    </row>
    <row r="112" spans="1:22" s="155" customFormat="1" ht="15.75" x14ac:dyDescent="0.25">
      <c r="A112" s="151"/>
      <c r="B112" s="84"/>
      <c r="C112" s="156" t="s">
        <v>11</v>
      </c>
      <c r="D112" s="157"/>
      <c r="E112" s="159"/>
      <c r="F112" s="157"/>
      <c r="G112" s="157"/>
      <c r="H112" s="157"/>
      <c r="I112" s="158"/>
      <c r="J112" s="160">
        <f t="shared" si="96"/>
        <v>0</v>
      </c>
      <c r="K112" s="157"/>
      <c r="L112" s="157"/>
      <c r="M112" s="157"/>
      <c r="N112" s="158"/>
      <c r="O112" s="157">
        <f t="shared" si="97"/>
        <v>0</v>
      </c>
      <c r="P112" s="157"/>
      <c r="Q112" s="157"/>
      <c r="R112" s="157"/>
      <c r="S112" s="157"/>
      <c r="T112" s="160">
        <f t="shared" si="98"/>
        <v>0</v>
      </c>
      <c r="U112" s="157">
        <f t="shared" si="99"/>
        <v>0</v>
      </c>
      <c r="V112" s="157">
        <f t="shared" si="100"/>
        <v>0</v>
      </c>
    </row>
    <row r="113" spans="1:22" s="155" customFormat="1" ht="15.75" x14ac:dyDescent="0.25">
      <c r="A113" s="151"/>
      <c r="B113" s="84"/>
      <c r="C113" s="175" t="s">
        <v>197</v>
      </c>
      <c r="D113" s="157" t="s">
        <v>157</v>
      </c>
      <c r="E113" s="159">
        <v>43927</v>
      </c>
      <c r="F113" s="157"/>
      <c r="G113" s="157">
        <v>37130500</v>
      </c>
      <c r="H113" s="157"/>
      <c r="I113" s="158"/>
      <c r="J113" s="160">
        <f t="shared" si="96"/>
        <v>37130500</v>
      </c>
      <c r="K113" s="157"/>
      <c r="L113" s="157">
        <v>37130500</v>
      </c>
      <c r="M113" s="157"/>
      <c r="N113" s="158"/>
      <c r="O113" s="157">
        <f t="shared" si="97"/>
        <v>37130500</v>
      </c>
      <c r="P113" s="157"/>
      <c r="Q113" s="157">
        <f>O113</f>
        <v>37130500</v>
      </c>
      <c r="R113" s="157"/>
      <c r="S113" s="157"/>
      <c r="T113" s="160">
        <f t="shared" si="98"/>
        <v>37130500</v>
      </c>
      <c r="U113" s="157"/>
      <c r="V113" s="157">
        <f>O113-T113</f>
        <v>0</v>
      </c>
    </row>
    <row r="114" spans="1:22" s="155" customFormat="1" ht="15.75" x14ac:dyDescent="0.25">
      <c r="A114" s="151"/>
      <c r="B114" s="84"/>
      <c r="C114" s="175" t="s">
        <v>63</v>
      </c>
      <c r="D114" s="157" t="s">
        <v>166</v>
      </c>
      <c r="E114" s="159">
        <v>43949</v>
      </c>
      <c r="F114" s="157"/>
      <c r="G114" s="157">
        <v>10866000</v>
      </c>
      <c r="H114" s="157"/>
      <c r="I114" s="158"/>
      <c r="J114" s="160">
        <f t="shared" si="96"/>
        <v>10866000</v>
      </c>
      <c r="K114" s="157"/>
      <c r="L114" s="157">
        <v>10866000</v>
      </c>
      <c r="M114" s="157"/>
      <c r="N114" s="158"/>
      <c r="O114" s="157">
        <f t="shared" si="97"/>
        <v>10866000</v>
      </c>
      <c r="P114" s="157"/>
      <c r="Q114" s="157">
        <v>10752000</v>
      </c>
      <c r="R114" s="157"/>
      <c r="S114" s="157"/>
      <c r="T114" s="160">
        <f t="shared" si="98"/>
        <v>10752000</v>
      </c>
      <c r="U114" s="157"/>
      <c r="V114" s="157">
        <f>O114-T114</f>
        <v>114000</v>
      </c>
    </row>
    <row r="115" spans="1:22" s="155" customFormat="1" ht="15.75" x14ac:dyDescent="0.25">
      <c r="A115" s="151"/>
      <c r="B115" s="84"/>
      <c r="C115" s="156" t="s">
        <v>12</v>
      </c>
      <c r="D115" s="157"/>
      <c r="E115" s="157"/>
      <c r="F115" s="157"/>
      <c r="G115" s="157"/>
      <c r="H115" s="157"/>
      <c r="I115" s="158"/>
      <c r="J115" s="158">
        <f t="shared" si="96"/>
        <v>0</v>
      </c>
      <c r="K115" s="157"/>
      <c r="L115" s="157"/>
      <c r="M115" s="157"/>
      <c r="N115" s="158"/>
      <c r="O115" s="157">
        <f t="shared" si="97"/>
        <v>0</v>
      </c>
      <c r="P115" s="157"/>
      <c r="Q115" s="157"/>
      <c r="R115" s="157"/>
      <c r="S115" s="157"/>
      <c r="T115" s="158">
        <f t="shared" si="98"/>
        <v>0</v>
      </c>
      <c r="U115" s="157">
        <f t="shared" ref="U115:U116" si="101">J115-O115</f>
        <v>0</v>
      </c>
      <c r="V115" s="157">
        <f t="shared" ref="V115:V116" si="102">O115-T115</f>
        <v>0</v>
      </c>
    </row>
    <row r="116" spans="1:22" s="155" customFormat="1" ht="15.75" x14ac:dyDescent="0.25">
      <c r="A116" s="151"/>
      <c r="B116" s="84"/>
      <c r="C116" s="156" t="s">
        <v>13</v>
      </c>
      <c r="D116" s="157"/>
      <c r="E116" s="157"/>
      <c r="F116" s="157"/>
      <c r="G116" s="157"/>
      <c r="H116" s="157"/>
      <c r="I116" s="158"/>
      <c r="J116" s="158">
        <f t="shared" si="96"/>
        <v>0</v>
      </c>
      <c r="K116" s="157"/>
      <c r="L116" s="157"/>
      <c r="M116" s="157"/>
      <c r="N116" s="158"/>
      <c r="O116" s="157">
        <f t="shared" si="97"/>
        <v>0</v>
      </c>
      <c r="P116" s="157"/>
      <c r="Q116" s="157"/>
      <c r="R116" s="157"/>
      <c r="S116" s="157"/>
      <c r="T116" s="158">
        <f t="shared" si="98"/>
        <v>0</v>
      </c>
      <c r="U116" s="157">
        <f t="shared" si="101"/>
        <v>0</v>
      </c>
      <c r="V116" s="157">
        <f t="shared" si="102"/>
        <v>0</v>
      </c>
    </row>
    <row r="117" spans="1:22" s="155" customFormat="1" ht="15.75" x14ac:dyDescent="0.25">
      <c r="A117" s="151"/>
      <c r="B117" s="84"/>
      <c r="C117" s="138"/>
      <c r="D117" s="157"/>
      <c r="E117" s="157"/>
      <c r="F117" s="157"/>
      <c r="G117" s="157"/>
      <c r="H117" s="157"/>
      <c r="I117" s="158"/>
      <c r="J117" s="158"/>
      <c r="K117" s="157"/>
      <c r="L117" s="157"/>
      <c r="M117" s="157"/>
      <c r="N117" s="157"/>
      <c r="O117" s="157"/>
      <c r="P117" s="157"/>
      <c r="Q117" s="157"/>
      <c r="R117" s="157"/>
      <c r="S117" s="157"/>
      <c r="T117" s="158"/>
      <c r="U117" s="157"/>
      <c r="V117" s="157"/>
    </row>
    <row r="118" spans="1:22" s="155" customFormat="1" ht="15.75" x14ac:dyDescent="0.25">
      <c r="A118" s="151"/>
      <c r="B118" s="116"/>
      <c r="C118" s="165" t="s">
        <v>73</v>
      </c>
      <c r="D118" s="152"/>
      <c r="E118" s="152"/>
      <c r="F118" s="152">
        <f t="shared" ref="F118:U118" si="103">SUM(F119:F124)</f>
        <v>0</v>
      </c>
      <c r="G118" s="152">
        <f>G121+G122</f>
        <v>68890500</v>
      </c>
      <c r="H118" s="152">
        <f t="shared" ref="H118:Q118" si="104">H121+H122</f>
        <v>0</v>
      </c>
      <c r="I118" s="152">
        <f t="shared" si="104"/>
        <v>0</v>
      </c>
      <c r="J118" s="154">
        <f t="shared" ref="J118" si="105">SUM(J119:J124)</f>
        <v>68890500</v>
      </c>
      <c r="K118" s="152">
        <f t="shared" si="104"/>
        <v>0</v>
      </c>
      <c r="L118" s="152">
        <f>L121+L122</f>
        <v>68890500</v>
      </c>
      <c r="M118" s="152">
        <f t="shared" si="104"/>
        <v>0</v>
      </c>
      <c r="N118" s="152">
        <f t="shared" si="104"/>
        <v>0</v>
      </c>
      <c r="O118" s="152">
        <f t="shared" ref="O118" si="106">SUM(O119:O124)</f>
        <v>68890500</v>
      </c>
      <c r="P118" s="152">
        <f t="shared" si="104"/>
        <v>0</v>
      </c>
      <c r="Q118" s="152">
        <f t="shared" si="104"/>
        <v>68500500</v>
      </c>
      <c r="R118" s="152">
        <f t="shared" si="103"/>
        <v>54000</v>
      </c>
      <c r="S118" s="152">
        <f t="shared" si="103"/>
        <v>0</v>
      </c>
      <c r="T118" s="154">
        <f t="shared" si="103"/>
        <v>68554500</v>
      </c>
      <c r="U118" s="154">
        <f t="shared" si="103"/>
        <v>0</v>
      </c>
      <c r="V118" s="154">
        <f>O118-T118</f>
        <v>336000</v>
      </c>
    </row>
    <row r="119" spans="1:22" s="155" customFormat="1" ht="15.75" x14ac:dyDescent="0.25">
      <c r="A119" s="151"/>
      <c r="B119" s="84"/>
      <c r="C119" s="156" t="s">
        <v>10</v>
      </c>
      <c r="D119" s="157"/>
      <c r="E119" s="157"/>
      <c r="F119" s="157"/>
      <c r="G119" s="157"/>
      <c r="H119" s="157"/>
      <c r="I119" s="158"/>
      <c r="J119" s="158">
        <f t="shared" ref="J119:J120" si="107">SUM(F119:I119)</f>
        <v>0</v>
      </c>
      <c r="K119" s="157"/>
      <c r="L119" s="157"/>
      <c r="M119" s="157"/>
      <c r="N119" s="158"/>
      <c r="O119" s="157">
        <f t="shared" ref="O119:O120" si="108">SUM(K119:N119)</f>
        <v>0</v>
      </c>
      <c r="P119" s="157"/>
      <c r="Q119" s="157"/>
      <c r="R119" s="157"/>
      <c r="S119" s="157"/>
      <c r="T119" s="158">
        <f t="shared" ref="T119:T120" si="109">SUM(P119:S119)</f>
        <v>0</v>
      </c>
      <c r="U119" s="157">
        <f t="shared" ref="U119:U120" si="110">J119-O119</f>
        <v>0</v>
      </c>
      <c r="V119" s="157">
        <f t="shared" ref="V119:V120" si="111">O119-T119</f>
        <v>0</v>
      </c>
    </row>
    <row r="120" spans="1:22" s="155" customFormat="1" ht="15.75" x14ac:dyDescent="0.25">
      <c r="A120" s="151"/>
      <c r="B120" s="84"/>
      <c r="C120" s="156" t="s">
        <v>11</v>
      </c>
      <c r="D120" s="157"/>
      <c r="E120" s="159"/>
      <c r="F120" s="157"/>
      <c r="G120" s="157"/>
      <c r="H120" s="157"/>
      <c r="I120" s="158"/>
      <c r="J120" s="160">
        <f t="shared" si="107"/>
        <v>0</v>
      </c>
      <c r="K120" s="157"/>
      <c r="L120" s="157"/>
      <c r="M120" s="157"/>
      <c r="N120" s="158"/>
      <c r="O120" s="157">
        <f t="shared" si="108"/>
        <v>0</v>
      </c>
      <c r="P120" s="157"/>
      <c r="Q120" s="157"/>
      <c r="R120" s="157"/>
      <c r="S120" s="157"/>
      <c r="T120" s="160">
        <f t="shared" si="109"/>
        <v>0</v>
      </c>
      <c r="U120" s="157">
        <f t="shared" si="110"/>
        <v>0</v>
      </c>
      <c r="V120" s="157">
        <f t="shared" si="111"/>
        <v>0</v>
      </c>
    </row>
    <row r="121" spans="1:22" s="155" customFormat="1" ht="15.75" x14ac:dyDescent="0.25">
      <c r="A121" s="151"/>
      <c r="B121" s="84"/>
      <c r="C121" s="175" t="s">
        <v>197</v>
      </c>
      <c r="D121" s="157" t="s">
        <v>157</v>
      </c>
      <c r="E121" s="159">
        <v>43927</v>
      </c>
      <c r="F121" s="157"/>
      <c r="G121" s="157">
        <v>55654500</v>
      </c>
      <c r="H121" s="157"/>
      <c r="I121" s="158"/>
      <c r="J121" s="160">
        <f t="shared" si="96"/>
        <v>55654500</v>
      </c>
      <c r="K121" s="157"/>
      <c r="L121" s="157">
        <v>55654500</v>
      </c>
      <c r="M121" s="157"/>
      <c r="N121" s="158"/>
      <c r="O121" s="157">
        <f t="shared" si="97"/>
        <v>55654500</v>
      </c>
      <c r="P121" s="157"/>
      <c r="Q121" s="157">
        <f>O121</f>
        <v>55654500</v>
      </c>
      <c r="R121" s="157"/>
      <c r="S121" s="157"/>
      <c r="T121" s="160">
        <f t="shared" si="98"/>
        <v>55654500</v>
      </c>
      <c r="U121" s="157"/>
      <c r="V121" s="157">
        <f>O121-T121</f>
        <v>0</v>
      </c>
    </row>
    <row r="122" spans="1:22" s="155" customFormat="1" ht="15.75" x14ac:dyDescent="0.25">
      <c r="A122" s="151"/>
      <c r="B122" s="84"/>
      <c r="C122" s="175" t="s">
        <v>63</v>
      </c>
      <c r="D122" s="157" t="s">
        <v>167</v>
      </c>
      <c r="E122" s="159">
        <v>43945</v>
      </c>
      <c r="F122" s="157"/>
      <c r="G122" s="157">
        <v>13236000</v>
      </c>
      <c r="H122" s="157"/>
      <c r="I122" s="158"/>
      <c r="J122" s="160">
        <f t="shared" si="96"/>
        <v>13236000</v>
      </c>
      <c r="K122" s="157"/>
      <c r="L122" s="157">
        <v>13236000</v>
      </c>
      <c r="M122" s="157"/>
      <c r="N122" s="158"/>
      <c r="O122" s="157">
        <f t="shared" si="97"/>
        <v>13236000</v>
      </c>
      <c r="P122" s="157"/>
      <c r="Q122" s="157">
        <v>12846000</v>
      </c>
      <c r="R122" s="157">
        <v>54000</v>
      </c>
      <c r="S122" s="157"/>
      <c r="T122" s="160">
        <f t="shared" si="98"/>
        <v>12900000</v>
      </c>
      <c r="U122" s="157"/>
      <c r="V122" s="157">
        <f>O122-T122</f>
        <v>336000</v>
      </c>
    </row>
    <row r="123" spans="1:22" s="155" customFormat="1" ht="15.75" x14ac:dyDescent="0.25">
      <c r="A123" s="151"/>
      <c r="B123" s="84"/>
      <c r="C123" s="156" t="s">
        <v>12</v>
      </c>
      <c r="D123" s="157"/>
      <c r="E123" s="157"/>
      <c r="F123" s="157"/>
      <c r="G123" s="157"/>
      <c r="H123" s="157"/>
      <c r="I123" s="158"/>
      <c r="J123" s="158">
        <f t="shared" si="96"/>
        <v>0</v>
      </c>
      <c r="K123" s="157"/>
      <c r="L123" s="157"/>
      <c r="M123" s="157"/>
      <c r="N123" s="158"/>
      <c r="O123" s="157">
        <f t="shared" si="97"/>
        <v>0</v>
      </c>
      <c r="P123" s="157"/>
      <c r="Q123" s="157"/>
      <c r="R123" s="157"/>
      <c r="S123" s="157"/>
      <c r="T123" s="158">
        <f t="shared" si="98"/>
        <v>0</v>
      </c>
      <c r="U123" s="157">
        <f t="shared" ref="U123:U124" si="112">J123-O123</f>
        <v>0</v>
      </c>
      <c r="V123" s="157">
        <f t="shared" ref="V123:V124" si="113">O123-T123</f>
        <v>0</v>
      </c>
    </row>
    <row r="124" spans="1:22" s="155" customFormat="1" ht="15.75" x14ac:dyDescent="0.25">
      <c r="A124" s="151"/>
      <c r="B124" s="84"/>
      <c r="C124" s="156" t="s">
        <v>13</v>
      </c>
      <c r="D124" s="157"/>
      <c r="E124" s="157"/>
      <c r="F124" s="157"/>
      <c r="G124" s="157"/>
      <c r="H124" s="157"/>
      <c r="I124" s="158"/>
      <c r="J124" s="158">
        <f t="shared" si="96"/>
        <v>0</v>
      </c>
      <c r="K124" s="157"/>
      <c r="L124" s="157"/>
      <c r="M124" s="157"/>
      <c r="N124" s="158"/>
      <c r="O124" s="157">
        <f t="shared" si="97"/>
        <v>0</v>
      </c>
      <c r="P124" s="157"/>
      <c r="Q124" s="157"/>
      <c r="R124" s="157"/>
      <c r="S124" s="157"/>
      <c r="T124" s="158">
        <f t="shared" si="98"/>
        <v>0</v>
      </c>
      <c r="U124" s="157">
        <f t="shared" si="112"/>
        <v>0</v>
      </c>
      <c r="V124" s="157">
        <f t="shared" si="113"/>
        <v>0</v>
      </c>
    </row>
    <row r="125" spans="1:22" s="155" customFormat="1" ht="15.75" x14ac:dyDescent="0.25">
      <c r="A125" s="151"/>
      <c r="B125" s="84"/>
      <c r="C125" s="138"/>
      <c r="D125" s="157"/>
      <c r="E125" s="157"/>
      <c r="F125" s="157"/>
      <c r="G125" s="157"/>
      <c r="H125" s="157"/>
      <c r="I125" s="158"/>
      <c r="J125" s="158"/>
      <c r="K125" s="157"/>
      <c r="L125" s="157"/>
      <c r="M125" s="157"/>
      <c r="N125" s="157"/>
      <c r="O125" s="157"/>
      <c r="P125" s="157"/>
      <c r="Q125" s="157"/>
      <c r="R125" s="157"/>
      <c r="S125" s="157"/>
      <c r="T125" s="158"/>
      <c r="U125" s="157"/>
      <c r="V125" s="157"/>
    </row>
    <row r="126" spans="1:22" s="155" customFormat="1" ht="15.75" x14ac:dyDescent="0.25">
      <c r="A126" s="151"/>
      <c r="B126" s="116"/>
      <c r="C126" s="165" t="s">
        <v>74</v>
      </c>
      <c r="D126" s="152"/>
      <c r="E126" s="152"/>
      <c r="F126" s="152">
        <f t="shared" ref="F126:U126" si="114">SUM(F127:F132)</f>
        <v>0</v>
      </c>
      <c r="G126" s="152">
        <f>G129+G130</f>
        <v>42091500</v>
      </c>
      <c r="H126" s="152">
        <f t="shared" ref="H126:Q126" si="115">H129+H130</f>
        <v>0</v>
      </c>
      <c r="I126" s="152">
        <f t="shared" si="115"/>
        <v>0</v>
      </c>
      <c r="J126" s="154">
        <f t="shared" ref="J126" si="116">SUM(J127:J132)</f>
        <v>42091500</v>
      </c>
      <c r="K126" s="152">
        <f t="shared" si="115"/>
        <v>0</v>
      </c>
      <c r="L126" s="152">
        <f>L129+L130</f>
        <v>42091500</v>
      </c>
      <c r="M126" s="152">
        <f t="shared" si="115"/>
        <v>0</v>
      </c>
      <c r="N126" s="152">
        <f t="shared" si="115"/>
        <v>0</v>
      </c>
      <c r="O126" s="152">
        <f t="shared" ref="O126" si="117">SUM(O127:O132)</f>
        <v>42091500</v>
      </c>
      <c r="P126" s="152">
        <f t="shared" si="115"/>
        <v>0</v>
      </c>
      <c r="Q126" s="152">
        <f t="shared" si="115"/>
        <v>33192500</v>
      </c>
      <c r="R126" s="152">
        <f t="shared" si="114"/>
        <v>3322000</v>
      </c>
      <c r="S126" s="152">
        <f t="shared" si="114"/>
        <v>0</v>
      </c>
      <c r="T126" s="154">
        <f t="shared" si="114"/>
        <v>36514500</v>
      </c>
      <c r="U126" s="154">
        <f t="shared" si="114"/>
        <v>0</v>
      </c>
      <c r="V126" s="154">
        <f>O126-T126</f>
        <v>5577000</v>
      </c>
    </row>
    <row r="127" spans="1:22" s="155" customFormat="1" ht="15.75" x14ac:dyDescent="0.25">
      <c r="A127" s="151"/>
      <c r="B127" s="84"/>
      <c r="C127" s="156" t="s">
        <v>10</v>
      </c>
      <c r="D127" s="157"/>
      <c r="E127" s="157"/>
      <c r="F127" s="157"/>
      <c r="G127" s="157"/>
      <c r="H127" s="157"/>
      <c r="I127" s="158"/>
      <c r="J127" s="158">
        <f t="shared" ref="J127:J128" si="118">SUM(F127:I127)</f>
        <v>0</v>
      </c>
      <c r="K127" s="157"/>
      <c r="L127" s="157"/>
      <c r="M127" s="157"/>
      <c r="N127" s="158"/>
      <c r="O127" s="157">
        <f t="shared" ref="O127:O128" si="119">SUM(K127:N127)</f>
        <v>0</v>
      </c>
      <c r="P127" s="157"/>
      <c r="Q127" s="157"/>
      <c r="R127" s="157"/>
      <c r="S127" s="157"/>
      <c r="T127" s="158">
        <f t="shared" ref="T127:T128" si="120">SUM(P127:S127)</f>
        <v>0</v>
      </c>
      <c r="U127" s="157">
        <f t="shared" ref="U127:U128" si="121">J127-O127</f>
        <v>0</v>
      </c>
      <c r="V127" s="157">
        <f t="shared" ref="V127:V128" si="122">O127-T127</f>
        <v>0</v>
      </c>
    </row>
    <row r="128" spans="1:22" s="155" customFormat="1" ht="15.75" x14ac:dyDescent="0.25">
      <c r="A128" s="151"/>
      <c r="B128" s="84"/>
      <c r="C128" s="156" t="s">
        <v>11</v>
      </c>
      <c r="D128" s="157"/>
      <c r="E128" s="159"/>
      <c r="F128" s="157"/>
      <c r="G128" s="157"/>
      <c r="H128" s="157"/>
      <c r="I128" s="158"/>
      <c r="J128" s="160">
        <f t="shared" si="118"/>
        <v>0</v>
      </c>
      <c r="K128" s="157"/>
      <c r="L128" s="157"/>
      <c r="M128" s="157"/>
      <c r="N128" s="158"/>
      <c r="O128" s="157">
        <f t="shared" si="119"/>
        <v>0</v>
      </c>
      <c r="P128" s="157"/>
      <c r="Q128" s="157"/>
      <c r="R128" s="157"/>
      <c r="S128" s="157"/>
      <c r="T128" s="160">
        <f t="shared" si="120"/>
        <v>0</v>
      </c>
      <c r="U128" s="157">
        <f t="shared" si="121"/>
        <v>0</v>
      </c>
      <c r="V128" s="157">
        <f t="shared" si="122"/>
        <v>0</v>
      </c>
    </row>
    <row r="129" spans="1:22" s="155" customFormat="1" ht="15.75" x14ac:dyDescent="0.25">
      <c r="A129" s="151"/>
      <c r="B129" s="84"/>
      <c r="C129" s="175" t="s">
        <v>197</v>
      </c>
      <c r="D129" s="157" t="s">
        <v>157</v>
      </c>
      <c r="E129" s="159">
        <v>43927</v>
      </c>
      <c r="F129" s="157"/>
      <c r="G129" s="157">
        <v>36514500</v>
      </c>
      <c r="H129" s="157"/>
      <c r="I129" s="158"/>
      <c r="J129" s="160">
        <f t="shared" si="96"/>
        <v>36514500</v>
      </c>
      <c r="K129" s="157"/>
      <c r="L129" s="157">
        <v>36514500</v>
      </c>
      <c r="M129" s="157"/>
      <c r="N129" s="158"/>
      <c r="O129" s="157">
        <f t="shared" si="97"/>
        <v>36514500</v>
      </c>
      <c r="P129" s="157"/>
      <c r="Q129" s="157">
        <v>33192500</v>
      </c>
      <c r="R129" s="157">
        <v>3322000</v>
      </c>
      <c r="S129" s="157"/>
      <c r="T129" s="160">
        <f t="shared" si="98"/>
        <v>36514500</v>
      </c>
      <c r="U129" s="157"/>
      <c r="V129" s="157">
        <f>O129-T129</f>
        <v>0</v>
      </c>
    </row>
    <row r="130" spans="1:22" s="155" customFormat="1" ht="15.75" x14ac:dyDescent="0.25">
      <c r="A130" s="151"/>
      <c r="B130" s="84"/>
      <c r="C130" s="175" t="s">
        <v>63</v>
      </c>
      <c r="D130" s="157" t="s">
        <v>168</v>
      </c>
      <c r="E130" s="159">
        <v>43945</v>
      </c>
      <c r="F130" s="157"/>
      <c r="G130" s="157">
        <v>5577000</v>
      </c>
      <c r="H130" s="157"/>
      <c r="I130" s="158"/>
      <c r="J130" s="160">
        <f t="shared" si="96"/>
        <v>5577000</v>
      </c>
      <c r="K130" s="157"/>
      <c r="L130" s="157">
        <v>5577000</v>
      </c>
      <c r="M130" s="157"/>
      <c r="N130" s="158"/>
      <c r="O130" s="157">
        <f t="shared" si="97"/>
        <v>5577000</v>
      </c>
      <c r="P130" s="157"/>
      <c r="Q130" s="157"/>
      <c r="R130" s="157"/>
      <c r="S130" s="157"/>
      <c r="T130" s="160">
        <f t="shared" si="98"/>
        <v>0</v>
      </c>
      <c r="U130" s="157"/>
      <c r="V130" s="157">
        <f>O130-T130</f>
        <v>5577000</v>
      </c>
    </row>
    <row r="131" spans="1:22" s="155" customFormat="1" ht="15.75" x14ac:dyDescent="0.25">
      <c r="A131" s="151"/>
      <c r="B131" s="84"/>
      <c r="C131" s="156" t="s">
        <v>12</v>
      </c>
      <c r="D131" s="157"/>
      <c r="E131" s="157"/>
      <c r="F131" s="157"/>
      <c r="G131" s="157"/>
      <c r="H131" s="157"/>
      <c r="I131" s="158"/>
      <c r="J131" s="158">
        <f t="shared" si="96"/>
        <v>0</v>
      </c>
      <c r="K131" s="157"/>
      <c r="L131" s="157"/>
      <c r="M131" s="157"/>
      <c r="N131" s="158"/>
      <c r="O131" s="157">
        <f t="shared" si="97"/>
        <v>0</v>
      </c>
      <c r="P131" s="157"/>
      <c r="Q131" s="157"/>
      <c r="R131" s="157"/>
      <c r="S131" s="157"/>
      <c r="T131" s="158">
        <f t="shared" si="98"/>
        <v>0</v>
      </c>
      <c r="U131" s="157">
        <f t="shared" ref="U131:U132" si="123">J131-O131</f>
        <v>0</v>
      </c>
      <c r="V131" s="157">
        <f t="shared" ref="V131:V132" si="124">O131-T131</f>
        <v>0</v>
      </c>
    </row>
    <row r="132" spans="1:22" s="155" customFormat="1" ht="15.75" x14ac:dyDescent="0.25">
      <c r="A132" s="151"/>
      <c r="B132" s="84"/>
      <c r="C132" s="156" t="s">
        <v>13</v>
      </c>
      <c r="D132" s="157"/>
      <c r="E132" s="157"/>
      <c r="F132" s="157"/>
      <c r="G132" s="157"/>
      <c r="H132" s="157"/>
      <c r="I132" s="158"/>
      <c r="J132" s="158">
        <f t="shared" si="96"/>
        <v>0</v>
      </c>
      <c r="K132" s="157"/>
      <c r="L132" s="157"/>
      <c r="M132" s="157"/>
      <c r="N132" s="158"/>
      <c r="O132" s="157">
        <f t="shared" si="97"/>
        <v>0</v>
      </c>
      <c r="P132" s="157"/>
      <c r="Q132" s="157"/>
      <c r="R132" s="157"/>
      <c r="S132" s="157"/>
      <c r="T132" s="158">
        <f t="shared" si="98"/>
        <v>0</v>
      </c>
      <c r="U132" s="157">
        <f t="shared" si="123"/>
        <v>0</v>
      </c>
      <c r="V132" s="157">
        <f t="shared" si="124"/>
        <v>0</v>
      </c>
    </row>
    <row r="133" spans="1:22" s="155" customFormat="1" ht="15.75" x14ac:dyDescent="0.25">
      <c r="A133" s="151"/>
      <c r="B133" s="84"/>
      <c r="C133" s="138"/>
      <c r="D133" s="157"/>
      <c r="E133" s="157"/>
      <c r="F133" s="157"/>
      <c r="G133" s="157"/>
      <c r="H133" s="157"/>
      <c r="I133" s="158"/>
      <c r="J133" s="158"/>
      <c r="K133" s="157"/>
      <c r="L133" s="157"/>
      <c r="M133" s="157"/>
      <c r="N133" s="157"/>
      <c r="O133" s="157"/>
      <c r="P133" s="157"/>
      <c r="Q133" s="157"/>
      <c r="R133" s="157"/>
      <c r="S133" s="157"/>
      <c r="T133" s="158"/>
      <c r="U133" s="157"/>
      <c r="V133" s="157"/>
    </row>
    <row r="134" spans="1:22" s="155" customFormat="1" ht="15.75" x14ac:dyDescent="0.25">
      <c r="A134" s="151"/>
      <c r="B134" s="116"/>
      <c r="C134" s="165" t="s">
        <v>75</v>
      </c>
      <c r="D134" s="152"/>
      <c r="E134" s="152"/>
      <c r="F134" s="152">
        <f t="shared" ref="F134:U134" si="125">SUM(F135:F140)</f>
        <v>0</v>
      </c>
      <c r="G134" s="152">
        <f>G137+G138</f>
        <v>44732500</v>
      </c>
      <c r="H134" s="152">
        <f t="shared" ref="H134:Q134" si="126">H137+H138</f>
        <v>0</v>
      </c>
      <c r="I134" s="152">
        <f t="shared" si="126"/>
        <v>0</v>
      </c>
      <c r="J134" s="154">
        <f t="shared" ref="J134" si="127">SUM(J135:J140)</f>
        <v>44732500</v>
      </c>
      <c r="K134" s="152">
        <f t="shared" si="126"/>
        <v>0</v>
      </c>
      <c r="L134" s="152">
        <f>L137+L138</f>
        <v>44732500</v>
      </c>
      <c r="M134" s="152">
        <f t="shared" si="126"/>
        <v>0</v>
      </c>
      <c r="N134" s="152">
        <f t="shared" si="126"/>
        <v>0</v>
      </c>
      <c r="O134" s="152">
        <f t="shared" ref="O134" si="128">SUM(O135:O140)</f>
        <v>44732500</v>
      </c>
      <c r="P134" s="152">
        <f t="shared" si="126"/>
        <v>0</v>
      </c>
      <c r="Q134" s="152">
        <f t="shared" si="126"/>
        <v>37031500</v>
      </c>
      <c r="R134" s="152">
        <f t="shared" si="125"/>
        <v>0</v>
      </c>
      <c r="S134" s="152">
        <f t="shared" si="125"/>
        <v>0</v>
      </c>
      <c r="T134" s="154">
        <f t="shared" si="125"/>
        <v>37031500</v>
      </c>
      <c r="U134" s="154">
        <f t="shared" si="125"/>
        <v>0</v>
      </c>
      <c r="V134" s="154">
        <f>O134-T134</f>
        <v>7701000</v>
      </c>
    </row>
    <row r="135" spans="1:22" s="155" customFormat="1" ht="15.75" x14ac:dyDescent="0.25">
      <c r="A135" s="151"/>
      <c r="B135" s="84"/>
      <c r="C135" s="156" t="s">
        <v>10</v>
      </c>
      <c r="D135" s="157"/>
      <c r="E135" s="157"/>
      <c r="F135" s="157"/>
      <c r="G135" s="157"/>
      <c r="H135" s="157"/>
      <c r="I135" s="158"/>
      <c r="J135" s="158">
        <f t="shared" ref="J135:J136" si="129">SUM(F135:I135)</f>
        <v>0</v>
      </c>
      <c r="K135" s="157"/>
      <c r="L135" s="157"/>
      <c r="M135" s="157"/>
      <c r="N135" s="158"/>
      <c r="O135" s="157">
        <f t="shared" ref="O135:O136" si="130">SUM(K135:N135)</f>
        <v>0</v>
      </c>
      <c r="P135" s="157"/>
      <c r="Q135" s="157"/>
      <c r="R135" s="157"/>
      <c r="S135" s="157"/>
      <c r="T135" s="158">
        <f t="shared" ref="T135:T136" si="131">SUM(P135:S135)</f>
        <v>0</v>
      </c>
      <c r="U135" s="157">
        <f t="shared" ref="U135:U136" si="132">J135-O135</f>
        <v>0</v>
      </c>
      <c r="V135" s="157">
        <f t="shared" ref="V135:V136" si="133">O135-T135</f>
        <v>0</v>
      </c>
    </row>
    <row r="136" spans="1:22" s="155" customFormat="1" ht="15.75" x14ac:dyDescent="0.25">
      <c r="A136" s="151"/>
      <c r="B136" s="84"/>
      <c r="C136" s="156" t="s">
        <v>11</v>
      </c>
      <c r="D136" s="157"/>
      <c r="E136" s="159"/>
      <c r="F136" s="157"/>
      <c r="G136" s="157"/>
      <c r="H136" s="157"/>
      <c r="I136" s="158"/>
      <c r="J136" s="160">
        <f t="shared" si="129"/>
        <v>0</v>
      </c>
      <c r="K136" s="157"/>
      <c r="L136" s="157"/>
      <c r="M136" s="157"/>
      <c r="N136" s="158"/>
      <c r="O136" s="157">
        <f t="shared" si="130"/>
        <v>0</v>
      </c>
      <c r="P136" s="157"/>
      <c r="Q136" s="157"/>
      <c r="R136" s="157"/>
      <c r="S136" s="157"/>
      <c r="T136" s="160">
        <f t="shared" si="131"/>
        <v>0</v>
      </c>
      <c r="U136" s="157">
        <f t="shared" si="132"/>
        <v>0</v>
      </c>
      <c r="V136" s="157">
        <f t="shared" si="133"/>
        <v>0</v>
      </c>
    </row>
    <row r="137" spans="1:22" s="155" customFormat="1" ht="15.75" x14ac:dyDescent="0.25">
      <c r="A137" s="151"/>
      <c r="B137" s="84"/>
      <c r="C137" s="175" t="s">
        <v>197</v>
      </c>
      <c r="D137" s="157" t="s">
        <v>157</v>
      </c>
      <c r="E137" s="159">
        <v>43927</v>
      </c>
      <c r="F137" s="157"/>
      <c r="G137" s="157">
        <v>37031500</v>
      </c>
      <c r="H137" s="157"/>
      <c r="I137" s="158"/>
      <c r="J137" s="160">
        <f t="shared" si="96"/>
        <v>37031500</v>
      </c>
      <c r="K137" s="157"/>
      <c r="L137" s="157">
        <v>37031500</v>
      </c>
      <c r="M137" s="157"/>
      <c r="N137" s="158"/>
      <c r="O137" s="157">
        <f t="shared" si="97"/>
        <v>37031500</v>
      </c>
      <c r="P137" s="157"/>
      <c r="Q137" s="157">
        <f>O137</f>
        <v>37031500</v>
      </c>
      <c r="R137" s="157"/>
      <c r="S137" s="157"/>
      <c r="T137" s="160">
        <f t="shared" si="98"/>
        <v>37031500</v>
      </c>
      <c r="U137" s="157"/>
      <c r="V137" s="157">
        <f>O137-T137</f>
        <v>0</v>
      </c>
    </row>
    <row r="138" spans="1:22" s="155" customFormat="1" ht="15.75" x14ac:dyDescent="0.25">
      <c r="A138" s="151"/>
      <c r="B138" s="84"/>
      <c r="C138" s="175" t="s">
        <v>63</v>
      </c>
      <c r="D138" s="157" t="s">
        <v>169</v>
      </c>
      <c r="E138" s="159">
        <v>43949</v>
      </c>
      <c r="F138" s="157"/>
      <c r="G138" s="157">
        <v>7701000</v>
      </c>
      <c r="H138" s="157"/>
      <c r="I138" s="158"/>
      <c r="J138" s="160">
        <f t="shared" si="96"/>
        <v>7701000</v>
      </c>
      <c r="K138" s="157"/>
      <c r="L138" s="157">
        <v>7701000</v>
      </c>
      <c r="M138" s="157"/>
      <c r="N138" s="158"/>
      <c r="O138" s="157">
        <f t="shared" si="97"/>
        <v>7701000</v>
      </c>
      <c r="P138" s="157"/>
      <c r="Q138" s="157"/>
      <c r="R138" s="157"/>
      <c r="S138" s="157"/>
      <c r="T138" s="160">
        <f t="shared" si="98"/>
        <v>0</v>
      </c>
      <c r="U138" s="157"/>
      <c r="V138" s="157">
        <f>O138-T138</f>
        <v>7701000</v>
      </c>
    </row>
    <row r="139" spans="1:22" s="155" customFormat="1" ht="15.75" x14ac:dyDescent="0.25">
      <c r="A139" s="151"/>
      <c r="B139" s="84"/>
      <c r="C139" s="156" t="s">
        <v>12</v>
      </c>
      <c r="D139" s="157"/>
      <c r="E139" s="157"/>
      <c r="F139" s="157"/>
      <c r="G139" s="157"/>
      <c r="H139" s="157"/>
      <c r="I139" s="158"/>
      <c r="J139" s="158">
        <f t="shared" si="96"/>
        <v>0</v>
      </c>
      <c r="K139" s="157"/>
      <c r="L139" s="157"/>
      <c r="M139" s="157"/>
      <c r="N139" s="158"/>
      <c r="O139" s="157">
        <f t="shared" si="97"/>
        <v>0</v>
      </c>
      <c r="P139" s="157"/>
      <c r="Q139" s="157"/>
      <c r="R139" s="157"/>
      <c r="S139" s="157"/>
      <c r="T139" s="158">
        <f t="shared" si="98"/>
        <v>0</v>
      </c>
      <c r="U139" s="157">
        <f t="shared" ref="U139:U140" si="134">J139-O139</f>
        <v>0</v>
      </c>
      <c r="V139" s="157">
        <f t="shared" ref="V139:V140" si="135">O139-T139</f>
        <v>0</v>
      </c>
    </row>
    <row r="140" spans="1:22" s="155" customFormat="1" ht="15.75" x14ac:dyDescent="0.25">
      <c r="A140" s="151"/>
      <c r="B140" s="84"/>
      <c r="C140" s="156" t="s">
        <v>13</v>
      </c>
      <c r="D140" s="157"/>
      <c r="E140" s="157"/>
      <c r="F140" s="157"/>
      <c r="G140" s="157"/>
      <c r="H140" s="157"/>
      <c r="I140" s="158"/>
      <c r="J140" s="158">
        <f t="shared" si="96"/>
        <v>0</v>
      </c>
      <c r="K140" s="157"/>
      <c r="L140" s="157"/>
      <c r="M140" s="157"/>
      <c r="N140" s="158"/>
      <c r="O140" s="157">
        <f t="shared" si="97"/>
        <v>0</v>
      </c>
      <c r="P140" s="157"/>
      <c r="Q140" s="157"/>
      <c r="R140" s="157"/>
      <c r="S140" s="157"/>
      <c r="T140" s="158">
        <f t="shared" si="98"/>
        <v>0</v>
      </c>
      <c r="U140" s="157">
        <f t="shared" si="134"/>
        <v>0</v>
      </c>
      <c r="V140" s="157">
        <f t="shared" si="135"/>
        <v>0</v>
      </c>
    </row>
    <row r="141" spans="1:22" s="155" customFormat="1" ht="15.75" x14ac:dyDescent="0.25">
      <c r="A141" s="151"/>
      <c r="B141" s="84"/>
      <c r="C141" s="138"/>
      <c r="D141" s="157"/>
      <c r="E141" s="157"/>
      <c r="F141" s="157"/>
      <c r="G141" s="157"/>
      <c r="H141" s="157"/>
      <c r="I141" s="158"/>
      <c r="J141" s="158"/>
      <c r="K141" s="157"/>
      <c r="L141" s="157"/>
      <c r="M141" s="157"/>
      <c r="N141" s="157"/>
      <c r="O141" s="157"/>
      <c r="P141" s="157"/>
      <c r="Q141" s="157"/>
      <c r="R141" s="157"/>
      <c r="S141" s="157"/>
      <c r="T141" s="158"/>
      <c r="U141" s="157"/>
      <c r="V141" s="157"/>
    </row>
    <row r="142" spans="1:22" s="155" customFormat="1" ht="15.75" x14ac:dyDescent="0.25">
      <c r="A142" s="151"/>
      <c r="B142" s="116"/>
      <c r="C142" s="165" t="s">
        <v>76</v>
      </c>
      <c r="D142" s="152"/>
      <c r="E142" s="152"/>
      <c r="F142" s="152">
        <f t="shared" ref="F142:U142" si="136">SUM(F143:F148)</f>
        <v>0</v>
      </c>
      <c r="G142" s="152">
        <f>G145+G146</f>
        <v>41764000</v>
      </c>
      <c r="H142" s="152">
        <f t="shared" ref="H142:Q142" si="137">H145+H146</f>
        <v>0</v>
      </c>
      <c r="I142" s="152">
        <f t="shared" si="137"/>
        <v>0</v>
      </c>
      <c r="J142" s="154">
        <f t="shared" ref="J142" si="138">SUM(J143:J148)</f>
        <v>41764000</v>
      </c>
      <c r="K142" s="152">
        <f t="shared" si="137"/>
        <v>0</v>
      </c>
      <c r="L142" s="152">
        <f>L145+L146</f>
        <v>41764000</v>
      </c>
      <c r="M142" s="152">
        <f t="shared" si="137"/>
        <v>0</v>
      </c>
      <c r="N142" s="152">
        <f t="shared" si="137"/>
        <v>0</v>
      </c>
      <c r="O142" s="152">
        <f t="shared" ref="O142" si="139">SUM(O143:O148)</f>
        <v>41764000</v>
      </c>
      <c r="P142" s="152">
        <f t="shared" si="137"/>
        <v>0</v>
      </c>
      <c r="Q142" s="152">
        <f t="shared" si="137"/>
        <v>34320000</v>
      </c>
      <c r="R142" s="152">
        <f t="shared" si="136"/>
        <v>2530000</v>
      </c>
      <c r="S142" s="152">
        <f t="shared" si="136"/>
        <v>0</v>
      </c>
      <c r="T142" s="154">
        <f t="shared" si="136"/>
        <v>36850000</v>
      </c>
      <c r="U142" s="154">
        <f t="shared" si="136"/>
        <v>0</v>
      </c>
      <c r="V142" s="154">
        <f>O142-T142</f>
        <v>4914000</v>
      </c>
    </row>
    <row r="143" spans="1:22" s="155" customFormat="1" ht="15.75" x14ac:dyDescent="0.25">
      <c r="A143" s="151"/>
      <c r="B143" s="84"/>
      <c r="C143" s="156" t="s">
        <v>10</v>
      </c>
      <c r="D143" s="157"/>
      <c r="E143" s="157"/>
      <c r="F143" s="157"/>
      <c r="G143" s="157"/>
      <c r="H143" s="157"/>
      <c r="I143" s="158"/>
      <c r="J143" s="158">
        <f t="shared" ref="J143:J172" si="140">SUM(F143:I143)</f>
        <v>0</v>
      </c>
      <c r="K143" s="157"/>
      <c r="L143" s="157"/>
      <c r="M143" s="157"/>
      <c r="N143" s="158"/>
      <c r="O143" s="157">
        <f t="shared" ref="O143:O172" si="141">SUM(K143:N143)</f>
        <v>0</v>
      </c>
      <c r="P143" s="157"/>
      <c r="Q143" s="157"/>
      <c r="R143" s="157"/>
      <c r="S143" s="157"/>
      <c r="T143" s="158">
        <f t="shared" ref="T143:T172" si="142">SUM(P143:S143)</f>
        <v>0</v>
      </c>
      <c r="U143" s="157">
        <f t="shared" ref="U143:U144" si="143">J143-O143</f>
        <v>0</v>
      </c>
      <c r="V143" s="157">
        <f t="shared" ref="V143:V144" si="144">O143-T143</f>
        <v>0</v>
      </c>
    </row>
    <row r="144" spans="1:22" s="155" customFormat="1" ht="15.75" x14ac:dyDescent="0.25">
      <c r="A144" s="151"/>
      <c r="B144" s="84"/>
      <c r="C144" s="156" t="s">
        <v>11</v>
      </c>
      <c r="D144" s="157"/>
      <c r="E144" s="159"/>
      <c r="F144" s="157"/>
      <c r="G144" s="157"/>
      <c r="H144" s="157"/>
      <c r="I144" s="158"/>
      <c r="J144" s="160">
        <f t="shared" si="140"/>
        <v>0</v>
      </c>
      <c r="K144" s="157"/>
      <c r="L144" s="157"/>
      <c r="M144" s="157"/>
      <c r="N144" s="158"/>
      <c r="O144" s="157">
        <f t="shared" si="141"/>
        <v>0</v>
      </c>
      <c r="P144" s="157"/>
      <c r="Q144" s="157"/>
      <c r="R144" s="157"/>
      <c r="S144" s="157"/>
      <c r="T144" s="160">
        <f t="shared" si="142"/>
        <v>0</v>
      </c>
      <c r="U144" s="157">
        <f t="shared" si="143"/>
        <v>0</v>
      </c>
      <c r="V144" s="157">
        <f t="shared" si="144"/>
        <v>0</v>
      </c>
    </row>
    <row r="145" spans="1:22" s="155" customFormat="1" ht="15.75" x14ac:dyDescent="0.25">
      <c r="A145" s="151"/>
      <c r="B145" s="84"/>
      <c r="C145" s="175" t="s">
        <v>197</v>
      </c>
      <c r="D145" s="157" t="s">
        <v>157</v>
      </c>
      <c r="E145" s="159">
        <v>43927</v>
      </c>
      <c r="F145" s="157"/>
      <c r="G145" s="157">
        <v>36850000</v>
      </c>
      <c r="H145" s="157"/>
      <c r="I145" s="158"/>
      <c r="J145" s="160">
        <f t="shared" si="140"/>
        <v>36850000</v>
      </c>
      <c r="K145" s="157"/>
      <c r="L145" s="157">
        <v>36850000</v>
      </c>
      <c r="M145" s="157"/>
      <c r="N145" s="158"/>
      <c r="O145" s="157">
        <f t="shared" si="141"/>
        <v>36850000</v>
      </c>
      <c r="P145" s="157"/>
      <c r="Q145" s="157">
        <v>34320000</v>
      </c>
      <c r="R145" s="157">
        <v>2530000</v>
      </c>
      <c r="S145" s="157"/>
      <c r="T145" s="160">
        <f t="shared" si="142"/>
        <v>36850000</v>
      </c>
      <c r="U145" s="157"/>
      <c r="V145" s="157">
        <f>O145-T145</f>
        <v>0</v>
      </c>
    </row>
    <row r="146" spans="1:22" s="155" customFormat="1" ht="15.75" x14ac:dyDescent="0.25">
      <c r="A146" s="151"/>
      <c r="B146" s="84"/>
      <c r="C146" s="175" t="s">
        <v>63</v>
      </c>
      <c r="D146" s="157" t="s">
        <v>162</v>
      </c>
      <c r="E146" s="159">
        <v>43949</v>
      </c>
      <c r="F146" s="157"/>
      <c r="G146" s="157">
        <v>4914000</v>
      </c>
      <c r="H146" s="157"/>
      <c r="I146" s="158"/>
      <c r="J146" s="160">
        <f t="shared" si="140"/>
        <v>4914000</v>
      </c>
      <c r="K146" s="157"/>
      <c r="L146" s="157">
        <v>4914000</v>
      </c>
      <c r="M146" s="157"/>
      <c r="N146" s="158"/>
      <c r="O146" s="157">
        <f t="shared" si="141"/>
        <v>4914000</v>
      </c>
      <c r="P146" s="157"/>
      <c r="Q146" s="157"/>
      <c r="R146" s="157"/>
      <c r="S146" s="157"/>
      <c r="T146" s="160">
        <f t="shared" si="142"/>
        <v>0</v>
      </c>
      <c r="U146" s="157"/>
      <c r="V146" s="157">
        <f>O146-T146</f>
        <v>4914000</v>
      </c>
    </row>
    <row r="147" spans="1:22" s="155" customFormat="1" ht="15.75" x14ac:dyDescent="0.25">
      <c r="A147" s="151"/>
      <c r="B147" s="84"/>
      <c r="C147" s="156" t="s">
        <v>12</v>
      </c>
      <c r="D147" s="157"/>
      <c r="E147" s="157"/>
      <c r="F147" s="157"/>
      <c r="G147" s="157"/>
      <c r="H147" s="157"/>
      <c r="I147" s="158"/>
      <c r="J147" s="158">
        <f t="shared" si="140"/>
        <v>0</v>
      </c>
      <c r="K147" s="157"/>
      <c r="L147" s="157"/>
      <c r="M147" s="157"/>
      <c r="N147" s="158"/>
      <c r="O147" s="157">
        <f t="shared" si="141"/>
        <v>0</v>
      </c>
      <c r="P147" s="157"/>
      <c r="Q147" s="157"/>
      <c r="R147" s="157"/>
      <c r="S147" s="157"/>
      <c r="T147" s="158">
        <f t="shared" si="142"/>
        <v>0</v>
      </c>
      <c r="U147" s="157">
        <f t="shared" ref="U147:U148" si="145">J147-O147</f>
        <v>0</v>
      </c>
      <c r="V147" s="157">
        <f t="shared" ref="V147:V148" si="146">O147-T147</f>
        <v>0</v>
      </c>
    </row>
    <row r="148" spans="1:22" s="155" customFormat="1" ht="15.75" x14ac:dyDescent="0.25">
      <c r="A148" s="151"/>
      <c r="B148" s="84"/>
      <c r="C148" s="156" t="s">
        <v>13</v>
      </c>
      <c r="D148" s="157"/>
      <c r="E148" s="157"/>
      <c r="F148" s="157"/>
      <c r="G148" s="157"/>
      <c r="H148" s="157"/>
      <c r="I148" s="158"/>
      <c r="J148" s="158">
        <f t="shared" si="140"/>
        <v>0</v>
      </c>
      <c r="K148" s="157"/>
      <c r="L148" s="157"/>
      <c r="M148" s="157"/>
      <c r="N148" s="158"/>
      <c r="O148" s="157">
        <f t="shared" si="141"/>
        <v>0</v>
      </c>
      <c r="P148" s="157"/>
      <c r="Q148" s="157"/>
      <c r="R148" s="157"/>
      <c r="S148" s="157"/>
      <c r="T148" s="158">
        <f t="shared" si="142"/>
        <v>0</v>
      </c>
      <c r="U148" s="157">
        <f t="shared" si="145"/>
        <v>0</v>
      </c>
      <c r="V148" s="157">
        <f t="shared" si="146"/>
        <v>0</v>
      </c>
    </row>
    <row r="149" spans="1:22" s="155" customFormat="1" ht="15.75" x14ac:dyDescent="0.25">
      <c r="A149" s="151"/>
      <c r="B149" s="84"/>
      <c r="C149" s="138"/>
      <c r="D149" s="157"/>
      <c r="E149" s="157"/>
      <c r="F149" s="157"/>
      <c r="G149" s="157"/>
      <c r="H149" s="157"/>
      <c r="I149" s="158"/>
      <c r="J149" s="158"/>
      <c r="K149" s="157"/>
      <c r="L149" s="157"/>
      <c r="M149" s="157"/>
      <c r="N149" s="157"/>
      <c r="O149" s="157"/>
      <c r="P149" s="157"/>
      <c r="Q149" s="157"/>
      <c r="R149" s="157"/>
      <c r="S149" s="157"/>
      <c r="T149" s="158"/>
      <c r="U149" s="157"/>
      <c r="V149" s="157"/>
    </row>
    <row r="150" spans="1:22" s="155" customFormat="1" ht="15.75" x14ac:dyDescent="0.25">
      <c r="A150" s="151"/>
      <c r="B150" s="116"/>
      <c r="C150" s="165" t="s">
        <v>77</v>
      </c>
      <c r="D150" s="152"/>
      <c r="E150" s="152"/>
      <c r="F150" s="152">
        <f t="shared" ref="F150:U150" si="147">SUM(F151:F156)</f>
        <v>0</v>
      </c>
      <c r="G150" s="152">
        <f>G153+G154</f>
        <v>90980500</v>
      </c>
      <c r="H150" s="152">
        <f t="shared" ref="H150:Q150" si="148">H153+H154</f>
        <v>0</v>
      </c>
      <c r="I150" s="152">
        <f t="shared" si="148"/>
        <v>0</v>
      </c>
      <c r="J150" s="154">
        <f t="shared" ref="J150" si="149">SUM(J151:J156)</f>
        <v>90980500</v>
      </c>
      <c r="K150" s="152">
        <f t="shared" si="148"/>
        <v>0</v>
      </c>
      <c r="L150" s="152">
        <f>L153+L154</f>
        <v>90980500</v>
      </c>
      <c r="M150" s="152">
        <f t="shared" si="148"/>
        <v>0</v>
      </c>
      <c r="N150" s="152">
        <f t="shared" si="148"/>
        <v>0</v>
      </c>
      <c r="O150" s="152">
        <f t="shared" ref="O150" si="150">SUM(O151:O156)</f>
        <v>90980500</v>
      </c>
      <c r="P150" s="152">
        <f t="shared" si="148"/>
        <v>0</v>
      </c>
      <c r="Q150" s="152">
        <f t="shared" si="148"/>
        <v>75174000</v>
      </c>
      <c r="R150" s="152">
        <f t="shared" si="147"/>
        <v>15458500</v>
      </c>
      <c r="S150" s="152">
        <f t="shared" si="147"/>
        <v>0</v>
      </c>
      <c r="T150" s="154">
        <f t="shared" si="147"/>
        <v>90632500</v>
      </c>
      <c r="U150" s="154">
        <f t="shared" si="147"/>
        <v>0</v>
      </c>
      <c r="V150" s="154">
        <f>O150-T150</f>
        <v>348000</v>
      </c>
    </row>
    <row r="151" spans="1:22" s="155" customFormat="1" ht="15.75" x14ac:dyDescent="0.25">
      <c r="A151" s="151"/>
      <c r="B151" s="84"/>
      <c r="C151" s="156" t="s">
        <v>10</v>
      </c>
      <c r="D151" s="157"/>
      <c r="E151" s="157"/>
      <c r="F151" s="157"/>
      <c r="G151" s="157"/>
      <c r="H151" s="157"/>
      <c r="I151" s="158"/>
      <c r="J151" s="158">
        <f t="shared" ref="J151:J152" si="151">SUM(F151:I151)</f>
        <v>0</v>
      </c>
      <c r="K151" s="157"/>
      <c r="L151" s="157"/>
      <c r="M151" s="157"/>
      <c r="N151" s="158"/>
      <c r="O151" s="157">
        <f t="shared" ref="O151:O152" si="152">SUM(K151:N151)</f>
        <v>0</v>
      </c>
      <c r="P151" s="157"/>
      <c r="Q151" s="157"/>
      <c r="R151" s="157"/>
      <c r="S151" s="157"/>
      <c r="T151" s="158">
        <f t="shared" ref="T151:T152" si="153">SUM(P151:S151)</f>
        <v>0</v>
      </c>
      <c r="U151" s="157">
        <f t="shared" ref="U151:U152" si="154">J151-O151</f>
        <v>0</v>
      </c>
      <c r="V151" s="157">
        <f t="shared" ref="V151:V152" si="155">O151-T151</f>
        <v>0</v>
      </c>
    </row>
    <row r="152" spans="1:22" s="155" customFormat="1" ht="15.75" x14ac:dyDescent="0.25">
      <c r="A152" s="151"/>
      <c r="B152" s="84"/>
      <c r="C152" s="156" t="s">
        <v>11</v>
      </c>
      <c r="D152" s="157"/>
      <c r="E152" s="159"/>
      <c r="F152" s="157"/>
      <c r="G152" s="157"/>
      <c r="H152" s="157"/>
      <c r="I152" s="158"/>
      <c r="J152" s="160">
        <f t="shared" si="151"/>
        <v>0</v>
      </c>
      <c r="K152" s="157"/>
      <c r="L152" s="157"/>
      <c r="M152" s="157"/>
      <c r="N152" s="158"/>
      <c r="O152" s="157">
        <f t="shared" si="152"/>
        <v>0</v>
      </c>
      <c r="P152" s="157"/>
      <c r="Q152" s="157"/>
      <c r="R152" s="157"/>
      <c r="S152" s="157"/>
      <c r="T152" s="160">
        <f t="shared" si="153"/>
        <v>0</v>
      </c>
      <c r="U152" s="157">
        <f t="shared" si="154"/>
        <v>0</v>
      </c>
      <c r="V152" s="157">
        <f t="shared" si="155"/>
        <v>0</v>
      </c>
    </row>
    <row r="153" spans="1:22" s="155" customFormat="1" ht="15.75" x14ac:dyDescent="0.25">
      <c r="A153" s="151"/>
      <c r="B153" s="84"/>
      <c r="C153" s="175" t="s">
        <v>197</v>
      </c>
      <c r="D153" s="157" t="s">
        <v>157</v>
      </c>
      <c r="E153" s="159">
        <v>43927</v>
      </c>
      <c r="F153" s="157"/>
      <c r="G153" s="157">
        <v>76004500</v>
      </c>
      <c r="H153" s="157"/>
      <c r="I153" s="158"/>
      <c r="J153" s="160">
        <f t="shared" si="140"/>
        <v>76004500</v>
      </c>
      <c r="K153" s="157"/>
      <c r="L153" s="157">
        <v>76004500</v>
      </c>
      <c r="M153" s="157"/>
      <c r="N153" s="158"/>
      <c r="O153" s="157">
        <f t="shared" si="141"/>
        <v>76004500</v>
      </c>
      <c r="P153" s="157"/>
      <c r="Q153" s="157">
        <v>75174000</v>
      </c>
      <c r="R153" s="157">
        <v>830500</v>
      </c>
      <c r="S153" s="157"/>
      <c r="T153" s="160">
        <f t="shared" si="142"/>
        <v>76004500</v>
      </c>
      <c r="U153" s="157"/>
      <c r="V153" s="157">
        <f>O153-T153</f>
        <v>0</v>
      </c>
    </row>
    <row r="154" spans="1:22" s="155" customFormat="1" ht="15.75" x14ac:dyDescent="0.25">
      <c r="A154" s="151"/>
      <c r="B154" s="84"/>
      <c r="C154" s="175" t="s">
        <v>63</v>
      </c>
      <c r="D154" s="157" t="s">
        <v>159</v>
      </c>
      <c r="E154" s="159">
        <v>43941</v>
      </c>
      <c r="F154" s="157"/>
      <c r="G154" s="157">
        <v>14976000</v>
      </c>
      <c r="H154" s="157"/>
      <c r="I154" s="158"/>
      <c r="J154" s="160">
        <f t="shared" si="140"/>
        <v>14976000</v>
      </c>
      <c r="K154" s="157"/>
      <c r="L154" s="157">
        <v>14976000</v>
      </c>
      <c r="M154" s="157"/>
      <c r="N154" s="158"/>
      <c r="O154" s="157">
        <f t="shared" si="141"/>
        <v>14976000</v>
      </c>
      <c r="P154" s="157"/>
      <c r="Q154" s="157"/>
      <c r="R154" s="157">
        <v>14628000</v>
      </c>
      <c r="S154" s="157"/>
      <c r="T154" s="160">
        <f t="shared" si="142"/>
        <v>14628000</v>
      </c>
      <c r="U154" s="157"/>
      <c r="V154" s="157">
        <f>O154-T154</f>
        <v>348000</v>
      </c>
    </row>
    <row r="155" spans="1:22" s="155" customFormat="1" ht="15.75" x14ac:dyDescent="0.25">
      <c r="A155" s="151"/>
      <c r="B155" s="84"/>
      <c r="C155" s="156" t="s">
        <v>12</v>
      </c>
      <c r="D155" s="157"/>
      <c r="E155" s="157"/>
      <c r="F155" s="157"/>
      <c r="G155" s="157"/>
      <c r="H155" s="157"/>
      <c r="I155" s="158"/>
      <c r="J155" s="158">
        <f t="shared" si="140"/>
        <v>0</v>
      </c>
      <c r="K155" s="157"/>
      <c r="L155" s="157"/>
      <c r="M155" s="157"/>
      <c r="N155" s="158"/>
      <c r="O155" s="157">
        <f t="shared" si="141"/>
        <v>0</v>
      </c>
      <c r="P155" s="157"/>
      <c r="Q155" s="157"/>
      <c r="R155" s="157"/>
      <c r="S155" s="157"/>
      <c r="T155" s="158">
        <f t="shared" si="142"/>
        <v>0</v>
      </c>
      <c r="U155" s="157">
        <f t="shared" ref="U155:U156" si="156">J155-O155</f>
        <v>0</v>
      </c>
      <c r="V155" s="157">
        <f t="shared" ref="V155:V156" si="157">O155-T155</f>
        <v>0</v>
      </c>
    </row>
    <row r="156" spans="1:22" s="155" customFormat="1" ht="15.75" x14ac:dyDescent="0.25">
      <c r="A156" s="151"/>
      <c r="B156" s="84"/>
      <c r="C156" s="156" t="s">
        <v>13</v>
      </c>
      <c r="D156" s="157"/>
      <c r="E156" s="157"/>
      <c r="F156" s="157"/>
      <c r="G156" s="157"/>
      <c r="H156" s="157"/>
      <c r="I156" s="158"/>
      <c r="J156" s="158">
        <f t="shared" si="140"/>
        <v>0</v>
      </c>
      <c r="K156" s="157"/>
      <c r="L156" s="157"/>
      <c r="M156" s="157"/>
      <c r="N156" s="158"/>
      <c r="O156" s="157">
        <f t="shared" si="141"/>
        <v>0</v>
      </c>
      <c r="P156" s="157"/>
      <c r="Q156" s="157"/>
      <c r="R156" s="157"/>
      <c r="S156" s="157"/>
      <c r="T156" s="158">
        <f t="shared" si="142"/>
        <v>0</v>
      </c>
      <c r="U156" s="157">
        <f t="shared" si="156"/>
        <v>0</v>
      </c>
      <c r="V156" s="157">
        <f t="shared" si="157"/>
        <v>0</v>
      </c>
    </row>
    <row r="157" spans="1:22" s="155" customFormat="1" ht="15.75" x14ac:dyDescent="0.25">
      <c r="A157" s="151"/>
      <c r="B157" s="84"/>
      <c r="C157" s="138"/>
      <c r="D157" s="157"/>
      <c r="E157" s="157"/>
      <c r="F157" s="157"/>
      <c r="G157" s="157"/>
      <c r="H157" s="157"/>
      <c r="I157" s="158"/>
      <c r="J157" s="158"/>
      <c r="K157" s="157"/>
      <c r="L157" s="157"/>
      <c r="M157" s="157"/>
      <c r="N157" s="157"/>
      <c r="O157" s="157"/>
      <c r="P157" s="157"/>
      <c r="Q157" s="157"/>
      <c r="R157" s="157"/>
      <c r="S157" s="157"/>
      <c r="T157" s="158"/>
      <c r="U157" s="157"/>
      <c r="V157" s="157"/>
    </row>
    <row r="158" spans="1:22" s="155" customFormat="1" ht="15.75" x14ac:dyDescent="0.25">
      <c r="A158" s="151"/>
      <c r="B158" s="116"/>
      <c r="C158" s="165" t="s">
        <v>78</v>
      </c>
      <c r="D158" s="152"/>
      <c r="E158" s="152"/>
      <c r="F158" s="152">
        <f t="shared" ref="F158:U158" si="158">SUM(F159:F164)</f>
        <v>0</v>
      </c>
      <c r="G158" s="152">
        <f>G161+G162</f>
        <v>37381500</v>
      </c>
      <c r="H158" s="152">
        <f t="shared" ref="H158:Q158" si="159">H161+H162</f>
        <v>0</v>
      </c>
      <c r="I158" s="152">
        <f t="shared" si="159"/>
        <v>0</v>
      </c>
      <c r="J158" s="154">
        <f t="shared" ref="J158" si="160">SUM(J159:J164)</f>
        <v>37381500</v>
      </c>
      <c r="K158" s="152">
        <f t="shared" si="159"/>
        <v>0</v>
      </c>
      <c r="L158" s="152">
        <f>L161+L162</f>
        <v>37381500</v>
      </c>
      <c r="M158" s="152">
        <f t="shared" si="159"/>
        <v>0</v>
      </c>
      <c r="N158" s="152">
        <f t="shared" si="159"/>
        <v>0</v>
      </c>
      <c r="O158" s="152">
        <f t="shared" ref="O158" si="161">SUM(O159:O164)</f>
        <v>37381500</v>
      </c>
      <c r="P158" s="152">
        <f t="shared" si="159"/>
        <v>0</v>
      </c>
      <c r="Q158" s="152">
        <f t="shared" si="159"/>
        <v>32719500</v>
      </c>
      <c r="R158" s="152">
        <f t="shared" si="158"/>
        <v>4605000</v>
      </c>
      <c r="S158" s="152">
        <f t="shared" si="158"/>
        <v>0</v>
      </c>
      <c r="T158" s="154">
        <f t="shared" si="158"/>
        <v>37324500</v>
      </c>
      <c r="U158" s="154">
        <f t="shared" si="158"/>
        <v>0</v>
      </c>
      <c r="V158" s="154">
        <f>O158-T158</f>
        <v>57000</v>
      </c>
    </row>
    <row r="159" spans="1:22" s="155" customFormat="1" ht="15.75" x14ac:dyDescent="0.25">
      <c r="A159" s="151"/>
      <c r="B159" s="84"/>
      <c r="C159" s="156" t="s">
        <v>10</v>
      </c>
      <c r="D159" s="157"/>
      <c r="E159" s="157"/>
      <c r="F159" s="157"/>
      <c r="G159" s="157"/>
      <c r="H159" s="157"/>
      <c r="I159" s="158"/>
      <c r="J159" s="158">
        <f t="shared" ref="J159:J160" si="162">SUM(F159:I159)</f>
        <v>0</v>
      </c>
      <c r="K159" s="157"/>
      <c r="L159" s="157"/>
      <c r="M159" s="157"/>
      <c r="N159" s="158"/>
      <c r="O159" s="157">
        <f t="shared" ref="O159:O160" si="163">SUM(K159:N159)</f>
        <v>0</v>
      </c>
      <c r="P159" s="157"/>
      <c r="Q159" s="157"/>
      <c r="R159" s="157"/>
      <c r="S159" s="157"/>
      <c r="T159" s="158">
        <f t="shared" ref="T159:T160" si="164">SUM(P159:S159)</f>
        <v>0</v>
      </c>
      <c r="U159" s="157">
        <f t="shared" ref="U159:U160" si="165">J159-O159</f>
        <v>0</v>
      </c>
      <c r="V159" s="157">
        <f t="shared" ref="V159:V160" si="166">O159-T159</f>
        <v>0</v>
      </c>
    </row>
    <row r="160" spans="1:22" s="155" customFormat="1" ht="15.75" x14ac:dyDescent="0.25">
      <c r="A160" s="151"/>
      <c r="B160" s="84"/>
      <c r="C160" s="156" t="s">
        <v>11</v>
      </c>
      <c r="D160" s="157"/>
      <c r="E160" s="159"/>
      <c r="F160" s="157"/>
      <c r="G160" s="157"/>
      <c r="H160" s="157"/>
      <c r="I160" s="158"/>
      <c r="J160" s="160">
        <f t="shared" si="162"/>
        <v>0</v>
      </c>
      <c r="K160" s="157"/>
      <c r="L160" s="157"/>
      <c r="M160" s="157"/>
      <c r="N160" s="158"/>
      <c r="O160" s="157">
        <f t="shared" si="163"/>
        <v>0</v>
      </c>
      <c r="P160" s="157"/>
      <c r="Q160" s="157"/>
      <c r="R160" s="157"/>
      <c r="S160" s="157"/>
      <c r="T160" s="160">
        <f t="shared" si="164"/>
        <v>0</v>
      </c>
      <c r="U160" s="157">
        <f t="shared" si="165"/>
        <v>0</v>
      </c>
      <c r="V160" s="157">
        <f t="shared" si="166"/>
        <v>0</v>
      </c>
    </row>
    <row r="161" spans="1:22" s="155" customFormat="1" ht="15.75" x14ac:dyDescent="0.25">
      <c r="A161" s="151"/>
      <c r="B161" s="84"/>
      <c r="C161" s="175" t="s">
        <v>197</v>
      </c>
      <c r="D161" s="157" t="s">
        <v>157</v>
      </c>
      <c r="E161" s="159">
        <v>43927</v>
      </c>
      <c r="F161" s="157"/>
      <c r="G161" s="157">
        <v>32719500</v>
      </c>
      <c r="H161" s="157"/>
      <c r="I161" s="158"/>
      <c r="J161" s="160">
        <f t="shared" si="140"/>
        <v>32719500</v>
      </c>
      <c r="K161" s="157"/>
      <c r="L161" s="157">
        <v>32719500</v>
      </c>
      <c r="M161" s="157"/>
      <c r="N161" s="158"/>
      <c r="O161" s="157">
        <f t="shared" si="141"/>
        <v>32719500</v>
      </c>
      <c r="P161" s="157"/>
      <c r="Q161" s="157">
        <f>O161</f>
        <v>32719500</v>
      </c>
      <c r="R161" s="157"/>
      <c r="S161" s="157"/>
      <c r="T161" s="160">
        <f t="shared" si="142"/>
        <v>32719500</v>
      </c>
      <c r="U161" s="157"/>
      <c r="V161" s="157">
        <f>O161-T161</f>
        <v>0</v>
      </c>
    </row>
    <row r="162" spans="1:22" s="155" customFormat="1" ht="15.75" x14ac:dyDescent="0.25">
      <c r="A162" s="151"/>
      <c r="B162" s="84"/>
      <c r="C162" s="175" t="s">
        <v>63</v>
      </c>
      <c r="D162" s="157" t="s">
        <v>158</v>
      </c>
      <c r="E162" s="159">
        <v>43938</v>
      </c>
      <c r="F162" s="157"/>
      <c r="G162" s="157">
        <v>4662000</v>
      </c>
      <c r="H162" s="157"/>
      <c r="I162" s="158"/>
      <c r="J162" s="160">
        <f t="shared" si="140"/>
        <v>4662000</v>
      </c>
      <c r="K162" s="157"/>
      <c r="L162" s="157">
        <v>4662000</v>
      </c>
      <c r="M162" s="157"/>
      <c r="N162" s="158"/>
      <c r="O162" s="157">
        <f t="shared" si="141"/>
        <v>4662000</v>
      </c>
      <c r="P162" s="157"/>
      <c r="Q162" s="157"/>
      <c r="R162" s="157">
        <v>4605000</v>
      </c>
      <c r="S162" s="157"/>
      <c r="T162" s="160">
        <f t="shared" si="142"/>
        <v>4605000</v>
      </c>
      <c r="U162" s="157"/>
      <c r="V162" s="157">
        <f>O162-T162</f>
        <v>57000</v>
      </c>
    </row>
    <row r="163" spans="1:22" s="155" customFormat="1" ht="15.75" x14ac:dyDescent="0.25">
      <c r="A163" s="151"/>
      <c r="B163" s="84"/>
      <c r="C163" s="156" t="s">
        <v>12</v>
      </c>
      <c r="D163" s="157"/>
      <c r="E163" s="157"/>
      <c r="F163" s="157"/>
      <c r="G163" s="157"/>
      <c r="H163" s="157"/>
      <c r="I163" s="158"/>
      <c r="J163" s="158">
        <f t="shared" si="140"/>
        <v>0</v>
      </c>
      <c r="K163" s="157"/>
      <c r="L163" s="157"/>
      <c r="M163" s="157"/>
      <c r="N163" s="158"/>
      <c r="O163" s="157">
        <f t="shared" si="141"/>
        <v>0</v>
      </c>
      <c r="P163" s="157"/>
      <c r="Q163" s="157"/>
      <c r="R163" s="157"/>
      <c r="S163" s="157"/>
      <c r="T163" s="158">
        <f t="shared" si="142"/>
        <v>0</v>
      </c>
      <c r="U163" s="157">
        <f t="shared" ref="U163:U164" si="167">J163-O163</f>
        <v>0</v>
      </c>
      <c r="V163" s="157">
        <f t="shared" ref="V163:V164" si="168">O163-T163</f>
        <v>0</v>
      </c>
    </row>
    <row r="164" spans="1:22" s="155" customFormat="1" ht="15.75" x14ac:dyDescent="0.25">
      <c r="A164" s="151"/>
      <c r="B164" s="84"/>
      <c r="C164" s="156" t="s">
        <v>13</v>
      </c>
      <c r="D164" s="157"/>
      <c r="E164" s="157"/>
      <c r="F164" s="157"/>
      <c r="G164" s="157"/>
      <c r="H164" s="157"/>
      <c r="I164" s="158"/>
      <c r="J164" s="158">
        <f t="shared" si="140"/>
        <v>0</v>
      </c>
      <c r="K164" s="157"/>
      <c r="L164" s="157"/>
      <c r="M164" s="157"/>
      <c r="N164" s="158"/>
      <c r="O164" s="157">
        <f t="shared" si="141"/>
        <v>0</v>
      </c>
      <c r="P164" s="157"/>
      <c r="Q164" s="157"/>
      <c r="R164" s="157"/>
      <c r="S164" s="157"/>
      <c r="T164" s="158">
        <f t="shared" si="142"/>
        <v>0</v>
      </c>
      <c r="U164" s="157">
        <f t="shared" si="167"/>
        <v>0</v>
      </c>
      <c r="V164" s="157">
        <f t="shared" si="168"/>
        <v>0</v>
      </c>
    </row>
    <row r="165" spans="1:22" s="155" customFormat="1" ht="15.75" x14ac:dyDescent="0.25">
      <c r="A165" s="151"/>
      <c r="B165" s="84"/>
      <c r="C165" s="138"/>
      <c r="D165" s="157"/>
      <c r="E165" s="157"/>
      <c r="F165" s="157"/>
      <c r="G165" s="157"/>
      <c r="H165" s="157"/>
      <c r="I165" s="158"/>
      <c r="J165" s="158"/>
      <c r="K165" s="157"/>
      <c r="L165" s="157"/>
      <c r="M165" s="157"/>
      <c r="N165" s="157"/>
      <c r="O165" s="157"/>
      <c r="P165" s="157"/>
      <c r="Q165" s="157"/>
      <c r="R165" s="157"/>
      <c r="S165" s="157"/>
      <c r="T165" s="158"/>
      <c r="U165" s="157"/>
      <c r="V165" s="157"/>
    </row>
    <row r="166" spans="1:22" s="155" customFormat="1" ht="15.75" x14ac:dyDescent="0.25">
      <c r="A166" s="151"/>
      <c r="B166" s="116"/>
      <c r="C166" s="165" t="s">
        <v>79</v>
      </c>
      <c r="D166" s="152"/>
      <c r="E166" s="152"/>
      <c r="F166" s="152">
        <f t="shared" ref="F166:U166" si="169">SUM(F167:F172)</f>
        <v>0</v>
      </c>
      <c r="G166" s="152">
        <f>G169+G170</f>
        <v>59167500</v>
      </c>
      <c r="H166" s="152">
        <f t="shared" ref="H166:Q166" si="170">H169+H170</f>
        <v>0</v>
      </c>
      <c r="I166" s="152">
        <f t="shared" si="170"/>
        <v>0</v>
      </c>
      <c r="J166" s="154">
        <f t="shared" ref="J166" si="171">SUM(J167:J172)</f>
        <v>59167500</v>
      </c>
      <c r="K166" s="152">
        <f t="shared" si="170"/>
        <v>0</v>
      </c>
      <c r="L166" s="152">
        <f>L169+L170</f>
        <v>59167500</v>
      </c>
      <c r="M166" s="152">
        <f t="shared" si="170"/>
        <v>0</v>
      </c>
      <c r="N166" s="152">
        <f t="shared" si="170"/>
        <v>0</v>
      </c>
      <c r="O166" s="152">
        <f t="shared" ref="O166" si="172">SUM(O167:O172)</f>
        <v>59167500</v>
      </c>
      <c r="P166" s="152">
        <f t="shared" si="170"/>
        <v>0</v>
      </c>
      <c r="Q166" s="152">
        <f t="shared" si="170"/>
        <v>55324500</v>
      </c>
      <c r="R166" s="152">
        <f t="shared" si="169"/>
        <v>3696000</v>
      </c>
      <c r="S166" s="152">
        <f t="shared" si="169"/>
        <v>0</v>
      </c>
      <c r="T166" s="154">
        <f t="shared" si="169"/>
        <v>59020500</v>
      </c>
      <c r="U166" s="154">
        <f t="shared" si="169"/>
        <v>0</v>
      </c>
      <c r="V166" s="154">
        <f>O166-T166</f>
        <v>147000</v>
      </c>
    </row>
    <row r="167" spans="1:22" s="155" customFormat="1" ht="15.75" x14ac:dyDescent="0.25">
      <c r="A167" s="151"/>
      <c r="B167" s="84"/>
      <c r="C167" s="156" t="s">
        <v>10</v>
      </c>
      <c r="D167" s="157"/>
      <c r="E167" s="157"/>
      <c r="F167" s="157"/>
      <c r="G167" s="157"/>
      <c r="H167" s="157"/>
      <c r="I167" s="158"/>
      <c r="J167" s="158">
        <f t="shared" ref="J167:J168" si="173">SUM(F167:I167)</f>
        <v>0</v>
      </c>
      <c r="K167" s="157"/>
      <c r="L167" s="157"/>
      <c r="M167" s="157"/>
      <c r="N167" s="158"/>
      <c r="O167" s="157">
        <f t="shared" ref="O167:O168" si="174">SUM(K167:N167)</f>
        <v>0</v>
      </c>
      <c r="P167" s="157"/>
      <c r="Q167" s="157"/>
      <c r="R167" s="157"/>
      <c r="S167" s="157"/>
      <c r="T167" s="158">
        <f t="shared" ref="T167:T168" si="175">SUM(P167:S167)</f>
        <v>0</v>
      </c>
      <c r="U167" s="157">
        <f t="shared" ref="U167:U168" si="176">J167-O167</f>
        <v>0</v>
      </c>
      <c r="V167" s="157">
        <f t="shared" ref="V167:V168" si="177">O167-T167</f>
        <v>0</v>
      </c>
    </row>
    <row r="168" spans="1:22" s="155" customFormat="1" ht="15.75" x14ac:dyDescent="0.25">
      <c r="A168" s="151"/>
      <c r="B168" s="84"/>
      <c r="C168" s="156" t="s">
        <v>11</v>
      </c>
      <c r="D168" s="157"/>
      <c r="E168" s="159"/>
      <c r="F168" s="157"/>
      <c r="G168" s="157"/>
      <c r="H168" s="157"/>
      <c r="I168" s="158"/>
      <c r="J168" s="160">
        <f t="shared" si="173"/>
        <v>0</v>
      </c>
      <c r="K168" s="157"/>
      <c r="L168" s="157"/>
      <c r="M168" s="157"/>
      <c r="N168" s="158"/>
      <c r="O168" s="157">
        <f t="shared" si="174"/>
        <v>0</v>
      </c>
      <c r="P168" s="157"/>
      <c r="Q168" s="157"/>
      <c r="R168" s="157"/>
      <c r="S168" s="157"/>
      <c r="T168" s="160">
        <f t="shared" si="175"/>
        <v>0</v>
      </c>
      <c r="U168" s="157">
        <f t="shared" si="176"/>
        <v>0</v>
      </c>
      <c r="V168" s="157">
        <f t="shared" si="177"/>
        <v>0</v>
      </c>
    </row>
    <row r="169" spans="1:22" s="155" customFormat="1" ht="15.75" x14ac:dyDescent="0.25">
      <c r="A169" s="151"/>
      <c r="B169" s="84"/>
      <c r="C169" s="175" t="s">
        <v>197</v>
      </c>
      <c r="D169" s="157" t="s">
        <v>157</v>
      </c>
      <c r="E169" s="159">
        <v>43927</v>
      </c>
      <c r="F169" s="157"/>
      <c r="G169" s="157">
        <v>55324500</v>
      </c>
      <c r="H169" s="157"/>
      <c r="I169" s="158"/>
      <c r="J169" s="160">
        <f t="shared" si="140"/>
        <v>55324500</v>
      </c>
      <c r="K169" s="157"/>
      <c r="L169" s="157">
        <v>55324500</v>
      </c>
      <c r="M169" s="157"/>
      <c r="N169" s="158"/>
      <c r="O169" s="157">
        <f t="shared" si="141"/>
        <v>55324500</v>
      </c>
      <c r="P169" s="157"/>
      <c r="Q169" s="157">
        <f>O169</f>
        <v>55324500</v>
      </c>
      <c r="R169" s="157"/>
      <c r="S169" s="157"/>
      <c r="T169" s="160">
        <f t="shared" si="142"/>
        <v>55324500</v>
      </c>
      <c r="U169" s="157"/>
      <c r="V169" s="157">
        <f>O169-T169</f>
        <v>0</v>
      </c>
    </row>
    <row r="170" spans="1:22" s="155" customFormat="1" ht="15.75" x14ac:dyDescent="0.25">
      <c r="A170" s="151"/>
      <c r="B170" s="84"/>
      <c r="C170" s="175" t="s">
        <v>63</v>
      </c>
      <c r="D170" s="157" t="s">
        <v>159</v>
      </c>
      <c r="E170" s="159">
        <v>43941</v>
      </c>
      <c r="F170" s="157"/>
      <c r="G170" s="157">
        <v>3843000</v>
      </c>
      <c r="H170" s="157"/>
      <c r="I170" s="158"/>
      <c r="J170" s="160">
        <f t="shared" si="140"/>
        <v>3843000</v>
      </c>
      <c r="K170" s="157"/>
      <c r="L170" s="157">
        <v>3843000</v>
      </c>
      <c r="M170" s="157"/>
      <c r="N170" s="158"/>
      <c r="O170" s="157">
        <f t="shared" si="141"/>
        <v>3843000</v>
      </c>
      <c r="P170" s="157"/>
      <c r="Q170" s="157"/>
      <c r="R170" s="157">
        <v>3696000</v>
      </c>
      <c r="S170" s="157"/>
      <c r="T170" s="160">
        <f t="shared" si="142"/>
        <v>3696000</v>
      </c>
      <c r="U170" s="157"/>
      <c r="V170" s="157">
        <f>O170-T170</f>
        <v>147000</v>
      </c>
    </row>
    <row r="171" spans="1:22" s="155" customFormat="1" ht="15.75" x14ac:dyDescent="0.25">
      <c r="A171" s="151"/>
      <c r="B171" s="84"/>
      <c r="C171" s="156" t="s">
        <v>12</v>
      </c>
      <c r="D171" s="157"/>
      <c r="E171" s="157"/>
      <c r="F171" s="157"/>
      <c r="G171" s="157"/>
      <c r="H171" s="157"/>
      <c r="I171" s="158"/>
      <c r="J171" s="158">
        <f t="shared" si="140"/>
        <v>0</v>
      </c>
      <c r="K171" s="157"/>
      <c r="L171" s="157"/>
      <c r="M171" s="157"/>
      <c r="N171" s="158"/>
      <c r="O171" s="157">
        <f t="shared" si="141"/>
        <v>0</v>
      </c>
      <c r="P171" s="157"/>
      <c r="Q171" s="157"/>
      <c r="R171" s="157"/>
      <c r="S171" s="157"/>
      <c r="T171" s="158">
        <f t="shared" si="142"/>
        <v>0</v>
      </c>
      <c r="U171" s="157">
        <f t="shared" ref="U171:U172" si="178">J171-O171</f>
        <v>0</v>
      </c>
      <c r="V171" s="157">
        <f t="shared" ref="V171:V172" si="179">O171-T171</f>
        <v>0</v>
      </c>
    </row>
    <row r="172" spans="1:22" s="155" customFormat="1" ht="15.75" x14ac:dyDescent="0.25">
      <c r="A172" s="151"/>
      <c r="B172" s="84"/>
      <c r="C172" s="156" t="s">
        <v>13</v>
      </c>
      <c r="D172" s="157"/>
      <c r="E172" s="157"/>
      <c r="F172" s="157"/>
      <c r="G172" s="157"/>
      <c r="H172" s="157"/>
      <c r="I172" s="158"/>
      <c r="J172" s="158">
        <f t="shared" si="140"/>
        <v>0</v>
      </c>
      <c r="K172" s="157"/>
      <c r="L172" s="157"/>
      <c r="M172" s="157"/>
      <c r="N172" s="158"/>
      <c r="O172" s="157">
        <f t="shared" si="141"/>
        <v>0</v>
      </c>
      <c r="P172" s="157"/>
      <c r="Q172" s="157"/>
      <c r="R172" s="157"/>
      <c r="S172" s="157"/>
      <c r="T172" s="158">
        <f t="shared" si="142"/>
        <v>0</v>
      </c>
      <c r="U172" s="157">
        <f t="shared" si="178"/>
        <v>0</v>
      </c>
      <c r="V172" s="157">
        <f t="shared" si="179"/>
        <v>0</v>
      </c>
    </row>
    <row r="173" spans="1:22" s="155" customFormat="1" ht="15.75" x14ac:dyDescent="0.25">
      <c r="A173" s="151"/>
      <c r="B173" s="84"/>
      <c r="C173" s="138"/>
      <c r="D173" s="157"/>
      <c r="E173" s="157"/>
      <c r="F173" s="157"/>
      <c r="G173" s="157"/>
      <c r="H173" s="157"/>
      <c r="I173" s="158"/>
      <c r="J173" s="158"/>
      <c r="K173" s="157"/>
      <c r="L173" s="157"/>
      <c r="M173" s="157"/>
      <c r="N173" s="157"/>
      <c r="O173" s="157"/>
      <c r="P173" s="157"/>
      <c r="Q173" s="157"/>
      <c r="R173" s="157"/>
      <c r="S173" s="157"/>
      <c r="T173" s="158"/>
      <c r="U173" s="157"/>
      <c r="V173" s="157"/>
    </row>
    <row r="174" spans="1:22" s="155" customFormat="1" ht="15.75" x14ac:dyDescent="0.25">
      <c r="A174" s="151"/>
      <c r="B174" s="116"/>
      <c r="C174" s="165" t="s">
        <v>80</v>
      </c>
      <c r="D174" s="152"/>
      <c r="E174" s="152"/>
      <c r="F174" s="152">
        <f t="shared" ref="F174:U174" si="180">SUM(F175:F180)</f>
        <v>0</v>
      </c>
      <c r="G174" s="152">
        <f>G177+G178</f>
        <v>14573500</v>
      </c>
      <c r="H174" s="152">
        <f t="shared" ref="H174:Q174" si="181">H177+H178</f>
        <v>0</v>
      </c>
      <c r="I174" s="152">
        <f t="shared" si="181"/>
        <v>0</v>
      </c>
      <c r="J174" s="154">
        <f t="shared" ref="J174" si="182">SUM(J175:J180)</f>
        <v>14573500</v>
      </c>
      <c r="K174" s="152">
        <f t="shared" si="181"/>
        <v>0</v>
      </c>
      <c r="L174" s="152">
        <f>L177+L178</f>
        <v>14573500</v>
      </c>
      <c r="M174" s="152">
        <f t="shared" si="181"/>
        <v>0</v>
      </c>
      <c r="N174" s="152">
        <f t="shared" si="181"/>
        <v>0</v>
      </c>
      <c r="O174" s="152">
        <f t="shared" ref="O174" si="183">SUM(O175:O180)</f>
        <v>14573500</v>
      </c>
      <c r="P174" s="152">
        <f t="shared" si="181"/>
        <v>0</v>
      </c>
      <c r="Q174" s="152">
        <f t="shared" si="181"/>
        <v>14474500</v>
      </c>
      <c r="R174" s="152">
        <f t="shared" si="180"/>
        <v>99000</v>
      </c>
      <c r="S174" s="152">
        <f t="shared" si="180"/>
        <v>0</v>
      </c>
      <c r="T174" s="154">
        <f t="shared" si="180"/>
        <v>14573500</v>
      </c>
      <c r="U174" s="154">
        <f t="shared" si="180"/>
        <v>0</v>
      </c>
      <c r="V174" s="154">
        <f>O174-T174</f>
        <v>0</v>
      </c>
    </row>
    <row r="175" spans="1:22" s="155" customFormat="1" ht="15.75" x14ac:dyDescent="0.25">
      <c r="A175" s="151"/>
      <c r="B175" s="84"/>
      <c r="C175" s="156" t="s">
        <v>10</v>
      </c>
      <c r="D175" s="157"/>
      <c r="E175" s="157"/>
      <c r="F175" s="157"/>
      <c r="G175" s="157"/>
      <c r="H175" s="157"/>
      <c r="I175" s="158"/>
      <c r="J175" s="158">
        <f t="shared" ref="J175:J204" si="184">SUM(F175:I175)</f>
        <v>0</v>
      </c>
      <c r="K175" s="157"/>
      <c r="L175" s="157"/>
      <c r="M175" s="157"/>
      <c r="N175" s="158"/>
      <c r="O175" s="157">
        <f t="shared" ref="O175:O204" si="185">SUM(K175:N175)</f>
        <v>0</v>
      </c>
      <c r="P175" s="157"/>
      <c r="Q175" s="157"/>
      <c r="R175" s="157"/>
      <c r="S175" s="157"/>
      <c r="T175" s="158">
        <f t="shared" ref="T175:T204" si="186">SUM(P175:S175)</f>
        <v>0</v>
      </c>
      <c r="U175" s="157">
        <f t="shared" ref="U175:U176" si="187">J175-O175</f>
        <v>0</v>
      </c>
      <c r="V175" s="157">
        <f t="shared" ref="V175:V176" si="188">O175-T175</f>
        <v>0</v>
      </c>
    </row>
    <row r="176" spans="1:22" s="155" customFormat="1" ht="15.75" x14ac:dyDescent="0.25">
      <c r="A176" s="151"/>
      <c r="B176" s="84"/>
      <c r="C176" s="156" t="s">
        <v>11</v>
      </c>
      <c r="D176" s="157"/>
      <c r="E176" s="159"/>
      <c r="F176" s="157"/>
      <c r="G176" s="157"/>
      <c r="H176" s="157"/>
      <c r="I176" s="158"/>
      <c r="J176" s="160">
        <f t="shared" si="184"/>
        <v>0</v>
      </c>
      <c r="K176" s="157"/>
      <c r="L176" s="157"/>
      <c r="M176" s="157"/>
      <c r="N176" s="158"/>
      <c r="O176" s="157">
        <f t="shared" si="185"/>
        <v>0</v>
      </c>
      <c r="P176" s="157"/>
      <c r="Q176" s="157"/>
      <c r="R176" s="157"/>
      <c r="S176" s="157"/>
      <c r="T176" s="160">
        <f t="shared" si="186"/>
        <v>0</v>
      </c>
      <c r="U176" s="157">
        <f t="shared" si="187"/>
        <v>0</v>
      </c>
      <c r="V176" s="157">
        <f t="shared" si="188"/>
        <v>0</v>
      </c>
    </row>
    <row r="177" spans="1:22" s="155" customFormat="1" ht="15.75" x14ac:dyDescent="0.25">
      <c r="A177" s="151"/>
      <c r="B177" s="84"/>
      <c r="C177" s="175" t="s">
        <v>197</v>
      </c>
      <c r="D177" s="157" t="s">
        <v>157</v>
      </c>
      <c r="E177" s="159">
        <v>43927</v>
      </c>
      <c r="F177" s="157"/>
      <c r="G177" s="157">
        <v>13106500</v>
      </c>
      <c r="H177" s="157"/>
      <c r="I177" s="158"/>
      <c r="J177" s="160">
        <f t="shared" si="184"/>
        <v>13106500</v>
      </c>
      <c r="K177" s="157"/>
      <c r="L177" s="157">
        <v>13106500</v>
      </c>
      <c r="M177" s="157"/>
      <c r="N177" s="158"/>
      <c r="O177" s="157">
        <f t="shared" si="185"/>
        <v>13106500</v>
      </c>
      <c r="P177" s="157"/>
      <c r="Q177" s="157">
        <f>O177</f>
        <v>13106500</v>
      </c>
      <c r="R177" s="157"/>
      <c r="S177" s="157"/>
      <c r="T177" s="160">
        <f t="shared" si="186"/>
        <v>13106500</v>
      </c>
      <c r="U177" s="157"/>
      <c r="V177" s="157">
        <f>O177-T177</f>
        <v>0</v>
      </c>
    </row>
    <row r="178" spans="1:22" s="155" customFormat="1" ht="15.75" x14ac:dyDescent="0.25">
      <c r="A178" s="151"/>
      <c r="B178" s="84"/>
      <c r="C178" s="175" t="s">
        <v>63</v>
      </c>
      <c r="D178" s="157" t="s">
        <v>158</v>
      </c>
      <c r="E178" s="159">
        <v>43938</v>
      </c>
      <c r="F178" s="157"/>
      <c r="G178" s="157">
        <v>1467000</v>
      </c>
      <c r="H178" s="157"/>
      <c r="I178" s="158"/>
      <c r="J178" s="160">
        <f t="shared" si="184"/>
        <v>1467000</v>
      </c>
      <c r="K178" s="157"/>
      <c r="L178" s="157">
        <v>1467000</v>
      </c>
      <c r="M178" s="157"/>
      <c r="N178" s="158"/>
      <c r="O178" s="157">
        <f t="shared" si="185"/>
        <v>1467000</v>
      </c>
      <c r="P178" s="157"/>
      <c r="Q178" s="157">
        <v>1368000</v>
      </c>
      <c r="R178" s="157">
        <v>99000</v>
      </c>
      <c r="S178" s="157"/>
      <c r="T178" s="160">
        <f t="shared" si="186"/>
        <v>1467000</v>
      </c>
      <c r="U178" s="157"/>
      <c r="V178" s="157">
        <f>O178-T178</f>
        <v>0</v>
      </c>
    </row>
    <row r="179" spans="1:22" s="155" customFormat="1" ht="15.75" x14ac:dyDescent="0.25">
      <c r="A179" s="151"/>
      <c r="B179" s="84"/>
      <c r="C179" s="156" t="s">
        <v>12</v>
      </c>
      <c r="D179" s="157"/>
      <c r="E179" s="157"/>
      <c r="F179" s="157"/>
      <c r="G179" s="157"/>
      <c r="H179" s="157"/>
      <c r="I179" s="158"/>
      <c r="J179" s="158">
        <f t="shared" si="184"/>
        <v>0</v>
      </c>
      <c r="K179" s="157"/>
      <c r="L179" s="157"/>
      <c r="M179" s="157"/>
      <c r="N179" s="158"/>
      <c r="O179" s="157">
        <f t="shared" si="185"/>
        <v>0</v>
      </c>
      <c r="P179" s="157"/>
      <c r="Q179" s="157"/>
      <c r="R179" s="157"/>
      <c r="S179" s="157"/>
      <c r="T179" s="158">
        <f t="shared" si="186"/>
        <v>0</v>
      </c>
      <c r="U179" s="157">
        <f t="shared" ref="U179:U180" si="189">J179-O179</f>
        <v>0</v>
      </c>
      <c r="V179" s="157">
        <f t="shared" ref="V179:V180" si="190">O179-T179</f>
        <v>0</v>
      </c>
    </row>
    <row r="180" spans="1:22" s="155" customFormat="1" ht="15.75" x14ac:dyDescent="0.25">
      <c r="A180" s="151"/>
      <c r="B180" s="84"/>
      <c r="C180" s="156" t="s">
        <v>13</v>
      </c>
      <c r="D180" s="157"/>
      <c r="E180" s="157"/>
      <c r="F180" s="157"/>
      <c r="G180" s="157"/>
      <c r="H180" s="157"/>
      <c r="I180" s="158"/>
      <c r="J180" s="158">
        <f t="shared" si="184"/>
        <v>0</v>
      </c>
      <c r="K180" s="157"/>
      <c r="L180" s="157"/>
      <c r="M180" s="157"/>
      <c r="N180" s="158"/>
      <c r="O180" s="157">
        <f t="shared" si="185"/>
        <v>0</v>
      </c>
      <c r="P180" s="157"/>
      <c r="Q180" s="157"/>
      <c r="R180" s="157"/>
      <c r="S180" s="157"/>
      <c r="T180" s="158">
        <f t="shared" si="186"/>
        <v>0</v>
      </c>
      <c r="U180" s="157">
        <f t="shared" si="189"/>
        <v>0</v>
      </c>
      <c r="V180" s="157">
        <f t="shared" si="190"/>
        <v>0</v>
      </c>
    </row>
    <row r="181" spans="1:22" s="155" customFormat="1" ht="15.75" x14ac:dyDescent="0.25">
      <c r="A181" s="151"/>
      <c r="B181" s="84"/>
      <c r="C181" s="138"/>
      <c r="D181" s="157"/>
      <c r="E181" s="157"/>
      <c r="F181" s="157"/>
      <c r="G181" s="157"/>
      <c r="H181" s="157"/>
      <c r="I181" s="158"/>
      <c r="J181" s="158"/>
      <c r="K181" s="157"/>
      <c r="L181" s="157"/>
      <c r="M181" s="157"/>
      <c r="N181" s="157"/>
      <c r="O181" s="157"/>
      <c r="P181" s="157"/>
      <c r="Q181" s="157"/>
      <c r="R181" s="157"/>
      <c r="S181" s="157"/>
      <c r="T181" s="158"/>
      <c r="U181" s="157"/>
      <c r="V181" s="157"/>
    </row>
    <row r="182" spans="1:22" s="155" customFormat="1" ht="15.75" x14ac:dyDescent="0.25">
      <c r="A182" s="151"/>
      <c r="B182" s="116"/>
      <c r="C182" s="165" t="s">
        <v>81</v>
      </c>
      <c r="D182" s="152"/>
      <c r="E182" s="152"/>
      <c r="F182" s="152">
        <f t="shared" ref="F182:U182" si="191">SUM(F183:F188)</f>
        <v>0</v>
      </c>
      <c r="G182" s="152">
        <f>G185+G186</f>
        <v>72747000</v>
      </c>
      <c r="H182" s="152">
        <f t="shared" ref="H182:Q182" si="192">H185+H186</f>
        <v>0</v>
      </c>
      <c r="I182" s="152">
        <f t="shared" si="192"/>
        <v>0</v>
      </c>
      <c r="J182" s="154">
        <f t="shared" ref="J182" si="193">SUM(J183:J188)</f>
        <v>72747000</v>
      </c>
      <c r="K182" s="152">
        <f t="shared" si="192"/>
        <v>0</v>
      </c>
      <c r="L182" s="152">
        <f>L185+L186</f>
        <v>72747000</v>
      </c>
      <c r="M182" s="152">
        <f t="shared" si="192"/>
        <v>0</v>
      </c>
      <c r="N182" s="152">
        <f t="shared" si="192"/>
        <v>0</v>
      </c>
      <c r="O182" s="152">
        <f t="shared" ref="O182" si="194">SUM(O183:O188)</f>
        <v>72747000</v>
      </c>
      <c r="P182" s="152">
        <f t="shared" si="192"/>
        <v>0</v>
      </c>
      <c r="Q182" s="152">
        <f t="shared" si="192"/>
        <v>64449000</v>
      </c>
      <c r="R182" s="152">
        <f t="shared" si="191"/>
        <v>7908000</v>
      </c>
      <c r="S182" s="152">
        <f t="shared" si="191"/>
        <v>0</v>
      </c>
      <c r="T182" s="154">
        <f t="shared" si="191"/>
        <v>72357000</v>
      </c>
      <c r="U182" s="154">
        <f t="shared" si="191"/>
        <v>0</v>
      </c>
      <c r="V182" s="154">
        <f>O182-T182</f>
        <v>390000</v>
      </c>
    </row>
    <row r="183" spans="1:22" s="155" customFormat="1" ht="15.75" x14ac:dyDescent="0.25">
      <c r="A183" s="151"/>
      <c r="B183" s="84"/>
      <c r="C183" s="156" t="s">
        <v>10</v>
      </c>
      <c r="D183" s="157"/>
      <c r="E183" s="157"/>
      <c r="F183" s="157"/>
      <c r="G183" s="157"/>
      <c r="H183" s="157"/>
      <c r="I183" s="158"/>
      <c r="J183" s="158">
        <f t="shared" ref="J183:J184" si="195">SUM(F183:I183)</f>
        <v>0</v>
      </c>
      <c r="K183" s="157"/>
      <c r="L183" s="157"/>
      <c r="M183" s="157"/>
      <c r="N183" s="158"/>
      <c r="O183" s="157">
        <f t="shared" ref="O183:O184" si="196">SUM(K183:N183)</f>
        <v>0</v>
      </c>
      <c r="P183" s="157"/>
      <c r="Q183" s="157"/>
      <c r="R183" s="157"/>
      <c r="S183" s="157"/>
      <c r="T183" s="158">
        <f t="shared" ref="T183:T184" si="197">SUM(P183:S183)</f>
        <v>0</v>
      </c>
      <c r="U183" s="157">
        <f t="shared" ref="U183:U184" si="198">J183-O183</f>
        <v>0</v>
      </c>
      <c r="V183" s="157">
        <f t="shared" ref="V183:V184" si="199">O183-T183</f>
        <v>0</v>
      </c>
    </row>
    <row r="184" spans="1:22" s="155" customFormat="1" ht="15.75" x14ac:dyDescent="0.25">
      <c r="A184" s="151"/>
      <c r="B184" s="84"/>
      <c r="C184" s="156" t="s">
        <v>11</v>
      </c>
      <c r="D184" s="157"/>
      <c r="E184" s="159"/>
      <c r="F184" s="157"/>
      <c r="G184" s="157"/>
      <c r="H184" s="157"/>
      <c r="I184" s="158"/>
      <c r="J184" s="160">
        <f t="shared" si="195"/>
        <v>0</v>
      </c>
      <c r="K184" s="157"/>
      <c r="L184" s="157"/>
      <c r="M184" s="157"/>
      <c r="N184" s="158"/>
      <c r="O184" s="157">
        <f t="shared" si="196"/>
        <v>0</v>
      </c>
      <c r="P184" s="157"/>
      <c r="Q184" s="157"/>
      <c r="R184" s="157"/>
      <c r="S184" s="157"/>
      <c r="T184" s="160">
        <f t="shared" si="197"/>
        <v>0</v>
      </c>
      <c r="U184" s="157">
        <f t="shared" si="198"/>
        <v>0</v>
      </c>
      <c r="V184" s="157">
        <f t="shared" si="199"/>
        <v>0</v>
      </c>
    </row>
    <row r="185" spans="1:22" s="155" customFormat="1" ht="15.75" x14ac:dyDescent="0.25">
      <c r="A185" s="151"/>
      <c r="B185" s="84"/>
      <c r="C185" s="175" t="s">
        <v>197</v>
      </c>
      <c r="D185" s="157" t="s">
        <v>157</v>
      </c>
      <c r="E185" s="159">
        <v>43927</v>
      </c>
      <c r="F185" s="157"/>
      <c r="G185" s="157">
        <v>64449000</v>
      </c>
      <c r="H185" s="157"/>
      <c r="I185" s="158"/>
      <c r="J185" s="160">
        <f t="shared" si="184"/>
        <v>64449000</v>
      </c>
      <c r="K185" s="157"/>
      <c r="L185" s="157">
        <v>64449000</v>
      </c>
      <c r="M185" s="157"/>
      <c r="N185" s="158"/>
      <c r="O185" s="157">
        <f t="shared" si="185"/>
        <v>64449000</v>
      </c>
      <c r="P185" s="157"/>
      <c r="Q185" s="157">
        <f>O185</f>
        <v>64449000</v>
      </c>
      <c r="R185" s="157"/>
      <c r="S185" s="157"/>
      <c r="T185" s="160">
        <f t="shared" si="186"/>
        <v>64449000</v>
      </c>
      <c r="U185" s="157"/>
      <c r="V185" s="157">
        <f>O185-T185</f>
        <v>0</v>
      </c>
    </row>
    <row r="186" spans="1:22" s="155" customFormat="1" ht="15.75" x14ac:dyDescent="0.25">
      <c r="A186" s="151"/>
      <c r="B186" s="84"/>
      <c r="C186" s="175" t="s">
        <v>63</v>
      </c>
      <c r="D186" s="157" t="s">
        <v>170</v>
      </c>
      <c r="E186" s="159">
        <v>43945</v>
      </c>
      <c r="F186" s="157"/>
      <c r="G186" s="157">
        <v>8298000</v>
      </c>
      <c r="H186" s="157"/>
      <c r="I186" s="158"/>
      <c r="J186" s="160">
        <f t="shared" si="184"/>
        <v>8298000</v>
      </c>
      <c r="K186" s="157"/>
      <c r="L186" s="157">
        <v>8298000</v>
      </c>
      <c r="M186" s="157"/>
      <c r="N186" s="158"/>
      <c r="O186" s="157">
        <f t="shared" si="185"/>
        <v>8298000</v>
      </c>
      <c r="P186" s="157"/>
      <c r="Q186" s="157"/>
      <c r="R186" s="157">
        <v>7908000</v>
      </c>
      <c r="S186" s="157"/>
      <c r="T186" s="160">
        <f t="shared" si="186"/>
        <v>7908000</v>
      </c>
      <c r="U186" s="157"/>
      <c r="V186" s="157">
        <f>O186-T186</f>
        <v>390000</v>
      </c>
    </row>
    <row r="187" spans="1:22" s="155" customFormat="1" ht="15.75" x14ac:dyDescent="0.25">
      <c r="A187" s="151"/>
      <c r="B187" s="84"/>
      <c r="C187" s="156" t="s">
        <v>12</v>
      </c>
      <c r="D187" s="157"/>
      <c r="E187" s="157"/>
      <c r="F187" s="157"/>
      <c r="G187" s="157"/>
      <c r="H187" s="157"/>
      <c r="I187" s="158"/>
      <c r="J187" s="158">
        <f t="shared" si="184"/>
        <v>0</v>
      </c>
      <c r="K187" s="157"/>
      <c r="L187" s="157"/>
      <c r="M187" s="157"/>
      <c r="N187" s="158"/>
      <c r="O187" s="157">
        <f t="shared" si="185"/>
        <v>0</v>
      </c>
      <c r="P187" s="157"/>
      <c r="Q187" s="157"/>
      <c r="R187" s="157"/>
      <c r="S187" s="157"/>
      <c r="T187" s="158">
        <f t="shared" si="186"/>
        <v>0</v>
      </c>
      <c r="U187" s="157">
        <f t="shared" ref="U187:U188" si="200">J187-O187</f>
        <v>0</v>
      </c>
      <c r="V187" s="157">
        <f t="shared" ref="V187:V188" si="201">O187-T187</f>
        <v>0</v>
      </c>
    </row>
    <row r="188" spans="1:22" s="155" customFormat="1" ht="15.75" x14ac:dyDescent="0.25">
      <c r="A188" s="151"/>
      <c r="B188" s="84"/>
      <c r="C188" s="156" t="s">
        <v>13</v>
      </c>
      <c r="D188" s="157"/>
      <c r="E188" s="157"/>
      <c r="F188" s="157"/>
      <c r="G188" s="157"/>
      <c r="H188" s="157"/>
      <c r="I188" s="158"/>
      <c r="J188" s="158">
        <f t="shared" si="184"/>
        <v>0</v>
      </c>
      <c r="K188" s="157"/>
      <c r="L188" s="157"/>
      <c r="M188" s="157"/>
      <c r="N188" s="158"/>
      <c r="O188" s="157">
        <f t="shared" si="185"/>
        <v>0</v>
      </c>
      <c r="P188" s="157"/>
      <c r="Q188" s="157"/>
      <c r="R188" s="157"/>
      <c r="S188" s="157"/>
      <c r="T188" s="158">
        <f t="shared" si="186"/>
        <v>0</v>
      </c>
      <c r="U188" s="157">
        <f t="shared" si="200"/>
        <v>0</v>
      </c>
      <c r="V188" s="157">
        <f t="shared" si="201"/>
        <v>0</v>
      </c>
    </row>
    <row r="189" spans="1:22" s="155" customFormat="1" ht="15.75" x14ac:dyDescent="0.25">
      <c r="A189" s="151"/>
      <c r="B189" s="84"/>
      <c r="C189" s="138"/>
      <c r="D189" s="157"/>
      <c r="E189" s="157"/>
      <c r="F189" s="157"/>
      <c r="G189" s="157"/>
      <c r="H189" s="157"/>
      <c r="I189" s="158"/>
      <c r="J189" s="158"/>
      <c r="K189" s="157"/>
      <c r="L189" s="157"/>
      <c r="M189" s="157"/>
      <c r="N189" s="157"/>
      <c r="O189" s="157"/>
      <c r="P189" s="157"/>
      <c r="Q189" s="157"/>
      <c r="R189" s="157"/>
      <c r="S189" s="157"/>
      <c r="T189" s="158"/>
      <c r="U189" s="157"/>
      <c r="V189" s="157"/>
    </row>
    <row r="190" spans="1:22" s="155" customFormat="1" ht="15.75" x14ac:dyDescent="0.25">
      <c r="A190" s="151"/>
      <c r="B190" s="116"/>
      <c r="C190" s="165" t="s">
        <v>82</v>
      </c>
      <c r="D190" s="152"/>
      <c r="E190" s="152"/>
      <c r="F190" s="152">
        <f t="shared" ref="F190:U190" si="202">SUM(F191:F196)</f>
        <v>0</v>
      </c>
      <c r="G190" s="152">
        <f>G193+G194</f>
        <v>34958000</v>
      </c>
      <c r="H190" s="152">
        <f t="shared" ref="H190:Q190" si="203">H193+H194</f>
        <v>0</v>
      </c>
      <c r="I190" s="152">
        <f t="shared" si="203"/>
        <v>0</v>
      </c>
      <c r="J190" s="154">
        <f t="shared" ref="J190" si="204">SUM(J191:J196)</f>
        <v>34958000</v>
      </c>
      <c r="K190" s="152">
        <f t="shared" si="203"/>
        <v>0</v>
      </c>
      <c r="L190" s="152">
        <f>L193+L194</f>
        <v>34958000</v>
      </c>
      <c r="M190" s="152">
        <f t="shared" si="203"/>
        <v>0</v>
      </c>
      <c r="N190" s="152">
        <f t="shared" si="203"/>
        <v>0</v>
      </c>
      <c r="O190" s="152">
        <f t="shared" ref="O190" si="205">SUM(O191:O196)</f>
        <v>34958000</v>
      </c>
      <c r="P190" s="152">
        <f t="shared" si="203"/>
        <v>0</v>
      </c>
      <c r="Q190" s="152">
        <f t="shared" si="203"/>
        <v>28226000</v>
      </c>
      <c r="R190" s="152">
        <f t="shared" si="202"/>
        <v>0</v>
      </c>
      <c r="S190" s="152">
        <f t="shared" si="202"/>
        <v>0</v>
      </c>
      <c r="T190" s="154">
        <f t="shared" si="202"/>
        <v>28226000</v>
      </c>
      <c r="U190" s="154">
        <f t="shared" si="202"/>
        <v>0</v>
      </c>
      <c r="V190" s="154">
        <f>O190-T190</f>
        <v>6732000</v>
      </c>
    </row>
    <row r="191" spans="1:22" s="155" customFormat="1" ht="15.75" x14ac:dyDescent="0.25">
      <c r="A191" s="151"/>
      <c r="B191" s="84"/>
      <c r="C191" s="156" t="s">
        <v>10</v>
      </c>
      <c r="D191" s="157"/>
      <c r="E191" s="157"/>
      <c r="F191" s="157"/>
      <c r="G191" s="157"/>
      <c r="H191" s="157"/>
      <c r="I191" s="158"/>
      <c r="J191" s="158">
        <f t="shared" ref="J191:J192" si="206">SUM(F191:I191)</f>
        <v>0</v>
      </c>
      <c r="K191" s="157"/>
      <c r="L191" s="157"/>
      <c r="M191" s="157"/>
      <c r="N191" s="158"/>
      <c r="O191" s="157">
        <f t="shared" ref="O191:O192" si="207">SUM(K191:N191)</f>
        <v>0</v>
      </c>
      <c r="P191" s="157"/>
      <c r="Q191" s="157"/>
      <c r="R191" s="157"/>
      <c r="S191" s="157"/>
      <c r="T191" s="158">
        <f t="shared" ref="T191:T192" si="208">SUM(P191:S191)</f>
        <v>0</v>
      </c>
      <c r="U191" s="157">
        <f t="shared" ref="U191:U192" si="209">J191-O191</f>
        <v>0</v>
      </c>
      <c r="V191" s="157">
        <f t="shared" ref="V191:V192" si="210">O191-T191</f>
        <v>0</v>
      </c>
    </row>
    <row r="192" spans="1:22" s="155" customFormat="1" ht="15.75" x14ac:dyDescent="0.25">
      <c r="A192" s="151"/>
      <c r="B192" s="84"/>
      <c r="C192" s="156" t="s">
        <v>11</v>
      </c>
      <c r="D192" s="157"/>
      <c r="E192" s="159"/>
      <c r="F192" s="157"/>
      <c r="G192" s="157"/>
      <c r="H192" s="157"/>
      <c r="I192" s="158"/>
      <c r="J192" s="160">
        <f t="shared" si="206"/>
        <v>0</v>
      </c>
      <c r="K192" s="157"/>
      <c r="L192" s="157"/>
      <c r="M192" s="157"/>
      <c r="N192" s="158"/>
      <c r="O192" s="157">
        <f t="shared" si="207"/>
        <v>0</v>
      </c>
      <c r="P192" s="157"/>
      <c r="Q192" s="157"/>
      <c r="R192" s="157"/>
      <c r="S192" s="157"/>
      <c r="T192" s="160">
        <f t="shared" si="208"/>
        <v>0</v>
      </c>
      <c r="U192" s="157">
        <f t="shared" si="209"/>
        <v>0</v>
      </c>
      <c r="V192" s="157">
        <f t="shared" si="210"/>
        <v>0</v>
      </c>
    </row>
    <row r="193" spans="1:22" s="155" customFormat="1" ht="15.75" x14ac:dyDescent="0.25">
      <c r="A193" s="151"/>
      <c r="B193" s="84"/>
      <c r="C193" s="175" t="s">
        <v>197</v>
      </c>
      <c r="D193" s="157" t="s">
        <v>157</v>
      </c>
      <c r="E193" s="159">
        <v>43927</v>
      </c>
      <c r="F193" s="157"/>
      <c r="G193" s="157">
        <v>28226000</v>
      </c>
      <c r="H193" s="157"/>
      <c r="I193" s="158"/>
      <c r="J193" s="160">
        <f t="shared" si="184"/>
        <v>28226000</v>
      </c>
      <c r="K193" s="157"/>
      <c r="L193" s="157">
        <v>28226000</v>
      </c>
      <c r="M193" s="157"/>
      <c r="N193" s="158"/>
      <c r="O193" s="157">
        <f t="shared" si="185"/>
        <v>28226000</v>
      </c>
      <c r="P193" s="157"/>
      <c r="Q193" s="157">
        <f>O193</f>
        <v>28226000</v>
      </c>
      <c r="R193" s="157"/>
      <c r="S193" s="157"/>
      <c r="T193" s="160">
        <f t="shared" si="186"/>
        <v>28226000</v>
      </c>
      <c r="U193" s="157"/>
      <c r="V193" s="157">
        <f>O193-T193</f>
        <v>0</v>
      </c>
    </row>
    <row r="194" spans="1:22" s="155" customFormat="1" ht="15.75" x14ac:dyDescent="0.25">
      <c r="A194" s="151"/>
      <c r="B194" s="84"/>
      <c r="C194" s="175" t="s">
        <v>63</v>
      </c>
      <c r="D194" s="157" t="s">
        <v>171</v>
      </c>
      <c r="E194" s="159">
        <v>43945</v>
      </c>
      <c r="F194" s="157"/>
      <c r="G194" s="157">
        <v>6732000</v>
      </c>
      <c r="H194" s="157"/>
      <c r="I194" s="158"/>
      <c r="J194" s="160">
        <f t="shared" si="184"/>
        <v>6732000</v>
      </c>
      <c r="K194" s="157"/>
      <c r="L194" s="157">
        <v>6732000</v>
      </c>
      <c r="M194" s="157"/>
      <c r="N194" s="158"/>
      <c r="O194" s="157">
        <f t="shared" si="185"/>
        <v>6732000</v>
      </c>
      <c r="P194" s="157"/>
      <c r="Q194" s="157"/>
      <c r="R194" s="157"/>
      <c r="S194" s="157"/>
      <c r="T194" s="160">
        <f t="shared" si="186"/>
        <v>0</v>
      </c>
      <c r="U194" s="157"/>
      <c r="V194" s="157">
        <f>O194-T194</f>
        <v>6732000</v>
      </c>
    </row>
    <row r="195" spans="1:22" s="155" customFormat="1" ht="15.75" x14ac:dyDescent="0.25">
      <c r="A195" s="151"/>
      <c r="B195" s="84"/>
      <c r="C195" s="156" t="s">
        <v>12</v>
      </c>
      <c r="D195" s="157"/>
      <c r="E195" s="157"/>
      <c r="F195" s="157"/>
      <c r="G195" s="157"/>
      <c r="H195" s="157"/>
      <c r="I195" s="158"/>
      <c r="J195" s="158">
        <f t="shared" si="184"/>
        <v>0</v>
      </c>
      <c r="K195" s="157"/>
      <c r="L195" s="157"/>
      <c r="M195" s="157"/>
      <c r="N195" s="158"/>
      <c r="O195" s="157">
        <f t="shared" si="185"/>
        <v>0</v>
      </c>
      <c r="P195" s="157"/>
      <c r="Q195" s="157"/>
      <c r="R195" s="157"/>
      <c r="S195" s="157"/>
      <c r="T195" s="158">
        <f t="shared" si="186"/>
        <v>0</v>
      </c>
      <c r="U195" s="157">
        <f t="shared" ref="U195:U196" si="211">J195-O195</f>
        <v>0</v>
      </c>
      <c r="V195" s="157">
        <f t="shared" ref="V195:V196" si="212">O195-T195</f>
        <v>0</v>
      </c>
    </row>
    <row r="196" spans="1:22" s="155" customFormat="1" ht="15.75" x14ac:dyDescent="0.25">
      <c r="A196" s="151"/>
      <c r="B196" s="84"/>
      <c r="C196" s="156" t="s">
        <v>13</v>
      </c>
      <c r="D196" s="157"/>
      <c r="E196" s="157"/>
      <c r="F196" s="157"/>
      <c r="G196" s="157"/>
      <c r="H196" s="157"/>
      <c r="I196" s="158"/>
      <c r="J196" s="158">
        <f t="shared" si="184"/>
        <v>0</v>
      </c>
      <c r="K196" s="157"/>
      <c r="L196" s="157"/>
      <c r="M196" s="157"/>
      <c r="N196" s="158"/>
      <c r="O196" s="157">
        <f t="shared" si="185"/>
        <v>0</v>
      </c>
      <c r="P196" s="157"/>
      <c r="Q196" s="157"/>
      <c r="R196" s="157"/>
      <c r="S196" s="157"/>
      <c r="T196" s="158">
        <f t="shared" si="186"/>
        <v>0</v>
      </c>
      <c r="U196" s="157">
        <f t="shared" si="211"/>
        <v>0</v>
      </c>
      <c r="V196" s="157">
        <f t="shared" si="212"/>
        <v>0</v>
      </c>
    </row>
    <row r="197" spans="1:22" s="155" customFormat="1" ht="15.75" x14ac:dyDescent="0.25">
      <c r="A197" s="151"/>
      <c r="B197" s="84"/>
      <c r="C197" s="138"/>
      <c r="D197" s="157"/>
      <c r="E197" s="157"/>
      <c r="F197" s="157"/>
      <c r="G197" s="157"/>
      <c r="H197" s="157"/>
      <c r="I197" s="158"/>
      <c r="J197" s="158"/>
      <c r="K197" s="157"/>
      <c r="L197" s="157"/>
      <c r="M197" s="157"/>
      <c r="N197" s="157"/>
      <c r="O197" s="157"/>
      <c r="P197" s="157"/>
      <c r="Q197" s="157"/>
      <c r="R197" s="157"/>
      <c r="S197" s="157"/>
      <c r="T197" s="158"/>
      <c r="U197" s="157"/>
      <c r="V197" s="157"/>
    </row>
    <row r="198" spans="1:22" s="155" customFormat="1" ht="15.75" x14ac:dyDescent="0.25">
      <c r="A198" s="151"/>
      <c r="B198" s="116"/>
      <c r="C198" s="165" t="s">
        <v>83</v>
      </c>
      <c r="D198" s="152"/>
      <c r="E198" s="152"/>
      <c r="F198" s="152">
        <f t="shared" ref="F198:U198" si="213">SUM(F199:F204)</f>
        <v>0</v>
      </c>
      <c r="G198" s="152">
        <f>G201+G202</f>
        <v>32037500</v>
      </c>
      <c r="H198" s="152">
        <f t="shared" ref="H198:Q198" si="214">H201+H202</f>
        <v>0</v>
      </c>
      <c r="I198" s="152">
        <f t="shared" si="214"/>
        <v>0</v>
      </c>
      <c r="J198" s="154">
        <f t="shared" ref="J198" si="215">SUM(J199:J204)</f>
        <v>32037500</v>
      </c>
      <c r="K198" s="152">
        <f t="shared" si="214"/>
        <v>0</v>
      </c>
      <c r="L198" s="152">
        <f>L201+L202</f>
        <v>32037500</v>
      </c>
      <c r="M198" s="152">
        <f t="shared" si="214"/>
        <v>0</v>
      </c>
      <c r="N198" s="152">
        <f t="shared" si="214"/>
        <v>0</v>
      </c>
      <c r="O198" s="152">
        <f t="shared" ref="O198" si="216">SUM(O199:O204)</f>
        <v>32037500</v>
      </c>
      <c r="P198" s="152">
        <f t="shared" si="214"/>
        <v>0</v>
      </c>
      <c r="Q198" s="152">
        <f t="shared" si="214"/>
        <v>26262500</v>
      </c>
      <c r="R198" s="152">
        <f t="shared" si="213"/>
        <v>5703000</v>
      </c>
      <c r="S198" s="152">
        <f t="shared" si="213"/>
        <v>0</v>
      </c>
      <c r="T198" s="154">
        <f t="shared" si="213"/>
        <v>31965500</v>
      </c>
      <c r="U198" s="154">
        <f t="shared" si="213"/>
        <v>0</v>
      </c>
      <c r="V198" s="154">
        <f>O198-T198</f>
        <v>72000</v>
      </c>
    </row>
    <row r="199" spans="1:22" s="155" customFormat="1" ht="15.75" x14ac:dyDescent="0.25">
      <c r="A199" s="151"/>
      <c r="B199" s="84"/>
      <c r="C199" s="156" t="s">
        <v>10</v>
      </c>
      <c r="D199" s="157"/>
      <c r="E199" s="157"/>
      <c r="F199" s="157"/>
      <c r="G199" s="157"/>
      <c r="H199" s="157"/>
      <c r="I199" s="158"/>
      <c r="J199" s="158">
        <f t="shared" ref="J199:J200" si="217">SUM(F199:I199)</f>
        <v>0</v>
      </c>
      <c r="K199" s="157"/>
      <c r="L199" s="157"/>
      <c r="M199" s="157"/>
      <c r="N199" s="158"/>
      <c r="O199" s="157">
        <f t="shared" ref="O199:O200" si="218">SUM(K199:N199)</f>
        <v>0</v>
      </c>
      <c r="P199" s="157"/>
      <c r="Q199" s="157"/>
      <c r="R199" s="157"/>
      <c r="S199" s="157"/>
      <c r="T199" s="158">
        <f t="shared" ref="T199:T200" si="219">SUM(P199:S199)</f>
        <v>0</v>
      </c>
      <c r="U199" s="157">
        <f t="shared" ref="U199:U200" si="220">J199-O199</f>
        <v>0</v>
      </c>
      <c r="V199" s="157">
        <f t="shared" ref="V199:V200" si="221">O199-T199</f>
        <v>0</v>
      </c>
    </row>
    <row r="200" spans="1:22" s="155" customFormat="1" ht="15.75" x14ac:dyDescent="0.25">
      <c r="A200" s="151"/>
      <c r="B200" s="84"/>
      <c r="C200" s="156" t="s">
        <v>11</v>
      </c>
      <c r="D200" s="157"/>
      <c r="E200" s="159"/>
      <c r="F200" s="157"/>
      <c r="G200" s="157"/>
      <c r="H200" s="157"/>
      <c r="I200" s="158"/>
      <c r="J200" s="160">
        <f t="shared" si="217"/>
        <v>0</v>
      </c>
      <c r="K200" s="157"/>
      <c r="L200" s="157"/>
      <c r="M200" s="157"/>
      <c r="N200" s="158"/>
      <c r="O200" s="157">
        <f t="shared" si="218"/>
        <v>0</v>
      </c>
      <c r="P200" s="157"/>
      <c r="Q200" s="157"/>
      <c r="R200" s="157"/>
      <c r="S200" s="157"/>
      <c r="T200" s="160">
        <f t="shared" si="219"/>
        <v>0</v>
      </c>
      <c r="U200" s="157">
        <f t="shared" si="220"/>
        <v>0</v>
      </c>
      <c r="V200" s="157">
        <f t="shared" si="221"/>
        <v>0</v>
      </c>
    </row>
    <row r="201" spans="1:22" s="155" customFormat="1" ht="15.75" x14ac:dyDescent="0.25">
      <c r="A201" s="151"/>
      <c r="B201" s="84"/>
      <c r="C201" s="175" t="s">
        <v>197</v>
      </c>
      <c r="D201" s="157" t="s">
        <v>157</v>
      </c>
      <c r="E201" s="159">
        <v>43927</v>
      </c>
      <c r="F201" s="157"/>
      <c r="G201" s="157">
        <v>26262500</v>
      </c>
      <c r="H201" s="157"/>
      <c r="I201" s="158"/>
      <c r="J201" s="160">
        <f t="shared" si="184"/>
        <v>26262500</v>
      </c>
      <c r="K201" s="157"/>
      <c r="L201" s="157">
        <v>26262500</v>
      </c>
      <c r="M201" s="157"/>
      <c r="N201" s="158"/>
      <c r="O201" s="157">
        <f t="shared" si="185"/>
        <v>26262500</v>
      </c>
      <c r="P201" s="157"/>
      <c r="Q201" s="157">
        <f>O201</f>
        <v>26262500</v>
      </c>
      <c r="R201" s="157"/>
      <c r="S201" s="157"/>
      <c r="T201" s="160">
        <f t="shared" si="186"/>
        <v>26262500</v>
      </c>
      <c r="U201" s="157"/>
      <c r="V201" s="157">
        <f>O201-T201</f>
        <v>0</v>
      </c>
    </row>
    <row r="202" spans="1:22" s="155" customFormat="1" ht="15.75" x14ac:dyDescent="0.25">
      <c r="A202" s="151"/>
      <c r="B202" s="84"/>
      <c r="C202" s="175" t="s">
        <v>63</v>
      </c>
      <c r="D202" s="157" t="s">
        <v>158</v>
      </c>
      <c r="E202" s="159">
        <v>43938</v>
      </c>
      <c r="F202" s="157"/>
      <c r="G202" s="157">
        <v>5775000</v>
      </c>
      <c r="H202" s="157"/>
      <c r="I202" s="158"/>
      <c r="J202" s="160">
        <f t="shared" si="184"/>
        <v>5775000</v>
      </c>
      <c r="K202" s="157"/>
      <c r="L202" s="157">
        <v>5775000</v>
      </c>
      <c r="M202" s="157"/>
      <c r="N202" s="158"/>
      <c r="O202" s="157">
        <f t="shared" si="185"/>
        <v>5775000</v>
      </c>
      <c r="P202" s="157"/>
      <c r="Q202" s="157"/>
      <c r="R202" s="157">
        <f>99000+5604000</f>
        <v>5703000</v>
      </c>
      <c r="S202" s="157"/>
      <c r="T202" s="160">
        <f t="shared" si="186"/>
        <v>5703000</v>
      </c>
      <c r="U202" s="157"/>
      <c r="V202" s="157">
        <f>O202-T202</f>
        <v>72000</v>
      </c>
    </row>
    <row r="203" spans="1:22" s="155" customFormat="1" ht="15.75" x14ac:dyDescent="0.25">
      <c r="A203" s="151"/>
      <c r="B203" s="84"/>
      <c r="C203" s="156" t="s">
        <v>12</v>
      </c>
      <c r="D203" s="157"/>
      <c r="E203" s="157"/>
      <c r="F203" s="157"/>
      <c r="G203" s="157"/>
      <c r="H203" s="157"/>
      <c r="I203" s="158"/>
      <c r="J203" s="158">
        <f t="shared" si="184"/>
        <v>0</v>
      </c>
      <c r="K203" s="157"/>
      <c r="L203" s="157"/>
      <c r="M203" s="157"/>
      <c r="N203" s="158"/>
      <c r="O203" s="157">
        <f t="shared" si="185"/>
        <v>0</v>
      </c>
      <c r="P203" s="157"/>
      <c r="Q203" s="157"/>
      <c r="R203" s="157"/>
      <c r="S203" s="157"/>
      <c r="T203" s="158">
        <f t="shared" si="186"/>
        <v>0</v>
      </c>
      <c r="U203" s="157">
        <f t="shared" ref="U203:U204" si="222">J203-O203</f>
        <v>0</v>
      </c>
      <c r="V203" s="157">
        <f t="shared" ref="V203:V204" si="223">O203-T203</f>
        <v>0</v>
      </c>
    </row>
    <row r="204" spans="1:22" s="155" customFormat="1" ht="15.75" x14ac:dyDescent="0.25">
      <c r="A204" s="151"/>
      <c r="B204" s="84"/>
      <c r="C204" s="156" t="s">
        <v>13</v>
      </c>
      <c r="D204" s="157"/>
      <c r="E204" s="157"/>
      <c r="F204" s="157"/>
      <c r="G204" s="157"/>
      <c r="H204" s="157"/>
      <c r="I204" s="158"/>
      <c r="J204" s="158">
        <f t="shared" si="184"/>
        <v>0</v>
      </c>
      <c r="K204" s="157"/>
      <c r="L204" s="157"/>
      <c r="M204" s="157"/>
      <c r="N204" s="158"/>
      <c r="O204" s="157">
        <f t="shared" si="185"/>
        <v>0</v>
      </c>
      <c r="P204" s="157"/>
      <c r="Q204" s="157"/>
      <c r="R204" s="157"/>
      <c r="S204" s="157"/>
      <c r="T204" s="158">
        <f t="shared" si="186"/>
        <v>0</v>
      </c>
      <c r="U204" s="157">
        <f t="shared" si="222"/>
        <v>0</v>
      </c>
      <c r="V204" s="157">
        <f t="shared" si="223"/>
        <v>0</v>
      </c>
    </row>
    <row r="205" spans="1:22" s="155" customFormat="1" ht="15.75" x14ac:dyDescent="0.25">
      <c r="A205" s="151"/>
      <c r="B205" s="84"/>
      <c r="C205" s="138"/>
      <c r="D205" s="157"/>
      <c r="E205" s="157"/>
      <c r="F205" s="157"/>
      <c r="G205" s="157"/>
      <c r="H205" s="157"/>
      <c r="I205" s="158"/>
      <c r="J205" s="158"/>
      <c r="K205" s="157"/>
      <c r="L205" s="157"/>
      <c r="M205" s="157"/>
      <c r="N205" s="157"/>
      <c r="O205" s="157"/>
      <c r="P205" s="157"/>
      <c r="Q205" s="157"/>
      <c r="R205" s="157"/>
      <c r="S205" s="157"/>
      <c r="T205" s="158"/>
      <c r="U205" s="157"/>
      <c r="V205" s="157"/>
    </row>
    <row r="206" spans="1:22" s="155" customFormat="1" ht="15.75" x14ac:dyDescent="0.25">
      <c r="A206" s="151"/>
      <c r="B206" s="116"/>
      <c r="C206" s="165" t="s">
        <v>84</v>
      </c>
      <c r="D206" s="152"/>
      <c r="E206" s="152"/>
      <c r="F206" s="152">
        <f t="shared" ref="F206:U206" si="224">SUM(F207:F212)</f>
        <v>0</v>
      </c>
      <c r="G206" s="152">
        <f>G209+G210</f>
        <v>28223000</v>
      </c>
      <c r="H206" s="152">
        <f t="shared" ref="H206:Q206" si="225">H209+H210</f>
        <v>0</v>
      </c>
      <c r="I206" s="152">
        <f t="shared" si="225"/>
        <v>0</v>
      </c>
      <c r="J206" s="154">
        <f t="shared" ref="J206" si="226">SUM(J207:J212)</f>
        <v>28223000</v>
      </c>
      <c r="K206" s="152">
        <f t="shared" si="225"/>
        <v>0</v>
      </c>
      <c r="L206" s="152">
        <f>L209+L210</f>
        <v>28223000</v>
      </c>
      <c r="M206" s="152">
        <f t="shared" si="225"/>
        <v>0</v>
      </c>
      <c r="N206" s="152">
        <f t="shared" si="225"/>
        <v>0</v>
      </c>
      <c r="O206" s="152">
        <f t="shared" ref="O206" si="227">SUM(O207:O212)</f>
        <v>28223000</v>
      </c>
      <c r="P206" s="152">
        <f t="shared" si="225"/>
        <v>0</v>
      </c>
      <c r="Q206" s="152">
        <f t="shared" si="225"/>
        <v>23672000</v>
      </c>
      <c r="R206" s="152">
        <f t="shared" si="224"/>
        <v>4257000</v>
      </c>
      <c r="S206" s="152">
        <f t="shared" si="224"/>
        <v>0</v>
      </c>
      <c r="T206" s="154">
        <f t="shared" si="224"/>
        <v>27929000</v>
      </c>
      <c r="U206" s="154">
        <f t="shared" si="224"/>
        <v>0</v>
      </c>
      <c r="V206" s="154">
        <f>O206-T206</f>
        <v>294000</v>
      </c>
    </row>
    <row r="207" spans="1:22" s="155" customFormat="1" ht="15.75" x14ac:dyDescent="0.25">
      <c r="A207" s="151"/>
      <c r="B207" s="84"/>
      <c r="C207" s="156" t="s">
        <v>10</v>
      </c>
      <c r="D207" s="157"/>
      <c r="E207" s="157"/>
      <c r="F207" s="157"/>
      <c r="G207" s="157"/>
      <c r="H207" s="157"/>
      <c r="I207" s="158"/>
      <c r="J207" s="158">
        <f t="shared" ref="J207:J236" si="228">SUM(F207:I207)</f>
        <v>0</v>
      </c>
      <c r="K207" s="157"/>
      <c r="L207" s="157"/>
      <c r="M207" s="157"/>
      <c r="N207" s="158"/>
      <c r="O207" s="157">
        <f t="shared" ref="O207:O236" si="229">SUM(K207:N207)</f>
        <v>0</v>
      </c>
      <c r="P207" s="157"/>
      <c r="Q207" s="157"/>
      <c r="R207" s="157"/>
      <c r="S207" s="157"/>
      <c r="T207" s="158">
        <f t="shared" ref="T207:T236" si="230">SUM(P207:S207)</f>
        <v>0</v>
      </c>
      <c r="U207" s="157">
        <f t="shared" ref="U207:U208" si="231">J207-O207</f>
        <v>0</v>
      </c>
      <c r="V207" s="157">
        <f t="shared" ref="V207:V208" si="232">O207-T207</f>
        <v>0</v>
      </c>
    </row>
    <row r="208" spans="1:22" s="155" customFormat="1" ht="15.75" x14ac:dyDescent="0.25">
      <c r="A208" s="151"/>
      <c r="B208" s="84"/>
      <c r="C208" s="156" t="s">
        <v>11</v>
      </c>
      <c r="D208" s="157"/>
      <c r="E208" s="159"/>
      <c r="F208" s="157"/>
      <c r="G208" s="157"/>
      <c r="H208" s="157"/>
      <c r="I208" s="158"/>
      <c r="J208" s="160">
        <f t="shared" si="228"/>
        <v>0</v>
      </c>
      <c r="K208" s="157"/>
      <c r="L208" s="157"/>
      <c r="M208" s="157"/>
      <c r="N208" s="158"/>
      <c r="O208" s="157">
        <f t="shared" si="229"/>
        <v>0</v>
      </c>
      <c r="P208" s="157"/>
      <c r="Q208" s="157"/>
      <c r="R208" s="157"/>
      <c r="S208" s="157"/>
      <c r="T208" s="160">
        <f t="shared" si="230"/>
        <v>0</v>
      </c>
      <c r="U208" s="157">
        <f t="shared" si="231"/>
        <v>0</v>
      </c>
      <c r="V208" s="157">
        <f t="shared" si="232"/>
        <v>0</v>
      </c>
    </row>
    <row r="209" spans="1:22" s="155" customFormat="1" ht="15.75" x14ac:dyDescent="0.25">
      <c r="A209" s="151"/>
      <c r="B209" s="84"/>
      <c r="C209" s="175" t="s">
        <v>197</v>
      </c>
      <c r="D209" s="157" t="s">
        <v>157</v>
      </c>
      <c r="E209" s="159">
        <v>43927</v>
      </c>
      <c r="F209" s="157"/>
      <c r="G209" s="157">
        <v>23672000</v>
      </c>
      <c r="H209" s="157"/>
      <c r="I209" s="158"/>
      <c r="J209" s="160">
        <f t="shared" si="228"/>
        <v>23672000</v>
      </c>
      <c r="K209" s="157"/>
      <c r="L209" s="157">
        <v>23672000</v>
      </c>
      <c r="M209" s="157"/>
      <c r="N209" s="158"/>
      <c r="O209" s="157">
        <f t="shared" si="229"/>
        <v>23672000</v>
      </c>
      <c r="P209" s="157"/>
      <c r="Q209" s="157">
        <f>O209</f>
        <v>23672000</v>
      </c>
      <c r="R209" s="157"/>
      <c r="S209" s="157"/>
      <c r="T209" s="160">
        <f t="shared" si="230"/>
        <v>23672000</v>
      </c>
      <c r="U209" s="157"/>
      <c r="V209" s="157">
        <f>O209-T209</f>
        <v>0</v>
      </c>
    </row>
    <row r="210" spans="1:22" s="155" customFormat="1" ht="15.75" x14ac:dyDescent="0.25">
      <c r="A210" s="151"/>
      <c r="B210" s="84"/>
      <c r="C210" s="175" t="s">
        <v>63</v>
      </c>
      <c r="D210" s="157" t="s">
        <v>158</v>
      </c>
      <c r="E210" s="159">
        <v>43938</v>
      </c>
      <c r="F210" s="157"/>
      <c r="G210" s="157">
        <v>4551000</v>
      </c>
      <c r="H210" s="157"/>
      <c r="I210" s="158"/>
      <c r="J210" s="160">
        <f t="shared" si="228"/>
        <v>4551000</v>
      </c>
      <c r="K210" s="157"/>
      <c r="L210" s="157">
        <v>4551000</v>
      </c>
      <c r="M210" s="157"/>
      <c r="N210" s="158"/>
      <c r="O210" s="157">
        <f t="shared" si="229"/>
        <v>4551000</v>
      </c>
      <c r="P210" s="157"/>
      <c r="Q210" s="157"/>
      <c r="R210" s="157">
        <v>4257000</v>
      </c>
      <c r="S210" s="157"/>
      <c r="T210" s="160">
        <f t="shared" si="230"/>
        <v>4257000</v>
      </c>
      <c r="U210" s="157"/>
      <c r="V210" s="157">
        <f>O210-T210</f>
        <v>294000</v>
      </c>
    </row>
    <row r="211" spans="1:22" s="155" customFormat="1" ht="15.75" x14ac:dyDescent="0.25">
      <c r="A211" s="151"/>
      <c r="B211" s="84"/>
      <c r="C211" s="156" t="s">
        <v>12</v>
      </c>
      <c r="D211" s="157"/>
      <c r="E211" s="157"/>
      <c r="F211" s="157"/>
      <c r="G211" s="157"/>
      <c r="H211" s="157"/>
      <c r="I211" s="158"/>
      <c r="J211" s="158">
        <f t="shared" si="228"/>
        <v>0</v>
      </c>
      <c r="K211" s="157"/>
      <c r="L211" s="157"/>
      <c r="M211" s="157"/>
      <c r="N211" s="158"/>
      <c r="O211" s="157">
        <f t="shared" si="229"/>
        <v>0</v>
      </c>
      <c r="P211" s="157"/>
      <c r="Q211" s="157"/>
      <c r="R211" s="157"/>
      <c r="S211" s="157"/>
      <c r="T211" s="158">
        <f t="shared" si="230"/>
        <v>0</v>
      </c>
      <c r="U211" s="157">
        <f t="shared" ref="U211:U212" si="233">J211-O211</f>
        <v>0</v>
      </c>
      <c r="V211" s="157">
        <f t="shared" ref="V211:V212" si="234">O211-T211</f>
        <v>0</v>
      </c>
    </row>
    <row r="212" spans="1:22" s="155" customFormat="1" ht="15.75" x14ac:dyDescent="0.25">
      <c r="A212" s="151"/>
      <c r="B212" s="84"/>
      <c r="C212" s="156" t="s">
        <v>13</v>
      </c>
      <c r="D212" s="157"/>
      <c r="E212" s="157"/>
      <c r="F212" s="157"/>
      <c r="G212" s="157"/>
      <c r="H212" s="157"/>
      <c r="I212" s="158"/>
      <c r="J212" s="158">
        <f t="shared" si="228"/>
        <v>0</v>
      </c>
      <c r="K212" s="157"/>
      <c r="L212" s="157"/>
      <c r="M212" s="157"/>
      <c r="N212" s="158"/>
      <c r="O212" s="157">
        <f t="shared" si="229"/>
        <v>0</v>
      </c>
      <c r="P212" s="157"/>
      <c r="Q212" s="157"/>
      <c r="R212" s="157"/>
      <c r="S212" s="157"/>
      <c r="T212" s="158">
        <f t="shared" si="230"/>
        <v>0</v>
      </c>
      <c r="U212" s="157">
        <f t="shared" si="233"/>
        <v>0</v>
      </c>
      <c r="V212" s="157">
        <f t="shared" si="234"/>
        <v>0</v>
      </c>
    </row>
    <row r="213" spans="1:22" s="155" customFormat="1" ht="15.75" x14ac:dyDescent="0.25">
      <c r="A213" s="151"/>
      <c r="B213" s="84"/>
      <c r="C213" s="138"/>
      <c r="D213" s="157"/>
      <c r="E213" s="157"/>
      <c r="F213" s="157"/>
      <c r="G213" s="157"/>
      <c r="H213" s="157"/>
      <c r="I213" s="158"/>
      <c r="J213" s="158"/>
      <c r="K213" s="157"/>
      <c r="L213" s="157"/>
      <c r="M213" s="157"/>
      <c r="N213" s="157"/>
      <c r="O213" s="157"/>
      <c r="P213" s="157"/>
      <c r="Q213" s="157"/>
      <c r="R213" s="157"/>
      <c r="S213" s="157"/>
      <c r="T213" s="158"/>
      <c r="U213" s="157"/>
      <c r="V213" s="157"/>
    </row>
    <row r="214" spans="1:22" s="155" customFormat="1" ht="15.75" x14ac:dyDescent="0.25">
      <c r="A214" s="151"/>
      <c r="B214" s="116"/>
      <c r="C214" s="165" t="s">
        <v>85</v>
      </c>
      <c r="D214" s="152"/>
      <c r="E214" s="152"/>
      <c r="F214" s="152">
        <f t="shared" ref="F214:U214" si="235">SUM(F215:F220)</f>
        <v>0</v>
      </c>
      <c r="G214" s="152">
        <f>G217+G218</f>
        <v>50561500</v>
      </c>
      <c r="H214" s="152">
        <f t="shared" ref="H214:Q214" si="236">H217+H218</f>
        <v>0</v>
      </c>
      <c r="I214" s="152">
        <f t="shared" si="236"/>
        <v>0</v>
      </c>
      <c r="J214" s="154">
        <f t="shared" ref="J214" si="237">SUM(J215:J220)</f>
        <v>50561500</v>
      </c>
      <c r="K214" s="152">
        <f t="shared" si="236"/>
        <v>0</v>
      </c>
      <c r="L214" s="152">
        <f>L217+L218</f>
        <v>50561500</v>
      </c>
      <c r="M214" s="152">
        <f t="shared" si="236"/>
        <v>0</v>
      </c>
      <c r="N214" s="152">
        <f t="shared" si="236"/>
        <v>0</v>
      </c>
      <c r="O214" s="152">
        <f t="shared" ref="O214" si="238">SUM(O215:O220)</f>
        <v>50561500</v>
      </c>
      <c r="P214" s="152">
        <f t="shared" si="236"/>
        <v>0</v>
      </c>
      <c r="Q214" s="152">
        <f t="shared" si="236"/>
        <v>50240500</v>
      </c>
      <c r="R214" s="152">
        <f t="shared" si="235"/>
        <v>0</v>
      </c>
      <c r="S214" s="152">
        <f t="shared" si="235"/>
        <v>0</v>
      </c>
      <c r="T214" s="154">
        <f t="shared" si="235"/>
        <v>50240500</v>
      </c>
      <c r="U214" s="154">
        <f t="shared" si="235"/>
        <v>0</v>
      </c>
      <c r="V214" s="154">
        <f>O214-T214</f>
        <v>321000</v>
      </c>
    </row>
    <row r="215" spans="1:22" s="155" customFormat="1" ht="15.75" x14ac:dyDescent="0.25">
      <c r="A215" s="151"/>
      <c r="B215" s="84"/>
      <c r="C215" s="156" t="s">
        <v>10</v>
      </c>
      <c r="D215" s="157"/>
      <c r="E215" s="157"/>
      <c r="F215" s="157"/>
      <c r="G215" s="157"/>
      <c r="H215" s="157"/>
      <c r="I215" s="158"/>
      <c r="J215" s="158">
        <f t="shared" ref="J215:J216" si="239">SUM(F215:I215)</f>
        <v>0</v>
      </c>
      <c r="K215" s="157"/>
      <c r="L215" s="157"/>
      <c r="M215" s="157"/>
      <c r="N215" s="158"/>
      <c r="O215" s="157">
        <f t="shared" ref="O215:O216" si="240">SUM(K215:N215)</f>
        <v>0</v>
      </c>
      <c r="P215" s="157"/>
      <c r="Q215" s="157"/>
      <c r="R215" s="157"/>
      <c r="S215" s="157"/>
      <c r="T215" s="158">
        <f t="shared" ref="T215:T216" si="241">SUM(P215:S215)</f>
        <v>0</v>
      </c>
      <c r="U215" s="157">
        <f t="shared" ref="U215:U216" si="242">J215-O215</f>
        <v>0</v>
      </c>
      <c r="V215" s="157">
        <f t="shared" ref="V215:V216" si="243">O215-T215</f>
        <v>0</v>
      </c>
    </row>
    <row r="216" spans="1:22" s="155" customFormat="1" ht="15.75" x14ac:dyDescent="0.25">
      <c r="A216" s="151"/>
      <c r="B216" s="84"/>
      <c r="C216" s="156" t="s">
        <v>11</v>
      </c>
      <c r="D216" s="157"/>
      <c r="E216" s="159"/>
      <c r="F216" s="157"/>
      <c r="G216" s="157"/>
      <c r="H216" s="157"/>
      <c r="I216" s="158"/>
      <c r="J216" s="160">
        <f t="shared" si="239"/>
        <v>0</v>
      </c>
      <c r="K216" s="157"/>
      <c r="L216" s="157"/>
      <c r="M216" s="157"/>
      <c r="N216" s="158"/>
      <c r="O216" s="157">
        <f t="shared" si="240"/>
        <v>0</v>
      </c>
      <c r="P216" s="157"/>
      <c r="Q216" s="157"/>
      <c r="R216" s="157"/>
      <c r="S216" s="157"/>
      <c r="T216" s="160">
        <f t="shared" si="241"/>
        <v>0</v>
      </c>
      <c r="U216" s="157">
        <f t="shared" si="242"/>
        <v>0</v>
      </c>
      <c r="V216" s="157">
        <f t="shared" si="243"/>
        <v>0</v>
      </c>
    </row>
    <row r="217" spans="1:22" s="155" customFormat="1" ht="15.75" x14ac:dyDescent="0.25">
      <c r="A217" s="151"/>
      <c r="B217" s="84"/>
      <c r="C217" s="175" t="s">
        <v>197</v>
      </c>
      <c r="D217" s="157" t="s">
        <v>157</v>
      </c>
      <c r="E217" s="159">
        <v>43927</v>
      </c>
      <c r="F217" s="157"/>
      <c r="G217" s="157">
        <v>40034500</v>
      </c>
      <c r="H217" s="157"/>
      <c r="I217" s="158"/>
      <c r="J217" s="160">
        <f t="shared" si="228"/>
        <v>40034500</v>
      </c>
      <c r="K217" s="157"/>
      <c r="L217" s="157">
        <v>40034500</v>
      </c>
      <c r="M217" s="157"/>
      <c r="N217" s="158"/>
      <c r="O217" s="157">
        <f t="shared" si="229"/>
        <v>40034500</v>
      </c>
      <c r="P217" s="157"/>
      <c r="Q217" s="157">
        <f>O217</f>
        <v>40034500</v>
      </c>
      <c r="R217" s="157"/>
      <c r="S217" s="157"/>
      <c r="T217" s="160">
        <f t="shared" si="230"/>
        <v>40034500</v>
      </c>
      <c r="U217" s="157"/>
      <c r="V217" s="157">
        <f>O217-T217</f>
        <v>0</v>
      </c>
    </row>
    <row r="218" spans="1:22" s="155" customFormat="1" ht="15.75" x14ac:dyDescent="0.25">
      <c r="A218" s="151"/>
      <c r="B218" s="84"/>
      <c r="C218" s="175" t="s">
        <v>63</v>
      </c>
      <c r="D218" s="157" t="s">
        <v>172</v>
      </c>
      <c r="E218" s="159">
        <v>43949</v>
      </c>
      <c r="F218" s="157"/>
      <c r="G218" s="157">
        <v>10527000</v>
      </c>
      <c r="H218" s="157"/>
      <c r="I218" s="158"/>
      <c r="J218" s="160">
        <f t="shared" si="228"/>
        <v>10527000</v>
      </c>
      <c r="K218" s="157"/>
      <c r="L218" s="157">
        <v>10527000</v>
      </c>
      <c r="M218" s="157"/>
      <c r="N218" s="158"/>
      <c r="O218" s="157">
        <f t="shared" si="229"/>
        <v>10527000</v>
      </c>
      <c r="P218" s="157"/>
      <c r="Q218" s="157">
        <v>10206000</v>
      </c>
      <c r="R218" s="157"/>
      <c r="S218" s="157"/>
      <c r="T218" s="160">
        <f t="shared" si="230"/>
        <v>10206000</v>
      </c>
      <c r="U218" s="157"/>
      <c r="V218" s="157">
        <f>O218-T218</f>
        <v>321000</v>
      </c>
    </row>
    <row r="219" spans="1:22" s="155" customFormat="1" ht="15.75" x14ac:dyDescent="0.25">
      <c r="A219" s="151"/>
      <c r="B219" s="84"/>
      <c r="C219" s="156" t="s">
        <v>12</v>
      </c>
      <c r="D219" s="157"/>
      <c r="E219" s="157"/>
      <c r="F219" s="157"/>
      <c r="G219" s="157"/>
      <c r="H219" s="157"/>
      <c r="I219" s="158"/>
      <c r="J219" s="158">
        <f t="shared" si="228"/>
        <v>0</v>
      </c>
      <c r="K219" s="157"/>
      <c r="L219" s="157"/>
      <c r="M219" s="157"/>
      <c r="N219" s="158"/>
      <c r="O219" s="157">
        <f t="shared" si="229"/>
        <v>0</v>
      </c>
      <c r="P219" s="157"/>
      <c r="Q219" s="157"/>
      <c r="R219" s="157"/>
      <c r="S219" s="157"/>
      <c r="T219" s="158">
        <f t="shared" si="230"/>
        <v>0</v>
      </c>
      <c r="U219" s="157">
        <f t="shared" ref="U219:U220" si="244">J219-O219</f>
        <v>0</v>
      </c>
      <c r="V219" s="157">
        <f t="shared" ref="V219:V220" si="245">O219-T219</f>
        <v>0</v>
      </c>
    </row>
    <row r="220" spans="1:22" s="155" customFormat="1" ht="15.75" x14ac:dyDescent="0.25">
      <c r="A220" s="151"/>
      <c r="B220" s="84"/>
      <c r="C220" s="156" t="s">
        <v>13</v>
      </c>
      <c r="D220" s="157"/>
      <c r="E220" s="157"/>
      <c r="F220" s="157"/>
      <c r="G220" s="157"/>
      <c r="H220" s="157"/>
      <c r="I220" s="158"/>
      <c r="J220" s="158">
        <f t="shared" si="228"/>
        <v>0</v>
      </c>
      <c r="K220" s="157"/>
      <c r="L220" s="157"/>
      <c r="M220" s="157"/>
      <c r="N220" s="158"/>
      <c r="O220" s="157">
        <f t="shared" si="229"/>
        <v>0</v>
      </c>
      <c r="P220" s="157"/>
      <c r="Q220" s="157"/>
      <c r="R220" s="157"/>
      <c r="S220" s="157"/>
      <c r="T220" s="158">
        <f t="shared" si="230"/>
        <v>0</v>
      </c>
      <c r="U220" s="157">
        <f t="shared" si="244"/>
        <v>0</v>
      </c>
      <c r="V220" s="157">
        <f t="shared" si="245"/>
        <v>0</v>
      </c>
    </row>
    <row r="221" spans="1:22" s="155" customFormat="1" ht="15.75" x14ac:dyDescent="0.25">
      <c r="A221" s="151"/>
      <c r="B221" s="84"/>
      <c r="C221" s="138"/>
      <c r="D221" s="157"/>
      <c r="E221" s="157"/>
      <c r="F221" s="157"/>
      <c r="G221" s="157"/>
      <c r="H221" s="157"/>
      <c r="I221" s="158"/>
      <c r="J221" s="158"/>
      <c r="K221" s="157"/>
      <c r="L221" s="157"/>
      <c r="M221" s="157"/>
      <c r="N221" s="157"/>
      <c r="O221" s="157"/>
      <c r="P221" s="157"/>
      <c r="Q221" s="157"/>
      <c r="R221" s="157"/>
      <c r="S221" s="157"/>
      <c r="T221" s="158"/>
      <c r="U221" s="157"/>
      <c r="V221" s="157"/>
    </row>
    <row r="222" spans="1:22" s="155" customFormat="1" ht="15.75" x14ac:dyDescent="0.25">
      <c r="A222" s="151"/>
      <c r="B222" s="116"/>
      <c r="C222" s="165" t="s">
        <v>86</v>
      </c>
      <c r="D222" s="152"/>
      <c r="E222" s="152"/>
      <c r="F222" s="152">
        <f t="shared" ref="F222:U222" si="246">SUM(F223:F228)</f>
        <v>0</v>
      </c>
      <c r="G222" s="152">
        <f>G225+G226</f>
        <v>32633000</v>
      </c>
      <c r="H222" s="152">
        <f t="shared" ref="H222:Q222" si="247">H225+H226</f>
        <v>0</v>
      </c>
      <c r="I222" s="152">
        <f t="shared" si="247"/>
        <v>0</v>
      </c>
      <c r="J222" s="154">
        <f t="shared" ref="J222" si="248">SUM(J223:J228)</f>
        <v>32633000</v>
      </c>
      <c r="K222" s="152">
        <f t="shared" si="247"/>
        <v>0</v>
      </c>
      <c r="L222" s="152">
        <f>L225+L226</f>
        <v>32633000</v>
      </c>
      <c r="M222" s="152">
        <f t="shared" si="247"/>
        <v>0</v>
      </c>
      <c r="N222" s="152">
        <f t="shared" si="247"/>
        <v>0</v>
      </c>
      <c r="O222" s="152">
        <f t="shared" ref="O222" si="249">SUM(O223:O228)</f>
        <v>32633000</v>
      </c>
      <c r="P222" s="152">
        <f t="shared" si="247"/>
        <v>0</v>
      </c>
      <c r="Q222" s="152">
        <f t="shared" si="247"/>
        <v>25223000</v>
      </c>
      <c r="R222" s="152">
        <f t="shared" si="246"/>
        <v>0</v>
      </c>
      <c r="S222" s="152">
        <f t="shared" si="246"/>
        <v>0</v>
      </c>
      <c r="T222" s="154">
        <f t="shared" si="246"/>
        <v>25223000</v>
      </c>
      <c r="U222" s="154">
        <f t="shared" si="246"/>
        <v>0</v>
      </c>
      <c r="V222" s="154">
        <f>O222-T222</f>
        <v>7410000</v>
      </c>
    </row>
    <row r="223" spans="1:22" s="155" customFormat="1" ht="15.75" x14ac:dyDescent="0.25">
      <c r="A223" s="151"/>
      <c r="B223" s="84"/>
      <c r="C223" s="156" t="s">
        <v>10</v>
      </c>
      <c r="D223" s="157"/>
      <c r="E223" s="157"/>
      <c r="F223" s="157"/>
      <c r="G223" s="157"/>
      <c r="H223" s="157"/>
      <c r="I223" s="158"/>
      <c r="J223" s="158">
        <f t="shared" ref="J223:J224" si="250">SUM(F223:I223)</f>
        <v>0</v>
      </c>
      <c r="K223" s="157"/>
      <c r="L223" s="157"/>
      <c r="M223" s="157"/>
      <c r="N223" s="158"/>
      <c r="O223" s="157">
        <f t="shared" ref="O223:O224" si="251">SUM(K223:N223)</f>
        <v>0</v>
      </c>
      <c r="P223" s="157"/>
      <c r="Q223" s="157"/>
      <c r="R223" s="157"/>
      <c r="S223" s="157"/>
      <c r="T223" s="158">
        <f t="shared" ref="T223:T224" si="252">SUM(P223:S223)</f>
        <v>0</v>
      </c>
      <c r="U223" s="157">
        <f t="shared" ref="U223:U224" si="253">J223-O223</f>
        <v>0</v>
      </c>
      <c r="V223" s="157">
        <f t="shared" ref="V223:V224" si="254">O223-T223</f>
        <v>0</v>
      </c>
    </row>
    <row r="224" spans="1:22" s="155" customFormat="1" ht="15.75" x14ac:dyDescent="0.25">
      <c r="A224" s="151"/>
      <c r="B224" s="84"/>
      <c r="C224" s="156" t="s">
        <v>11</v>
      </c>
      <c r="D224" s="157"/>
      <c r="E224" s="159"/>
      <c r="F224" s="157"/>
      <c r="G224" s="157"/>
      <c r="H224" s="157"/>
      <c r="I224" s="158"/>
      <c r="J224" s="160">
        <f t="shared" si="250"/>
        <v>0</v>
      </c>
      <c r="K224" s="157"/>
      <c r="L224" s="157"/>
      <c r="M224" s="157"/>
      <c r="N224" s="158"/>
      <c r="O224" s="157">
        <f t="shared" si="251"/>
        <v>0</v>
      </c>
      <c r="P224" s="157"/>
      <c r="Q224" s="157"/>
      <c r="R224" s="157"/>
      <c r="S224" s="157"/>
      <c r="T224" s="160">
        <f t="shared" si="252"/>
        <v>0</v>
      </c>
      <c r="U224" s="157">
        <f t="shared" si="253"/>
        <v>0</v>
      </c>
      <c r="V224" s="157">
        <f t="shared" si="254"/>
        <v>0</v>
      </c>
    </row>
    <row r="225" spans="1:22" s="155" customFormat="1" ht="15.75" x14ac:dyDescent="0.25">
      <c r="A225" s="151"/>
      <c r="B225" s="84"/>
      <c r="C225" s="175" t="s">
        <v>197</v>
      </c>
      <c r="D225" s="157" t="s">
        <v>157</v>
      </c>
      <c r="E225" s="159">
        <v>43927</v>
      </c>
      <c r="F225" s="157"/>
      <c r="G225" s="157">
        <v>25223000</v>
      </c>
      <c r="H225" s="157"/>
      <c r="I225" s="158"/>
      <c r="J225" s="160">
        <f t="shared" si="228"/>
        <v>25223000</v>
      </c>
      <c r="K225" s="157"/>
      <c r="L225" s="157">
        <v>25223000</v>
      </c>
      <c r="M225" s="157"/>
      <c r="N225" s="158"/>
      <c r="O225" s="157">
        <f t="shared" si="229"/>
        <v>25223000</v>
      </c>
      <c r="P225" s="157"/>
      <c r="Q225" s="157">
        <f>O225</f>
        <v>25223000</v>
      </c>
      <c r="R225" s="157"/>
      <c r="S225" s="157"/>
      <c r="T225" s="160">
        <f t="shared" si="230"/>
        <v>25223000</v>
      </c>
      <c r="U225" s="157"/>
      <c r="V225" s="157">
        <f>O225-T225</f>
        <v>0</v>
      </c>
    </row>
    <row r="226" spans="1:22" s="155" customFormat="1" ht="15.75" x14ac:dyDescent="0.25">
      <c r="A226" s="151"/>
      <c r="B226" s="84"/>
      <c r="C226" s="175" t="s">
        <v>63</v>
      </c>
      <c r="D226" s="157" t="s">
        <v>173</v>
      </c>
      <c r="E226" s="159">
        <v>43949</v>
      </c>
      <c r="F226" s="157"/>
      <c r="G226" s="157">
        <v>7410000</v>
      </c>
      <c r="H226" s="157"/>
      <c r="I226" s="158"/>
      <c r="J226" s="160">
        <f t="shared" si="228"/>
        <v>7410000</v>
      </c>
      <c r="K226" s="157"/>
      <c r="L226" s="157">
        <v>7410000</v>
      </c>
      <c r="M226" s="157"/>
      <c r="N226" s="158"/>
      <c r="O226" s="157">
        <f t="shared" si="229"/>
        <v>7410000</v>
      </c>
      <c r="P226" s="157"/>
      <c r="Q226" s="157"/>
      <c r="R226" s="157"/>
      <c r="S226" s="157"/>
      <c r="T226" s="160">
        <f t="shared" si="230"/>
        <v>0</v>
      </c>
      <c r="U226" s="157"/>
      <c r="V226" s="157">
        <f>O226-T226</f>
        <v>7410000</v>
      </c>
    </row>
    <row r="227" spans="1:22" s="155" customFormat="1" ht="15.75" x14ac:dyDescent="0.25">
      <c r="A227" s="151"/>
      <c r="B227" s="84"/>
      <c r="C227" s="156" t="s">
        <v>12</v>
      </c>
      <c r="D227" s="157"/>
      <c r="E227" s="157"/>
      <c r="F227" s="157"/>
      <c r="G227" s="157"/>
      <c r="H227" s="157"/>
      <c r="I227" s="158"/>
      <c r="J227" s="158">
        <f t="shared" si="228"/>
        <v>0</v>
      </c>
      <c r="K227" s="157"/>
      <c r="L227" s="157"/>
      <c r="M227" s="157"/>
      <c r="N227" s="158"/>
      <c r="O227" s="157">
        <f t="shared" si="229"/>
        <v>0</v>
      </c>
      <c r="P227" s="157"/>
      <c r="Q227" s="157"/>
      <c r="R227" s="157"/>
      <c r="S227" s="157"/>
      <c r="T227" s="158">
        <f t="shared" si="230"/>
        <v>0</v>
      </c>
      <c r="U227" s="157">
        <f t="shared" ref="U227:U228" si="255">J227-O227</f>
        <v>0</v>
      </c>
      <c r="V227" s="157">
        <f t="shared" ref="V227:V228" si="256">O227-T227</f>
        <v>0</v>
      </c>
    </row>
    <row r="228" spans="1:22" s="155" customFormat="1" ht="15.75" x14ac:dyDescent="0.25">
      <c r="A228" s="151"/>
      <c r="B228" s="84"/>
      <c r="C228" s="156" t="s">
        <v>13</v>
      </c>
      <c r="D228" s="157"/>
      <c r="E228" s="157"/>
      <c r="F228" s="157"/>
      <c r="G228" s="157"/>
      <c r="H228" s="157"/>
      <c r="I228" s="158"/>
      <c r="J228" s="158">
        <f t="shared" si="228"/>
        <v>0</v>
      </c>
      <c r="K228" s="157"/>
      <c r="L228" s="157"/>
      <c r="M228" s="157"/>
      <c r="N228" s="158"/>
      <c r="O228" s="157">
        <f t="shared" si="229"/>
        <v>0</v>
      </c>
      <c r="P228" s="157"/>
      <c r="Q228" s="157"/>
      <c r="R228" s="157"/>
      <c r="S228" s="157"/>
      <c r="T228" s="158">
        <f t="shared" si="230"/>
        <v>0</v>
      </c>
      <c r="U228" s="157">
        <f t="shared" si="255"/>
        <v>0</v>
      </c>
      <c r="V228" s="157">
        <f t="shared" si="256"/>
        <v>0</v>
      </c>
    </row>
    <row r="229" spans="1:22" s="155" customFormat="1" ht="15.75" x14ac:dyDescent="0.25">
      <c r="A229" s="151"/>
      <c r="B229" s="84"/>
      <c r="C229" s="138"/>
      <c r="D229" s="157"/>
      <c r="E229" s="157"/>
      <c r="F229" s="157"/>
      <c r="G229" s="157"/>
      <c r="H229" s="157"/>
      <c r="I229" s="158"/>
      <c r="J229" s="158"/>
      <c r="K229" s="157"/>
      <c r="L229" s="157"/>
      <c r="M229" s="157"/>
      <c r="N229" s="157"/>
      <c r="O229" s="157"/>
      <c r="P229" s="157"/>
      <c r="Q229" s="157"/>
      <c r="R229" s="157"/>
      <c r="S229" s="157"/>
      <c r="T229" s="158"/>
      <c r="U229" s="157"/>
      <c r="V229" s="157"/>
    </row>
    <row r="230" spans="1:22" s="155" customFormat="1" ht="15.75" x14ac:dyDescent="0.25">
      <c r="A230" s="151"/>
      <c r="B230" s="116"/>
      <c r="C230" s="165" t="s">
        <v>87</v>
      </c>
      <c r="D230" s="152"/>
      <c r="E230" s="152"/>
      <c r="F230" s="152">
        <f t="shared" ref="F230:U230" si="257">SUM(F231:F236)</f>
        <v>0</v>
      </c>
      <c r="G230" s="152">
        <f>G233+G234</f>
        <v>48700000</v>
      </c>
      <c r="H230" s="152">
        <f t="shared" ref="H230:Q230" si="258">H233+H234</f>
        <v>0</v>
      </c>
      <c r="I230" s="152">
        <f t="shared" si="258"/>
        <v>0</v>
      </c>
      <c r="J230" s="154">
        <f t="shared" ref="J230" si="259">SUM(J231:J236)</f>
        <v>48700000</v>
      </c>
      <c r="K230" s="152">
        <f t="shared" si="258"/>
        <v>0</v>
      </c>
      <c r="L230" s="152">
        <f>L233+L234</f>
        <v>48700000</v>
      </c>
      <c r="M230" s="152">
        <f t="shared" si="258"/>
        <v>0</v>
      </c>
      <c r="N230" s="152">
        <f t="shared" si="258"/>
        <v>0</v>
      </c>
      <c r="O230" s="152">
        <f t="shared" ref="O230" si="260">SUM(O231:O236)</f>
        <v>48700000</v>
      </c>
      <c r="P230" s="152">
        <f t="shared" si="258"/>
        <v>0</v>
      </c>
      <c r="Q230" s="152">
        <f t="shared" si="258"/>
        <v>48463000</v>
      </c>
      <c r="R230" s="152">
        <f t="shared" si="257"/>
        <v>0</v>
      </c>
      <c r="S230" s="152">
        <f t="shared" si="257"/>
        <v>0</v>
      </c>
      <c r="T230" s="154">
        <f t="shared" si="257"/>
        <v>48463000</v>
      </c>
      <c r="U230" s="154">
        <f t="shared" si="257"/>
        <v>0</v>
      </c>
      <c r="V230" s="154">
        <f>O230-T230</f>
        <v>237000</v>
      </c>
    </row>
    <row r="231" spans="1:22" s="155" customFormat="1" ht="15.75" x14ac:dyDescent="0.25">
      <c r="A231" s="151"/>
      <c r="B231" s="84"/>
      <c r="C231" s="156" t="s">
        <v>10</v>
      </c>
      <c r="D231" s="157"/>
      <c r="E231" s="157"/>
      <c r="F231" s="157"/>
      <c r="G231" s="157"/>
      <c r="H231" s="157"/>
      <c r="I231" s="158"/>
      <c r="J231" s="158">
        <f t="shared" ref="J231:J232" si="261">SUM(F231:I231)</f>
        <v>0</v>
      </c>
      <c r="K231" s="157"/>
      <c r="L231" s="157"/>
      <c r="M231" s="157"/>
      <c r="N231" s="158"/>
      <c r="O231" s="157">
        <f t="shared" ref="O231:O232" si="262">SUM(K231:N231)</f>
        <v>0</v>
      </c>
      <c r="P231" s="157"/>
      <c r="Q231" s="157"/>
      <c r="R231" s="157"/>
      <c r="S231" s="157"/>
      <c r="T231" s="158">
        <f t="shared" ref="T231:T232" si="263">SUM(P231:S231)</f>
        <v>0</v>
      </c>
      <c r="U231" s="157">
        <f t="shared" ref="U231:U232" si="264">J231-O231</f>
        <v>0</v>
      </c>
      <c r="V231" s="157">
        <f t="shared" ref="V231:V232" si="265">O231-T231</f>
        <v>0</v>
      </c>
    </row>
    <row r="232" spans="1:22" s="155" customFormat="1" ht="15.75" x14ac:dyDescent="0.25">
      <c r="A232" s="151"/>
      <c r="B232" s="84"/>
      <c r="C232" s="156" t="s">
        <v>11</v>
      </c>
      <c r="D232" s="157"/>
      <c r="E232" s="159"/>
      <c r="F232" s="157"/>
      <c r="G232" s="157"/>
      <c r="H232" s="157"/>
      <c r="I232" s="158"/>
      <c r="J232" s="160">
        <f t="shared" si="261"/>
        <v>0</v>
      </c>
      <c r="K232" s="157"/>
      <c r="L232" s="157"/>
      <c r="M232" s="157"/>
      <c r="N232" s="158"/>
      <c r="O232" s="157">
        <f t="shared" si="262"/>
        <v>0</v>
      </c>
      <c r="P232" s="157"/>
      <c r="Q232" s="157"/>
      <c r="R232" s="157"/>
      <c r="S232" s="157"/>
      <c r="T232" s="160">
        <f t="shared" si="263"/>
        <v>0</v>
      </c>
      <c r="U232" s="157">
        <f t="shared" si="264"/>
        <v>0</v>
      </c>
      <c r="V232" s="157">
        <f t="shared" si="265"/>
        <v>0</v>
      </c>
    </row>
    <row r="233" spans="1:22" s="155" customFormat="1" ht="15.75" x14ac:dyDescent="0.25">
      <c r="A233" s="151"/>
      <c r="B233" s="84"/>
      <c r="C233" s="175" t="s">
        <v>197</v>
      </c>
      <c r="D233" s="157" t="s">
        <v>157</v>
      </c>
      <c r="E233" s="159">
        <v>43927</v>
      </c>
      <c r="F233" s="157"/>
      <c r="G233" s="157">
        <v>40051000</v>
      </c>
      <c r="H233" s="157"/>
      <c r="I233" s="158"/>
      <c r="J233" s="160">
        <f t="shared" si="228"/>
        <v>40051000</v>
      </c>
      <c r="K233" s="157"/>
      <c r="L233" s="157">
        <v>40051000</v>
      </c>
      <c r="M233" s="157"/>
      <c r="N233" s="158"/>
      <c r="O233" s="157">
        <f t="shared" si="229"/>
        <v>40051000</v>
      </c>
      <c r="P233" s="157"/>
      <c r="Q233" s="157">
        <f>O233</f>
        <v>40051000</v>
      </c>
      <c r="R233" s="157"/>
      <c r="S233" s="157"/>
      <c r="T233" s="160">
        <f t="shared" si="230"/>
        <v>40051000</v>
      </c>
      <c r="U233" s="157"/>
      <c r="V233" s="157">
        <f>O233-T233</f>
        <v>0</v>
      </c>
    </row>
    <row r="234" spans="1:22" s="155" customFormat="1" ht="15.75" x14ac:dyDescent="0.25">
      <c r="A234" s="151"/>
      <c r="B234" s="84"/>
      <c r="C234" s="175" t="s">
        <v>63</v>
      </c>
      <c r="D234" s="157" t="s">
        <v>174</v>
      </c>
      <c r="E234" s="159">
        <v>43949</v>
      </c>
      <c r="F234" s="157"/>
      <c r="G234" s="157">
        <v>8649000</v>
      </c>
      <c r="H234" s="157"/>
      <c r="I234" s="158"/>
      <c r="J234" s="160">
        <f t="shared" si="228"/>
        <v>8649000</v>
      </c>
      <c r="K234" s="157"/>
      <c r="L234" s="157">
        <v>8649000</v>
      </c>
      <c r="M234" s="157"/>
      <c r="N234" s="158"/>
      <c r="O234" s="157">
        <f t="shared" si="229"/>
        <v>8649000</v>
      </c>
      <c r="P234" s="157"/>
      <c r="Q234" s="157">
        <v>8412000</v>
      </c>
      <c r="R234" s="157"/>
      <c r="S234" s="157"/>
      <c r="T234" s="160">
        <f t="shared" si="230"/>
        <v>8412000</v>
      </c>
      <c r="U234" s="157"/>
      <c r="V234" s="157">
        <f>O234-T234</f>
        <v>237000</v>
      </c>
    </row>
    <row r="235" spans="1:22" s="155" customFormat="1" ht="15.75" x14ac:dyDescent="0.25">
      <c r="A235" s="151"/>
      <c r="B235" s="84"/>
      <c r="C235" s="156" t="s">
        <v>12</v>
      </c>
      <c r="D235" s="157"/>
      <c r="E235" s="157"/>
      <c r="F235" s="157"/>
      <c r="G235" s="157"/>
      <c r="H235" s="157"/>
      <c r="I235" s="158"/>
      <c r="J235" s="158">
        <f t="shared" si="228"/>
        <v>0</v>
      </c>
      <c r="K235" s="157"/>
      <c r="L235" s="157"/>
      <c r="M235" s="157"/>
      <c r="N235" s="158"/>
      <c r="O235" s="157">
        <f t="shared" si="229"/>
        <v>0</v>
      </c>
      <c r="P235" s="157"/>
      <c r="Q235" s="157"/>
      <c r="R235" s="157"/>
      <c r="S235" s="157"/>
      <c r="T235" s="158">
        <f t="shared" si="230"/>
        <v>0</v>
      </c>
      <c r="U235" s="157">
        <f t="shared" ref="U235:U236" si="266">J235-O235</f>
        <v>0</v>
      </c>
      <c r="V235" s="157">
        <f t="shared" ref="V235:V236" si="267">O235-T235</f>
        <v>0</v>
      </c>
    </row>
    <row r="236" spans="1:22" s="155" customFormat="1" ht="15.75" x14ac:dyDescent="0.25">
      <c r="A236" s="151"/>
      <c r="B236" s="84"/>
      <c r="C236" s="156" t="s">
        <v>13</v>
      </c>
      <c r="D236" s="157"/>
      <c r="E236" s="157"/>
      <c r="F236" s="157"/>
      <c r="G236" s="157"/>
      <c r="H236" s="157"/>
      <c r="I236" s="158"/>
      <c r="J236" s="158">
        <f t="shared" si="228"/>
        <v>0</v>
      </c>
      <c r="K236" s="157"/>
      <c r="L236" s="157"/>
      <c r="M236" s="157"/>
      <c r="N236" s="158"/>
      <c r="O236" s="157">
        <f t="shared" si="229"/>
        <v>0</v>
      </c>
      <c r="P236" s="157"/>
      <c r="Q236" s="157"/>
      <c r="R236" s="157"/>
      <c r="S236" s="157"/>
      <c r="T236" s="158">
        <f t="shared" si="230"/>
        <v>0</v>
      </c>
      <c r="U236" s="157">
        <f t="shared" si="266"/>
        <v>0</v>
      </c>
      <c r="V236" s="157">
        <f t="shared" si="267"/>
        <v>0</v>
      </c>
    </row>
    <row r="237" spans="1:22" s="155" customFormat="1" ht="15.75" x14ac:dyDescent="0.25">
      <c r="A237" s="151"/>
      <c r="B237" s="84"/>
      <c r="C237" s="138"/>
      <c r="D237" s="157"/>
      <c r="E237" s="157"/>
      <c r="F237" s="157"/>
      <c r="G237" s="157"/>
      <c r="H237" s="157"/>
      <c r="I237" s="158"/>
      <c r="J237" s="158"/>
      <c r="K237" s="157"/>
      <c r="L237" s="157"/>
      <c r="M237" s="157"/>
      <c r="N237" s="157"/>
      <c r="O237" s="157"/>
      <c r="P237" s="157"/>
      <c r="Q237" s="157"/>
      <c r="R237" s="157"/>
      <c r="S237" s="157"/>
      <c r="T237" s="158"/>
      <c r="U237" s="157"/>
      <c r="V237" s="157"/>
    </row>
    <row r="238" spans="1:22" s="155" customFormat="1" ht="15.75" x14ac:dyDescent="0.25">
      <c r="A238" s="151"/>
      <c r="B238" s="116"/>
      <c r="C238" s="165" t="s">
        <v>88</v>
      </c>
      <c r="D238" s="152"/>
      <c r="E238" s="152"/>
      <c r="F238" s="152">
        <f t="shared" ref="F238:U238" si="268">SUM(F239:F244)</f>
        <v>0</v>
      </c>
      <c r="G238" s="152">
        <f>G241+G242</f>
        <v>19970500</v>
      </c>
      <c r="H238" s="152">
        <f t="shared" ref="H238:Q238" si="269">H241+H242</f>
        <v>0</v>
      </c>
      <c r="I238" s="152">
        <f t="shared" si="269"/>
        <v>0</v>
      </c>
      <c r="J238" s="154">
        <f t="shared" ref="J238" si="270">SUM(J239:J244)</f>
        <v>19970500</v>
      </c>
      <c r="K238" s="152">
        <f t="shared" si="269"/>
        <v>0</v>
      </c>
      <c r="L238" s="152">
        <f>L241+L242</f>
        <v>19970500</v>
      </c>
      <c r="M238" s="152">
        <f t="shared" si="269"/>
        <v>0</v>
      </c>
      <c r="N238" s="152">
        <f t="shared" si="269"/>
        <v>0</v>
      </c>
      <c r="O238" s="152">
        <f t="shared" ref="O238" si="271">SUM(O239:O244)</f>
        <v>19970500</v>
      </c>
      <c r="P238" s="152">
        <f t="shared" si="269"/>
        <v>0</v>
      </c>
      <c r="Q238" s="152">
        <f t="shared" si="269"/>
        <v>16010500</v>
      </c>
      <c r="R238" s="152">
        <f t="shared" si="268"/>
        <v>3879000</v>
      </c>
      <c r="S238" s="152">
        <f t="shared" si="268"/>
        <v>0</v>
      </c>
      <c r="T238" s="154">
        <f t="shared" si="268"/>
        <v>19889500</v>
      </c>
      <c r="U238" s="154">
        <f t="shared" si="268"/>
        <v>0</v>
      </c>
      <c r="V238" s="154">
        <f>O238-T238</f>
        <v>81000</v>
      </c>
    </row>
    <row r="239" spans="1:22" s="155" customFormat="1" ht="15.75" x14ac:dyDescent="0.25">
      <c r="A239" s="151"/>
      <c r="B239" s="84"/>
      <c r="C239" s="156" t="s">
        <v>10</v>
      </c>
      <c r="D239" s="157"/>
      <c r="E239" s="157"/>
      <c r="F239" s="157"/>
      <c r="G239" s="157"/>
      <c r="H239" s="157"/>
      <c r="I239" s="158"/>
      <c r="J239" s="158">
        <f t="shared" ref="J239:J268" si="272">SUM(F239:I239)</f>
        <v>0</v>
      </c>
      <c r="K239" s="157"/>
      <c r="L239" s="157"/>
      <c r="M239" s="157"/>
      <c r="N239" s="158"/>
      <c r="O239" s="157">
        <f t="shared" ref="O239:O268" si="273">SUM(K239:N239)</f>
        <v>0</v>
      </c>
      <c r="P239" s="157"/>
      <c r="Q239" s="157"/>
      <c r="R239" s="157"/>
      <c r="S239" s="157"/>
      <c r="T239" s="158">
        <f t="shared" ref="T239:T268" si="274">SUM(P239:S239)</f>
        <v>0</v>
      </c>
      <c r="U239" s="157">
        <f t="shared" ref="U239:U240" si="275">J239-O239</f>
        <v>0</v>
      </c>
      <c r="V239" s="157">
        <f t="shared" ref="V239:V240" si="276">O239-T239</f>
        <v>0</v>
      </c>
    </row>
    <row r="240" spans="1:22" s="155" customFormat="1" ht="15.75" x14ac:dyDescent="0.25">
      <c r="A240" s="151"/>
      <c r="B240" s="84"/>
      <c r="C240" s="156" t="s">
        <v>11</v>
      </c>
      <c r="D240" s="157"/>
      <c r="E240" s="159"/>
      <c r="F240" s="157"/>
      <c r="G240" s="157"/>
      <c r="H240" s="157"/>
      <c r="I240" s="158"/>
      <c r="J240" s="160">
        <f t="shared" si="272"/>
        <v>0</v>
      </c>
      <c r="K240" s="157"/>
      <c r="L240" s="157"/>
      <c r="M240" s="157"/>
      <c r="N240" s="158"/>
      <c r="O240" s="157">
        <f t="shared" si="273"/>
        <v>0</v>
      </c>
      <c r="P240" s="157"/>
      <c r="Q240" s="157"/>
      <c r="R240" s="157"/>
      <c r="S240" s="157"/>
      <c r="T240" s="160">
        <f t="shared" si="274"/>
        <v>0</v>
      </c>
      <c r="U240" s="157">
        <f t="shared" si="275"/>
        <v>0</v>
      </c>
      <c r="V240" s="157">
        <f t="shared" si="276"/>
        <v>0</v>
      </c>
    </row>
    <row r="241" spans="1:22" s="155" customFormat="1" ht="15.75" x14ac:dyDescent="0.25">
      <c r="A241" s="151"/>
      <c r="B241" s="84"/>
      <c r="C241" s="175" t="s">
        <v>197</v>
      </c>
      <c r="D241" s="157" t="s">
        <v>157</v>
      </c>
      <c r="E241" s="159">
        <v>43927</v>
      </c>
      <c r="F241" s="157"/>
      <c r="G241" s="157">
        <v>16010500</v>
      </c>
      <c r="H241" s="157"/>
      <c r="I241" s="158"/>
      <c r="J241" s="160">
        <f t="shared" si="272"/>
        <v>16010500</v>
      </c>
      <c r="K241" s="157"/>
      <c r="L241" s="157">
        <v>16010500</v>
      </c>
      <c r="M241" s="157"/>
      <c r="N241" s="158"/>
      <c r="O241" s="157">
        <f t="shared" si="273"/>
        <v>16010500</v>
      </c>
      <c r="P241" s="157"/>
      <c r="Q241" s="157">
        <f>O241</f>
        <v>16010500</v>
      </c>
      <c r="R241" s="157"/>
      <c r="S241" s="157"/>
      <c r="T241" s="160">
        <f t="shared" si="274"/>
        <v>16010500</v>
      </c>
      <c r="U241" s="157"/>
      <c r="V241" s="157">
        <f>O241-T241</f>
        <v>0</v>
      </c>
    </row>
    <row r="242" spans="1:22" s="155" customFormat="1" ht="15.75" x14ac:dyDescent="0.25">
      <c r="A242" s="151"/>
      <c r="B242" s="84"/>
      <c r="C242" s="175" t="s">
        <v>63</v>
      </c>
      <c r="D242" s="157" t="s">
        <v>158</v>
      </c>
      <c r="E242" s="159">
        <v>43938</v>
      </c>
      <c r="F242" s="157"/>
      <c r="G242" s="157">
        <v>3960000</v>
      </c>
      <c r="H242" s="157"/>
      <c r="I242" s="158"/>
      <c r="J242" s="160">
        <f t="shared" si="272"/>
        <v>3960000</v>
      </c>
      <c r="K242" s="157"/>
      <c r="L242" s="157">
        <v>3960000</v>
      </c>
      <c r="M242" s="157"/>
      <c r="N242" s="158"/>
      <c r="O242" s="157">
        <f t="shared" si="273"/>
        <v>3960000</v>
      </c>
      <c r="P242" s="157"/>
      <c r="Q242" s="157"/>
      <c r="R242" s="157">
        <v>3879000</v>
      </c>
      <c r="S242" s="157"/>
      <c r="T242" s="160">
        <f t="shared" si="274"/>
        <v>3879000</v>
      </c>
      <c r="U242" s="157"/>
      <c r="V242" s="157">
        <f>O242-T242</f>
        <v>81000</v>
      </c>
    </row>
    <row r="243" spans="1:22" s="155" customFormat="1" ht="15.75" x14ac:dyDescent="0.25">
      <c r="A243" s="151"/>
      <c r="B243" s="84"/>
      <c r="C243" s="156" t="s">
        <v>12</v>
      </c>
      <c r="D243" s="157"/>
      <c r="E243" s="157"/>
      <c r="F243" s="157"/>
      <c r="G243" s="157"/>
      <c r="H243" s="157"/>
      <c r="I243" s="158"/>
      <c r="J243" s="158">
        <f t="shared" si="272"/>
        <v>0</v>
      </c>
      <c r="K243" s="157"/>
      <c r="L243" s="157"/>
      <c r="M243" s="157"/>
      <c r="N243" s="158"/>
      <c r="O243" s="157">
        <f t="shared" si="273"/>
        <v>0</v>
      </c>
      <c r="P243" s="157"/>
      <c r="Q243" s="157"/>
      <c r="R243" s="157"/>
      <c r="S243" s="157"/>
      <c r="T243" s="158">
        <f t="shared" si="274"/>
        <v>0</v>
      </c>
      <c r="U243" s="157">
        <f t="shared" ref="U243:U244" si="277">J243-O243</f>
        <v>0</v>
      </c>
      <c r="V243" s="157">
        <f t="shared" ref="V243:V244" si="278">O243-T243</f>
        <v>0</v>
      </c>
    </row>
    <row r="244" spans="1:22" s="155" customFormat="1" ht="15.75" x14ac:dyDescent="0.25">
      <c r="A244" s="151"/>
      <c r="B244" s="84"/>
      <c r="C244" s="156" t="s">
        <v>13</v>
      </c>
      <c r="D244" s="157"/>
      <c r="E244" s="157"/>
      <c r="F244" s="157"/>
      <c r="G244" s="157"/>
      <c r="H244" s="157"/>
      <c r="I244" s="158"/>
      <c r="J244" s="158">
        <f t="shared" si="272"/>
        <v>0</v>
      </c>
      <c r="K244" s="157"/>
      <c r="L244" s="157"/>
      <c r="M244" s="157"/>
      <c r="N244" s="158"/>
      <c r="O244" s="157">
        <f t="shared" si="273"/>
        <v>0</v>
      </c>
      <c r="P244" s="157"/>
      <c r="Q244" s="157"/>
      <c r="R244" s="157"/>
      <c r="S244" s="157"/>
      <c r="T244" s="158">
        <f t="shared" si="274"/>
        <v>0</v>
      </c>
      <c r="U244" s="157">
        <f t="shared" si="277"/>
        <v>0</v>
      </c>
      <c r="V244" s="157">
        <f t="shared" si="278"/>
        <v>0</v>
      </c>
    </row>
    <row r="245" spans="1:22" s="155" customFormat="1" ht="15.75" x14ac:dyDescent="0.25">
      <c r="A245" s="151"/>
      <c r="B245" s="84"/>
      <c r="C245" s="138"/>
      <c r="D245" s="157"/>
      <c r="E245" s="157"/>
      <c r="F245" s="157"/>
      <c r="G245" s="157"/>
      <c r="H245" s="157"/>
      <c r="I245" s="158"/>
      <c r="J245" s="158"/>
      <c r="K245" s="157"/>
      <c r="L245" s="157"/>
      <c r="M245" s="157"/>
      <c r="N245" s="157"/>
      <c r="O245" s="157"/>
      <c r="P245" s="157"/>
      <c r="Q245" s="157"/>
      <c r="R245" s="157"/>
      <c r="S245" s="157"/>
      <c r="T245" s="158"/>
      <c r="U245" s="157"/>
      <c r="V245" s="157"/>
    </row>
    <row r="246" spans="1:22" s="155" customFormat="1" ht="15.75" x14ac:dyDescent="0.25">
      <c r="A246" s="151"/>
      <c r="B246" s="116"/>
      <c r="C246" s="165" t="s">
        <v>89</v>
      </c>
      <c r="D246" s="152"/>
      <c r="E246" s="152"/>
      <c r="F246" s="152">
        <f t="shared" ref="F246:U246" si="279">SUM(F247:F252)</f>
        <v>0</v>
      </c>
      <c r="G246" s="152">
        <f>G249+G250</f>
        <v>30877000</v>
      </c>
      <c r="H246" s="152">
        <f t="shared" ref="H246:Q246" si="280">H249+H250</f>
        <v>0</v>
      </c>
      <c r="I246" s="152">
        <f t="shared" si="280"/>
        <v>0</v>
      </c>
      <c r="J246" s="154">
        <f t="shared" ref="J246" si="281">SUM(J247:J252)</f>
        <v>30877000</v>
      </c>
      <c r="K246" s="152">
        <f t="shared" si="280"/>
        <v>0</v>
      </c>
      <c r="L246" s="152">
        <f>L249+L250</f>
        <v>30877000</v>
      </c>
      <c r="M246" s="152">
        <f t="shared" si="280"/>
        <v>0</v>
      </c>
      <c r="N246" s="152">
        <f t="shared" si="280"/>
        <v>0</v>
      </c>
      <c r="O246" s="152">
        <f t="shared" ref="O246" si="282">SUM(O247:O252)</f>
        <v>30877000</v>
      </c>
      <c r="P246" s="152">
        <f t="shared" si="280"/>
        <v>0</v>
      </c>
      <c r="Q246" s="152">
        <f t="shared" si="280"/>
        <v>24244000</v>
      </c>
      <c r="R246" s="152">
        <f t="shared" si="279"/>
        <v>6360000</v>
      </c>
      <c r="S246" s="152">
        <f t="shared" si="279"/>
        <v>0</v>
      </c>
      <c r="T246" s="154">
        <f t="shared" si="279"/>
        <v>30604000</v>
      </c>
      <c r="U246" s="154">
        <f t="shared" si="279"/>
        <v>0</v>
      </c>
      <c r="V246" s="154">
        <f>O246-T246</f>
        <v>273000</v>
      </c>
    </row>
    <row r="247" spans="1:22" s="155" customFormat="1" ht="15.75" x14ac:dyDescent="0.25">
      <c r="A247" s="151"/>
      <c r="B247" s="84"/>
      <c r="C247" s="156" t="s">
        <v>10</v>
      </c>
      <c r="D247" s="157"/>
      <c r="E247" s="157"/>
      <c r="F247" s="157"/>
      <c r="G247" s="157"/>
      <c r="H247" s="157"/>
      <c r="I247" s="158"/>
      <c r="J247" s="158">
        <f t="shared" ref="J247:J248" si="283">SUM(F247:I247)</f>
        <v>0</v>
      </c>
      <c r="K247" s="157"/>
      <c r="L247" s="157"/>
      <c r="M247" s="157"/>
      <c r="N247" s="158"/>
      <c r="O247" s="157">
        <f t="shared" ref="O247:O248" si="284">SUM(K247:N247)</f>
        <v>0</v>
      </c>
      <c r="P247" s="157"/>
      <c r="Q247" s="157"/>
      <c r="R247" s="157"/>
      <c r="S247" s="157"/>
      <c r="T247" s="158">
        <f t="shared" ref="T247:T248" si="285">SUM(P247:S247)</f>
        <v>0</v>
      </c>
      <c r="U247" s="157">
        <f t="shared" ref="U247:U248" si="286">J247-O247</f>
        <v>0</v>
      </c>
      <c r="V247" s="157">
        <f t="shared" ref="V247:V248" si="287">O247-T247</f>
        <v>0</v>
      </c>
    </row>
    <row r="248" spans="1:22" s="155" customFormat="1" ht="15.75" x14ac:dyDescent="0.25">
      <c r="A248" s="151"/>
      <c r="B248" s="84"/>
      <c r="C248" s="156" t="s">
        <v>11</v>
      </c>
      <c r="D248" s="157"/>
      <c r="E248" s="159"/>
      <c r="F248" s="157"/>
      <c r="G248" s="157"/>
      <c r="H248" s="157"/>
      <c r="I248" s="158"/>
      <c r="J248" s="160">
        <f t="shared" si="283"/>
        <v>0</v>
      </c>
      <c r="K248" s="157"/>
      <c r="L248" s="157"/>
      <c r="M248" s="157"/>
      <c r="N248" s="158"/>
      <c r="O248" s="157">
        <f t="shared" si="284"/>
        <v>0</v>
      </c>
      <c r="P248" s="157"/>
      <c r="Q248" s="157"/>
      <c r="R248" s="157"/>
      <c r="S248" s="157"/>
      <c r="T248" s="160">
        <f t="shared" si="285"/>
        <v>0</v>
      </c>
      <c r="U248" s="157">
        <f t="shared" si="286"/>
        <v>0</v>
      </c>
      <c r="V248" s="157">
        <f t="shared" si="287"/>
        <v>0</v>
      </c>
    </row>
    <row r="249" spans="1:22" s="155" customFormat="1" ht="15.75" x14ac:dyDescent="0.25">
      <c r="A249" s="151"/>
      <c r="B249" s="84"/>
      <c r="C249" s="175" t="s">
        <v>197</v>
      </c>
      <c r="D249" s="157" t="s">
        <v>157</v>
      </c>
      <c r="E249" s="159">
        <v>43927</v>
      </c>
      <c r="F249" s="157"/>
      <c r="G249" s="157">
        <v>24244000</v>
      </c>
      <c r="H249" s="157"/>
      <c r="I249" s="158"/>
      <c r="J249" s="160">
        <f t="shared" si="272"/>
        <v>24244000</v>
      </c>
      <c r="K249" s="157"/>
      <c r="L249" s="157">
        <v>24244000</v>
      </c>
      <c r="M249" s="157"/>
      <c r="N249" s="158"/>
      <c r="O249" s="157">
        <f t="shared" si="273"/>
        <v>24244000</v>
      </c>
      <c r="P249" s="157"/>
      <c r="Q249" s="157">
        <f>O249</f>
        <v>24244000</v>
      </c>
      <c r="R249" s="157"/>
      <c r="S249" s="157"/>
      <c r="T249" s="160">
        <f t="shared" si="274"/>
        <v>24244000</v>
      </c>
      <c r="U249" s="157"/>
      <c r="V249" s="157">
        <f>O249-T249</f>
        <v>0</v>
      </c>
    </row>
    <row r="250" spans="1:22" s="155" customFormat="1" ht="15.75" x14ac:dyDescent="0.25">
      <c r="A250" s="151"/>
      <c r="B250" s="84"/>
      <c r="C250" s="175" t="s">
        <v>63</v>
      </c>
      <c r="D250" s="157" t="s">
        <v>160</v>
      </c>
      <c r="E250" s="159">
        <v>43941</v>
      </c>
      <c r="F250" s="157"/>
      <c r="G250" s="157">
        <v>6633000</v>
      </c>
      <c r="H250" s="157"/>
      <c r="I250" s="158"/>
      <c r="J250" s="160">
        <f t="shared" si="272"/>
        <v>6633000</v>
      </c>
      <c r="K250" s="157"/>
      <c r="L250" s="157">
        <v>6633000</v>
      </c>
      <c r="M250" s="157"/>
      <c r="N250" s="158"/>
      <c r="O250" s="157">
        <f t="shared" si="273"/>
        <v>6633000</v>
      </c>
      <c r="P250" s="157"/>
      <c r="Q250" s="157"/>
      <c r="R250" s="157">
        <v>6360000</v>
      </c>
      <c r="S250" s="157"/>
      <c r="T250" s="160">
        <f t="shared" si="274"/>
        <v>6360000</v>
      </c>
      <c r="U250" s="157"/>
      <c r="V250" s="157">
        <f>O250-T250</f>
        <v>273000</v>
      </c>
    </row>
    <row r="251" spans="1:22" s="155" customFormat="1" ht="15.75" x14ac:dyDescent="0.25">
      <c r="A251" s="151"/>
      <c r="B251" s="84"/>
      <c r="C251" s="156" t="s">
        <v>12</v>
      </c>
      <c r="D251" s="157"/>
      <c r="E251" s="157"/>
      <c r="F251" s="157"/>
      <c r="G251" s="157"/>
      <c r="H251" s="157"/>
      <c r="I251" s="158"/>
      <c r="J251" s="158">
        <f t="shared" si="272"/>
        <v>0</v>
      </c>
      <c r="K251" s="157"/>
      <c r="L251" s="157"/>
      <c r="M251" s="157"/>
      <c r="N251" s="158"/>
      <c r="O251" s="157">
        <f t="shared" si="273"/>
        <v>0</v>
      </c>
      <c r="P251" s="157"/>
      <c r="Q251" s="157"/>
      <c r="R251" s="157"/>
      <c r="S251" s="157"/>
      <c r="T251" s="158">
        <f t="shared" si="274"/>
        <v>0</v>
      </c>
      <c r="U251" s="157">
        <f t="shared" ref="U251:U252" si="288">J251-O251</f>
        <v>0</v>
      </c>
      <c r="V251" s="157">
        <f t="shared" ref="V251:V252" si="289">O251-T251</f>
        <v>0</v>
      </c>
    </row>
    <row r="252" spans="1:22" s="155" customFormat="1" ht="15.75" x14ac:dyDescent="0.25">
      <c r="A252" s="151"/>
      <c r="B252" s="84"/>
      <c r="C252" s="156" t="s">
        <v>13</v>
      </c>
      <c r="D252" s="157"/>
      <c r="E252" s="157"/>
      <c r="F252" s="157"/>
      <c r="G252" s="157"/>
      <c r="H252" s="157"/>
      <c r="I252" s="158"/>
      <c r="J252" s="158">
        <f t="shared" si="272"/>
        <v>0</v>
      </c>
      <c r="K252" s="157"/>
      <c r="L252" s="157"/>
      <c r="M252" s="157"/>
      <c r="N252" s="158"/>
      <c r="O252" s="157">
        <f t="shared" si="273"/>
        <v>0</v>
      </c>
      <c r="P252" s="157"/>
      <c r="Q252" s="157"/>
      <c r="R252" s="157"/>
      <c r="S252" s="157"/>
      <c r="T252" s="158">
        <f t="shared" si="274"/>
        <v>0</v>
      </c>
      <c r="U252" s="157">
        <f t="shared" si="288"/>
        <v>0</v>
      </c>
      <c r="V252" s="157">
        <f t="shared" si="289"/>
        <v>0</v>
      </c>
    </row>
    <row r="253" spans="1:22" s="155" customFormat="1" ht="15.75" x14ac:dyDescent="0.25">
      <c r="A253" s="151"/>
      <c r="B253" s="84"/>
      <c r="C253" s="138"/>
      <c r="D253" s="157"/>
      <c r="E253" s="157"/>
      <c r="F253" s="157"/>
      <c r="G253" s="157"/>
      <c r="H253" s="157"/>
      <c r="I253" s="158"/>
      <c r="J253" s="158"/>
      <c r="K253" s="157"/>
      <c r="L253" s="157"/>
      <c r="M253" s="157"/>
      <c r="N253" s="157"/>
      <c r="O253" s="157"/>
      <c r="P253" s="157"/>
      <c r="Q253" s="157"/>
      <c r="R253" s="157"/>
      <c r="S253" s="157"/>
      <c r="T253" s="158"/>
      <c r="U253" s="157"/>
      <c r="V253" s="157"/>
    </row>
    <row r="254" spans="1:22" s="155" customFormat="1" ht="15.75" x14ac:dyDescent="0.25">
      <c r="A254" s="151"/>
      <c r="B254" s="116"/>
      <c r="C254" s="165" t="s">
        <v>90</v>
      </c>
      <c r="D254" s="152"/>
      <c r="E254" s="152"/>
      <c r="F254" s="152">
        <f t="shared" ref="F254:U254" si="290">SUM(F255:F260)</f>
        <v>0</v>
      </c>
      <c r="G254" s="152">
        <f>G257+G258</f>
        <v>135599000</v>
      </c>
      <c r="H254" s="152">
        <f t="shared" ref="H254:Q254" si="291">H257+H258</f>
        <v>0</v>
      </c>
      <c r="I254" s="152">
        <f t="shared" si="291"/>
        <v>0</v>
      </c>
      <c r="J254" s="154">
        <f t="shared" ref="J254" si="292">SUM(J255:J260)</f>
        <v>135599000</v>
      </c>
      <c r="K254" s="152">
        <f t="shared" si="291"/>
        <v>0</v>
      </c>
      <c r="L254" s="152">
        <f>L257+L258</f>
        <v>135599000</v>
      </c>
      <c r="M254" s="152">
        <f t="shared" si="291"/>
        <v>0</v>
      </c>
      <c r="N254" s="152">
        <f t="shared" si="291"/>
        <v>0</v>
      </c>
      <c r="O254" s="152">
        <f t="shared" ref="O254" si="293">SUM(O255:O260)</f>
        <v>135599000</v>
      </c>
      <c r="P254" s="152">
        <f t="shared" si="291"/>
        <v>0</v>
      </c>
      <c r="Q254" s="152">
        <f t="shared" si="291"/>
        <v>135431000</v>
      </c>
      <c r="R254" s="152">
        <f t="shared" si="290"/>
        <v>0</v>
      </c>
      <c r="S254" s="152">
        <f t="shared" si="290"/>
        <v>0</v>
      </c>
      <c r="T254" s="154">
        <f t="shared" si="290"/>
        <v>135431000</v>
      </c>
      <c r="U254" s="154">
        <f t="shared" si="290"/>
        <v>0</v>
      </c>
      <c r="V254" s="154">
        <f>O254-T254</f>
        <v>168000</v>
      </c>
    </row>
    <row r="255" spans="1:22" s="155" customFormat="1" ht="15.75" x14ac:dyDescent="0.25">
      <c r="A255" s="151"/>
      <c r="B255" s="84"/>
      <c r="C255" s="156" t="s">
        <v>10</v>
      </c>
      <c r="D255" s="157"/>
      <c r="E255" s="157"/>
      <c r="F255" s="157"/>
      <c r="G255" s="157"/>
      <c r="H255" s="157"/>
      <c r="I255" s="158"/>
      <c r="J255" s="158">
        <f t="shared" ref="J255:J256" si="294">SUM(F255:I255)</f>
        <v>0</v>
      </c>
      <c r="K255" s="157"/>
      <c r="L255" s="157"/>
      <c r="M255" s="157"/>
      <c r="N255" s="158"/>
      <c r="O255" s="157">
        <f t="shared" ref="O255:O256" si="295">SUM(K255:N255)</f>
        <v>0</v>
      </c>
      <c r="P255" s="157"/>
      <c r="Q255" s="157"/>
      <c r="R255" s="157"/>
      <c r="S255" s="157"/>
      <c r="T255" s="158">
        <f t="shared" ref="T255:T256" si="296">SUM(P255:S255)</f>
        <v>0</v>
      </c>
      <c r="U255" s="157">
        <f t="shared" ref="U255:U256" si="297">J255-O255</f>
        <v>0</v>
      </c>
      <c r="V255" s="157">
        <f t="shared" ref="V255:V256" si="298">O255-T255</f>
        <v>0</v>
      </c>
    </row>
    <row r="256" spans="1:22" s="155" customFormat="1" ht="15.75" x14ac:dyDescent="0.25">
      <c r="A256" s="151"/>
      <c r="B256" s="84"/>
      <c r="C256" s="156" t="s">
        <v>11</v>
      </c>
      <c r="D256" s="157"/>
      <c r="E256" s="159"/>
      <c r="F256" s="157"/>
      <c r="G256" s="157"/>
      <c r="H256" s="157"/>
      <c r="I256" s="158"/>
      <c r="J256" s="160">
        <f t="shared" si="294"/>
        <v>0</v>
      </c>
      <c r="K256" s="157"/>
      <c r="L256" s="157"/>
      <c r="M256" s="157"/>
      <c r="N256" s="158"/>
      <c r="O256" s="157">
        <f t="shared" si="295"/>
        <v>0</v>
      </c>
      <c r="P256" s="157"/>
      <c r="Q256" s="157"/>
      <c r="R256" s="157"/>
      <c r="S256" s="157"/>
      <c r="T256" s="160">
        <f t="shared" si="296"/>
        <v>0</v>
      </c>
      <c r="U256" s="157">
        <f t="shared" si="297"/>
        <v>0</v>
      </c>
      <c r="V256" s="157">
        <f t="shared" si="298"/>
        <v>0</v>
      </c>
    </row>
    <row r="257" spans="1:22" s="155" customFormat="1" ht="15.75" x14ac:dyDescent="0.25">
      <c r="A257" s="151"/>
      <c r="B257" s="84"/>
      <c r="C257" s="175" t="s">
        <v>197</v>
      </c>
      <c r="D257" s="157" t="s">
        <v>157</v>
      </c>
      <c r="E257" s="159">
        <v>43927</v>
      </c>
      <c r="F257" s="157"/>
      <c r="G257" s="157">
        <v>122045000</v>
      </c>
      <c r="H257" s="157"/>
      <c r="I257" s="158"/>
      <c r="J257" s="160">
        <f t="shared" si="272"/>
        <v>122045000</v>
      </c>
      <c r="K257" s="157"/>
      <c r="L257" s="157">
        <v>122045000</v>
      </c>
      <c r="M257" s="157"/>
      <c r="N257" s="158"/>
      <c r="O257" s="157">
        <f t="shared" si="273"/>
        <v>122045000</v>
      </c>
      <c r="P257" s="157"/>
      <c r="Q257" s="157">
        <f>O257</f>
        <v>122045000</v>
      </c>
      <c r="R257" s="157"/>
      <c r="S257" s="157"/>
      <c r="T257" s="160">
        <f t="shared" si="274"/>
        <v>122045000</v>
      </c>
      <c r="U257" s="157"/>
      <c r="V257" s="157">
        <f>O257-T257</f>
        <v>0</v>
      </c>
    </row>
    <row r="258" spans="1:22" s="155" customFormat="1" ht="15.75" x14ac:dyDescent="0.25">
      <c r="A258" s="151"/>
      <c r="B258" s="84"/>
      <c r="C258" s="175" t="s">
        <v>63</v>
      </c>
      <c r="D258" s="157" t="s">
        <v>158</v>
      </c>
      <c r="E258" s="159">
        <v>43938</v>
      </c>
      <c r="F258" s="157"/>
      <c r="G258" s="157">
        <v>13554000</v>
      </c>
      <c r="H258" s="157"/>
      <c r="I258" s="158"/>
      <c r="J258" s="160">
        <f t="shared" si="272"/>
        <v>13554000</v>
      </c>
      <c r="K258" s="157"/>
      <c r="L258" s="157">
        <v>13554000</v>
      </c>
      <c r="M258" s="157"/>
      <c r="N258" s="158"/>
      <c r="O258" s="157">
        <f t="shared" si="273"/>
        <v>13554000</v>
      </c>
      <c r="P258" s="157"/>
      <c r="Q258" s="157">
        <v>13386000</v>
      </c>
      <c r="R258" s="157"/>
      <c r="S258" s="157"/>
      <c r="T258" s="160">
        <f t="shared" si="274"/>
        <v>13386000</v>
      </c>
      <c r="U258" s="157"/>
      <c r="V258" s="157">
        <f>O258-T258</f>
        <v>168000</v>
      </c>
    </row>
    <row r="259" spans="1:22" s="155" customFormat="1" ht="15.75" x14ac:dyDescent="0.25">
      <c r="A259" s="151"/>
      <c r="B259" s="84"/>
      <c r="C259" s="156" t="s">
        <v>12</v>
      </c>
      <c r="D259" s="157"/>
      <c r="E259" s="157"/>
      <c r="F259" s="157"/>
      <c r="G259" s="157"/>
      <c r="H259" s="157"/>
      <c r="I259" s="158"/>
      <c r="J259" s="158">
        <f t="shared" si="272"/>
        <v>0</v>
      </c>
      <c r="K259" s="157"/>
      <c r="L259" s="157"/>
      <c r="M259" s="157"/>
      <c r="N259" s="158"/>
      <c r="O259" s="157">
        <f t="shared" si="273"/>
        <v>0</v>
      </c>
      <c r="P259" s="157"/>
      <c r="Q259" s="157"/>
      <c r="R259" s="157"/>
      <c r="S259" s="157"/>
      <c r="T259" s="158">
        <f t="shared" si="274"/>
        <v>0</v>
      </c>
      <c r="U259" s="157">
        <f t="shared" ref="U259:U260" si="299">J259-O259</f>
        <v>0</v>
      </c>
      <c r="V259" s="157">
        <f t="shared" ref="V259:V260" si="300">O259-T259</f>
        <v>0</v>
      </c>
    </row>
    <row r="260" spans="1:22" s="155" customFormat="1" ht="15.75" x14ac:dyDescent="0.25">
      <c r="A260" s="151"/>
      <c r="B260" s="84"/>
      <c r="C260" s="156" t="s">
        <v>13</v>
      </c>
      <c r="D260" s="157"/>
      <c r="E260" s="157"/>
      <c r="F260" s="157"/>
      <c r="G260" s="157"/>
      <c r="H260" s="157"/>
      <c r="I260" s="158"/>
      <c r="J260" s="158">
        <f t="shared" si="272"/>
        <v>0</v>
      </c>
      <c r="K260" s="157"/>
      <c r="L260" s="157"/>
      <c r="M260" s="157"/>
      <c r="N260" s="158"/>
      <c r="O260" s="157">
        <f t="shared" si="273"/>
        <v>0</v>
      </c>
      <c r="P260" s="157"/>
      <c r="Q260" s="157"/>
      <c r="R260" s="157"/>
      <c r="S260" s="157"/>
      <c r="T260" s="158">
        <f t="shared" si="274"/>
        <v>0</v>
      </c>
      <c r="U260" s="157">
        <f t="shared" si="299"/>
        <v>0</v>
      </c>
      <c r="V260" s="157">
        <f t="shared" si="300"/>
        <v>0</v>
      </c>
    </row>
    <row r="261" spans="1:22" s="155" customFormat="1" ht="15.75" x14ac:dyDescent="0.25">
      <c r="A261" s="151"/>
      <c r="B261" s="84"/>
      <c r="C261" s="138"/>
      <c r="D261" s="157"/>
      <c r="E261" s="157"/>
      <c r="F261" s="157"/>
      <c r="G261" s="157"/>
      <c r="H261" s="157"/>
      <c r="I261" s="158"/>
      <c r="J261" s="158"/>
      <c r="K261" s="157"/>
      <c r="L261" s="157"/>
      <c r="M261" s="157"/>
      <c r="N261" s="157"/>
      <c r="O261" s="157"/>
      <c r="P261" s="157"/>
      <c r="Q261" s="157"/>
      <c r="R261" s="157"/>
      <c r="S261" s="157"/>
      <c r="T261" s="158"/>
      <c r="U261" s="157"/>
      <c r="V261" s="157"/>
    </row>
    <row r="262" spans="1:22" s="155" customFormat="1" ht="15.75" x14ac:dyDescent="0.25">
      <c r="A262" s="151"/>
      <c r="B262" s="116"/>
      <c r="C262" s="165" t="s">
        <v>91</v>
      </c>
      <c r="D262" s="152"/>
      <c r="E262" s="152"/>
      <c r="F262" s="152">
        <f t="shared" ref="F262:U262" si="301">SUM(F263:F268)</f>
        <v>0</v>
      </c>
      <c r="G262" s="152">
        <f>G265+G266</f>
        <v>36812000</v>
      </c>
      <c r="H262" s="152">
        <f t="shared" ref="H262:Q262" si="302">H265+H266</f>
        <v>0</v>
      </c>
      <c r="I262" s="152">
        <f t="shared" si="302"/>
        <v>0</v>
      </c>
      <c r="J262" s="154">
        <f t="shared" ref="J262" si="303">SUM(J263:J268)</f>
        <v>36812000</v>
      </c>
      <c r="K262" s="152">
        <f t="shared" si="302"/>
        <v>0</v>
      </c>
      <c r="L262" s="152">
        <f>L265+L266</f>
        <v>36812000</v>
      </c>
      <c r="M262" s="152">
        <f t="shared" si="302"/>
        <v>0</v>
      </c>
      <c r="N262" s="152">
        <f t="shared" si="302"/>
        <v>0</v>
      </c>
      <c r="O262" s="152">
        <f t="shared" ref="O262" si="304">SUM(O263:O268)</f>
        <v>36812000</v>
      </c>
      <c r="P262" s="152">
        <f t="shared" si="302"/>
        <v>0</v>
      </c>
      <c r="Q262" s="152">
        <f t="shared" si="302"/>
        <v>27071000</v>
      </c>
      <c r="R262" s="152">
        <f t="shared" si="301"/>
        <v>9741000</v>
      </c>
      <c r="S262" s="152">
        <f t="shared" si="301"/>
        <v>0</v>
      </c>
      <c r="T262" s="154">
        <f t="shared" si="301"/>
        <v>36812000</v>
      </c>
      <c r="U262" s="154">
        <f t="shared" si="301"/>
        <v>0</v>
      </c>
      <c r="V262" s="154">
        <f>O262-T262</f>
        <v>0</v>
      </c>
    </row>
    <row r="263" spans="1:22" s="155" customFormat="1" ht="15.75" x14ac:dyDescent="0.25">
      <c r="A263" s="151"/>
      <c r="B263" s="84"/>
      <c r="C263" s="156" t="s">
        <v>10</v>
      </c>
      <c r="D263" s="157"/>
      <c r="E263" s="157"/>
      <c r="F263" s="157"/>
      <c r="G263" s="157"/>
      <c r="H263" s="157"/>
      <c r="I263" s="158"/>
      <c r="J263" s="158">
        <f t="shared" ref="J263:J264" si="305">SUM(F263:I263)</f>
        <v>0</v>
      </c>
      <c r="K263" s="157"/>
      <c r="L263" s="157"/>
      <c r="M263" s="157"/>
      <c r="N263" s="158"/>
      <c r="O263" s="157">
        <f t="shared" ref="O263:O264" si="306">SUM(K263:N263)</f>
        <v>0</v>
      </c>
      <c r="P263" s="157"/>
      <c r="Q263" s="157"/>
      <c r="R263" s="157"/>
      <c r="S263" s="157"/>
      <c r="T263" s="158">
        <f t="shared" ref="T263:T264" si="307">SUM(P263:S263)</f>
        <v>0</v>
      </c>
      <c r="U263" s="157">
        <f t="shared" ref="U263:U264" si="308">J263-O263</f>
        <v>0</v>
      </c>
      <c r="V263" s="157">
        <f t="shared" ref="V263:V264" si="309">O263-T263</f>
        <v>0</v>
      </c>
    </row>
    <row r="264" spans="1:22" s="155" customFormat="1" ht="15.75" x14ac:dyDescent="0.25">
      <c r="A264" s="151"/>
      <c r="B264" s="84"/>
      <c r="C264" s="156" t="s">
        <v>11</v>
      </c>
      <c r="D264" s="157"/>
      <c r="E264" s="159"/>
      <c r="F264" s="157"/>
      <c r="G264" s="157"/>
      <c r="H264" s="157"/>
      <c r="I264" s="158"/>
      <c r="J264" s="160">
        <f t="shared" si="305"/>
        <v>0</v>
      </c>
      <c r="K264" s="157"/>
      <c r="L264" s="157"/>
      <c r="M264" s="157"/>
      <c r="N264" s="158"/>
      <c r="O264" s="157">
        <f t="shared" si="306"/>
        <v>0</v>
      </c>
      <c r="P264" s="157"/>
      <c r="Q264" s="157"/>
      <c r="R264" s="157"/>
      <c r="S264" s="157"/>
      <c r="T264" s="160">
        <f t="shared" si="307"/>
        <v>0</v>
      </c>
      <c r="U264" s="157">
        <f t="shared" si="308"/>
        <v>0</v>
      </c>
      <c r="V264" s="157">
        <f t="shared" si="309"/>
        <v>0</v>
      </c>
    </row>
    <row r="265" spans="1:22" s="155" customFormat="1" ht="15.75" x14ac:dyDescent="0.25">
      <c r="A265" s="151"/>
      <c r="B265" s="84"/>
      <c r="C265" s="175" t="s">
        <v>197</v>
      </c>
      <c r="D265" s="157" t="s">
        <v>157</v>
      </c>
      <c r="E265" s="159">
        <v>43927</v>
      </c>
      <c r="F265" s="157"/>
      <c r="G265" s="157">
        <v>30866000</v>
      </c>
      <c r="H265" s="157"/>
      <c r="I265" s="158"/>
      <c r="J265" s="160">
        <f t="shared" si="272"/>
        <v>30866000</v>
      </c>
      <c r="K265" s="157"/>
      <c r="L265" s="157">
        <v>30866000</v>
      </c>
      <c r="M265" s="157"/>
      <c r="N265" s="158"/>
      <c r="O265" s="157">
        <f t="shared" si="273"/>
        <v>30866000</v>
      </c>
      <c r="P265" s="157"/>
      <c r="Q265" s="157">
        <v>27071000</v>
      </c>
      <c r="R265" s="157">
        <v>3795000</v>
      </c>
      <c r="S265" s="157"/>
      <c r="T265" s="160">
        <f t="shared" si="274"/>
        <v>30866000</v>
      </c>
      <c r="U265" s="157"/>
      <c r="V265" s="157">
        <f>O265-T265</f>
        <v>0</v>
      </c>
    </row>
    <row r="266" spans="1:22" s="155" customFormat="1" ht="15.75" x14ac:dyDescent="0.25">
      <c r="A266" s="151"/>
      <c r="B266" s="84"/>
      <c r="C266" s="175" t="s">
        <v>63</v>
      </c>
      <c r="D266" s="157" t="s">
        <v>158</v>
      </c>
      <c r="E266" s="159">
        <v>43938</v>
      </c>
      <c r="F266" s="157"/>
      <c r="G266" s="157">
        <v>5946000</v>
      </c>
      <c r="H266" s="157"/>
      <c r="I266" s="158"/>
      <c r="J266" s="160">
        <f t="shared" si="272"/>
        <v>5946000</v>
      </c>
      <c r="K266" s="157"/>
      <c r="L266" s="157">
        <v>5946000</v>
      </c>
      <c r="M266" s="157"/>
      <c r="N266" s="158"/>
      <c r="O266" s="157">
        <f t="shared" si="273"/>
        <v>5946000</v>
      </c>
      <c r="P266" s="157"/>
      <c r="Q266" s="157"/>
      <c r="R266" s="157">
        <v>5946000</v>
      </c>
      <c r="S266" s="157"/>
      <c r="T266" s="160">
        <f t="shared" si="274"/>
        <v>5946000</v>
      </c>
      <c r="U266" s="157"/>
      <c r="V266" s="157">
        <f>O266-T266</f>
        <v>0</v>
      </c>
    </row>
    <row r="267" spans="1:22" s="155" customFormat="1" ht="15.75" x14ac:dyDescent="0.25">
      <c r="A267" s="151"/>
      <c r="B267" s="84"/>
      <c r="C267" s="156" t="s">
        <v>12</v>
      </c>
      <c r="D267" s="157"/>
      <c r="E267" s="157"/>
      <c r="F267" s="157"/>
      <c r="G267" s="157"/>
      <c r="H267" s="157"/>
      <c r="I267" s="158"/>
      <c r="J267" s="158">
        <f t="shared" si="272"/>
        <v>0</v>
      </c>
      <c r="K267" s="157"/>
      <c r="L267" s="157"/>
      <c r="M267" s="157"/>
      <c r="N267" s="158"/>
      <c r="O267" s="157">
        <f t="shared" si="273"/>
        <v>0</v>
      </c>
      <c r="P267" s="157"/>
      <c r="Q267" s="157"/>
      <c r="R267" s="157"/>
      <c r="S267" s="157"/>
      <c r="T267" s="158">
        <f t="shared" si="274"/>
        <v>0</v>
      </c>
      <c r="U267" s="157">
        <f t="shared" ref="U267:U268" si="310">J267-O267</f>
        <v>0</v>
      </c>
      <c r="V267" s="157">
        <f t="shared" ref="V267:V268" si="311">O267-T267</f>
        <v>0</v>
      </c>
    </row>
    <row r="268" spans="1:22" s="155" customFormat="1" ht="15.75" x14ac:dyDescent="0.25">
      <c r="A268" s="151"/>
      <c r="B268" s="84"/>
      <c r="C268" s="156" t="s">
        <v>13</v>
      </c>
      <c r="D268" s="157"/>
      <c r="E268" s="157"/>
      <c r="F268" s="157"/>
      <c r="G268" s="157"/>
      <c r="H268" s="157"/>
      <c r="I268" s="158"/>
      <c r="J268" s="158">
        <f t="shared" si="272"/>
        <v>0</v>
      </c>
      <c r="K268" s="157"/>
      <c r="L268" s="157"/>
      <c r="M268" s="157"/>
      <c r="N268" s="158"/>
      <c r="O268" s="157">
        <f t="shared" si="273"/>
        <v>0</v>
      </c>
      <c r="P268" s="157"/>
      <c r="Q268" s="157"/>
      <c r="R268" s="157"/>
      <c r="S268" s="157"/>
      <c r="T268" s="158">
        <f t="shared" si="274"/>
        <v>0</v>
      </c>
      <c r="U268" s="157">
        <f t="shared" si="310"/>
        <v>0</v>
      </c>
      <c r="V268" s="157">
        <f t="shared" si="311"/>
        <v>0</v>
      </c>
    </row>
    <row r="269" spans="1:22" s="155" customFormat="1" ht="15.75" x14ac:dyDescent="0.25">
      <c r="A269" s="151"/>
      <c r="B269" s="84"/>
      <c r="C269" s="138"/>
      <c r="D269" s="157"/>
      <c r="E269" s="157"/>
      <c r="F269" s="157"/>
      <c r="G269" s="157"/>
      <c r="H269" s="157"/>
      <c r="I269" s="158"/>
      <c r="J269" s="158"/>
      <c r="K269" s="157"/>
      <c r="L269" s="157"/>
      <c r="M269" s="157"/>
      <c r="N269" s="157"/>
      <c r="O269" s="157"/>
      <c r="P269" s="157"/>
      <c r="Q269" s="157"/>
      <c r="R269" s="157"/>
      <c r="S269" s="157"/>
      <c r="T269" s="158"/>
      <c r="U269" s="157"/>
      <c r="V269" s="157"/>
    </row>
    <row r="270" spans="1:22" s="155" customFormat="1" ht="15.75" x14ac:dyDescent="0.25">
      <c r="A270" s="151"/>
      <c r="B270" s="116"/>
      <c r="C270" s="165" t="s">
        <v>92</v>
      </c>
      <c r="D270" s="152"/>
      <c r="E270" s="152"/>
      <c r="F270" s="152">
        <f t="shared" ref="F270:U270" si="312">SUM(F271:F276)</f>
        <v>0</v>
      </c>
      <c r="G270" s="152">
        <f>G273+G274</f>
        <v>50371000</v>
      </c>
      <c r="H270" s="152">
        <f t="shared" ref="H270:Q270" si="313">H273+H274</f>
        <v>0</v>
      </c>
      <c r="I270" s="152">
        <f t="shared" si="313"/>
        <v>0</v>
      </c>
      <c r="J270" s="154">
        <f t="shared" ref="J270" si="314">SUM(J271:J276)</f>
        <v>50371000</v>
      </c>
      <c r="K270" s="152">
        <f t="shared" si="313"/>
        <v>0</v>
      </c>
      <c r="L270" s="152">
        <f>L273+L274</f>
        <v>50371000</v>
      </c>
      <c r="M270" s="152">
        <f t="shared" si="313"/>
        <v>0</v>
      </c>
      <c r="N270" s="152">
        <f t="shared" si="313"/>
        <v>0</v>
      </c>
      <c r="O270" s="152">
        <f t="shared" ref="O270" si="315">SUM(O271:O276)</f>
        <v>50371000</v>
      </c>
      <c r="P270" s="152">
        <f t="shared" si="313"/>
        <v>0</v>
      </c>
      <c r="Q270" s="152">
        <f t="shared" si="313"/>
        <v>50212000</v>
      </c>
      <c r="R270" s="152">
        <f t="shared" si="312"/>
        <v>0</v>
      </c>
      <c r="S270" s="152">
        <f t="shared" si="312"/>
        <v>0</v>
      </c>
      <c r="T270" s="154">
        <f t="shared" si="312"/>
        <v>50212000</v>
      </c>
      <c r="U270" s="154">
        <f t="shared" si="312"/>
        <v>0</v>
      </c>
      <c r="V270" s="154">
        <f>O270-T270</f>
        <v>159000</v>
      </c>
    </row>
    <row r="271" spans="1:22" s="155" customFormat="1" ht="15.75" x14ac:dyDescent="0.25">
      <c r="A271" s="151"/>
      <c r="B271" s="84"/>
      <c r="C271" s="156" t="s">
        <v>10</v>
      </c>
      <c r="D271" s="157"/>
      <c r="E271" s="157"/>
      <c r="F271" s="157"/>
      <c r="G271" s="157"/>
      <c r="H271" s="157"/>
      <c r="I271" s="158"/>
      <c r="J271" s="158">
        <f t="shared" ref="J271:J300" si="316">SUM(F271:I271)</f>
        <v>0</v>
      </c>
      <c r="K271" s="157"/>
      <c r="L271" s="157"/>
      <c r="M271" s="157"/>
      <c r="N271" s="158"/>
      <c r="O271" s="157">
        <f t="shared" ref="O271:O300" si="317">SUM(K271:N271)</f>
        <v>0</v>
      </c>
      <c r="P271" s="157"/>
      <c r="Q271" s="157"/>
      <c r="R271" s="157"/>
      <c r="S271" s="157"/>
      <c r="T271" s="158">
        <f t="shared" ref="T271:T300" si="318">SUM(P271:S271)</f>
        <v>0</v>
      </c>
      <c r="U271" s="157">
        <f t="shared" ref="U271:U272" si="319">J271-O271</f>
        <v>0</v>
      </c>
      <c r="V271" s="157">
        <f t="shared" ref="V271:V272" si="320">O271-T271</f>
        <v>0</v>
      </c>
    </row>
    <row r="272" spans="1:22" s="155" customFormat="1" ht="15.75" x14ac:dyDescent="0.25">
      <c r="A272" s="151"/>
      <c r="B272" s="84"/>
      <c r="C272" s="156" t="s">
        <v>11</v>
      </c>
      <c r="D272" s="157"/>
      <c r="E272" s="159"/>
      <c r="F272" s="157"/>
      <c r="G272" s="157"/>
      <c r="H272" s="157"/>
      <c r="I272" s="158"/>
      <c r="J272" s="160">
        <f t="shared" si="316"/>
        <v>0</v>
      </c>
      <c r="K272" s="157"/>
      <c r="L272" s="157"/>
      <c r="M272" s="157"/>
      <c r="N272" s="158"/>
      <c r="O272" s="157">
        <f t="shared" si="317"/>
        <v>0</v>
      </c>
      <c r="P272" s="157"/>
      <c r="Q272" s="157"/>
      <c r="R272" s="157"/>
      <c r="S272" s="157"/>
      <c r="T272" s="160">
        <f t="shared" si="318"/>
        <v>0</v>
      </c>
      <c r="U272" s="157">
        <f t="shared" si="319"/>
        <v>0</v>
      </c>
      <c r="V272" s="157">
        <f t="shared" si="320"/>
        <v>0</v>
      </c>
    </row>
    <row r="273" spans="1:22" s="155" customFormat="1" ht="15.75" x14ac:dyDescent="0.25">
      <c r="A273" s="151"/>
      <c r="B273" s="84"/>
      <c r="C273" s="175" t="s">
        <v>197</v>
      </c>
      <c r="D273" s="157" t="s">
        <v>157</v>
      </c>
      <c r="E273" s="159">
        <v>43927</v>
      </c>
      <c r="F273" s="157"/>
      <c r="G273" s="157">
        <v>41371000</v>
      </c>
      <c r="H273" s="157"/>
      <c r="I273" s="158"/>
      <c r="J273" s="160">
        <f t="shared" si="316"/>
        <v>41371000</v>
      </c>
      <c r="K273" s="157"/>
      <c r="L273" s="157">
        <v>41371000</v>
      </c>
      <c r="M273" s="157"/>
      <c r="N273" s="158"/>
      <c r="O273" s="157">
        <f t="shared" si="317"/>
        <v>41371000</v>
      </c>
      <c r="P273" s="157"/>
      <c r="Q273" s="157">
        <f>O273</f>
        <v>41371000</v>
      </c>
      <c r="R273" s="157"/>
      <c r="S273" s="157"/>
      <c r="T273" s="160">
        <f t="shared" si="318"/>
        <v>41371000</v>
      </c>
      <c r="U273" s="157"/>
      <c r="V273" s="157">
        <f>O273-T273</f>
        <v>0</v>
      </c>
    </row>
    <row r="274" spans="1:22" s="155" customFormat="1" ht="15.75" x14ac:dyDescent="0.25">
      <c r="A274" s="151"/>
      <c r="B274" s="84"/>
      <c r="C274" s="175" t="s">
        <v>63</v>
      </c>
      <c r="D274" s="157" t="s">
        <v>159</v>
      </c>
      <c r="E274" s="159">
        <v>43941</v>
      </c>
      <c r="F274" s="157"/>
      <c r="G274" s="157">
        <v>9000000</v>
      </c>
      <c r="H274" s="157"/>
      <c r="I274" s="158"/>
      <c r="J274" s="160">
        <f t="shared" si="316"/>
        <v>9000000</v>
      </c>
      <c r="K274" s="157"/>
      <c r="L274" s="157">
        <v>9000000</v>
      </c>
      <c r="M274" s="157"/>
      <c r="N274" s="158"/>
      <c r="O274" s="157">
        <f t="shared" si="317"/>
        <v>9000000</v>
      </c>
      <c r="P274" s="157"/>
      <c r="Q274" s="157">
        <v>8841000</v>
      </c>
      <c r="R274" s="157"/>
      <c r="S274" s="157"/>
      <c r="T274" s="160">
        <f t="shared" si="318"/>
        <v>8841000</v>
      </c>
      <c r="U274" s="157"/>
      <c r="V274" s="157">
        <f>O274-T274</f>
        <v>159000</v>
      </c>
    </row>
    <row r="275" spans="1:22" s="155" customFormat="1" ht="15.75" x14ac:dyDescent="0.25">
      <c r="A275" s="151"/>
      <c r="B275" s="84"/>
      <c r="C275" s="156" t="s">
        <v>12</v>
      </c>
      <c r="D275" s="157"/>
      <c r="E275" s="157"/>
      <c r="F275" s="157"/>
      <c r="G275" s="157"/>
      <c r="H275" s="157"/>
      <c r="I275" s="158"/>
      <c r="J275" s="158">
        <f t="shared" si="316"/>
        <v>0</v>
      </c>
      <c r="K275" s="157"/>
      <c r="L275" s="157"/>
      <c r="M275" s="157"/>
      <c r="N275" s="158"/>
      <c r="O275" s="157">
        <f t="shared" si="317"/>
        <v>0</v>
      </c>
      <c r="P275" s="157"/>
      <c r="Q275" s="157"/>
      <c r="R275" s="157"/>
      <c r="S275" s="157"/>
      <c r="T275" s="158">
        <f t="shared" si="318"/>
        <v>0</v>
      </c>
      <c r="U275" s="157">
        <f t="shared" ref="U275:U276" si="321">J275-O275</f>
        <v>0</v>
      </c>
      <c r="V275" s="157">
        <f t="shared" ref="V275:V276" si="322">O275-T275</f>
        <v>0</v>
      </c>
    </row>
    <row r="276" spans="1:22" s="155" customFormat="1" ht="15.75" x14ac:dyDescent="0.25">
      <c r="A276" s="151"/>
      <c r="B276" s="84"/>
      <c r="C276" s="156" t="s">
        <v>13</v>
      </c>
      <c r="D276" s="157"/>
      <c r="E276" s="157"/>
      <c r="F276" s="157"/>
      <c r="G276" s="157"/>
      <c r="H276" s="157"/>
      <c r="I276" s="158"/>
      <c r="J276" s="158">
        <f t="shared" si="316"/>
        <v>0</v>
      </c>
      <c r="K276" s="157"/>
      <c r="L276" s="157"/>
      <c r="M276" s="157"/>
      <c r="N276" s="158"/>
      <c r="O276" s="157">
        <f t="shared" si="317"/>
        <v>0</v>
      </c>
      <c r="P276" s="157"/>
      <c r="Q276" s="157"/>
      <c r="R276" s="157"/>
      <c r="S276" s="157"/>
      <c r="T276" s="158">
        <f t="shared" si="318"/>
        <v>0</v>
      </c>
      <c r="U276" s="157">
        <f t="shared" si="321"/>
        <v>0</v>
      </c>
      <c r="V276" s="157">
        <f t="shared" si="322"/>
        <v>0</v>
      </c>
    </row>
    <row r="277" spans="1:22" s="155" customFormat="1" ht="15.75" x14ac:dyDescent="0.25">
      <c r="A277" s="151"/>
      <c r="B277" s="84"/>
      <c r="C277" s="138"/>
      <c r="D277" s="157"/>
      <c r="E277" s="157"/>
      <c r="F277" s="157"/>
      <c r="G277" s="157"/>
      <c r="H277" s="157"/>
      <c r="I277" s="158"/>
      <c r="J277" s="158"/>
      <c r="K277" s="157"/>
      <c r="L277" s="157"/>
      <c r="M277" s="157"/>
      <c r="N277" s="157"/>
      <c r="O277" s="157"/>
      <c r="P277" s="157"/>
      <c r="Q277" s="157"/>
      <c r="R277" s="157"/>
      <c r="S277" s="157"/>
      <c r="T277" s="158"/>
      <c r="U277" s="157"/>
      <c r="V277" s="157"/>
    </row>
    <row r="278" spans="1:22" s="155" customFormat="1" ht="15.75" x14ac:dyDescent="0.25">
      <c r="A278" s="151"/>
      <c r="B278" s="116"/>
      <c r="C278" s="165" t="s">
        <v>93</v>
      </c>
      <c r="D278" s="152"/>
      <c r="E278" s="152"/>
      <c r="F278" s="152">
        <f t="shared" ref="F278:U278" si="323">SUM(F279:F284)</f>
        <v>0</v>
      </c>
      <c r="G278" s="152">
        <f>G281+G282</f>
        <v>33562500</v>
      </c>
      <c r="H278" s="152">
        <f t="shared" ref="H278:Q278" si="324">H281+H282</f>
        <v>0</v>
      </c>
      <c r="I278" s="152">
        <f t="shared" si="324"/>
        <v>0</v>
      </c>
      <c r="J278" s="154">
        <f t="shared" ref="J278" si="325">SUM(J279:J284)</f>
        <v>33562500</v>
      </c>
      <c r="K278" s="152">
        <f t="shared" si="324"/>
        <v>0</v>
      </c>
      <c r="L278" s="152">
        <f>L281+L282</f>
        <v>33562500</v>
      </c>
      <c r="M278" s="152">
        <f t="shared" si="324"/>
        <v>0</v>
      </c>
      <c r="N278" s="152">
        <f t="shared" si="324"/>
        <v>0</v>
      </c>
      <c r="O278" s="152">
        <f t="shared" ref="O278" si="326">SUM(O279:O284)</f>
        <v>33562500</v>
      </c>
      <c r="P278" s="152">
        <f t="shared" si="324"/>
        <v>0</v>
      </c>
      <c r="Q278" s="152">
        <f t="shared" si="324"/>
        <v>26515500</v>
      </c>
      <c r="R278" s="152">
        <f t="shared" si="323"/>
        <v>6951000</v>
      </c>
      <c r="S278" s="152">
        <f t="shared" si="323"/>
        <v>0</v>
      </c>
      <c r="T278" s="154">
        <f t="shared" si="323"/>
        <v>33466500</v>
      </c>
      <c r="U278" s="154">
        <f t="shared" si="323"/>
        <v>0</v>
      </c>
      <c r="V278" s="154">
        <f>O278-T278</f>
        <v>96000</v>
      </c>
    </row>
    <row r="279" spans="1:22" s="155" customFormat="1" ht="15.75" x14ac:dyDescent="0.25">
      <c r="A279" s="151"/>
      <c r="B279" s="84"/>
      <c r="C279" s="156" t="s">
        <v>10</v>
      </c>
      <c r="D279" s="157"/>
      <c r="E279" s="157"/>
      <c r="F279" s="157"/>
      <c r="G279" s="157"/>
      <c r="H279" s="157"/>
      <c r="I279" s="158"/>
      <c r="J279" s="158">
        <f t="shared" ref="J279:J280" si="327">SUM(F279:I279)</f>
        <v>0</v>
      </c>
      <c r="K279" s="157"/>
      <c r="L279" s="157"/>
      <c r="M279" s="157"/>
      <c r="N279" s="158"/>
      <c r="O279" s="157">
        <f t="shared" ref="O279:O280" si="328">SUM(K279:N279)</f>
        <v>0</v>
      </c>
      <c r="P279" s="157"/>
      <c r="Q279" s="157"/>
      <c r="R279" s="157"/>
      <c r="S279" s="157"/>
      <c r="T279" s="158">
        <f t="shared" ref="T279:T280" si="329">SUM(P279:S279)</f>
        <v>0</v>
      </c>
      <c r="U279" s="157">
        <f t="shared" ref="U279:U280" si="330">J279-O279</f>
        <v>0</v>
      </c>
      <c r="V279" s="157">
        <f t="shared" ref="V279:V280" si="331">O279-T279</f>
        <v>0</v>
      </c>
    </row>
    <row r="280" spans="1:22" s="155" customFormat="1" ht="15.75" x14ac:dyDescent="0.25">
      <c r="A280" s="151"/>
      <c r="B280" s="84"/>
      <c r="C280" s="156" t="s">
        <v>11</v>
      </c>
      <c r="D280" s="157"/>
      <c r="E280" s="159"/>
      <c r="F280" s="157"/>
      <c r="G280" s="157"/>
      <c r="H280" s="157"/>
      <c r="I280" s="158"/>
      <c r="J280" s="160">
        <f t="shared" si="327"/>
        <v>0</v>
      </c>
      <c r="K280" s="157"/>
      <c r="L280" s="157"/>
      <c r="M280" s="157"/>
      <c r="N280" s="158"/>
      <c r="O280" s="157">
        <f t="shared" si="328"/>
        <v>0</v>
      </c>
      <c r="P280" s="157"/>
      <c r="Q280" s="157"/>
      <c r="R280" s="157"/>
      <c r="S280" s="157"/>
      <c r="T280" s="160">
        <f t="shared" si="329"/>
        <v>0</v>
      </c>
      <c r="U280" s="157">
        <f t="shared" si="330"/>
        <v>0</v>
      </c>
      <c r="V280" s="157">
        <f t="shared" si="331"/>
        <v>0</v>
      </c>
    </row>
    <row r="281" spans="1:22" s="155" customFormat="1" ht="15.75" x14ac:dyDescent="0.25">
      <c r="A281" s="151"/>
      <c r="B281" s="84"/>
      <c r="C281" s="175" t="s">
        <v>197</v>
      </c>
      <c r="D281" s="157" t="s">
        <v>157</v>
      </c>
      <c r="E281" s="159">
        <v>43927</v>
      </c>
      <c r="F281" s="157"/>
      <c r="G281" s="157">
        <v>26515500</v>
      </c>
      <c r="H281" s="157"/>
      <c r="I281" s="158"/>
      <c r="J281" s="160">
        <f t="shared" si="316"/>
        <v>26515500</v>
      </c>
      <c r="K281" s="157"/>
      <c r="L281" s="157">
        <v>26515500</v>
      </c>
      <c r="M281" s="157"/>
      <c r="N281" s="158"/>
      <c r="O281" s="157">
        <f t="shared" si="317"/>
        <v>26515500</v>
      </c>
      <c r="P281" s="157"/>
      <c r="Q281" s="157">
        <f>O281</f>
        <v>26515500</v>
      </c>
      <c r="R281" s="157"/>
      <c r="S281" s="157"/>
      <c r="T281" s="160">
        <f t="shared" si="318"/>
        <v>26515500</v>
      </c>
      <c r="U281" s="157"/>
      <c r="V281" s="157">
        <f>O281-T281</f>
        <v>0</v>
      </c>
    </row>
    <row r="282" spans="1:22" s="155" customFormat="1" ht="15.75" x14ac:dyDescent="0.25">
      <c r="A282" s="151"/>
      <c r="B282" s="84"/>
      <c r="C282" s="175" t="s">
        <v>63</v>
      </c>
      <c r="D282" s="157" t="s">
        <v>161</v>
      </c>
      <c r="E282" s="159">
        <v>43949</v>
      </c>
      <c r="F282" s="157"/>
      <c r="G282" s="157">
        <v>7047000</v>
      </c>
      <c r="H282" s="157"/>
      <c r="I282" s="158"/>
      <c r="J282" s="160">
        <f t="shared" si="316"/>
        <v>7047000</v>
      </c>
      <c r="K282" s="157"/>
      <c r="L282" s="157">
        <v>7047000</v>
      </c>
      <c r="M282" s="157"/>
      <c r="N282" s="158"/>
      <c r="O282" s="157">
        <f t="shared" si="317"/>
        <v>7047000</v>
      </c>
      <c r="P282" s="157"/>
      <c r="Q282" s="157"/>
      <c r="R282" s="157">
        <v>6951000</v>
      </c>
      <c r="S282" s="157"/>
      <c r="T282" s="160">
        <f t="shared" si="318"/>
        <v>6951000</v>
      </c>
      <c r="U282" s="157"/>
      <c r="V282" s="157">
        <f>O282-T282</f>
        <v>96000</v>
      </c>
    </row>
    <row r="283" spans="1:22" s="155" customFormat="1" ht="15.75" x14ac:dyDescent="0.25">
      <c r="A283" s="151"/>
      <c r="B283" s="84"/>
      <c r="C283" s="156" t="s">
        <v>12</v>
      </c>
      <c r="D283" s="157"/>
      <c r="E283" s="157"/>
      <c r="F283" s="157"/>
      <c r="G283" s="157"/>
      <c r="H283" s="157"/>
      <c r="I283" s="158"/>
      <c r="J283" s="158">
        <f t="shared" si="316"/>
        <v>0</v>
      </c>
      <c r="K283" s="157"/>
      <c r="L283" s="157"/>
      <c r="M283" s="157"/>
      <c r="N283" s="158"/>
      <c r="O283" s="157">
        <f t="shared" si="317"/>
        <v>0</v>
      </c>
      <c r="P283" s="157"/>
      <c r="Q283" s="157"/>
      <c r="R283" s="157"/>
      <c r="S283" s="157"/>
      <c r="T283" s="158">
        <f t="shared" si="318"/>
        <v>0</v>
      </c>
      <c r="U283" s="157">
        <f t="shared" ref="U283:U284" si="332">J283-O283</f>
        <v>0</v>
      </c>
      <c r="V283" s="157">
        <f t="shared" ref="V283:V284" si="333">O283-T283</f>
        <v>0</v>
      </c>
    </row>
    <row r="284" spans="1:22" s="155" customFormat="1" ht="15.75" x14ac:dyDescent="0.25">
      <c r="A284" s="151"/>
      <c r="B284" s="84"/>
      <c r="C284" s="156" t="s">
        <v>13</v>
      </c>
      <c r="D284" s="157"/>
      <c r="E284" s="157"/>
      <c r="F284" s="157"/>
      <c r="G284" s="157"/>
      <c r="H284" s="157"/>
      <c r="I284" s="158"/>
      <c r="J284" s="158">
        <f t="shared" si="316"/>
        <v>0</v>
      </c>
      <c r="K284" s="157"/>
      <c r="L284" s="157"/>
      <c r="M284" s="157"/>
      <c r="N284" s="158"/>
      <c r="O284" s="157">
        <f t="shared" si="317"/>
        <v>0</v>
      </c>
      <c r="P284" s="157"/>
      <c r="Q284" s="157"/>
      <c r="R284" s="157"/>
      <c r="S284" s="157"/>
      <c r="T284" s="158">
        <f t="shared" si="318"/>
        <v>0</v>
      </c>
      <c r="U284" s="157">
        <f t="shared" si="332"/>
        <v>0</v>
      </c>
      <c r="V284" s="157">
        <f t="shared" si="333"/>
        <v>0</v>
      </c>
    </row>
    <row r="285" spans="1:22" s="155" customFormat="1" ht="15.75" x14ac:dyDescent="0.25">
      <c r="A285" s="151"/>
      <c r="B285" s="84"/>
      <c r="C285" s="138"/>
      <c r="D285" s="157"/>
      <c r="E285" s="157"/>
      <c r="F285" s="157"/>
      <c r="G285" s="157"/>
      <c r="H285" s="157"/>
      <c r="I285" s="158"/>
      <c r="J285" s="158"/>
      <c r="K285" s="157"/>
      <c r="L285" s="157"/>
      <c r="M285" s="157"/>
      <c r="N285" s="157"/>
      <c r="O285" s="157"/>
      <c r="P285" s="157"/>
      <c r="Q285" s="157"/>
      <c r="R285" s="157"/>
      <c r="S285" s="157"/>
      <c r="T285" s="158"/>
      <c r="U285" s="157"/>
      <c r="V285" s="157"/>
    </row>
    <row r="286" spans="1:22" s="155" customFormat="1" ht="15.75" x14ac:dyDescent="0.25">
      <c r="A286" s="151"/>
      <c r="B286" s="116"/>
      <c r="C286" s="165" t="s">
        <v>94</v>
      </c>
      <c r="D286" s="152"/>
      <c r="E286" s="152"/>
      <c r="F286" s="152">
        <f t="shared" ref="F286:U286" si="334">SUM(F287:F292)</f>
        <v>0</v>
      </c>
      <c r="G286" s="152">
        <f>G289+G290</f>
        <v>19959500</v>
      </c>
      <c r="H286" s="152">
        <f t="shared" ref="H286:Q286" si="335">H289+H290</f>
        <v>0</v>
      </c>
      <c r="I286" s="152">
        <f t="shared" si="335"/>
        <v>0</v>
      </c>
      <c r="J286" s="154">
        <f t="shared" ref="J286" si="336">SUM(J287:J292)</f>
        <v>19959500</v>
      </c>
      <c r="K286" s="152">
        <f t="shared" si="335"/>
        <v>0</v>
      </c>
      <c r="L286" s="152">
        <f>L289+L290</f>
        <v>19959500</v>
      </c>
      <c r="M286" s="152">
        <f t="shared" si="335"/>
        <v>0</v>
      </c>
      <c r="N286" s="152">
        <f t="shared" si="335"/>
        <v>0</v>
      </c>
      <c r="O286" s="152">
        <f t="shared" ref="O286" si="337">SUM(O287:O292)</f>
        <v>19959500</v>
      </c>
      <c r="P286" s="152">
        <f t="shared" si="335"/>
        <v>0</v>
      </c>
      <c r="Q286" s="152">
        <f t="shared" si="335"/>
        <v>15999500</v>
      </c>
      <c r="R286" s="152">
        <f t="shared" si="334"/>
        <v>0</v>
      </c>
      <c r="S286" s="152">
        <f t="shared" si="334"/>
        <v>0</v>
      </c>
      <c r="T286" s="154">
        <f t="shared" si="334"/>
        <v>15999500</v>
      </c>
      <c r="U286" s="154">
        <f t="shared" si="334"/>
        <v>0</v>
      </c>
      <c r="V286" s="154">
        <f>O286-T286</f>
        <v>3960000</v>
      </c>
    </row>
    <row r="287" spans="1:22" s="155" customFormat="1" ht="15.75" x14ac:dyDescent="0.25">
      <c r="A287" s="151"/>
      <c r="B287" s="84"/>
      <c r="C287" s="156" t="s">
        <v>10</v>
      </c>
      <c r="D287" s="157"/>
      <c r="E287" s="157"/>
      <c r="F287" s="157"/>
      <c r="G287" s="157"/>
      <c r="H287" s="157"/>
      <c r="I287" s="158"/>
      <c r="J287" s="158">
        <f t="shared" ref="J287:J288" si="338">SUM(F287:I287)</f>
        <v>0</v>
      </c>
      <c r="K287" s="157"/>
      <c r="L287" s="157"/>
      <c r="M287" s="157"/>
      <c r="N287" s="158"/>
      <c r="O287" s="157">
        <f t="shared" ref="O287:O288" si="339">SUM(K287:N287)</f>
        <v>0</v>
      </c>
      <c r="P287" s="157"/>
      <c r="Q287" s="157"/>
      <c r="R287" s="157"/>
      <c r="S287" s="157"/>
      <c r="T287" s="158">
        <f t="shared" ref="T287:T288" si="340">SUM(P287:S287)</f>
        <v>0</v>
      </c>
      <c r="U287" s="157">
        <f t="shared" ref="U287:U288" si="341">J287-O287</f>
        <v>0</v>
      </c>
      <c r="V287" s="157">
        <f t="shared" ref="V287:V288" si="342">O287-T287</f>
        <v>0</v>
      </c>
    </row>
    <row r="288" spans="1:22" s="155" customFormat="1" ht="15.75" x14ac:dyDescent="0.25">
      <c r="A288" s="151"/>
      <c r="B288" s="84"/>
      <c r="C288" s="156" t="s">
        <v>11</v>
      </c>
      <c r="D288" s="157"/>
      <c r="E288" s="159"/>
      <c r="F288" s="157"/>
      <c r="G288" s="157"/>
      <c r="H288" s="157"/>
      <c r="I288" s="158"/>
      <c r="J288" s="160">
        <f t="shared" si="338"/>
        <v>0</v>
      </c>
      <c r="K288" s="157"/>
      <c r="L288" s="157"/>
      <c r="M288" s="157"/>
      <c r="N288" s="158"/>
      <c r="O288" s="157">
        <f t="shared" si="339"/>
        <v>0</v>
      </c>
      <c r="P288" s="157"/>
      <c r="Q288" s="157"/>
      <c r="R288" s="157"/>
      <c r="S288" s="157"/>
      <c r="T288" s="160">
        <f t="shared" si="340"/>
        <v>0</v>
      </c>
      <c r="U288" s="157">
        <f t="shared" si="341"/>
        <v>0</v>
      </c>
      <c r="V288" s="157">
        <f t="shared" si="342"/>
        <v>0</v>
      </c>
    </row>
    <row r="289" spans="1:22" s="155" customFormat="1" ht="15.75" x14ac:dyDescent="0.25">
      <c r="A289" s="151"/>
      <c r="B289" s="84"/>
      <c r="C289" s="175" t="s">
        <v>197</v>
      </c>
      <c r="D289" s="157" t="s">
        <v>157</v>
      </c>
      <c r="E289" s="159">
        <v>43927</v>
      </c>
      <c r="F289" s="157"/>
      <c r="G289" s="157">
        <v>15999500</v>
      </c>
      <c r="H289" s="157"/>
      <c r="I289" s="158"/>
      <c r="J289" s="160">
        <f t="shared" si="316"/>
        <v>15999500</v>
      </c>
      <c r="K289" s="157"/>
      <c r="L289" s="157">
        <v>15999500</v>
      </c>
      <c r="M289" s="157"/>
      <c r="N289" s="158"/>
      <c r="O289" s="157">
        <f t="shared" si="317"/>
        <v>15999500</v>
      </c>
      <c r="P289" s="157"/>
      <c r="Q289" s="157">
        <f>O289</f>
        <v>15999500</v>
      </c>
      <c r="R289" s="157"/>
      <c r="S289" s="157"/>
      <c r="T289" s="160">
        <f t="shared" si="318"/>
        <v>15999500</v>
      </c>
      <c r="U289" s="157"/>
      <c r="V289" s="157">
        <f>O289-T289</f>
        <v>0</v>
      </c>
    </row>
    <row r="290" spans="1:22" s="155" customFormat="1" ht="15.75" x14ac:dyDescent="0.25">
      <c r="A290" s="151"/>
      <c r="B290" s="84"/>
      <c r="C290" s="175" t="s">
        <v>63</v>
      </c>
      <c r="D290" s="157" t="s">
        <v>162</v>
      </c>
      <c r="E290" s="159">
        <v>43949</v>
      </c>
      <c r="F290" s="157"/>
      <c r="G290" s="157">
        <v>3960000</v>
      </c>
      <c r="H290" s="157"/>
      <c r="I290" s="158"/>
      <c r="J290" s="160">
        <f t="shared" si="316"/>
        <v>3960000</v>
      </c>
      <c r="K290" s="157"/>
      <c r="L290" s="157">
        <v>3960000</v>
      </c>
      <c r="M290" s="157"/>
      <c r="N290" s="158"/>
      <c r="O290" s="157">
        <f t="shared" si="317"/>
        <v>3960000</v>
      </c>
      <c r="P290" s="157"/>
      <c r="Q290" s="157"/>
      <c r="R290" s="157"/>
      <c r="S290" s="157"/>
      <c r="T290" s="160">
        <f t="shared" si="318"/>
        <v>0</v>
      </c>
      <c r="U290" s="157"/>
      <c r="V290" s="157">
        <f>O290-T290</f>
        <v>3960000</v>
      </c>
    </row>
    <row r="291" spans="1:22" s="155" customFormat="1" ht="15.75" x14ac:dyDescent="0.25">
      <c r="A291" s="151"/>
      <c r="B291" s="84"/>
      <c r="C291" s="156" t="s">
        <v>12</v>
      </c>
      <c r="D291" s="157"/>
      <c r="E291" s="157"/>
      <c r="F291" s="157"/>
      <c r="G291" s="157"/>
      <c r="H291" s="157"/>
      <c r="I291" s="158"/>
      <c r="J291" s="158">
        <f t="shared" si="316"/>
        <v>0</v>
      </c>
      <c r="K291" s="157"/>
      <c r="L291" s="157"/>
      <c r="M291" s="157"/>
      <c r="N291" s="158"/>
      <c r="O291" s="157">
        <f t="shared" si="317"/>
        <v>0</v>
      </c>
      <c r="P291" s="157"/>
      <c r="Q291" s="157"/>
      <c r="R291" s="157"/>
      <c r="S291" s="157"/>
      <c r="T291" s="158">
        <f t="shared" si="318"/>
        <v>0</v>
      </c>
      <c r="U291" s="157">
        <f t="shared" ref="U291:U292" si="343">J291-O291</f>
        <v>0</v>
      </c>
      <c r="V291" s="157">
        <f t="shared" ref="V291:V292" si="344">O291-T291</f>
        <v>0</v>
      </c>
    </row>
    <row r="292" spans="1:22" s="155" customFormat="1" ht="15.75" x14ac:dyDescent="0.25">
      <c r="A292" s="151"/>
      <c r="B292" s="84"/>
      <c r="C292" s="156" t="s">
        <v>13</v>
      </c>
      <c r="D292" s="157"/>
      <c r="E292" s="157"/>
      <c r="F292" s="157"/>
      <c r="G292" s="157"/>
      <c r="H292" s="157"/>
      <c r="I292" s="158"/>
      <c r="J292" s="158">
        <f t="shared" si="316"/>
        <v>0</v>
      </c>
      <c r="K292" s="157"/>
      <c r="L292" s="157"/>
      <c r="M292" s="157"/>
      <c r="N292" s="158"/>
      <c r="O292" s="157">
        <f t="shared" si="317"/>
        <v>0</v>
      </c>
      <c r="P292" s="157"/>
      <c r="Q292" s="157"/>
      <c r="R292" s="157"/>
      <c r="S292" s="157"/>
      <c r="T292" s="158">
        <f t="shared" si="318"/>
        <v>0</v>
      </c>
      <c r="U292" s="157">
        <f t="shared" si="343"/>
        <v>0</v>
      </c>
      <c r="V292" s="157">
        <f t="shared" si="344"/>
        <v>0</v>
      </c>
    </row>
    <row r="293" spans="1:22" s="155" customFormat="1" ht="15.75" x14ac:dyDescent="0.25">
      <c r="A293" s="151"/>
      <c r="B293" s="84"/>
      <c r="C293" s="138"/>
      <c r="D293" s="157"/>
      <c r="E293" s="157"/>
      <c r="F293" s="157"/>
      <c r="G293" s="157"/>
      <c r="H293" s="157"/>
      <c r="I293" s="158"/>
      <c r="J293" s="158"/>
      <c r="K293" s="157"/>
      <c r="L293" s="157"/>
      <c r="M293" s="157"/>
      <c r="N293" s="157"/>
      <c r="O293" s="157"/>
      <c r="P293" s="157"/>
      <c r="Q293" s="157"/>
      <c r="R293" s="157"/>
      <c r="S293" s="157"/>
      <c r="T293" s="158"/>
      <c r="U293" s="157"/>
      <c r="V293" s="157"/>
    </row>
    <row r="294" spans="1:22" s="155" customFormat="1" ht="15.75" x14ac:dyDescent="0.25">
      <c r="A294" s="151"/>
      <c r="B294" s="116"/>
      <c r="C294" s="165" t="s">
        <v>95</v>
      </c>
      <c r="D294" s="152"/>
      <c r="E294" s="152"/>
      <c r="F294" s="152">
        <f t="shared" ref="F294:U294" si="345">SUM(F295:F300)</f>
        <v>0</v>
      </c>
      <c r="G294" s="152">
        <f>G297+G298</f>
        <v>52921000</v>
      </c>
      <c r="H294" s="152">
        <f t="shared" ref="H294:Q294" si="346">H297+H298</f>
        <v>0</v>
      </c>
      <c r="I294" s="152">
        <f t="shared" si="346"/>
        <v>0</v>
      </c>
      <c r="J294" s="154">
        <f t="shared" ref="J294" si="347">SUM(J295:J300)</f>
        <v>52921000</v>
      </c>
      <c r="K294" s="152">
        <f t="shared" si="346"/>
        <v>0</v>
      </c>
      <c r="L294" s="152">
        <f>L297+L298</f>
        <v>52921000</v>
      </c>
      <c r="M294" s="152">
        <f t="shared" si="346"/>
        <v>0</v>
      </c>
      <c r="N294" s="152">
        <f t="shared" si="346"/>
        <v>0</v>
      </c>
      <c r="O294" s="152">
        <f t="shared" ref="O294" si="348">SUM(O295:O300)</f>
        <v>52921000</v>
      </c>
      <c r="P294" s="152">
        <f t="shared" si="346"/>
        <v>0</v>
      </c>
      <c r="Q294" s="152">
        <f t="shared" si="346"/>
        <v>16841000</v>
      </c>
      <c r="R294" s="152">
        <f t="shared" si="345"/>
        <v>35891000</v>
      </c>
      <c r="S294" s="152">
        <f t="shared" si="345"/>
        <v>0</v>
      </c>
      <c r="T294" s="154">
        <f t="shared" si="345"/>
        <v>52732000</v>
      </c>
      <c r="U294" s="154">
        <f t="shared" si="345"/>
        <v>0</v>
      </c>
      <c r="V294" s="154">
        <f>O294-T294</f>
        <v>189000</v>
      </c>
    </row>
    <row r="295" spans="1:22" s="155" customFormat="1" ht="15.75" x14ac:dyDescent="0.25">
      <c r="A295" s="151"/>
      <c r="B295" s="84"/>
      <c r="C295" s="156" t="s">
        <v>10</v>
      </c>
      <c r="D295" s="157"/>
      <c r="E295" s="157"/>
      <c r="F295" s="157"/>
      <c r="G295" s="157"/>
      <c r="H295" s="157"/>
      <c r="I295" s="158"/>
      <c r="J295" s="158">
        <f t="shared" ref="J295:J296" si="349">SUM(F295:I295)</f>
        <v>0</v>
      </c>
      <c r="K295" s="157"/>
      <c r="L295" s="157"/>
      <c r="M295" s="157"/>
      <c r="N295" s="158"/>
      <c r="O295" s="157">
        <f t="shared" ref="O295:O296" si="350">SUM(K295:N295)</f>
        <v>0</v>
      </c>
      <c r="P295" s="157"/>
      <c r="Q295" s="157"/>
      <c r="R295" s="157"/>
      <c r="S295" s="157"/>
      <c r="T295" s="158">
        <f t="shared" ref="T295:T296" si="351">SUM(P295:S295)</f>
        <v>0</v>
      </c>
      <c r="U295" s="157">
        <f t="shared" ref="U295:U296" si="352">J295-O295</f>
        <v>0</v>
      </c>
      <c r="V295" s="157">
        <f t="shared" ref="V295:V296" si="353">O295-T295</f>
        <v>0</v>
      </c>
    </row>
    <row r="296" spans="1:22" s="155" customFormat="1" ht="15.75" x14ac:dyDescent="0.25">
      <c r="A296" s="151"/>
      <c r="B296" s="84"/>
      <c r="C296" s="156" t="s">
        <v>11</v>
      </c>
      <c r="D296" s="157"/>
      <c r="E296" s="159"/>
      <c r="F296" s="157"/>
      <c r="G296" s="157"/>
      <c r="H296" s="157"/>
      <c r="I296" s="158"/>
      <c r="J296" s="160">
        <f t="shared" si="349"/>
        <v>0</v>
      </c>
      <c r="K296" s="157"/>
      <c r="L296" s="157"/>
      <c r="M296" s="157"/>
      <c r="N296" s="158"/>
      <c r="O296" s="157">
        <f t="shared" si="350"/>
        <v>0</v>
      </c>
      <c r="P296" s="157"/>
      <c r="Q296" s="157"/>
      <c r="R296" s="157"/>
      <c r="S296" s="157"/>
      <c r="T296" s="160">
        <f t="shared" si="351"/>
        <v>0</v>
      </c>
      <c r="U296" s="157">
        <f t="shared" si="352"/>
        <v>0</v>
      </c>
      <c r="V296" s="157">
        <f t="shared" si="353"/>
        <v>0</v>
      </c>
    </row>
    <row r="297" spans="1:22" s="155" customFormat="1" ht="15.75" x14ac:dyDescent="0.25">
      <c r="A297" s="151"/>
      <c r="B297" s="84"/>
      <c r="C297" s="175" t="s">
        <v>197</v>
      </c>
      <c r="D297" s="157" t="s">
        <v>157</v>
      </c>
      <c r="E297" s="159">
        <v>43927</v>
      </c>
      <c r="F297" s="157"/>
      <c r="G297" s="157">
        <v>44836000</v>
      </c>
      <c r="H297" s="157"/>
      <c r="I297" s="158"/>
      <c r="J297" s="160">
        <f t="shared" si="316"/>
        <v>44836000</v>
      </c>
      <c r="K297" s="157"/>
      <c r="L297" s="157">
        <v>44836000</v>
      </c>
      <c r="M297" s="157"/>
      <c r="N297" s="158"/>
      <c r="O297" s="157">
        <f t="shared" si="317"/>
        <v>44836000</v>
      </c>
      <c r="P297" s="157"/>
      <c r="Q297" s="157">
        <v>16841000</v>
      </c>
      <c r="R297" s="157">
        <v>27995000</v>
      </c>
      <c r="S297" s="157"/>
      <c r="T297" s="160">
        <f t="shared" si="318"/>
        <v>44836000</v>
      </c>
      <c r="U297" s="157"/>
      <c r="V297" s="157">
        <f>O297-T297</f>
        <v>0</v>
      </c>
    </row>
    <row r="298" spans="1:22" s="155" customFormat="1" ht="15.75" x14ac:dyDescent="0.25">
      <c r="A298" s="151"/>
      <c r="B298" s="84"/>
      <c r="C298" s="175" t="s">
        <v>63</v>
      </c>
      <c r="D298" s="157" t="s">
        <v>163</v>
      </c>
      <c r="E298" s="159">
        <v>43949</v>
      </c>
      <c r="F298" s="157"/>
      <c r="G298" s="157">
        <v>8085000</v>
      </c>
      <c r="H298" s="157"/>
      <c r="I298" s="158"/>
      <c r="J298" s="160">
        <f t="shared" si="316"/>
        <v>8085000</v>
      </c>
      <c r="K298" s="157"/>
      <c r="L298" s="157">
        <v>8085000</v>
      </c>
      <c r="M298" s="157"/>
      <c r="N298" s="158"/>
      <c r="O298" s="157">
        <f t="shared" si="317"/>
        <v>8085000</v>
      </c>
      <c r="P298" s="157"/>
      <c r="Q298" s="157"/>
      <c r="R298" s="157">
        <v>7896000</v>
      </c>
      <c r="S298" s="157"/>
      <c r="T298" s="160">
        <f t="shared" si="318"/>
        <v>7896000</v>
      </c>
      <c r="U298" s="157"/>
      <c r="V298" s="157">
        <f>O298-T298</f>
        <v>189000</v>
      </c>
    </row>
    <row r="299" spans="1:22" s="155" customFormat="1" ht="15.75" x14ac:dyDescent="0.25">
      <c r="A299" s="151"/>
      <c r="B299" s="84"/>
      <c r="C299" s="156" t="s">
        <v>12</v>
      </c>
      <c r="D299" s="157"/>
      <c r="E299" s="157"/>
      <c r="F299" s="157"/>
      <c r="G299" s="157"/>
      <c r="H299" s="157"/>
      <c r="I299" s="158"/>
      <c r="J299" s="158">
        <f t="shared" si="316"/>
        <v>0</v>
      </c>
      <c r="K299" s="157"/>
      <c r="L299" s="157"/>
      <c r="M299" s="157"/>
      <c r="N299" s="158"/>
      <c r="O299" s="157">
        <f t="shared" si="317"/>
        <v>0</v>
      </c>
      <c r="P299" s="157"/>
      <c r="Q299" s="157"/>
      <c r="R299" s="157"/>
      <c r="S299" s="157"/>
      <c r="T299" s="158">
        <f t="shared" si="318"/>
        <v>0</v>
      </c>
      <c r="U299" s="157">
        <f t="shared" ref="U299:U300" si="354">J299-O299</f>
        <v>0</v>
      </c>
      <c r="V299" s="157">
        <f t="shared" ref="V299:V300" si="355">O299-T299</f>
        <v>0</v>
      </c>
    </row>
    <row r="300" spans="1:22" s="155" customFormat="1" ht="15.75" x14ac:dyDescent="0.25">
      <c r="A300" s="151"/>
      <c r="B300" s="84"/>
      <c r="C300" s="156" t="s">
        <v>13</v>
      </c>
      <c r="D300" s="157"/>
      <c r="E300" s="157"/>
      <c r="F300" s="157"/>
      <c r="G300" s="157"/>
      <c r="H300" s="157"/>
      <c r="I300" s="158"/>
      <c r="J300" s="158">
        <f t="shared" si="316"/>
        <v>0</v>
      </c>
      <c r="K300" s="157"/>
      <c r="L300" s="157"/>
      <c r="M300" s="157"/>
      <c r="N300" s="158"/>
      <c r="O300" s="157">
        <f t="shared" si="317"/>
        <v>0</v>
      </c>
      <c r="P300" s="157"/>
      <c r="Q300" s="157"/>
      <c r="R300" s="157"/>
      <c r="S300" s="157"/>
      <c r="T300" s="158">
        <f t="shared" si="318"/>
        <v>0</v>
      </c>
      <c r="U300" s="157">
        <f t="shared" si="354"/>
        <v>0</v>
      </c>
      <c r="V300" s="157">
        <f t="shared" si="355"/>
        <v>0</v>
      </c>
    </row>
    <row r="301" spans="1:22" s="155" customFormat="1" ht="15.75" x14ac:dyDescent="0.25">
      <c r="A301" s="151"/>
      <c r="B301" s="84"/>
      <c r="C301" s="138"/>
      <c r="D301" s="157"/>
      <c r="E301" s="157"/>
      <c r="F301" s="157"/>
      <c r="G301" s="157"/>
      <c r="H301" s="157"/>
      <c r="I301" s="158"/>
      <c r="J301" s="158"/>
      <c r="K301" s="157"/>
      <c r="L301" s="157"/>
      <c r="M301" s="157"/>
      <c r="N301" s="157"/>
      <c r="O301" s="157"/>
      <c r="P301" s="157"/>
      <c r="Q301" s="157"/>
      <c r="R301" s="157"/>
      <c r="S301" s="157"/>
      <c r="T301" s="158"/>
      <c r="U301" s="157"/>
      <c r="V301" s="157"/>
    </row>
    <row r="302" spans="1:22" s="155" customFormat="1" ht="15.75" x14ac:dyDescent="0.25">
      <c r="A302" s="151"/>
      <c r="B302" s="116"/>
      <c r="C302" s="165" t="s">
        <v>96</v>
      </c>
      <c r="D302" s="152"/>
      <c r="E302" s="152"/>
      <c r="F302" s="152">
        <f t="shared" ref="F302:U302" si="356">SUM(F303:F308)</f>
        <v>0</v>
      </c>
      <c r="G302" s="152">
        <f>G305+G306</f>
        <v>6660000</v>
      </c>
      <c r="H302" s="152">
        <f t="shared" ref="H302:Q302" si="357">H305+H306</f>
        <v>0</v>
      </c>
      <c r="I302" s="152">
        <f t="shared" si="357"/>
        <v>0</v>
      </c>
      <c r="J302" s="154">
        <f t="shared" ref="J302" si="358">SUM(J303:J308)</f>
        <v>6660000</v>
      </c>
      <c r="K302" s="152">
        <f t="shared" si="357"/>
        <v>0</v>
      </c>
      <c r="L302" s="152">
        <f>L305+L306</f>
        <v>6660000</v>
      </c>
      <c r="M302" s="152">
        <f t="shared" si="357"/>
        <v>0</v>
      </c>
      <c r="N302" s="152">
        <f t="shared" si="357"/>
        <v>0</v>
      </c>
      <c r="O302" s="152">
        <f t="shared" ref="O302" si="359">SUM(O303:O308)</f>
        <v>6660000</v>
      </c>
      <c r="P302" s="152">
        <f t="shared" si="357"/>
        <v>0</v>
      </c>
      <c r="Q302" s="152">
        <f t="shared" si="357"/>
        <v>4339500</v>
      </c>
      <c r="R302" s="152">
        <f t="shared" si="356"/>
        <v>1435500</v>
      </c>
      <c r="S302" s="152">
        <f t="shared" si="356"/>
        <v>0</v>
      </c>
      <c r="T302" s="154">
        <f t="shared" si="356"/>
        <v>5775000</v>
      </c>
      <c r="U302" s="154">
        <f t="shared" si="356"/>
        <v>0</v>
      </c>
      <c r="V302" s="154">
        <f>O302-T302</f>
        <v>885000</v>
      </c>
    </row>
    <row r="303" spans="1:22" s="155" customFormat="1" ht="15.75" x14ac:dyDescent="0.25">
      <c r="A303" s="151"/>
      <c r="B303" s="84"/>
      <c r="C303" s="156" t="s">
        <v>10</v>
      </c>
      <c r="D303" s="157"/>
      <c r="E303" s="157"/>
      <c r="F303" s="157"/>
      <c r="G303" s="157"/>
      <c r="H303" s="157"/>
      <c r="I303" s="158"/>
      <c r="J303" s="158">
        <f t="shared" ref="J303:J332" si="360">SUM(F303:I303)</f>
        <v>0</v>
      </c>
      <c r="K303" s="157"/>
      <c r="L303" s="157"/>
      <c r="M303" s="157"/>
      <c r="N303" s="158"/>
      <c r="O303" s="157">
        <f t="shared" ref="O303:O332" si="361">SUM(K303:N303)</f>
        <v>0</v>
      </c>
      <c r="P303" s="157"/>
      <c r="Q303" s="157"/>
      <c r="R303" s="157"/>
      <c r="S303" s="157"/>
      <c r="T303" s="158">
        <f t="shared" ref="T303:T332" si="362">SUM(P303:S303)</f>
        <v>0</v>
      </c>
      <c r="U303" s="157">
        <f t="shared" ref="U303:U304" si="363">J303-O303</f>
        <v>0</v>
      </c>
      <c r="V303" s="157">
        <f t="shared" ref="V303:V304" si="364">O303-T303</f>
        <v>0</v>
      </c>
    </row>
    <row r="304" spans="1:22" s="155" customFormat="1" ht="15.75" x14ac:dyDescent="0.25">
      <c r="A304" s="151"/>
      <c r="B304" s="84"/>
      <c r="C304" s="156" t="s">
        <v>11</v>
      </c>
      <c r="D304" s="157"/>
      <c r="E304" s="159"/>
      <c r="F304" s="157"/>
      <c r="G304" s="157"/>
      <c r="H304" s="157"/>
      <c r="I304" s="158"/>
      <c r="J304" s="160">
        <f t="shared" si="360"/>
        <v>0</v>
      </c>
      <c r="K304" s="157"/>
      <c r="L304" s="157"/>
      <c r="M304" s="157"/>
      <c r="N304" s="158"/>
      <c r="O304" s="157">
        <f t="shared" si="361"/>
        <v>0</v>
      </c>
      <c r="P304" s="157"/>
      <c r="Q304" s="157"/>
      <c r="R304" s="157"/>
      <c r="S304" s="157"/>
      <c r="T304" s="160">
        <f t="shared" si="362"/>
        <v>0</v>
      </c>
      <c r="U304" s="157">
        <f t="shared" si="363"/>
        <v>0</v>
      </c>
      <c r="V304" s="157">
        <f t="shared" si="364"/>
        <v>0</v>
      </c>
    </row>
    <row r="305" spans="1:22" s="155" customFormat="1" ht="15.75" x14ac:dyDescent="0.25">
      <c r="A305" s="151"/>
      <c r="B305" s="84"/>
      <c r="C305" s="175" t="s">
        <v>197</v>
      </c>
      <c r="D305" s="157" t="s">
        <v>157</v>
      </c>
      <c r="E305" s="159">
        <v>43927</v>
      </c>
      <c r="F305" s="157"/>
      <c r="G305" s="157">
        <v>5775000</v>
      </c>
      <c r="H305" s="157"/>
      <c r="I305" s="158"/>
      <c r="J305" s="160">
        <f t="shared" si="360"/>
        <v>5775000</v>
      </c>
      <c r="K305" s="157"/>
      <c r="L305" s="157">
        <v>5775000</v>
      </c>
      <c r="M305" s="157"/>
      <c r="N305" s="158"/>
      <c r="O305" s="157">
        <f t="shared" si="361"/>
        <v>5775000</v>
      </c>
      <c r="P305" s="157"/>
      <c r="Q305" s="157">
        <v>4339500</v>
      </c>
      <c r="R305" s="157">
        <v>1435500</v>
      </c>
      <c r="S305" s="157"/>
      <c r="T305" s="160">
        <f t="shared" si="362"/>
        <v>5775000</v>
      </c>
      <c r="U305" s="157"/>
      <c r="V305" s="157">
        <f>O305-T305</f>
        <v>0</v>
      </c>
    </row>
    <row r="306" spans="1:22" s="155" customFormat="1" ht="15.75" x14ac:dyDescent="0.25">
      <c r="A306" s="151"/>
      <c r="B306" s="84"/>
      <c r="C306" s="175" t="s">
        <v>63</v>
      </c>
      <c r="D306" s="157" t="s">
        <v>159</v>
      </c>
      <c r="E306" s="159">
        <v>43941</v>
      </c>
      <c r="F306" s="157"/>
      <c r="G306" s="157">
        <v>885000</v>
      </c>
      <c r="H306" s="157"/>
      <c r="I306" s="158"/>
      <c r="J306" s="160">
        <f t="shared" si="360"/>
        <v>885000</v>
      </c>
      <c r="K306" s="157"/>
      <c r="L306" s="157">
        <v>885000</v>
      </c>
      <c r="M306" s="157"/>
      <c r="N306" s="158"/>
      <c r="O306" s="157">
        <f t="shared" si="361"/>
        <v>885000</v>
      </c>
      <c r="P306" s="157"/>
      <c r="Q306" s="157"/>
      <c r="R306" s="157"/>
      <c r="S306" s="157"/>
      <c r="T306" s="160">
        <f t="shared" si="362"/>
        <v>0</v>
      </c>
      <c r="U306" s="157"/>
      <c r="V306" s="157">
        <f>O306-T306</f>
        <v>885000</v>
      </c>
    </row>
    <row r="307" spans="1:22" s="155" customFormat="1" ht="15.75" x14ac:dyDescent="0.25">
      <c r="A307" s="151"/>
      <c r="B307" s="84"/>
      <c r="C307" s="156" t="s">
        <v>12</v>
      </c>
      <c r="D307" s="157"/>
      <c r="E307" s="157"/>
      <c r="F307" s="157"/>
      <c r="G307" s="157"/>
      <c r="H307" s="157"/>
      <c r="I307" s="158"/>
      <c r="J307" s="158">
        <f t="shared" si="360"/>
        <v>0</v>
      </c>
      <c r="K307" s="157"/>
      <c r="L307" s="157"/>
      <c r="M307" s="157"/>
      <c r="N307" s="158"/>
      <c r="O307" s="157">
        <f t="shared" si="361"/>
        <v>0</v>
      </c>
      <c r="P307" s="157"/>
      <c r="Q307" s="157"/>
      <c r="R307" s="157"/>
      <c r="S307" s="157"/>
      <c r="T307" s="158">
        <f t="shared" si="362"/>
        <v>0</v>
      </c>
      <c r="U307" s="157">
        <f t="shared" ref="U307:U308" si="365">J307-O307</f>
        <v>0</v>
      </c>
      <c r="V307" s="157">
        <f t="shared" ref="V307:V308" si="366">O307-T307</f>
        <v>0</v>
      </c>
    </row>
    <row r="308" spans="1:22" s="155" customFormat="1" ht="15.75" x14ac:dyDescent="0.25">
      <c r="A308" s="151"/>
      <c r="B308" s="84"/>
      <c r="C308" s="156" t="s">
        <v>13</v>
      </c>
      <c r="D308" s="157"/>
      <c r="E308" s="157"/>
      <c r="F308" s="157"/>
      <c r="G308" s="157"/>
      <c r="H308" s="157"/>
      <c r="I308" s="158"/>
      <c r="J308" s="158">
        <f t="shared" si="360"/>
        <v>0</v>
      </c>
      <c r="K308" s="157"/>
      <c r="L308" s="157"/>
      <c r="M308" s="157"/>
      <c r="N308" s="158"/>
      <c r="O308" s="157">
        <f t="shared" si="361"/>
        <v>0</v>
      </c>
      <c r="P308" s="157"/>
      <c r="Q308" s="157"/>
      <c r="R308" s="157"/>
      <c r="S308" s="157"/>
      <c r="T308" s="158">
        <f t="shared" si="362"/>
        <v>0</v>
      </c>
      <c r="U308" s="157">
        <f t="shared" si="365"/>
        <v>0</v>
      </c>
      <c r="V308" s="157">
        <f t="shared" si="366"/>
        <v>0</v>
      </c>
    </row>
    <row r="309" spans="1:22" s="155" customFormat="1" ht="15.75" x14ac:dyDescent="0.25">
      <c r="A309" s="151"/>
      <c r="B309" s="84"/>
      <c r="C309" s="138"/>
      <c r="D309" s="157"/>
      <c r="E309" s="157"/>
      <c r="F309" s="157"/>
      <c r="G309" s="157"/>
      <c r="H309" s="157"/>
      <c r="I309" s="158"/>
      <c r="J309" s="158"/>
      <c r="K309" s="157"/>
      <c r="L309" s="157"/>
      <c r="M309" s="157"/>
      <c r="N309" s="157"/>
      <c r="O309" s="157"/>
      <c r="P309" s="157"/>
      <c r="Q309" s="157"/>
      <c r="R309" s="157"/>
      <c r="S309" s="157"/>
      <c r="T309" s="158"/>
      <c r="U309" s="157"/>
      <c r="V309" s="157"/>
    </row>
    <row r="310" spans="1:22" s="155" customFormat="1" ht="15.75" x14ac:dyDescent="0.25">
      <c r="A310" s="151"/>
      <c r="B310" s="116"/>
      <c r="C310" s="165" t="s">
        <v>97</v>
      </c>
      <c r="D310" s="152"/>
      <c r="E310" s="152"/>
      <c r="F310" s="152">
        <f t="shared" ref="F310:U310" si="367">SUM(F311:F316)</f>
        <v>0</v>
      </c>
      <c r="G310" s="152">
        <f>G313+G314</f>
        <v>5856000</v>
      </c>
      <c r="H310" s="152">
        <f t="shared" ref="H310:Q310" si="368">H313+H314</f>
        <v>0</v>
      </c>
      <c r="I310" s="152">
        <f t="shared" si="368"/>
        <v>0</v>
      </c>
      <c r="J310" s="154">
        <f t="shared" ref="J310" si="369">SUM(J311:J316)</f>
        <v>5856000</v>
      </c>
      <c r="K310" s="152">
        <f t="shared" si="368"/>
        <v>0</v>
      </c>
      <c r="L310" s="152">
        <f>L313+L314</f>
        <v>5856000</v>
      </c>
      <c r="M310" s="152">
        <f t="shared" si="368"/>
        <v>0</v>
      </c>
      <c r="N310" s="152">
        <f t="shared" si="368"/>
        <v>0</v>
      </c>
      <c r="O310" s="152">
        <f t="shared" ref="O310" si="370">SUM(O311:O316)</f>
        <v>5856000</v>
      </c>
      <c r="P310" s="152">
        <f t="shared" si="368"/>
        <v>0</v>
      </c>
      <c r="Q310" s="152">
        <f t="shared" si="368"/>
        <v>5280000</v>
      </c>
      <c r="R310" s="152">
        <f t="shared" si="367"/>
        <v>528000</v>
      </c>
      <c r="S310" s="152">
        <f t="shared" si="367"/>
        <v>0</v>
      </c>
      <c r="T310" s="154">
        <f t="shared" si="367"/>
        <v>5808000</v>
      </c>
      <c r="U310" s="154">
        <f t="shared" si="367"/>
        <v>0</v>
      </c>
      <c r="V310" s="154">
        <f>O310-T310</f>
        <v>48000</v>
      </c>
    </row>
    <row r="311" spans="1:22" s="155" customFormat="1" ht="15.75" x14ac:dyDescent="0.25">
      <c r="A311" s="151"/>
      <c r="B311" s="84"/>
      <c r="C311" s="156" t="s">
        <v>10</v>
      </c>
      <c r="D311" s="157"/>
      <c r="E311" s="157"/>
      <c r="F311" s="157"/>
      <c r="G311" s="157"/>
      <c r="H311" s="157"/>
      <c r="I311" s="158"/>
      <c r="J311" s="158">
        <f t="shared" ref="J311:J312" si="371">SUM(F311:I311)</f>
        <v>0</v>
      </c>
      <c r="K311" s="157"/>
      <c r="L311" s="157"/>
      <c r="M311" s="157"/>
      <c r="N311" s="158"/>
      <c r="O311" s="157">
        <f t="shared" ref="O311:O312" si="372">SUM(K311:N311)</f>
        <v>0</v>
      </c>
      <c r="P311" s="157"/>
      <c r="Q311" s="157"/>
      <c r="R311" s="157"/>
      <c r="S311" s="157"/>
      <c r="T311" s="158">
        <f t="shared" ref="T311:T312" si="373">SUM(P311:S311)</f>
        <v>0</v>
      </c>
      <c r="U311" s="157">
        <f t="shared" ref="U311:U312" si="374">J311-O311</f>
        <v>0</v>
      </c>
      <c r="V311" s="157">
        <f t="shared" ref="V311:V312" si="375">O311-T311</f>
        <v>0</v>
      </c>
    </row>
    <row r="312" spans="1:22" s="155" customFormat="1" ht="15.75" x14ac:dyDescent="0.25">
      <c r="A312" s="151"/>
      <c r="B312" s="84"/>
      <c r="C312" s="156" t="s">
        <v>11</v>
      </c>
      <c r="D312" s="157"/>
      <c r="E312" s="159"/>
      <c r="F312" s="157"/>
      <c r="G312" s="157"/>
      <c r="H312" s="157"/>
      <c r="I312" s="158"/>
      <c r="J312" s="160">
        <f t="shared" si="371"/>
        <v>0</v>
      </c>
      <c r="K312" s="157"/>
      <c r="L312" s="157"/>
      <c r="M312" s="157"/>
      <c r="N312" s="158"/>
      <c r="O312" s="157">
        <f t="shared" si="372"/>
        <v>0</v>
      </c>
      <c r="P312" s="157"/>
      <c r="Q312" s="157"/>
      <c r="R312" s="157"/>
      <c r="S312" s="157"/>
      <c r="T312" s="160">
        <f t="shared" si="373"/>
        <v>0</v>
      </c>
      <c r="U312" s="157">
        <f t="shared" si="374"/>
        <v>0</v>
      </c>
      <c r="V312" s="157">
        <f t="shared" si="375"/>
        <v>0</v>
      </c>
    </row>
    <row r="313" spans="1:22" s="155" customFormat="1" ht="15.75" x14ac:dyDescent="0.25">
      <c r="A313" s="151"/>
      <c r="B313" s="84"/>
      <c r="C313" s="175" t="s">
        <v>197</v>
      </c>
      <c r="D313" s="157" t="s">
        <v>157</v>
      </c>
      <c r="E313" s="159">
        <v>43927</v>
      </c>
      <c r="F313" s="157"/>
      <c r="G313" s="157">
        <v>5280000</v>
      </c>
      <c r="H313" s="157"/>
      <c r="I313" s="158"/>
      <c r="J313" s="160">
        <f t="shared" si="360"/>
        <v>5280000</v>
      </c>
      <c r="K313" s="157"/>
      <c r="L313" s="157">
        <v>5280000</v>
      </c>
      <c r="M313" s="157"/>
      <c r="N313" s="158"/>
      <c r="O313" s="157">
        <f t="shared" si="361"/>
        <v>5280000</v>
      </c>
      <c r="P313" s="157"/>
      <c r="Q313" s="157">
        <f>O313</f>
        <v>5280000</v>
      </c>
      <c r="R313" s="157"/>
      <c r="S313" s="157"/>
      <c r="T313" s="160">
        <f t="shared" si="362"/>
        <v>5280000</v>
      </c>
      <c r="U313" s="157"/>
      <c r="V313" s="157">
        <f>O313-T313</f>
        <v>0</v>
      </c>
    </row>
    <row r="314" spans="1:22" s="155" customFormat="1" ht="15.75" x14ac:dyDescent="0.25">
      <c r="A314" s="151"/>
      <c r="B314" s="84"/>
      <c r="C314" s="175" t="s">
        <v>63</v>
      </c>
      <c r="D314" s="157" t="s">
        <v>158</v>
      </c>
      <c r="E314" s="159">
        <v>43938</v>
      </c>
      <c r="F314" s="157"/>
      <c r="G314" s="157">
        <v>576000</v>
      </c>
      <c r="H314" s="157"/>
      <c r="I314" s="158"/>
      <c r="J314" s="160">
        <f t="shared" si="360"/>
        <v>576000</v>
      </c>
      <c r="K314" s="157"/>
      <c r="L314" s="157">
        <v>576000</v>
      </c>
      <c r="M314" s="157"/>
      <c r="N314" s="158"/>
      <c r="O314" s="157">
        <f t="shared" si="361"/>
        <v>576000</v>
      </c>
      <c r="P314" s="157"/>
      <c r="Q314" s="157"/>
      <c r="R314" s="157">
        <v>528000</v>
      </c>
      <c r="S314" s="157"/>
      <c r="T314" s="160">
        <f t="shared" si="362"/>
        <v>528000</v>
      </c>
      <c r="U314" s="157"/>
      <c r="V314" s="157">
        <f>O314-T314</f>
        <v>48000</v>
      </c>
    </row>
    <row r="315" spans="1:22" s="155" customFormat="1" ht="15.75" x14ac:dyDescent="0.25">
      <c r="A315" s="151"/>
      <c r="B315" s="84"/>
      <c r="C315" s="156" t="s">
        <v>12</v>
      </c>
      <c r="D315" s="157"/>
      <c r="E315" s="157"/>
      <c r="F315" s="157"/>
      <c r="G315" s="157"/>
      <c r="H315" s="157"/>
      <c r="I315" s="158"/>
      <c r="J315" s="158">
        <f t="shared" si="360"/>
        <v>0</v>
      </c>
      <c r="K315" s="157"/>
      <c r="L315" s="157"/>
      <c r="M315" s="157"/>
      <c r="N315" s="158"/>
      <c r="O315" s="157">
        <f t="shared" si="361"/>
        <v>0</v>
      </c>
      <c r="P315" s="157"/>
      <c r="Q315" s="157"/>
      <c r="R315" s="157"/>
      <c r="S315" s="157"/>
      <c r="T315" s="158">
        <f t="shared" si="362"/>
        <v>0</v>
      </c>
      <c r="U315" s="157">
        <f t="shared" ref="U315:U316" si="376">J315-O315</f>
        <v>0</v>
      </c>
      <c r="V315" s="157">
        <f t="shared" ref="V315:V316" si="377">O315-T315</f>
        <v>0</v>
      </c>
    </row>
    <row r="316" spans="1:22" s="155" customFormat="1" ht="15.75" x14ac:dyDescent="0.25">
      <c r="A316" s="151"/>
      <c r="B316" s="84"/>
      <c r="C316" s="156" t="s">
        <v>13</v>
      </c>
      <c r="D316" s="157"/>
      <c r="E316" s="157"/>
      <c r="F316" s="157"/>
      <c r="G316" s="157"/>
      <c r="H316" s="157"/>
      <c r="I316" s="158"/>
      <c r="J316" s="158">
        <f t="shared" si="360"/>
        <v>0</v>
      </c>
      <c r="K316" s="157"/>
      <c r="L316" s="157"/>
      <c r="M316" s="157"/>
      <c r="N316" s="158"/>
      <c r="O316" s="157">
        <f t="shared" si="361"/>
        <v>0</v>
      </c>
      <c r="P316" s="157"/>
      <c r="Q316" s="157"/>
      <c r="R316" s="157"/>
      <c r="S316" s="157"/>
      <c r="T316" s="158">
        <f t="shared" si="362"/>
        <v>0</v>
      </c>
      <c r="U316" s="157">
        <f t="shared" si="376"/>
        <v>0</v>
      </c>
      <c r="V316" s="157">
        <f t="shared" si="377"/>
        <v>0</v>
      </c>
    </row>
    <row r="317" spans="1:22" s="155" customFormat="1" ht="15.75" x14ac:dyDescent="0.25">
      <c r="A317" s="151"/>
      <c r="B317" s="84"/>
      <c r="C317" s="138"/>
      <c r="D317" s="157"/>
      <c r="E317" s="157"/>
      <c r="F317" s="157"/>
      <c r="G317" s="157"/>
      <c r="H317" s="157"/>
      <c r="I317" s="158"/>
      <c r="J317" s="158"/>
      <c r="K317" s="157"/>
      <c r="L317" s="157"/>
      <c r="M317" s="157"/>
      <c r="N317" s="157"/>
      <c r="O317" s="157"/>
      <c r="P317" s="157"/>
      <c r="Q317" s="157"/>
      <c r="R317" s="157"/>
      <c r="S317" s="157"/>
      <c r="T317" s="158"/>
      <c r="U317" s="157"/>
      <c r="V317" s="157"/>
    </row>
    <row r="318" spans="1:22" s="155" customFormat="1" ht="15.75" x14ac:dyDescent="0.25">
      <c r="A318" s="151"/>
      <c r="B318" s="116"/>
      <c r="C318" s="165" t="s">
        <v>98</v>
      </c>
      <c r="D318" s="152"/>
      <c r="E318" s="152"/>
      <c r="F318" s="152">
        <f t="shared" ref="F318:U318" si="378">SUM(F319:F324)</f>
        <v>0</v>
      </c>
      <c r="G318" s="152">
        <f>G321+G322</f>
        <v>32767000</v>
      </c>
      <c r="H318" s="152">
        <f t="shared" ref="H318:Q318" si="379">H321+H322</f>
        <v>0</v>
      </c>
      <c r="I318" s="152">
        <f t="shared" si="379"/>
        <v>0</v>
      </c>
      <c r="J318" s="154">
        <f t="shared" ref="J318" si="380">SUM(J319:J324)</f>
        <v>32767000</v>
      </c>
      <c r="K318" s="152">
        <f t="shared" si="379"/>
        <v>0</v>
      </c>
      <c r="L318" s="152">
        <f>L321+L322</f>
        <v>32767000</v>
      </c>
      <c r="M318" s="152">
        <f t="shared" si="379"/>
        <v>0</v>
      </c>
      <c r="N318" s="152">
        <f t="shared" si="379"/>
        <v>0</v>
      </c>
      <c r="O318" s="152">
        <f t="shared" ref="O318" si="381">SUM(O319:O324)</f>
        <v>32767000</v>
      </c>
      <c r="P318" s="152">
        <f t="shared" si="379"/>
        <v>0</v>
      </c>
      <c r="Q318" s="152">
        <f t="shared" si="379"/>
        <v>27214000</v>
      </c>
      <c r="R318" s="152">
        <f t="shared" si="378"/>
        <v>5256000</v>
      </c>
      <c r="S318" s="152">
        <f t="shared" si="378"/>
        <v>0</v>
      </c>
      <c r="T318" s="154">
        <f t="shared" si="378"/>
        <v>32470000</v>
      </c>
      <c r="U318" s="154">
        <f t="shared" si="378"/>
        <v>0</v>
      </c>
      <c r="V318" s="154">
        <f>O318-T318</f>
        <v>297000</v>
      </c>
    </row>
    <row r="319" spans="1:22" s="155" customFormat="1" ht="15.75" x14ac:dyDescent="0.25">
      <c r="A319" s="151"/>
      <c r="B319" s="84"/>
      <c r="C319" s="156" t="s">
        <v>10</v>
      </c>
      <c r="D319" s="157"/>
      <c r="E319" s="157"/>
      <c r="F319" s="157"/>
      <c r="G319" s="157"/>
      <c r="H319" s="157"/>
      <c r="I319" s="158"/>
      <c r="J319" s="158">
        <f t="shared" ref="J319:J320" si="382">SUM(F319:I319)</f>
        <v>0</v>
      </c>
      <c r="K319" s="157"/>
      <c r="L319" s="157"/>
      <c r="M319" s="157"/>
      <c r="N319" s="158"/>
      <c r="O319" s="157">
        <f t="shared" ref="O319:O320" si="383">SUM(K319:N319)</f>
        <v>0</v>
      </c>
      <c r="P319" s="157"/>
      <c r="Q319" s="157"/>
      <c r="R319" s="157"/>
      <c r="S319" s="157"/>
      <c r="T319" s="158">
        <f t="shared" ref="T319:T320" si="384">SUM(P319:S319)</f>
        <v>0</v>
      </c>
      <c r="U319" s="157">
        <f t="shared" ref="U319:U320" si="385">J319-O319</f>
        <v>0</v>
      </c>
      <c r="V319" s="157">
        <f t="shared" ref="V319:V320" si="386">O319-T319</f>
        <v>0</v>
      </c>
    </row>
    <row r="320" spans="1:22" s="155" customFormat="1" ht="15.75" x14ac:dyDescent="0.25">
      <c r="A320" s="151"/>
      <c r="B320" s="84"/>
      <c r="C320" s="156" t="s">
        <v>11</v>
      </c>
      <c r="D320" s="157"/>
      <c r="E320" s="159"/>
      <c r="F320" s="157"/>
      <c r="G320" s="157"/>
      <c r="H320" s="157"/>
      <c r="I320" s="158"/>
      <c r="J320" s="160">
        <f t="shared" si="382"/>
        <v>0</v>
      </c>
      <c r="K320" s="157"/>
      <c r="L320" s="157"/>
      <c r="M320" s="157"/>
      <c r="N320" s="158"/>
      <c r="O320" s="157">
        <f t="shared" si="383"/>
        <v>0</v>
      </c>
      <c r="P320" s="157"/>
      <c r="Q320" s="157"/>
      <c r="R320" s="157"/>
      <c r="S320" s="157"/>
      <c r="T320" s="160">
        <f t="shared" si="384"/>
        <v>0</v>
      </c>
      <c r="U320" s="157">
        <f t="shared" si="385"/>
        <v>0</v>
      </c>
      <c r="V320" s="157">
        <f t="shared" si="386"/>
        <v>0</v>
      </c>
    </row>
    <row r="321" spans="1:22" s="155" customFormat="1" ht="15.75" x14ac:dyDescent="0.25">
      <c r="A321" s="151"/>
      <c r="B321" s="84"/>
      <c r="C321" s="175" t="s">
        <v>197</v>
      </c>
      <c r="D321" s="157" t="s">
        <v>157</v>
      </c>
      <c r="E321" s="159">
        <v>43927</v>
      </c>
      <c r="F321" s="157"/>
      <c r="G321" s="157">
        <v>27214000</v>
      </c>
      <c r="H321" s="157"/>
      <c r="I321" s="158"/>
      <c r="J321" s="160">
        <f t="shared" si="360"/>
        <v>27214000</v>
      </c>
      <c r="K321" s="157"/>
      <c r="L321" s="157">
        <v>27214000</v>
      </c>
      <c r="M321" s="157"/>
      <c r="N321" s="158"/>
      <c r="O321" s="157">
        <f t="shared" si="361"/>
        <v>27214000</v>
      </c>
      <c r="P321" s="157"/>
      <c r="Q321" s="157">
        <f>O321</f>
        <v>27214000</v>
      </c>
      <c r="R321" s="157"/>
      <c r="S321" s="157"/>
      <c r="T321" s="160">
        <f t="shared" si="362"/>
        <v>27214000</v>
      </c>
      <c r="U321" s="157"/>
      <c r="V321" s="157">
        <f>O321-T321</f>
        <v>0</v>
      </c>
    </row>
    <row r="322" spans="1:22" s="155" customFormat="1" ht="15.75" x14ac:dyDescent="0.25">
      <c r="A322" s="151"/>
      <c r="B322" s="84"/>
      <c r="C322" s="175" t="s">
        <v>63</v>
      </c>
      <c r="D322" s="157" t="s">
        <v>162</v>
      </c>
      <c r="E322" s="159">
        <v>43949</v>
      </c>
      <c r="F322" s="157"/>
      <c r="G322" s="157">
        <v>5553000</v>
      </c>
      <c r="H322" s="157"/>
      <c r="I322" s="158"/>
      <c r="J322" s="160">
        <f t="shared" si="360"/>
        <v>5553000</v>
      </c>
      <c r="K322" s="157"/>
      <c r="L322" s="157">
        <v>5553000</v>
      </c>
      <c r="M322" s="157"/>
      <c r="N322" s="158"/>
      <c r="O322" s="157">
        <f t="shared" si="361"/>
        <v>5553000</v>
      </c>
      <c r="P322" s="157"/>
      <c r="Q322" s="157"/>
      <c r="R322" s="157">
        <v>5256000</v>
      </c>
      <c r="S322" s="157"/>
      <c r="T322" s="160">
        <f t="shared" si="362"/>
        <v>5256000</v>
      </c>
      <c r="U322" s="157"/>
      <c r="V322" s="157">
        <f>O322-T322</f>
        <v>297000</v>
      </c>
    </row>
    <row r="323" spans="1:22" s="155" customFormat="1" ht="15.75" x14ac:dyDescent="0.25">
      <c r="A323" s="151"/>
      <c r="B323" s="84"/>
      <c r="C323" s="156" t="s">
        <v>12</v>
      </c>
      <c r="D323" s="157"/>
      <c r="E323" s="157"/>
      <c r="F323" s="157"/>
      <c r="G323" s="157"/>
      <c r="H323" s="157"/>
      <c r="I323" s="158"/>
      <c r="J323" s="158">
        <f t="shared" si="360"/>
        <v>0</v>
      </c>
      <c r="K323" s="157"/>
      <c r="L323" s="157"/>
      <c r="M323" s="157"/>
      <c r="N323" s="158"/>
      <c r="O323" s="157">
        <f t="shared" si="361"/>
        <v>0</v>
      </c>
      <c r="P323" s="157"/>
      <c r="Q323" s="157"/>
      <c r="R323" s="157"/>
      <c r="S323" s="157"/>
      <c r="T323" s="158">
        <f t="shared" si="362"/>
        <v>0</v>
      </c>
      <c r="U323" s="157">
        <f t="shared" ref="U323:U324" si="387">J323-O323</f>
        <v>0</v>
      </c>
      <c r="V323" s="157">
        <f t="shared" ref="V323:V324" si="388">O323-T323</f>
        <v>0</v>
      </c>
    </row>
    <row r="324" spans="1:22" s="155" customFormat="1" ht="15.75" x14ac:dyDescent="0.25">
      <c r="A324" s="151"/>
      <c r="B324" s="84"/>
      <c r="C324" s="156" t="s">
        <v>13</v>
      </c>
      <c r="D324" s="157"/>
      <c r="E324" s="157"/>
      <c r="F324" s="157"/>
      <c r="G324" s="157"/>
      <c r="H324" s="157"/>
      <c r="I324" s="158"/>
      <c r="J324" s="158">
        <f t="shared" si="360"/>
        <v>0</v>
      </c>
      <c r="K324" s="157"/>
      <c r="L324" s="157"/>
      <c r="M324" s="157"/>
      <c r="N324" s="158"/>
      <c r="O324" s="157">
        <f t="shared" si="361"/>
        <v>0</v>
      </c>
      <c r="P324" s="157"/>
      <c r="Q324" s="157"/>
      <c r="R324" s="157"/>
      <c r="S324" s="157"/>
      <c r="T324" s="158">
        <f t="shared" si="362"/>
        <v>0</v>
      </c>
      <c r="U324" s="157">
        <f t="shared" si="387"/>
        <v>0</v>
      </c>
      <c r="V324" s="157">
        <f t="shared" si="388"/>
        <v>0</v>
      </c>
    </row>
    <row r="325" spans="1:22" s="155" customFormat="1" ht="15.75" x14ac:dyDescent="0.25">
      <c r="A325" s="151"/>
      <c r="B325" s="84"/>
      <c r="C325" s="138"/>
      <c r="D325" s="157"/>
      <c r="E325" s="157"/>
      <c r="F325" s="157"/>
      <c r="G325" s="157"/>
      <c r="H325" s="157"/>
      <c r="I325" s="158"/>
      <c r="J325" s="158"/>
      <c r="K325" s="157"/>
      <c r="L325" s="157"/>
      <c r="M325" s="157"/>
      <c r="N325" s="157"/>
      <c r="O325" s="157"/>
      <c r="P325" s="157"/>
      <c r="Q325" s="157"/>
      <c r="R325" s="157"/>
      <c r="S325" s="157"/>
      <c r="T325" s="158"/>
      <c r="U325" s="157"/>
      <c r="V325" s="157"/>
    </row>
    <row r="326" spans="1:22" s="155" customFormat="1" ht="15.75" x14ac:dyDescent="0.25">
      <c r="A326" s="151"/>
      <c r="B326" s="116"/>
      <c r="C326" s="165" t="s">
        <v>99</v>
      </c>
      <c r="D326" s="152"/>
      <c r="E326" s="152"/>
      <c r="F326" s="152">
        <f t="shared" ref="F326:U326" si="389">SUM(F327:F332)</f>
        <v>0</v>
      </c>
      <c r="G326" s="152">
        <f>G329+G330</f>
        <v>20582000</v>
      </c>
      <c r="H326" s="152">
        <f t="shared" ref="H326:Q326" si="390">H329+H330</f>
        <v>0</v>
      </c>
      <c r="I326" s="152">
        <f t="shared" si="390"/>
        <v>0</v>
      </c>
      <c r="J326" s="154">
        <f t="shared" ref="J326" si="391">SUM(J327:J332)</f>
        <v>20582000</v>
      </c>
      <c r="K326" s="152">
        <f t="shared" si="390"/>
        <v>0</v>
      </c>
      <c r="L326" s="152">
        <f>L329+L330</f>
        <v>20582000</v>
      </c>
      <c r="M326" s="152">
        <f t="shared" si="390"/>
        <v>0</v>
      </c>
      <c r="N326" s="152">
        <f t="shared" si="390"/>
        <v>0</v>
      </c>
      <c r="O326" s="152">
        <f t="shared" ref="O326" si="392">SUM(O327:O332)</f>
        <v>20582000</v>
      </c>
      <c r="P326" s="152">
        <f t="shared" si="390"/>
        <v>0</v>
      </c>
      <c r="Q326" s="152">
        <f t="shared" si="390"/>
        <v>17534000</v>
      </c>
      <c r="R326" s="152">
        <f t="shared" si="389"/>
        <v>2994000</v>
      </c>
      <c r="S326" s="152">
        <f t="shared" si="389"/>
        <v>0</v>
      </c>
      <c r="T326" s="154">
        <f t="shared" si="389"/>
        <v>20528000</v>
      </c>
      <c r="U326" s="154">
        <f t="shared" si="389"/>
        <v>0</v>
      </c>
      <c r="V326" s="154">
        <f>O326-T326</f>
        <v>54000</v>
      </c>
    </row>
    <row r="327" spans="1:22" s="155" customFormat="1" ht="15.75" x14ac:dyDescent="0.25">
      <c r="A327" s="151"/>
      <c r="B327" s="84"/>
      <c r="C327" s="156" t="s">
        <v>10</v>
      </c>
      <c r="D327" s="157"/>
      <c r="E327" s="157"/>
      <c r="F327" s="157"/>
      <c r="G327" s="157"/>
      <c r="H327" s="157"/>
      <c r="I327" s="158"/>
      <c r="J327" s="158">
        <f t="shared" ref="J327:J328" si="393">SUM(F327:I327)</f>
        <v>0</v>
      </c>
      <c r="K327" s="157"/>
      <c r="L327" s="157"/>
      <c r="M327" s="157"/>
      <c r="N327" s="158"/>
      <c r="O327" s="157">
        <f t="shared" ref="O327:O328" si="394">SUM(K327:N327)</f>
        <v>0</v>
      </c>
      <c r="P327" s="157"/>
      <c r="Q327" s="157"/>
      <c r="R327" s="157"/>
      <c r="S327" s="157"/>
      <c r="T327" s="158">
        <f t="shared" ref="T327:T328" si="395">SUM(P327:S327)</f>
        <v>0</v>
      </c>
      <c r="U327" s="157">
        <f t="shared" ref="U327:U328" si="396">J327-O327</f>
        <v>0</v>
      </c>
      <c r="V327" s="157">
        <f t="shared" ref="V327:V328" si="397">O327-T327</f>
        <v>0</v>
      </c>
    </row>
    <row r="328" spans="1:22" s="155" customFormat="1" ht="15.75" x14ac:dyDescent="0.25">
      <c r="A328" s="151"/>
      <c r="B328" s="84"/>
      <c r="C328" s="156" t="s">
        <v>11</v>
      </c>
      <c r="D328" s="157"/>
      <c r="E328" s="159"/>
      <c r="F328" s="157"/>
      <c r="G328" s="157"/>
      <c r="H328" s="157"/>
      <c r="I328" s="158"/>
      <c r="J328" s="160">
        <f t="shared" si="393"/>
        <v>0</v>
      </c>
      <c r="K328" s="157"/>
      <c r="L328" s="157"/>
      <c r="M328" s="157"/>
      <c r="N328" s="158"/>
      <c r="O328" s="157">
        <f t="shared" si="394"/>
        <v>0</v>
      </c>
      <c r="P328" s="157"/>
      <c r="Q328" s="157"/>
      <c r="R328" s="157"/>
      <c r="S328" s="157"/>
      <c r="T328" s="160">
        <f t="shared" si="395"/>
        <v>0</v>
      </c>
      <c r="U328" s="157">
        <f t="shared" si="396"/>
        <v>0</v>
      </c>
      <c r="V328" s="157">
        <f t="shared" si="397"/>
        <v>0</v>
      </c>
    </row>
    <row r="329" spans="1:22" s="155" customFormat="1" ht="15.75" x14ac:dyDescent="0.25">
      <c r="A329" s="151"/>
      <c r="B329" s="84"/>
      <c r="C329" s="175" t="s">
        <v>197</v>
      </c>
      <c r="D329" s="157" t="s">
        <v>157</v>
      </c>
      <c r="E329" s="159">
        <v>43927</v>
      </c>
      <c r="F329" s="157"/>
      <c r="G329" s="157">
        <v>17534000</v>
      </c>
      <c r="H329" s="157"/>
      <c r="I329" s="158"/>
      <c r="J329" s="160">
        <f t="shared" si="360"/>
        <v>17534000</v>
      </c>
      <c r="K329" s="157"/>
      <c r="L329" s="157">
        <v>17534000</v>
      </c>
      <c r="M329" s="157"/>
      <c r="N329" s="158"/>
      <c r="O329" s="157">
        <f t="shared" si="361"/>
        <v>17534000</v>
      </c>
      <c r="P329" s="157"/>
      <c r="Q329" s="157">
        <f>O329</f>
        <v>17534000</v>
      </c>
      <c r="R329" s="157"/>
      <c r="S329" s="157"/>
      <c r="T329" s="160">
        <f t="shared" si="362"/>
        <v>17534000</v>
      </c>
      <c r="U329" s="157"/>
      <c r="V329" s="157">
        <f>O329-T329</f>
        <v>0</v>
      </c>
    </row>
    <row r="330" spans="1:22" s="155" customFormat="1" ht="15.75" x14ac:dyDescent="0.25">
      <c r="A330" s="151"/>
      <c r="B330" s="84"/>
      <c r="C330" s="175" t="s">
        <v>63</v>
      </c>
      <c r="D330" s="157" t="s">
        <v>162</v>
      </c>
      <c r="E330" s="159">
        <v>43949</v>
      </c>
      <c r="F330" s="157"/>
      <c r="G330" s="157">
        <v>3048000</v>
      </c>
      <c r="H330" s="157"/>
      <c r="I330" s="158"/>
      <c r="J330" s="160">
        <f t="shared" si="360"/>
        <v>3048000</v>
      </c>
      <c r="K330" s="157"/>
      <c r="L330" s="157">
        <v>3048000</v>
      </c>
      <c r="M330" s="157"/>
      <c r="N330" s="158"/>
      <c r="O330" s="157">
        <f t="shared" si="361"/>
        <v>3048000</v>
      </c>
      <c r="P330" s="157"/>
      <c r="Q330" s="157"/>
      <c r="R330" s="157">
        <v>2994000</v>
      </c>
      <c r="S330" s="157"/>
      <c r="T330" s="160">
        <f t="shared" si="362"/>
        <v>2994000</v>
      </c>
      <c r="U330" s="157"/>
      <c r="V330" s="157">
        <f>O330-T330</f>
        <v>54000</v>
      </c>
    </row>
    <row r="331" spans="1:22" s="155" customFormat="1" ht="15.75" x14ac:dyDescent="0.25">
      <c r="A331" s="151"/>
      <c r="B331" s="84"/>
      <c r="C331" s="156" t="s">
        <v>12</v>
      </c>
      <c r="D331" s="157"/>
      <c r="E331" s="157"/>
      <c r="F331" s="157"/>
      <c r="G331" s="157"/>
      <c r="H331" s="157"/>
      <c r="I331" s="158"/>
      <c r="J331" s="158">
        <f t="shared" si="360"/>
        <v>0</v>
      </c>
      <c r="K331" s="157"/>
      <c r="L331" s="157"/>
      <c r="M331" s="157"/>
      <c r="N331" s="158"/>
      <c r="O331" s="157">
        <f t="shared" si="361"/>
        <v>0</v>
      </c>
      <c r="P331" s="157"/>
      <c r="Q331" s="157"/>
      <c r="R331" s="157"/>
      <c r="S331" s="157"/>
      <c r="T331" s="158">
        <f t="shared" si="362"/>
        <v>0</v>
      </c>
      <c r="U331" s="157">
        <f t="shared" ref="U331:U332" si="398">J331-O331</f>
        <v>0</v>
      </c>
      <c r="V331" s="157">
        <f t="shared" ref="V331:V332" si="399">O331-T331</f>
        <v>0</v>
      </c>
    </row>
    <row r="332" spans="1:22" s="155" customFormat="1" ht="15.75" x14ac:dyDescent="0.25">
      <c r="A332" s="151"/>
      <c r="B332" s="84"/>
      <c r="C332" s="156" t="s">
        <v>13</v>
      </c>
      <c r="D332" s="157"/>
      <c r="E332" s="157"/>
      <c r="F332" s="157"/>
      <c r="G332" s="157"/>
      <c r="H332" s="157"/>
      <c r="I332" s="158"/>
      <c r="J332" s="158">
        <f t="shared" si="360"/>
        <v>0</v>
      </c>
      <c r="K332" s="157"/>
      <c r="L332" s="157"/>
      <c r="M332" s="157"/>
      <c r="N332" s="158"/>
      <c r="O332" s="157">
        <f t="shared" si="361"/>
        <v>0</v>
      </c>
      <c r="P332" s="157"/>
      <c r="Q332" s="157"/>
      <c r="R332" s="157"/>
      <c r="S332" s="157"/>
      <c r="T332" s="158">
        <f t="shared" si="362"/>
        <v>0</v>
      </c>
      <c r="U332" s="157">
        <f t="shared" si="398"/>
        <v>0</v>
      </c>
      <c r="V332" s="157">
        <f t="shared" si="399"/>
        <v>0</v>
      </c>
    </row>
    <row r="333" spans="1:22" s="155" customFormat="1" ht="15.75" x14ac:dyDescent="0.25">
      <c r="A333" s="151"/>
      <c r="B333" s="84"/>
      <c r="C333" s="138"/>
      <c r="D333" s="157"/>
      <c r="E333" s="157"/>
      <c r="F333" s="157"/>
      <c r="G333" s="157"/>
      <c r="H333" s="157"/>
      <c r="I333" s="158"/>
      <c r="J333" s="158"/>
      <c r="K333" s="157"/>
      <c r="L333" s="157"/>
      <c r="M333" s="157"/>
      <c r="N333" s="157"/>
      <c r="O333" s="157"/>
      <c r="P333" s="157"/>
      <c r="Q333" s="157"/>
      <c r="R333" s="157"/>
      <c r="S333" s="157"/>
      <c r="T333" s="158"/>
      <c r="U333" s="157"/>
      <c r="V333" s="157"/>
    </row>
    <row r="334" spans="1:22" s="155" customFormat="1" ht="15.75" x14ac:dyDescent="0.25">
      <c r="A334" s="151"/>
      <c r="B334" s="116"/>
      <c r="C334" s="165" t="s">
        <v>100</v>
      </c>
      <c r="D334" s="152"/>
      <c r="E334" s="152"/>
      <c r="F334" s="152">
        <f t="shared" ref="F334:U334" si="400">SUM(F335:F340)</f>
        <v>0</v>
      </c>
      <c r="G334" s="152">
        <f>G337+G338</f>
        <v>82846500</v>
      </c>
      <c r="H334" s="152">
        <f t="shared" ref="H334:Q334" si="401">H337+H338</f>
        <v>0</v>
      </c>
      <c r="I334" s="152">
        <f t="shared" si="401"/>
        <v>0</v>
      </c>
      <c r="J334" s="154">
        <f t="shared" ref="J334" si="402">SUM(J335:J340)</f>
        <v>82846500</v>
      </c>
      <c r="K334" s="152">
        <f t="shared" si="401"/>
        <v>0</v>
      </c>
      <c r="L334" s="152">
        <f>L337+L338</f>
        <v>82846500</v>
      </c>
      <c r="M334" s="152">
        <f t="shared" si="401"/>
        <v>0</v>
      </c>
      <c r="N334" s="152">
        <f t="shared" si="401"/>
        <v>0</v>
      </c>
      <c r="O334" s="152">
        <f t="shared" ref="O334" si="403">SUM(O335:O340)</f>
        <v>82846500</v>
      </c>
      <c r="P334" s="152">
        <f t="shared" si="401"/>
        <v>0</v>
      </c>
      <c r="Q334" s="152">
        <f t="shared" si="401"/>
        <v>75141000</v>
      </c>
      <c r="R334" s="152">
        <f t="shared" si="400"/>
        <v>115500</v>
      </c>
      <c r="S334" s="152">
        <f t="shared" si="400"/>
        <v>0</v>
      </c>
      <c r="T334" s="154">
        <f t="shared" si="400"/>
        <v>75256500</v>
      </c>
      <c r="U334" s="154">
        <f t="shared" si="400"/>
        <v>0</v>
      </c>
      <c r="V334" s="154">
        <f>O334-T334</f>
        <v>7590000</v>
      </c>
    </row>
    <row r="335" spans="1:22" s="155" customFormat="1" ht="15.75" x14ac:dyDescent="0.25">
      <c r="A335" s="151"/>
      <c r="B335" s="84"/>
      <c r="C335" s="156" t="s">
        <v>10</v>
      </c>
      <c r="D335" s="157"/>
      <c r="E335" s="157"/>
      <c r="F335" s="157"/>
      <c r="G335" s="157"/>
      <c r="H335" s="157"/>
      <c r="I335" s="158"/>
      <c r="J335" s="158">
        <f t="shared" ref="J335:J364" si="404">SUM(F335:I335)</f>
        <v>0</v>
      </c>
      <c r="K335" s="157"/>
      <c r="L335" s="157"/>
      <c r="M335" s="157"/>
      <c r="N335" s="158"/>
      <c r="O335" s="157">
        <f t="shared" ref="O335:O364" si="405">SUM(K335:N335)</f>
        <v>0</v>
      </c>
      <c r="P335" s="157"/>
      <c r="Q335" s="157"/>
      <c r="R335" s="157"/>
      <c r="S335" s="157"/>
      <c r="T335" s="158">
        <f t="shared" ref="T335:T364" si="406">SUM(P335:S335)</f>
        <v>0</v>
      </c>
      <c r="U335" s="157">
        <f t="shared" ref="U335:U336" si="407">J335-O335</f>
        <v>0</v>
      </c>
      <c r="V335" s="157">
        <f t="shared" ref="V335:V336" si="408">O335-T335</f>
        <v>0</v>
      </c>
    </row>
    <row r="336" spans="1:22" s="155" customFormat="1" ht="15.75" x14ac:dyDescent="0.25">
      <c r="A336" s="151"/>
      <c r="B336" s="84"/>
      <c r="C336" s="156" t="s">
        <v>11</v>
      </c>
      <c r="D336" s="157"/>
      <c r="E336" s="159"/>
      <c r="F336" s="157"/>
      <c r="G336" s="157"/>
      <c r="H336" s="157"/>
      <c r="I336" s="158"/>
      <c r="J336" s="160">
        <f t="shared" si="404"/>
        <v>0</v>
      </c>
      <c r="K336" s="157"/>
      <c r="L336" s="157"/>
      <c r="M336" s="157"/>
      <c r="N336" s="158"/>
      <c r="O336" s="157">
        <f t="shared" si="405"/>
        <v>0</v>
      </c>
      <c r="P336" s="157"/>
      <c r="Q336" s="157"/>
      <c r="R336" s="157"/>
      <c r="S336" s="157"/>
      <c r="T336" s="160">
        <f t="shared" si="406"/>
        <v>0</v>
      </c>
      <c r="U336" s="157">
        <f t="shared" si="407"/>
        <v>0</v>
      </c>
      <c r="V336" s="157">
        <f t="shared" si="408"/>
        <v>0</v>
      </c>
    </row>
    <row r="337" spans="1:22" s="155" customFormat="1" ht="15.75" x14ac:dyDescent="0.25">
      <c r="A337" s="151"/>
      <c r="B337" s="84"/>
      <c r="C337" s="175" t="s">
        <v>197</v>
      </c>
      <c r="D337" s="157" t="s">
        <v>157</v>
      </c>
      <c r="E337" s="159">
        <v>43927</v>
      </c>
      <c r="F337" s="157"/>
      <c r="G337" s="157">
        <v>75256500</v>
      </c>
      <c r="H337" s="157"/>
      <c r="I337" s="158"/>
      <c r="J337" s="160">
        <f t="shared" si="404"/>
        <v>75256500</v>
      </c>
      <c r="K337" s="157"/>
      <c r="L337" s="157">
        <v>75256500</v>
      </c>
      <c r="M337" s="157"/>
      <c r="N337" s="158"/>
      <c r="O337" s="157">
        <f t="shared" si="405"/>
        <v>75256500</v>
      </c>
      <c r="P337" s="157"/>
      <c r="Q337" s="157">
        <v>75141000</v>
      </c>
      <c r="R337" s="157">
        <v>115500</v>
      </c>
      <c r="S337" s="157"/>
      <c r="T337" s="160">
        <f t="shared" si="406"/>
        <v>75256500</v>
      </c>
      <c r="U337" s="157"/>
      <c r="V337" s="157">
        <f>O337-T337</f>
        <v>0</v>
      </c>
    </row>
    <row r="338" spans="1:22" s="155" customFormat="1" ht="15.75" x14ac:dyDescent="0.25">
      <c r="A338" s="151"/>
      <c r="B338" s="84"/>
      <c r="C338" s="175" t="s">
        <v>63</v>
      </c>
      <c r="D338" s="157" t="s">
        <v>175</v>
      </c>
      <c r="E338" s="159">
        <v>43949</v>
      </c>
      <c r="F338" s="157"/>
      <c r="G338" s="157">
        <v>7590000</v>
      </c>
      <c r="H338" s="157"/>
      <c r="I338" s="158"/>
      <c r="J338" s="160">
        <f t="shared" si="404"/>
        <v>7590000</v>
      </c>
      <c r="K338" s="157"/>
      <c r="L338" s="157">
        <v>7590000</v>
      </c>
      <c r="M338" s="157"/>
      <c r="N338" s="158"/>
      <c r="O338" s="157">
        <f t="shared" si="405"/>
        <v>7590000</v>
      </c>
      <c r="P338" s="157"/>
      <c r="Q338" s="157"/>
      <c r="R338" s="157"/>
      <c r="S338" s="157"/>
      <c r="T338" s="160">
        <f t="shared" si="406"/>
        <v>0</v>
      </c>
      <c r="U338" s="157"/>
      <c r="V338" s="157">
        <f>O338-T338</f>
        <v>7590000</v>
      </c>
    </row>
    <row r="339" spans="1:22" s="155" customFormat="1" ht="15.75" x14ac:dyDescent="0.25">
      <c r="A339" s="151"/>
      <c r="B339" s="84"/>
      <c r="C339" s="156" t="s">
        <v>12</v>
      </c>
      <c r="D339" s="157"/>
      <c r="E339" s="157"/>
      <c r="F339" s="157"/>
      <c r="G339" s="157"/>
      <c r="H339" s="157"/>
      <c r="I339" s="158"/>
      <c r="J339" s="158">
        <f t="shared" si="404"/>
        <v>0</v>
      </c>
      <c r="K339" s="157"/>
      <c r="L339" s="157"/>
      <c r="M339" s="157"/>
      <c r="N339" s="158"/>
      <c r="O339" s="157">
        <f t="shared" si="405"/>
        <v>0</v>
      </c>
      <c r="P339" s="157"/>
      <c r="Q339" s="157"/>
      <c r="R339" s="157"/>
      <c r="S339" s="157"/>
      <c r="T339" s="158">
        <f t="shared" si="406"/>
        <v>0</v>
      </c>
      <c r="U339" s="157">
        <f t="shared" ref="U339:U340" si="409">J339-O339</f>
        <v>0</v>
      </c>
      <c r="V339" s="157">
        <f t="shared" ref="V339:V340" si="410">O339-T339</f>
        <v>0</v>
      </c>
    </row>
    <row r="340" spans="1:22" s="155" customFormat="1" ht="15.75" x14ac:dyDescent="0.25">
      <c r="A340" s="151"/>
      <c r="B340" s="84"/>
      <c r="C340" s="156" t="s">
        <v>13</v>
      </c>
      <c r="D340" s="157"/>
      <c r="E340" s="157"/>
      <c r="F340" s="157"/>
      <c r="G340" s="157"/>
      <c r="H340" s="157"/>
      <c r="I340" s="158"/>
      <c r="J340" s="158">
        <f t="shared" si="404"/>
        <v>0</v>
      </c>
      <c r="K340" s="157"/>
      <c r="L340" s="157"/>
      <c r="M340" s="157"/>
      <c r="N340" s="158"/>
      <c r="O340" s="157">
        <f t="shared" si="405"/>
        <v>0</v>
      </c>
      <c r="P340" s="157"/>
      <c r="Q340" s="157"/>
      <c r="R340" s="157"/>
      <c r="S340" s="157"/>
      <c r="T340" s="158">
        <f t="shared" si="406"/>
        <v>0</v>
      </c>
      <c r="U340" s="157">
        <f t="shared" si="409"/>
        <v>0</v>
      </c>
      <c r="V340" s="157">
        <f t="shared" si="410"/>
        <v>0</v>
      </c>
    </row>
    <row r="341" spans="1:22" s="155" customFormat="1" ht="15.75" x14ac:dyDescent="0.25">
      <c r="A341" s="151"/>
      <c r="B341" s="84"/>
      <c r="C341" s="138"/>
      <c r="D341" s="157"/>
      <c r="E341" s="157"/>
      <c r="F341" s="157"/>
      <c r="G341" s="157"/>
      <c r="H341" s="157"/>
      <c r="I341" s="158"/>
      <c r="J341" s="158"/>
      <c r="K341" s="157"/>
      <c r="L341" s="157"/>
      <c r="M341" s="157"/>
      <c r="N341" s="157"/>
      <c r="O341" s="157"/>
      <c r="P341" s="157"/>
      <c r="Q341" s="157"/>
      <c r="R341" s="157"/>
      <c r="S341" s="157"/>
      <c r="T341" s="158"/>
      <c r="U341" s="157"/>
      <c r="V341" s="157"/>
    </row>
    <row r="342" spans="1:22" s="155" customFormat="1" ht="15.75" x14ac:dyDescent="0.25">
      <c r="A342" s="151"/>
      <c r="B342" s="116"/>
      <c r="C342" s="165" t="s">
        <v>101</v>
      </c>
      <c r="D342" s="152"/>
      <c r="E342" s="152"/>
      <c r="F342" s="152">
        <f t="shared" ref="F342:U342" si="411">SUM(F343:F348)</f>
        <v>0</v>
      </c>
      <c r="G342" s="152">
        <f>G345+G346</f>
        <v>38085500</v>
      </c>
      <c r="H342" s="152">
        <f t="shared" ref="H342:Q342" si="412">H345+H346</f>
        <v>0</v>
      </c>
      <c r="I342" s="152">
        <f t="shared" si="412"/>
        <v>0</v>
      </c>
      <c r="J342" s="154">
        <f t="shared" ref="J342" si="413">SUM(J343:J348)</f>
        <v>38085500</v>
      </c>
      <c r="K342" s="152">
        <f t="shared" si="412"/>
        <v>0</v>
      </c>
      <c r="L342" s="152">
        <f>L345+L346</f>
        <v>38085500</v>
      </c>
      <c r="M342" s="152">
        <f t="shared" si="412"/>
        <v>0</v>
      </c>
      <c r="N342" s="152">
        <f t="shared" si="412"/>
        <v>0</v>
      </c>
      <c r="O342" s="152">
        <f t="shared" ref="O342" si="414">SUM(O343:O348)</f>
        <v>38085500</v>
      </c>
      <c r="P342" s="152">
        <f t="shared" si="412"/>
        <v>0</v>
      </c>
      <c r="Q342" s="152">
        <f t="shared" si="412"/>
        <v>29694500</v>
      </c>
      <c r="R342" s="152">
        <f t="shared" si="411"/>
        <v>8367000</v>
      </c>
      <c r="S342" s="152">
        <f t="shared" si="411"/>
        <v>0</v>
      </c>
      <c r="T342" s="154">
        <f t="shared" si="411"/>
        <v>38061500</v>
      </c>
      <c r="U342" s="154">
        <f t="shared" si="411"/>
        <v>0</v>
      </c>
      <c r="V342" s="154">
        <f>O342-T342</f>
        <v>24000</v>
      </c>
    </row>
    <row r="343" spans="1:22" s="155" customFormat="1" ht="15.75" x14ac:dyDescent="0.25">
      <c r="A343" s="151"/>
      <c r="B343" s="84"/>
      <c r="C343" s="156" t="s">
        <v>10</v>
      </c>
      <c r="D343" s="157"/>
      <c r="E343" s="157"/>
      <c r="F343" s="157"/>
      <c r="G343" s="157"/>
      <c r="H343" s="157"/>
      <c r="I343" s="158"/>
      <c r="J343" s="158">
        <f t="shared" ref="J343:J344" si="415">SUM(F343:I343)</f>
        <v>0</v>
      </c>
      <c r="K343" s="157"/>
      <c r="L343" s="157"/>
      <c r="M343" s="157"/>
      <c r="N343" s="158"/>
      <c r="O343" s="157">
        <f t="shared" ref="O343:O344" si="416">SUM(K343:N343)</f>
        <v>0</v>
      </c>
      <c r="P343" s="157"/>
      <c r="Q343" s="157"/>
      <c r="R343" s="157"/>
      <c r="S343" s="157"/>
      <c r="T343" s="158">
        <f t="shared" ref="T343:T344" si="417">SUM(P343:S343)</f>
        <v>0</v>
      </c>
      <c r="U343" s="157">
        <f t="shared" ref="U343:U344" si="418">J343-O343</f>
        <v>0</v>
      </c>
      <c r="V343" s="157">
        <f t="shared" ref="V343:V344" si="419">O343-T343</f>
        <v>0</v>
      </c>
    </row>
    <row r="344" spans="1:22" s="155" customFormat="1" ht="15.75" x14ac:dyDescent="0.25">
      <c r="A344" s="151"/>
      <c r="B344" s="84"/>
      <c r="C344" s="156" t="s">
        <v>11</v>
      </c>
      <c r="D344" s="157"/>
      <c r="E344" s="159"/>
      <c r="F344" s="157"/>
      <c r="G344" s="157"/>
      <c r="H344" s="157"/>
      <c r="I344" s="158"/>
      <c r="J344" s="160">
        <f t="shared" si="415"/>
        <v>0</v>
      </c>
      <c r="K344" s="157"/>
      <c r="L344" s="157"/>
      <c r="M344" s="157"/>
      <c r="N344" s="158"/>
      <c r="O344" s="157">
        <f t="shared" si="416"/>
        <v>0</v>
      </c>
      <c r="P344" s="157"/>
      <c r="Q344" s="157"/>
      <c r="R344" s="157"/>
      <c r="S344" s="157"/>
      <c r="T344" s="160">
        <f t="shared" si="417"/>
        <v>0</v>
      </c>
      <c r="U344" s="157">
        <f t="shared" si="418"/>
        <v>0</v>
      </c>
      <c r="V344" s="157">
        <f t="shared" si="419"/>
        <v>0</v>
      </c>
    </row>
    <row r="345" spans="1:22" s="155" customFormat="1" ht="15.75" x14ac:dyDescent="0.25">
      <c r="A345" s="151"/>
      <c r="B345" s="84"/>
      <c r="C345" s="175" t="s">
        <v>197</v>
      </c>
      <c r="D345" s="157" t="s">
        <v>157</v>
      </c>
      <c r="E345" s="159">
        <v>43927</v>
      </c>
      <c r="F345" s="157"/>
      <c r="G345" s="157">
        <v>29694500</v>
      </c>
      <c r="H345" s="157"/>
      <c r="I345" s="158"/>
      <c r="J345" s="160">
        <f t="shared" si="404"/>
        <v>29694500</v>
      </c>
      <c r="K345" s="157"/>
      <c r="L345" s="157">
        <v>29694500</v>
      </c>
      <c r="M345" s="157"/>
      <c r="N345" s="158"/>
      <c r="O345" s="157">
        <f t="shared" si="405"/>
        <v>29694500</v>
      </c>
      <c r="P345" s="157"/>
      <c r="Q345" s="157">
        <f>O345</f>
        <v>29694500</v>
      </c>
      <c r="R345" s="157"/>
      <c r="S345" s="157"/>
      <c r="T345" s="160">
        <f t="shared" si="406"/>
        <v>29694500</v>
      </c>
      <c r="U345" s="157"/>
      <c r="V345" s="157">
        <f>O345-T345</f>
        <v>0</v>
      </c>
    </row>
    <row r="346" spans="1:22" s="155" customFormat="1" ht="15.75" x14ac:dyDescent="0.25">
      <c r="A346" s="151"/>
      <c r="B346" s="84"/>
      <c r="C346" s="175" t="s">
        <v>63</v>
      </c>
      <c r="D346" s="157" t="s">
        <v>159</v>
      </c>
      <c r="E346" s="159">
        <v>43941</v>
      </c>
      <c r="F346" s="157"/>
      <c r="G346" s="157">
        <v>8391000</v>
      </c>
      <c r="H346" s="157"/>
      <c r="I346" s="158"/>
      <c r="J346" s="160">
        <f t="shared" si="404"/>
        <v>8391000</v>
      </c>
      <c r="K346" s="157"/>
      <c r="L346" s="157">
        <v>8391000</v>
      </c>
      <c r="M346" s="157"/>
      <c r="N346" s="158"/>
      <c r="O346" s="157">
        <f t="shared" si="405"/>
        <v>8391000</v>
      </c>
      <c r="P346" s="157"/>
      <c r="Q346" s="157"/>
      <c r="R346" s="157">
        <v>8367000</v>
      </c>
      <c r="S346" s="157"/>
      <c r="T346" s="160">
        <f t="shared" si="406"/>
        <v>8367000</v>
      </c>
      <c r="U346" s="157"/>
      <c r="V346" s="157">
        <f>O346-T346</f>
        <v>24000</v>
      </c>
    </row>
    <row r="347" spans="1:22" s="155" customFormat="1" ht="15.75" x14ac:dyDescent="0.25">
      <c r="A347" s="151"/>
      <c r="B347" s="84"/>
      <c r="C347" s="156" t="s">
        <v>12</v>
      </c>
      <c r="D347" s="157"/>
      <c r="E347" s="157"/>
      <c r="F347" s="157"/>
      <c r="G347" s="157"/>
      <c r="H347" s="157"/>
      <c r="I347" s="158"/>
      <c r="J347" s="158">
        <f t="shared" si="404"/>
        <v>0</v>
      </c>
      <c r="K347" s="157"/>
      <c r="L347" s="157"/>
      <c r="M347" s="157"/>
      <c r="N347" s="158"/>
      <c r="O347" s="157">
        <f t="shared" si="405"/>
        <v>0</v>
      </c>
      <c r="P347" s="157"/>
      <c r="Q347" s="157"/>
      <c r="R347" s="157"/>
      <c r="S347" s="157"/>
      <c r="T347" s="158">
        <f t="shared" si="406"/>
        <v>0</v>
      </c>
      <c r="U347" s="157">
        <f t="shared" ref="U347:U348" si="420">J347-O347</f>
        <v>0</v>
      </c>
      <c r="V347" s="157">
        <f t="shared" ref="V347:V348" si="421">O347-T347</f>
        <v>0</v>
      </c>
    </row>
    <row r="348" spans="1:22" s="155" customFormat="1" ht="15.75" x14ac:dyDescent="0.25">
      <c r="A348" s="151"/>
      <c r="B348" s="84"/>
      <c r="C348" s="156" t="s">
        <v>13</v>
      </c>
      <c r="D348" s="157"/>
      <c r="E348" s="157"/>
      <c r="F348" s="157"/>
      <c r="G348" s="157"/>
      <c r="H348" s="157"/>
      <c r="I348" s="158"/>
      <c r="J348" s="158">
        <f t="shared" si="404"/>
        <v>0</v>
      </c>
      <c r="K348" s="157"/>
      <c r="L348" s="157"/>
      <c r="M348" s="157"/>
      <c r="N348" s="158"/>
      <c r="O348" s="157">
        <f t="shared" si="405"/>
        <v>0</v>
      </c>
      <c r="P348" s="157"/>
      <c r="Q348" s="157"/>
      <c r="R348" s="157"/>
      <c r="S348" s="157"/>
      <c r="T348" s="158">
        <f t="shared" si="406"/>
        <v>0</v>
      </c>
      <c r="U348" s="157">
        <f t="shared" si="420"/>
        <v>0</v>
      </c>
      <c r="V348" s="157">
        <f t="shared" si="421"/>
        <v>0</v>
      </c>
    </row>
    <row r="349" spans="1:22" s="155" customFormat="1" ht="15.75" x14ac:dyDescent="0.25">
      <c r="A349" s="151"/>
      <c r="B349" s="84"/>
      <c r="C349" s="138"/>
      <c r="D349" s="157"/>
      <c r="E349" s="157"/>
      <c r="F349" s="157"/>
      <c r="G349" s="157"/>
      <c r="H349" s="157"/>
      <c r="I349" s="158"/>
      <c r="J349" s="158"/>
      <c r="K349" s="157"/>
      <c r="L349" s="157"/>
      <c r="M349" s="157"/>
      <c r="N349" s="157"/>
      <c r="O349" s="157"/>
      <c r="P349" s="157"/>
      <c r="Q349" s="157"/>
      <c r="R349" s="157"/>
      <c r="S349" s="157"/>
      <c r="T349" s="158"/>
      <c r="U349" s="157"/>
      <c r="V349" s="157"/>
    </row>
    <row r="350" spans="1:22" s="155" customFormat="1" ht="15.75" x14ac:dyDescent="0.25">
      <c r="A350" s="151"/>
      <c r="B350" s="116"/>
      <c r="C350" s="165" t="s">
        <v>102</v>
      </c>
      <c r="D350" s="152"/>
      <c r="E350" s="152"/>
      <c r="F350" s="152">
        <f t="shared" ref="F350:U350" si="422">SUM(F351:F356)</f>
        <v>0</v>
      </c>
      <c r="G350" s="152">
        <f>G353+G354</f>
        <v>32323000</v>
      </c>
      <c r="H350" s="152">
        <f t="shared" ref="H350:Q350" si="423">H353+H354</f>
        <v>0</v>
      </c>
      <c r="I350" s="152">
        <f t="shared" si="423"/>
        <v>0</v>
      </c>
      <c r="J350" s="154">
        <f t="shared" ref="J350" si="424">SUM(J351:J356)</f>
        <v>32323000</v>
      </c>
      <c r="K350" s="152">
        <f t="shared" si="423"/>
        <v>0</v>
      </c>
      <c r="L350" s="152">
        <f>L353+L354</f>
        <v>32323000</v>
      </c>
      <c r="M350" s="152">
        <f t="shared" si="423"/>
        <v>0</v>
      </c>
      <c r="N350" s="152">
        <f t="shared" si="423"/>
        <v>0</v>
      </c>
      <c r="O350" s="152">
        <f t="shared" ref="O350" si="425">SUM(O351:O356)</f>
        <v>32323000</v>
      </c>
      <c r="P350" s="152">
        <f t="shared" si="423"/>
        <v>0</v>
      </c>
      <c r="Q350" s="152">
        <f t="shared" si="423"/>
        <v>32206000</v>
      </c>
      <c r="R350" s="152">
        <f t="shared" si="422"/>
        <v>0</v>
      </c>
      <c r="S350" s="152">
        <f t="shared" si="422"/>
        <v>0</v>
      </c>
      <c r="T350" s="154">
        <f t="shared" si="422"/>
        <v>32206000</v>
      </c>
      <c r="U350" s="154">
        <f t="shared" si="422"/>
        <v>0</v>
      </c>
      <c r="V350" s="154">
        <f>O350-T350</f>
        <v>117000</v>
      </c>
    </row>
    <row r="351" spans="1:22" s="155" customFormat="1" ht="15.75" x14ac:dyDescent="0.25">
      <c r="A351" s="151"/>
      <c r="B351" s="84"/>
      <c r="C351" s="156" t="s">
        <v>10</v>
      </c>
      <c r="D351" s="157"/>
      <c r="E351" s="157"/>
      <c r="F351" s="157"/>
      <c r="G351" s="157"/>
      <c r="H351" s="157"/>
      <c r="I351" s="158"/>
      <c r="J351" s="158">
        <f t="shared" ref="J351:J352" si="426">SUM(F351:I351)</f>
        <v>0</v>
      </c>
      <c r="K351" s="157"/>
      <c r="L351" s="157"/>
      <c r="M351" s="157"/>
      <c r="N351" s="158"/>
      <c r="O351" s="157">
        <f t="shared" ref="O351:O352" si="427">SUM(K351:N351)</f>
        <v>0</v>
      </c>
      <c r="P351" s="157"/>
      <c r="Q351" s="157"/>
      <c r="R351" s="157"/>
      <c r="S351" s="157"/>
      <c r="T351" s="158">
        <f t="shared" ref="T351:T352" si="428">SUM(P351:S351)</f>
        <v>0</v>
      </c>
      <c r="U351" s="157">
        <f t="shared" ref="U351:U352" si="429">J351-O351</f>
        <v>0</v>
      </c>
      <c r="V351" s="157">
        <f t="shared" ref="V351:V352" si="430">O351-T351</f>
        <v>0</v>
      </c>
    </row>
    <row r="352" spans="1:22" s="155" customFormat="1" ht="15.75" x14ac:dyDescent="0.25">
      <c r="A352" s="151"/>
      <c r="B352" s="84"/>
      <c r="C352" s="156" t="s">
        <v>11</v>
      </c>
      <c r="D352" s="157"/>
      <c r="E352" s="159"/>
      <c r="F352" s="157"/>
      <c r="G352" s="157"/>
      <c r="H352" s="157"/>
      <c r="I352" s="158"/>
      <c r="J352" s="160">
        <f t="shared" si="426"/>
        <v>0</v>
      </c>
      <c r="K352" s="157"/>
      <c r="L352" s="157"/>
      <c r="M352" s="157"/>
      <c r="N352" s="158"/>
      <c r="O352" s="157">
        <f t="shared" si="427"/>
        <v>0</v>
      </c>
      <c r="P352" s="157"/>
      <c r="Q352" s="157"/>
      <c r="R352" s="157"/>
      <c r="S352" s="157"/>
      <c r="T352" s="160">
        <f t="shared" si="428"/>
        <v>0</v>
      </c>
      <c r="U352" s="157">
        <f t="shared" si="429"/>
        <v>0</v>
      </c>
      <c r="V352" s="157">
        <f t="shared" si="430"/>
        <v>0</v>
      </c>
    </row>
    <row r="353" spans="1:22" s="155" customFormat="1" ht="15.75" x14ac:dyDescent="0.25">
      <c r="A353" s="151"/>
      <c r="B353" s="84"/>
      <c r="C353" s="175" t="s">
        <v>197</v>
      </c>
      <c r="D353" s="157" t="s">
        <v>157</v>
      </c>
      <c r="E353" s="159">
        <v>43927</v>
      </c>
      <c r="F353" s="157"/>
      <c r="G353" s="157">
        <v>27181000</v>
      </c>
      <c r="H353" s="157"/>
      <c r="I353" s="158"/>
      <c r="J353" s="160">
        <f t="shared" si="404"/>
        <v>27181000</v>
      </c>
      <c r="K353" s="157"/>
      <c r="L353" s="157">
        <v>27181000</v>
      </c>
      <c r="M353" s="157"/>
      <c r="N353" s="158"/>
      <c r="O353" s="157">
        <f t="shared" si="405"/>
        <v>27181000</v>
      </c>
      <c r="P353" s="157"/>
      <c r="Q353" s="157">
        <f>O353</f>
        <v>27181000</v>
      </c>
      <c r="R353" s="157"/>
      <c r="S353" s="157"/>
      <c r="T353" s="160">
        <f t="shared" si="406"/>
        <v>27181000</v>
      </c>
      <c r="U353" s="157"/>
      <c r="V353" s="157">
        <f>O353-T353</f>
        <v>0</v>
      </c>
    </row>
    <row r="354" spans="1:22" s="155" customFormat="1" ht="15.75" x14ac:dyDescent="0.25">
      <c r="A354" s="151"/>
      <c r="B354" s="84"/>
      <c r="C354" s="175" t="s">
        <v>63</v>
      </c>
      <c r="D354" s="157" t="s">
        <v>159</v>
      </c>
      <c r="E354" s="159">
        <v>43941</v>
      </c>
      <c r="F354" s="157"/>
      <c r="G354" s="157">
        <v>5142000</v>
      </c>
      <c r="H354" s="157"/>
      <c r="I354" s="158"/>
      <c r="J354" s="160">
        <f t="shared" si="404"/>
        <v>5142000</v>
      </c>
      <c r="K354" s="157"/>
      <c r="L354" s="157">
        <v>5142000</v>
      </c>
      <c r="M354" s="157"/>
      <c r="N354" s="158"/>
      <c r="O354" s="157">
        <f t="shared" si="405"/>
        <v>5142000</v>
      </c>
      <c r="P354" s="157"/>
      <c r="Q354" s="157">
        <v>5025000</v>
      </c>
      <c r="R354" s="157"/>
      <c r="S354" s="157"/>
      <c r="T354" s="160">
        <f t="shared" si="406"/>
        <v>5025000</v>
      </c>
      <c r="U354" s="157"/>
      <c r="V354" s="157">
        <f>O354-T354</f>
        <v>117000</v>
      </c>
    </row>
    <row r="355" spans="1:22" s="155" customFormat="1" ht="15.75" x14ac:dyDescent="0.25">
      <c r="A355" s="151"/>
      <c r="B355" s="84"/>
      <c r="C355" s="156" t="s">
        <v>12</v>
      </c>
      <c r="D355" s="157"/>
      <c r="E355" s="157"/>
      <c r="F355" s="157"/>
      <c r="G355" s="157"/>
      <c r="H355" s="157"/>
      <c r="I355" s="158"/>
      <c r="J355" s="158">
        <f t="shared" si="404"/>
        <v>0</v>
      </c>
      <c r="K355" s="157"/>
      <c r="L355" s="157"/>
      <c r="M355" s="157"/>
      <c r="N355" s="158"/>
      <c r="O355" s="157">
        <f t="shared" si="405"/>
        <v>0</v>
      </c>
      <c r="P355" s="157"/>
      <c r="Q355" s="157"/>
      <c r="R355" s="157"/>
      <c r="S355" s="157"/>
      <c r="T355" s="158">
        <f t="shared" si="406"/>
        <v>0</v>
      </c>
      <c r="U355" s="157">
        <f t="shared" ref="U355:U356" si="431">J355-O355</f>
        <v>0</v>
      </c>
      <c r="V355" s="157">
        <f t="shared" ref="V355:V356" si="432">O355-T355</f>
        <v>0</v>
      </c>
    </row>
    <row r="356" spans="1:22" s="155" customFormat="1" ht="15.75" x14ac:dyDescent="0.25">
      <c r="A356" s="151"/>
      <c r="B356" s="84"/>
      <c r="C356" s="156" t="s">
        <v>13</v>
      </c>
      <c r="D356" s="157"/>
      <c r="E356" s="157"/>
      <c r="F356" s="157"/>
      <c r="G356" s="157"/>
      <c r="H356" s="157"/>
      <c r="I356" s="158"/>
      <c r="J356" s="158">
        <f t="shared" si="404"/>
        <v>0</v>
      </c>
      <c r="K356" s="157"/>
      <c r="L356" s="157"/>
      <c r="M356" s="157"/>
      <c r="N356" s="158"/>
      <c r="O356" s="157">
        <f t="shared" si="405"/>
        <v>0</v>
      </c>
      <c r="P356" s="157"/>
      <c r="Q356" s="157"/>
      <c r="R356" s="157"/>
      <c r="S356" s="157"/>
      <c r="T356" s="158">
        <f t="shared" si="406"/>
        <v>0</v>
      </c>
      <c r="U356" s="157">
        <f t="shared" si="431"/>
        <v>0</v>
      </c>
      <c r="V356" s="157">
        <f t="shared" si="432"/>
        <v>0</v>
      </c>
    </row>
    <row r="357" spans="1:22" s="155" customFormat="1" ht="15.75" x14ac:dyDescent="0.25">
      <c r="A357" s="151"/>
      <c r="B357" s="84"/>
      <c r="C357" s="138"/>
      <c r="D357" s="157"/>
      <c r="E357" s="157"/>
      <c r="F357" s="157"/>
      <c r="G357" s="157"/>
      <c r="H357" s="157"/>
      <c r="I357" s="158"/>
      <c r="J357" s="158"/>
      <c r="K357" s="157"/>
      <c r="L357" s="157"/>
      <c r="M357" s="157"/>
      <c r="N357" s="157"/>
      <c r="O357" s="157"/>
      <c r="P357" s="157"/>
      <c r="Q357" s="157"/>
      <c r="R357" s="157"/>
      <c r="S357" s="157"/>
      <c r="T357" s="158"/>
      <c r="U357" s="157"/>
      <c r="V357" s="157"/>
    </row>
    <row r="358" spans="1:22" s="155" customFormat="1" ht="15.75" x14ac:dyDescent="0.25">
      <c r="A358" s="151"/>
      <c r="B358" s="116"/>
      <c r="C358" s="165" t="s">
        <v>103</v>
      </c>
      <c r="D358" s="152"/>
      <c r="E358" s="152"/>
      <c r="F358" s="152">
        <f t="shared" ref="F358:U358" si="433">SUM(F359:F364)</f>
        <v>0</v>
      </c>
      <c r="G358" s="152">
        <f>G361+G362</f>
        <v>58925000</v>
      </c>
      <c r="H358" s="152">
        <f t="shared" ref="H358:Q358" si="434">H361+H362</f>
        <v>0</v>
      </c>
      <c r="I358" s="152">
        <f t="shared" si="434"/>
        <v>0</v>
      </c>
      <c r="J358" s="154">
        <f t="shared" ref="J358" si="435">SUM(J359:J364)</f>
        <v>58925000</v>
      </c>
      <c r="K358" s="152">
        <f t="shared" si="434"/>
        <v>0</v>
      </c>
      <c r="L358" s="152">
        <f>L361+L362</f>
        <v>58925000</v>
      </c>
      <c r="M358" s="152">
        <f t="shared" si="434"/>
        <v>0</v>
      </c>
      <c r="N358" s="152">
        <f t="shared" si="434"/>
        <v>0</v>
      </c>
      <c r="O358" s="152">
        <f t="shared" ref="O358" si="436">SUM(O359:O364)</f>
        <v>58925000</v>
      </c>
      <c r="P358" s="152">
        <f t="shared" si="434"/>
        <v>0</v>
      </c>
      <c r="Q358" s="152">
        <f t="shared" si="434"/>
        <v>31669000</v>
      </c>
      <c r="R358" s="152">
        <f t="shared" si="433"/>
        <v>27052000</v>
      </c>
      <c r="S358" s="152">
        <f t="shared" si="433"/>
        <v>0</v>
      </c>
      <c r="T358" s="154">
        <f t="shared" si="433"/>
        <v>58721000</v>
      </c>
      <c r="U358" s="154">
        <f t="shared" si="433"/>
        <v>0</v>
      </c>
      <c r="V358" s="154">
        <f>O358-T358</f>
        <v>204000</v>
      </c>
    </row>
    <row r="359" spans="1:22" s="155" customFormat="1" ht="15.75" x14ac:dyDescent="0.25">
      <c r="A359" s="151"/>
      <c r="B359" s="84"/>
      <c r="C359" s="156" t="s">
        <v>10</v>
      </c>
      <c r="D359" s="157"/>
      <c r="E359" s="157"/>
      <c r="F359" s="157"/>
      <c r="G359" s="157"/>
      <c r="H359" s="157"/>
      <c r="I359" s="158"/>
      <c r="J359" s="158">
        <f t="shared" ref="J359:J360" si="437">SUM(F359:I359)</f>
        <v>0</v>
      </c>
      <c r="K359" s="157"/>
      <c r="L359" s="157"/>
      <c r="M359" s="157"/>
      <c r="N359" s="158"/>
      <c r="O359" s="157">
        <f t="shared" ref="O359:O360" si="438">SUM(K359:N359)</f>
        <v>0</v>
      </c>
      <c r="P359" s="157"/>
      <c r="Q359" s="157"/>
      <c r="R359" s="157"/>
      <c r="S359" s="157"/>
      <c r="T359" s="158">
        <f t="shared" ref="T359:T360" si="439">SUM(P359:S359)</f>
        <v>0</v>
      </c>
      <c r="U359" s="157">
        <f t="shared" ref="U359:U360" si="440">J359-O359</f>
        <v>0</v>
      </c>
      <c r="V359" s="157">
        <f t="shared" ref="V359:V360" si="441">O359-T359</f>
        <v>0</v>
      </c>
    </row>
    <row r="360" spans="1:22" s="155" customFormat="1" ht="15.75" x14ac:dyDescent="0.25">
      <c r="A360" s="151"/>
      <c r="B360" s="84"/>
      <c r="C360" s="156" t="s">
        <v>11</v>
      </c>
      <c r="D360" s="157"/>
      <c r="E360" s="159"/>
      <c r="F360" s="157"/>
      <c r="G360" s="157"/>
      <c r="H360" s="157"/>
      <c r="I360" s="158"/>
      <c r="J360" s="160">
        <f t="shared" si="437"/>
        <v>0</v>
      </c>
      <c r="K360" s="157"/>
      <c r="L360" s="157"/>
      <c r="M360" s="157"/>
      <c r="N360" s="158"/>
      <c r="O360" s="157">
        <f t="shared" si="438"/>
        <v>0</v>
      </c>
      <c r="P360" s="157"/>
      <c r="Q360" s="157"/>
      <c r="R360" s="157"/>
      <c r="S360" s="157"/>
      <c r="T360" s="160">
        <f t="shared" si="439"/>
        <v>0</v>
      </c>
      <c r="U360" s="157">
        <f t="shared" si="440"/>
        <v>0</v>
      </c>
      <c r="V360" s="157">
        <f t="shared" si="441"/>
        <v>0</v>
      </c>
    </row>
    <row r="361" spans="1:22" s="155" customFormat="1" ht="15.75" x14ac:dyDescent="0.25">
      <c r="A361" s="151"/>
      <c r="B361" s="84"/>
      <c r="C361" s="175" t="s">
        <v>197</v>
      </c>
      <c r="D361" s="157" t="s">
        <v>157</v>
      </c>
      <c r="E361" s="159">
        <v>43927</v>
      </c>
      <c r="F361" s="157"/>
      <c r="G361" s="157">
        <v>50336000</v>
      </c>
      <c r="H361" s="157"/>
      <c r="I361" s="158"/>
      <c r="J361" s="160">
        <f t="shared" si="404"/>
        <v>50336000</v>
      </c>
      <c r="K361" s="157"/>
      <c r="L361" s="157">
        <v>50336000</v>
      </c>
      <c r="M361" s="157"/>
      <c r="N361" s="158"/>
      <c r="O361" s="157">
        <f t="shared" si="405"/>
        <v>50336000</v>
      </c>
      <c r="P361" s="157"/>
      <c r="Q361" s="157">
        <v>31669000</v>
      </c>
      <c r="R361" s="157">
        <v>18667000</v>
      </c>
      <c r="S361" s="157"/>
      <c r="T361" s="160">
        <f t="shared" si="406"/>
        <v>50336000</v>
      </c>
      <c r="U361" s="157"/>
      <c r="V361" s="157">
        <f>O361-T361</f>
        <v>0</v>
      </c>
    </row>
    <row r="362" spans="1:22" s="155" customFormat="1" ht="15.75" x14ac:dyDescent="0.25">
      <c r="A362" s="151"/>
      <c r="B362" s="84"/>
      <c r="C362" s="175" t="s">
        <v>63</v>
      </c>
      <c r="D362" s="157" t="s">
        <v>159</v>
      </c>
      <c r="E362" s="159">
        <v>43941</v>
      </c>
      <c r="F362" s="157"/>
      <c r="G362" s="157">
        <v>8589000</v>
      </c>
      <c r="H362" s="157"/>
      <c r="I362" s="158"/>
      <c r="J362" s="160">
        <f t="shared" si="404"/>
        <v>8589000</v>
      </c>
      <c r="K362" s="157"/>
      <c r="L362" s="157">
        <v>8589000</v>
      </c>
      <c r="M362" s="157"/>
      <c r="N362" s="158"/>
      <c r="O362" s="157">
        <f t="shared" si="405"/>
        <v>8589000</v>
      </c>
      <c r="P362" s="157"/>
      <c r="Q362" s="157"/>
      <c r="R362" s="157">
        <v>8385000</v>
      </c>
      <c r="S362" s="157"/>
      <c r="T362" s="160">
        <f t="shared" si="406"/>
        <v>8385000</v>
      </c>
      <c r="U362" s="157"/>
      <c r="V362" s="157">
        <f>O362-T362</f>
        <v>204000</v>
      </c>
    </row>
    <row r="363" spans="1:22" s="155" customFormat="1" ht="15.75" x14ac:dyDescent="0.25">
      <c r="A363" s="151"/>
      <c r="B363" s="84"/>
      <c r="C363" s="156" t="s">
        <v>12</v>
      </c>
      <c r="D363" s="157"/>
      <c r="E363" s="157"/>
      <c r="F363" s="157"/>
      <c r="G363" s="157"/>
      <c r="H363" s="157"/>
      <c r="I363" s="158"/>
      <c r="J363" s="158">
        <f t="shared" si="404"/>
        <v>0</v>
      </c>
      <c r="K363" s="157"/>
      <c r="L363" s="157"/>
      <c r="M363" s="157"/>
      <c r="N363" s="158"/>
      <c r="O363" s="157">
        <f t="shared" si="405"/>
        <v>0</v>
      </c>
      <c r="P363" s="157"/>
      <c r="Q363" s="157"/>
      <c r="R363" s="157"/>
      <c r="S363" s="157"/>
      <c r="T363" s="158">
        <f t="shared" si="406"/>
        <v>0</v>
      </c>
      <c r="U363" s="157">
        <f t="shared" ref="U363:U364" si="442">J363-O363</f>
        <v>0</v>
      </c>
      <c r="V363" s="157">
        <f t="shared" ref="V363:V364" si="443">O363-T363</f>
        <v>0</v>
      </c>
    </row>
    <row r="364" spans="1:22" s="155" customFormat="1" ht="15.75" x14ac:dyDescent="0.25">
      <c r="A364" s="151"/>
      <c r="B364" s="84"/>
      <c r="C364" s="156" t="s">
        <v>13</v>
      </c>
      <c r="D364" s="157"/>
      <c r="E364" s="157"/>
      <c r="F364" s="157"/>
      <c r="G364" s="157"/>
      <c r="H364" s="157"/>
      <c r="I364" s="158"/>
      <c r="J364" s="158">
        <f t="shared" si="404"/>
        <v>0</v>
      </c>
      <c r="K364" s="157"/>
      <c r="L364" s="157"/>
      <c r="M364" s="157"/>
      <c r="N364" s="158"/>
      <c r="O364" s="157">
        <f t="shared" si="405"/>
        <v>0</v>
      </c>
      <c r="P364" s="157"/>
      <c r="Q364" s="157"/>
      <c r="R364" s="157"/>
      <c r="S364" s="157"/>
      <c r="T364" s="158">
        <f t="shared" si="406"/>
        <v>0</v>
      </c>
      <c r="U364" s="157">
        <f t="shared" si="442"/>
        <v>0</v>
      </c>
      <c r="V364" s="157">
        <f t="shared" si="443"/>
        <v>0</v>
      </c>
    </row>
    <row r="365" spans="1:22" s="155" customFormat="1" ht="15.75" x14ac:dyDescent="0.25">
      <c r="A365" s="151"/>
      <c r="B365" s="84"/>
      <c r="C365" s="138"/>
      <c r="D365" s="157"/>
      <c r="E365" s="157"/>
      <c r="F365" s="157"/>
      <c r="G365" s="157"/>
      <c r="H365" s="157"/>
      <c r="I365" s="158"/>
      <c r="J365" s="158"/>
      <c r="K365" s="157"/>
      <c r="L365" s="157"/>
      <c r="M365" s="157"/>
      <c r="N365" s="157"/>
      <c r="O365" s="157"/>
      <c r="P365" s="157"/>
      <c r="Q365" s="157"/>
      <c r="R365" s="157"/>
      <c r="S365" s="157"/>
      <c r="T365" s="158"/>
      <c r="U365" s="157"/>
      <c r="V365" s="157"/>
    </row>
    <row r="366" spans="1:22" s="155" customFormat="1" ht="15.75" x14ac:dyDescent="0.25">
      <c r="A366" s="151"/>
      <c r="B366" s="116"/>
      <c r="C366" s="165" t="s">
        <v>104</v>
      </c>
      <c r="D366" s="152"/>
      <c r="E366" s="152"/>
      <c r="F366" s="152">
        <f t="shared" ref="F366:U366" si="444">SUM(F367:F372)</f>
        <v>0</v>
      </c>
      <c r="G366" s="152">
        <f>G369+G370</f>
        <v>42962000</v>
      </c>
      <c r="H366" s="152">
        <f t="shared" ref="H366:Q366" si="445">H369+H370</f>
        <v>0</v>
      </c>
      <c r="I366" s="152">
        <f t="shared" si="445"/>
        <v>0</v>
      </c>
      <c r="J366" s="154">
        <f t="shared" ref="J366" si="446">SUM(J367:J372)</f>
        <v>42962000</v>
      </c>
      <c r="K366" s="152">
        <f t="shared" si="445"/>
        <v>0</v>
      </c>
      <c r="L366" s="152">
        <f>L369+L370</f>
        <v>42962000</v>
      </c>
      <c r="M366" s="152">
        <f t="shared" si="445"/>
        <v>0</v>
      </c>
      <c r="N366" s="152">
        <f t="shared" si="445"/>
        <v>0</v>
      </c>
      <c r="O366" s="152">
        <f t="shared" ref="O366" si="447">SUM(O367:O372)</f>
        <v>42962000</v>
      </c>
      <c r="P366" s="152">
        <f t="shared" si="445"/>
        <v>0</v>
      </c>
      <c r="Q366" s="152">
        <f t="shared" si="445"/>
        <v>42512000</v>
      </c>
      <c r="R366" s="152">
        <f t="shared" si="444"/>
        <v>0</v>
      </c>
      <c r="S366" s="152">
        <f t="shared" si="444"/>
        <v>0</v>
      </c>
      <c r="T366" s="154">
        <f t="shared" si="444"/>
        <v>42512000</v>
      </c>
      <c r="U366" s="154">
        <f t="shared" si="444"/>
        <v>0</v>
      </c>
      <c r="V366" s="154">
        <f>O366-T366</f>
        <v>450000</v>
      </c>
    </row>
    <row r="367" spans="1:22" s="155" customFormat="1" ht="15.75" x14ac:dyDescent="0.25">
      <c r="A367" s="151"/>
      <c r="B367" s="84"/>
      <c r="C367" s="156" t="s">
        <v>10</v>
      </c>
      <c r="D367" s="157"/>
      <c r="E367" s="157"/>
      <c r="F367" s="157"/>
      <c r="G367" s="157"/>
      <c r="H367" s="157"/>
      <c r="I367" s="158"/>
      <c r="J367" s="158">
        <f t="shared" ref="J367:J396" si="448">SUM(F367:I367)</f>
        <v>0</v>
      </c>
      <c r="K367" s="157"/>
      <c r="L367" s="157"/>
      <c r="M367" s="157"/>
      <c r="N367" s="158"/>
      <c r="O367" s="157">
        <f t="shared" ref="O367:O396" si="449">SUM(K367:N367)</f>
        <v>0</v>
      </c>
      <c r="P367" s="157"/>
      <c r="Q367" s="157"/>
      <c r="R367" s="157"/>
      <c r="S367" s="157"/>
      <c r="T367" s="158">
        <f t="shared" ref="T367:T396" si="450">SUM(P367:S367)</f>
        <v>0</v>
      </c>
      <c r="U367" s="157">
        <f t="shared" ref="U367:U368" si="451">J367-O367</f>
        <v>0</v>
      </c>
      <c r="V367" s="157">
        <f t="shared" ref="V367:V368" si="452">O367-T367</f>
        <v>0</v>
      </c>
    </row>
    <row r="368" spans="1:22" s="155" customFormat="1" ht="15.75" x14ac:dyDescent="0.25">
      <c r="A368" s="151"/>
      <c r="B368" s="84"/>
      <c r="C368" s="156" t="s">
        <v>11</v>
      </c>
      <c r="D368" s="157"/>
      <c r="E368" s="159"/>
      <c r="F368" s="157"/>
      <c r="G368" s="157"/>
      <c r="H368" s="157"/>
      <c r="I368" s="158"/>
      <c r="J368" s="160">
        <f t="shared" si="448"/>
        <v>0</v>
      </c>
      <c r="K368" s="157"/>
      <c r="L368" s="157"/>
      <c r="M368" s="157"/>
      <c r="N368" s="158"/>
      <c r="O368" s="157">
        <f t="shared" si="449"/>
        <v>0</v>
      </c>
      <c r="P368" s="157"/>
      <c r="Q368" s="157"/>
      <c r="R368" s="157"/>
      <c r="S368" s="157"/>
      <c r="T368" s="160">
        <f t="shared" si="450"/>
        <v>0</v>
      </c>
      <c r="U368" s="157">
        <f t="shared" si="451"/>
        <v>0</v>
      </c>
      <c r="V368" s="157">
        <f t="shared" si="452"/>
        <v>0</v>
      </c>
    </row>
    <row r="369" spans="1:22" s="155" customFormat="1" ht="15.75" x14ac:dyDescent="0.25">
      <c r="A369" s="151"/>
      <c r="B369" s="84"/>
      <c r="C369" s="175" t="s">
        <v>197</v>
      </c>
      <c r="D369" s="157" t="s">
        <v>157</v>
      </c>
      <c r="E369" s="159">
        <v>43927</v>
      </c>
      <c r="F369" s="157"/>
      <c r="G369" s="157">
        <v>35585000</v>
      </c>
      <c r="H369" s="157"/>
      <c r="I369" s="158"/>
      <c r="J369" s="160">
        <f t="shared" si="448"/>
        <v>35585000</v>
      </c>
      <c r="K369" s="157"/>
      <c r="L369" s="157">
        <v>35585000</v>
      </c>
      <c r="M369" s="157"/>
      <c r="N369" s="158"/>
      <c r="O369" s="157">
        <f t="shared" si="449"/>
        <v>35585000</v>
      </c>
      <c r="P369" s="157"/>
      <c r="Q369" s="157">
        <f>O369</f>
        <v>35585000</v>
      </c>
      <c r="R369" s="157"/>
      <c r="S369" s="157"/>
      <c r="T369" s="160">
        <f t="shared" si="450"/>
        <v>35585000</v>
      </c>
      <c r="U369" s="157"/>
      <c r="V369" s="157">
        <f>O369-T369</f>
        <v>0</v>
      </c>
    </row>
    <row r="370" spans="1:22" s="155" customFormat="1" ht="15.75" x14ac:dyDescent="0.25">
      <c r="A370" s="151"/>
      <c r="B370" s="84"/>
      <c r="C370" s="175" t="s">
        <v>63</v>
      </c>
      <c r="D370" s="157" t="s">
        <v>158</v>
      </c>
      <c r="E370" s="159">
        <v>43938</v>
      </c>
      <c r="F370" s="157"/>
      <c r="G370" s="157">
        <v>7377000</v>
      </c>
      <c r="H370" s="157"/>
      <c r="I370" s="158"/>
      <c r="J370" s="160">
        <f t="shared" si="448"/>
        <v>7377000</v>
      </c>
      <c r="K370" s="157"/>
      <c r="L370" s="157">
        <v>7377000</v>
      </c>
      <c r="M370" s="157"/>
      <c r="N370" s="158"/>
      <c r="O370" s="157">
        <f t="shared" si="449"/>
        <v>7377000</v>
      </c>
      <c r="P370" s="157"/>
      <c r="Q370" s="157">
        <v>6927000</v>
      </c>
      <c r="R370" s="157"/>
      <c r="S370" s="157"/>
      <c r="T370" s="160">
        <f t="shared" si="450"/>
        <v>6927000</v>
      </c>
      <c r="U370" s="157"/>
      <c r="V370" s="157">
        <f>O370-T370</f>
        <v>450000</v>
      </c>
    </row>
    <row r="371" spans="1:22" s="155" customFormat="1" ht="15.75" x14ac:dyDescent="0.25">
      <c r="A371" s="151"/>
      <c r="B371" s="84"/>
      <c r="C371" s="156" t="s">
        <v>12</v>
      </c>
      <c r="D371" s="157"/>
      <c r="E371" s="157"/>
      <c r="F371" s="157"/>
      <c r="G371" s="157"/>
      <c r="H371" s="157"/>
      <c r="I371" s="158"/>
      <c r="J371" s="158">
        <f t="shared" si="448"/>
        <v>0</v>
      </c>
      <c r="K371" s="157"/>
      <c r="L371" s="157"/>
      <c r="M371" s="157"/>
      <c r="N371" s="158"/>
      <c r="O371" s="157">
        <f t="shared" si="449"/>
        <v>0</v>
      </c>
      <c r="P371" s="157"/>
      <c r="Q371" s="157"/>
      <c r="R371" s="157"/>
      <c r="S371" s="157"/>
      <c r="T371" s="158">
        <f t="shared" si="450"/>
        <v>0</v>
      </c>
      <c r="U371" s="157">
        <f t="shared" ref="U371:U372" si="453">J371-O371</f>
        <v>0</v>
      </c>
      <c r="V371" s="157">
        <f t="shared" ref="V371:V372" si="454">O371-T371</f>
        <v>0</v>
      </c>
    </row>
    <row r="372" spans="1:22" s="155" customFormat="1" ht="15.75" x14ac:dyDescent="0.25">
      <c r="A372" s="151"/>
      <c r="B372" s="84"/>
      <c r="C372" s="156" t="s">
        <v>13</v>
      </c>
      <c r="D372" s="157"/>
      <c r="E372" s="157"/>
      <c r="F372" s="157"/>
      <c r="G372" s="157"/>
      <c r="H372" s="157"/>
      <c r="I372" s="158"/>
      <c r="J372" s="158">
        <f t="shared" si="448"/>
        <v>0</v>
      </c>
      <c r="K372" s="157"/>
      <c r="L372" s="157"/>
      <c r="M372" s="157"/>
      <c r="N372" s="158"/>
      <c r="O372" s="157">
        <f t="shared" si="449"/>
        <v>0</v>
      </c>
      <c r="P372" s="157"/>
      <c r="Q372" s="157"/>
      <c r="R372" s="157"/>
      <c r="S372" s="157"/>
      <c r="T372" s="158">
        <f t="shared" si="450"/>
        <v>0</v>
      </c>
      <c r="U372" s="157">
        <f t="shared" si="453"/>
        <v>0</v>
      </c>
      <c r="V372" s="157">
        <f t="shared" si="454"/>
        <v>0</v>
      </c>
    </row>
    <row r="373" spans="1:22" s="155" customFormat="1" ht="15.75" x14ac:dyDescent="0.25">
      <c r="A373" s="151"/>
      <c r="B373" s="84"/>
      <c r="C373" s="138"/>
      <c r="D373" s="157"/>
      <c r="E373" s="157"/>
      <c r="F373" s="157"/>
      <c r="G373" s="157"/>
      <c r="H373" s="157"/>
      <c r="I373" s="158"/>
      <c r="J373" s="158"/>
      <c r="K373" s="157"/>
      <c r="L373" s="157"/>
      <c r="M373" s="157"/>
      <c r="N373" s="157"/>
      <c r="O373" s="157"/>
      <c r="P373" s="157"/>
      <c r="Q373" s="157"/>
      <c r="R373" s="157"/>
      <c r="S373" s="157"/>
      <c r="T373" s="158"/>
      <c r="U373" s="157"/>
      <c r="V373" s="157"/>
    </row>
    <row r="374" spans="1:22" s="155" customFormat="1" ht="15.75" x14ac:dyDescent="0.25">
      <c r="A374" s="151"/>
      <c r="B374" s="116"/>
      <c r="C374" s="165" t="s">
        <v>105</v>
      </c>
      <c r="D374" s="152"/>
      <c r="E374" s="152"/>
      <c r="F374" s="152">
        <f t="shared" ref="F374:U374" si="455">SUM(F375:F380)</f>
        <v>0</v>
      </c>
      <c r="G374" s="152">
        <f>G377+G378</f>
        <v>32011500</v>
      </c>
      <c r="H374" s="152">
        <f t="shared" ref="H374:Q374" si="456">H377+H378</f>
        <v>0</v>
      </c>
      <c r="I374" s="152">
        <f t="shared" si="456"/>
        <v>0</v>
      </c>
      <c r="J374" s="154">
        <f t="shared" ref="J374" si="457">SUM(J375:J380)</f>
        <v>32011500</v>
      </c>
      <c r="K374" s="152">
        <f t="shared" si="456"/>
        <v>0</v>
      </c>
      <c r="L374" s="152">
        <f>L377+L378</f>
        <v>32011500</v>
      </c>
      <c r="M374" s="152">
        <f t="shared" si="456"/>
        <v>0</v>
      </c>
      <c r="N374" s="152">
        <f t="shared" si="456"/>
        <v>0</v>
      </c>
      <c r="O374" s="152">
        <f t="shared" ref="O374" si="458">SUM(O375:O380)</f>
        <v>32011500</v>
      </c>
      <c r="P374" s="152">
        <f t="shared" si="456"/>
        <v>0</v>
      </c>
      <c r="Q374" s="152">
        <f t="shared" si="456"/>
        <v>27274500</v>
      </c>
      <c r="R374" s="152">
        <f t="shared" si="455"/>
        <v>4593000</v>
      </c>
      <c r="S374" s="152">
        <f t="shared" si="455"/>
        <v>0</v>
      </c>
      <c r="T374" s="154">
        <f t="shared" si="455"/>
        <v>31867500</v>
      </c>
      <c r="U374" s="154">
        <f t="shared" si="455"/>
        <v>0</v>
      </c>
      <c r="V374" s="154">
        <f>O374-T374</f>
        <v>144000</v>
      </c>
    </row>
    <row r="375" spans="1:22" s="155" customFormat="1" ht="15.75" x14ac:dyDescent="0.25">
      <c r="A375" s="151"/>
      <c r="B375" s="84"/>
      <c r="C375" s="156" t="s">
        <v>10</v>
      </c>
      <c r="D375" s="157"/>
      <c r="E375" s="157"/>
      <c r="F375" s="157"/>
      <c r="G375" s="157"/>
      <c r="H375" s="157"/>
      <c r="I375" s="158"/>
      <c r="J375" s="158">
        <f t="shared" ref="J375:J376" si="459">SUM(F375:I375)</f>
        <v>0</v>
      </c>
      <c r="K375" s="157"/>
      <c r="L375" s="157"/>
      <c r="M375" s="157"/>
      <c r="N375" s="158"/>
      <c r="O375" s="157">
        <f t="shared" ref="O375:O376" si="460">SUM(K375:N375)</f>
        <v>0</v>
      </c>
      <c r="P375" s="157"/>
      <c r="Q375" s="157"/>
      <c r="R375" s="157"/>
      <c r="S375" s="157"/>
      <c r="T375" s="158">
        <f t="shared" ref="T375:T376" si="461">SUM(P375:S375)</f>
        <v>0</v>
      </c>
      <c r="U375" s="157">
        <f t="shared" ref="U375:U376" si="462">J375-O375</f>
        <v>0</v>
      </c>
      <c r="V375" s="157">
        <f t="shared" ref="V375:V376" si="463">O375-T375</f>
        <v>0</v>
      </c>
    </row>
    <row r="376" spans="1:22" s="155" customFormat="1" ht="15.75" x14ac:dyDescent="0.25">
      <c r="A376" s="151"/>
      <c r="B376" s="84"/>
      <c r="C376" s="156" t="s">
        <v>11</v>
      </c>
      <c r="D376" s="157"/>
      <c r="E376" s="159"/>
      <c r="F376" s="157"/>
      <c r="G376" s="157"/>
      <c r="H376" s="157"/>
      <c r="I376" s="158"/>
      <c r="J376" s="160">
        <f t="shared" si="459"/>
        <v>0</v>
      </c>
      <c r="K376" s="157"/>
      <c r="L376" s="157"/>
      <c r="M376" s="157"/>
      <c r="N376" s="158"/>
      <c r="O376" s="157">
        <f t="shared" si="460"/>
        <v>0</v>
      </c>
      <c r="P376" s="157"/>
      <c r="Q376" s="157"/>
      <c r="R376" s="157"/>
      <c r="S376" s="157"/>
      <c r="T376" s="160">
        <f t="shared" si="461"/>
        <v>0</v>
      </c>
      <c r="U376" s="157">
        <f t="shared" si="462"/>
        <v>0</v>
      </c>
      <c r="V376" s="157">
        <f t="shared" si="463"/>
        <v>0</v>
      </c>
    </row>
    <row r="377" spans="1:22" s="155" customFormat="1" ht="15.75" x14ac:dyDescent="0.25">
      <c r="A377" s="151"/>
      <c r="B377" s="84"/>
      <c r="C377" s="175" t="s">
        <v>197</v>
      </c>
      <c r="D377" s="157" t="s">
        <v>157</v>
      </c>
      <c r="E377" s="159">
        <v>43927</v>
      </c>
      <c r="F377" s="157"/>
      <c r="G377" s="157">
        <v>27274500</v>
      </c>
      <c r="H377" s="157"/>
      <c r="I377" s="158"/>
      <c r="J377" s="160">
        <f t="shared" si="448"/>
        <v>27274500</v>
      </c>
      <c r="K377" s="157"/>
      <c r="L377" s="157">
        <v>27274500</v>
      </c>
      <c r="M377" s="157"/>
      <c r="N377" s="158"/>
      <c r="O377" s="157">
        <f t="shared" si="449"/>
        <v>27274500</v>
      </c>
      <c r="P377" s="157"/>
      <c r="Q377" s="157">
        <f>O377</f>
        <v>27274500</v>
      </c>
      <c r="R377" s="157"/>
      <c r="S377" s="157"/>
      <c r="T377" s="160">
        <f t="shared" si="450"/>
        <v>27274500</v>
      </c>
      <c r="U377" s="157"/>
      <c r="V377" s="157">
        <f>O377-T377</f>
        <v>0</v>
      </c>
    </row>
    <row r="378" spans="1:22" s="155" customFormat="1" ht="15.75" x14ac:dyDescent="0.25">
      <c r="A378" s="151"/>
      <c r="B378" s="84"/>
      <c r="C378" s="175" t="s">
        <v>63</v>
      </c>
      <c r="D378" s="157" t="s">
        <v>158</v>
      </c>
      <c r="E378" s="159">
        <v>43938</v>
      </c>
      <c r="F378" s="157"/>
      <c r="G378" s="157">
        <v>4737000</v>
      </c>
      <c r="H378" s="157"/>
      <c r="I378" s="158"/>
      <c r="J378" s="160">
        <f t="shared" si="448"/>
        <v>4737000</v>
      </c>
      <c r="K378" s="157"/>
      <c r="L378" s="157">
        <v>4737000</v>
      </c>
      <c r="M378" s="157"/>
      <c r="N378" s="158"/>
      <c r="O378" s="157">
        <f t="shared" si="449"/>
        <v>4737000</v>
      </c>
      <c r="P378" s="157"/>
      <c r="Q378" s="157"/>
      <c r="R378" s="157">
        <v>4593000</v>
      </c>
      <c r="S378" s="157"/>
      <c r="T378" s="160">
        <f t="shared" si="450"/>
        <v>4593000</v>
      </c>
      <c r="U378" s="157"/>
      <c r="V378" s="157">
        <f>O378-T378</f>
        <v>144000</v>
      </c>
    </row>
    <row r="379" spans="1:22" s="155" customFormat="1" ht="15.75" x14ac:dyDescent="0.25">
      <c r="A379" s="151"/>
      <c r="B379" s="84"/>
      <c r="C379" s="156" t="s">
        <v>12</v>
      </c>
      <c r="D379" s="157"/>
      <c r="E379" s="157"/>
      <c r="F379" s="157"/>
      <c r="G379" s="157"/>
      <c r="H379" s="157"/>
      <c r="I379" s="158"/>
      <c r="J379" s="158">
        <f t="shared" si="448"/>
        <v>0</v>
      </c>
      <c r="K379" s="157"/>
      <c r="L379" s="157"/>
      <c r="M379" s="157"/>
      <c r="N379" s="158"/>
      <c r="O379" s="157">
        <f t="shared" si="449"/>
        <v>0</v>
      </c>
      <c r="P379" s="157"/>
      <c r="Q379" s="157"/>
      <c r="R379" s="157"/>
      <c r="S379" s="157"/>
      <c r="T379" s="158">
        <f t="shared" si="450"/>
        <v>0</v>
      </c>
      <c r="U379" s="157">
        <f t="shared" ref="U379:U380" si="464">J379-O379</f>
        <v>0</v>
      </c>
      <c r="V379" s="157">
        <f t="shared" ref="V379:V380" si="465">O379-T379</f>
        <v>0</v>
      </c>
    </row>
    <row r="380" spans="1:22" s="155" customFormat="1" ht="15.75" x14ac:dyDescent="0.25">
      <c r="A380" s="151"/>
      <c r="B380" s="84"/>
      <c r="C380" s="156" t="s">
        <v>13</v>
      </c>
      <c r="D380" s="157"/>
      <c r="E380" s="157"/>
      <c r="F380" s="157"/>
      <c r="G380" s="157"/>
      <c r="H380" s="157"/>
      <c r="I380" s="158"/>
      <c r="J380" s="158">
        <f t="shared" si="448"/>
        <v>0</v>
      </c>
      <c r="K380" s="157"/>
      <c r="L380" s="157"/>
      <c r="M380" s="157"/>
      <c r="N380" s="158"/>
      <c r="O380" s="157">
        <f t="shared" si="449"/>
        <v>0</v>
      </c>
      <c r="P380" s="157"/>
      <c r="Q380" s="157"/>
      <c r="R380" s="157"/>
      <c r="S380" s="157"/>
      <c r="T380" s="158">
        <f t="shared" si="450"/>
        <v>0</v>
      </c>
      <c r="U380" s="157">
        <f t="shared" si="464"/>
        <v>0</v>
      </c>
      <c r="V380" s="157">
        <f t="shared" si="465"/>
        <v>0</v>
      </c>
    </row>
    <row r="381" spans="1:22" s="155" customFormat="1" ht="15.75" x14ac:dyDescent="0.25">
      <c r="A381" s="151"/>
      <c r="B381" s="84"/>
      <c r="C381" s="138"/>
      <c r="D381" s="157"/>
      <c r="E381" s="157"/>
      <c r="F381" s="157"/>
      <c r="G381" s="157"/>
      <c r="H381" s="157"/>
      <c r="I381" s="158"/>
      <c r="J381" s="158"/>
      <c r="K381" s="157"/>
      <c r="L381" s="157"/>
      <c r="M381" s="157"/>
      <c r="N381" s="157"/>
      <c r="O381" s="157"/>
      <c r="P381" s="157"/>
      <c r="Q381" s="157"/>
      <c r="R381" s="157"/>
      <c r="S381" s="157"/>
      <c r="T381" s="158"/>
      <c r="U381" s="157"/>
      <c r="V381" s="157"/>
    </row>
    <row r="382" spans="1:22" s="155" customFormat="1" ht="15.75" x14ac:dyDescent="0.25">
      <c r="A382" s="151"/>
      <c r="B382" s="116"/>
      <c r="C382" s="165" t="s">
        <v>106</v>
      </c>
      <c r="D382" s="152"/>
      <c r="E382" s="152"/>
      <c r="F382" s="152">
        <f t="shared" ref="F382:U382" si="466">SUM(F383:F388)</f>
        <v>0</v>
      </c>
      <c r="G382" s="152">
        <f>G385+G386</f>
        <v>164635500</v>
      </c>
      <c r="H382" s="152">
        <f t="shared" ref="H382:Q382" si="467">H385+H386</f>
        <v>0</v>
      </c>
      <c r="I382" s="152">
        <f t="shared" si="467"/>
        <v>0</v>
      </c>
      <c r="J382" s="154">
        <f t="shared" ref="J382" si="468">SUM(J383:J388)</f>
        <v>164635500</v>
      </c>
      <c r="K382" s="152">
        <f t="shared" si="467"/>
        <v>0</v>
      </c>
      <c r="L382" s="152">
        <f>L385+L386</f>
        <v>164635500</v>
      </c>
      <c r="M382" s="152">
        <f t="shared" si="467"/>
        <v>0</v>
      </c>
      <c r="N382" s="152">
        <f t="shared" si="467"/>
        <v>0</v>
      </c>
      <c r="O382" s="152">
        <f t="shared" ref="O382" si="469">SUM(O383:O388)</f>
        <v>164635500</v>
      </c>
      <c r="P382" s="152">
        <f t="shared" si="467"/>
        <v>0</v>
      </c>
      <c r="Q382" s="152">
        <f t="shared" si="467"/>
        <v>134095500</v>
      </c>
      <c r="R382" s="152">
        <f t="shared" si="466"/>
        <v>0</v>
      </c>
      <c r="S382" s="152">
        <f t="shared" si="466"/>
        <v>0</v>
      </c>
      <c r="T382" s="154">
        <f t="shared" si="466"/>
        <v>134095500</v>
      </c>
      <c r="U382" s="154">
        <f t="shared" si="466"/>
        <v>0</v>
      </c>
      <c r="V382" s="154">
        <f>O382-T382</f>
        <v>30540000</v>
      </c>
    </row>
    <row r="383" spans="1:22" s="155" customFormat="1" ht="15.75" x14ac:dyDescent="0.25">
      <c r="A383" s="151"/>
      <c r="B383" s="84"/>
      <c r="C383" s="156" t="s">
        <v>10</v>
      </c>
      <c r="D383" s="157"/>
      <c r="E383" s="157"/>
      <c r="F383" s="157"/>
      <c r="G383" s="157"/>
      <c r="H383" s="157"/>
      <c r="I383" s="158"/>
      <c r="J383" s="158">
        <f t="shared" ref="J383:J384" si="470">SUM(F383:I383)</f>
        <v>0</v>
      </c>
      <c r="K383" s="157"/>
      <c r="L383" s="157"/>
      <c r="M383" s="157"/>
      <c r="N383" s="158"/>
      <c r="O383" s="157">
        <f t="shared" ref="O383:O384" si="471">SUM(K383:N383)</f>
        <v>0</v>
      </c>
      <c r="P383" s="157"/>
      <c r="Q383" s="157"/>
      <c r="R383" s="157"/>
      <c r="S383" s="157"/>
      <c r="T383" s="158">
        <f t="shared" ref="T383:T384" si="472">SUM(P383:S383)</f>
        <v>0</v>
      </c>
      <c r="U383" s="157">
        <f t="shared" ref="U383:U384" si="473">J383-O383</f>
        <v>0</v>
      </c>
      <c r="V383" s="157">
        <f t="shared" ref="V383:V384" si="474">O383-T383</f>
        <v>0</v>
      </c>
    </row>
    <row r="384" spans="1:22" s="155" customFormat="1" ht="15.75" x14ac:dyDescent="0.25">
      <c r="A384" s="151"/>
      <c r="B384" s="84"/>
      <c r="C384" s="156" t="s">
        <v>11</v>
      </c>
      <c r="D384" s="157"/>
      <c r="E384" s="159"/>
      <c r="F384" s="157"/>
      <c r="G384" s="157"/>
      <c r="H384" s="157"/>
      <c r="I384" s="158"/>
      <c r="J384" s="160">
        <f t="shared" si="470"/>
        <v>0</v>
      </c>
      <c r="K384" s="157"/>
      <c r="L384" s="157"/>
      <c r="M384" s="157"/>
      <c r="N384" s="158"/>
      <c r="O384" s="157">
        <f t="shared" si="471"/>
        <v>0</v>
      </c>
      <c r="P384" s="157"/>
      <c r="Q384" s="157"/>
      <c r="R384" s="157"/>
      <c r="S384" s="157"/>
      <c r="T384" s="160">
        <f t="shared" si="472"/>
        <v>0</v>
      </c>
      <c r="U384" s="157">
        <f t="shared" si="473"/>
        <v>0</v>
      </c>
      <c r="V384" s="157">
        <f t="shared" si="474"/>
        <v>0</v>
      </c>
    </row>
    <row r="385" spans="1:22" s="155" customFormat="1" ht="15.75" x14ac:dyDescent="0.25">
      <c r="A385" s="151"/>
      <c r="B385" s="84"/>
      <c r="C385" s="175" t="s">
        <v>197</v>
      </c>
      <c r="D385" s="157" t="s">
        <v>157</v>
      </c>
      <c r="E385" s="159">
        <v>43927</v>
      </c>
      <c r="F385" s="157"/>
      <c r="G385" s="157">
        <v>134095500</v>
      </c>
      <c r="H385" s="157"/>
      <c r="I385" s="158"/>
      <c r="J385" s="160">
        <f t="shared" si="448"/>
        <v>134095500</v>
      </c>
      <c r="K385" s="157"/>
      <c r="L385" s="157">
        <v>134095500</v>
      </c>
      <c r="M385" s="157"/>
      <c r="N385" s="158"/>
      <c r="O385" s="157">
        <f t="shared" si="449"/>
        <v>134095500</v>
      </c>
      <c r="P385" s="157"/>
      <c r="Q385" s="157">
        <f>O385</f>
        <v>134095500</v>
      </c>
      <c r="R385" s="157"/>
      <c r="S385" s="157"/>
      <c r="T385" s="160">
        <f t="shared" si="450"/>
        <v>134095500</v>
      </c>
      <c r="U385" s="157"/>
      <c r="V385" s="157">
        <f>O385-T385</f>
        <v>0</v>
      </c>
    </row>
    <row r="386" spans="1:22" s="155" customFormat="1" ht="15.75" x14ac:dyDescent="0.25">
      <c r="A386" s="151"/>
      <c r="B386" s="84"/>
      <c r="C386" s="175" t="s">
        <v>63</v>
      </c>
      <c r="D386" s="157" t="s">
        <v>158</v>
      </c>
      <c r="E386" s="159">
        <v>43938</v>
      </c>
      <c r="F386" s="157"/>
      <c r="G386" s="157">
        <v>30540000</v>
      </c>
      <c r="H386" s="157"/>
      <c r="I386" s="158"/>
      <c r="J386" s="160">
        <f t="shared" si="448"/>
        <v>30540000</v>
      </c>
      <c r="K386" s="157"/>
      <c r="L386" s="157">
        <v>30540000</v>
      </c>
      <c r="M386" s="157"/>
      <c r="N386" s="158"/>
      <c r="O386" s="157">
        <f t="shared" si="449"/>
        <v>30540000</v>
      </c>
      <c r="P386" s="157"/>
      <c r="Q386" s="157"/>
      <c r="R386" s="157"/>
      <c r="S386" s="157"/>
      <c r="T386" s="160">
        <f t="shared" si="450"/>
        <v>0</v>
      </c>
      <c r="U386" s="157"/>
      <c r="V386" s="157">
        <f>O386-T386</f>
        <v>30540000</v>
      </c>
    </row>
    <row r="387" spans="1:22" s="155" customFormat="1" ht="15.75" x14ac:dyDescent="0.25">
      <c r="A387" s="151"/>
      <c r="B387" s="84"/>
      <c r="C387" s="156" t="s">
        <v>12</v>
      </c>
      <c r="D387" s="157"/>
      <c r="E387" s="157"/>
      <c r="F387" s="157"/>
      <c r="G387" s="157"/>
      <c r="H387" s="157"/>
      <c r="I387" s="158"/>
      <c r="J387" s="158">
        <f t="shared" si="448"/>
        <v>0</v>
      </c>
      <c r="K387" s="157"/>
      <c r="L387" s="157"/>
      <c r="M387" s="157"/>
      <c r="N387" s="158"/>
      <c r="O387" s="157">
        <f t="shared" si="449"/>
        <v>0</v>
      </c>
      <c r="P387" s="157"/>
      <c r="Q387" s="157"/>
      <c r="R387" s="157"/>
      <c r="S387" s="157"/>
      <c r="T387" s="158">
        <f t="shared" si="450"/>
        <v>0</v>
      </c>
      <c r="U387" s="157">
        <f t="shared" ref="U387:U388" si="475">J387-O387</f>
        <v>0</v>
      </c>
      <c r="V387" s="157">
        <f t="shared" ref="V387:V388" si="476">O387-T387</f>
        <v>0</v>
      </c>
    </row>
    <row r="388" spans="1:22" s="155" customFormat="1" ht="15.75" x14ac:dyDescent="0.25">
      <c r="A388" s="151"/>
      <c r="B388" s="84"/>
      <c r="C388" s="156" t="s">
        <v>13</v>
      </c>
      <c r="D388" s="157"/>
      <c r="E388" s="157"/>
      <c r="F388" s="157"/>
      <c r="G388" s="157"/>
      <c r="H388" s="157"/>
      <c r="I388" s="158"/>
      <c r="J388" s="158">
        <f t="shared" si="448"/>
        <v>0</v>
      </c>
      <c r="K388" s="157"/>
      <c r="L388" s="157"/>
      <c r="M388" s="157"/>
      <c r="N388" s="158"/>
      <c r="O388" s="157">
        <f t="shared" si="449"/>
        <v>0</v>
      </c>
      <c r="P388" s="157"/>
      <c r="Q388" s="157"/>
      <c r="R388" s="157"/>
      <c r="S388" s="157"/>
      <c r="T388" s="158">
        <f t="shared" si="450"/>
        <v>0</v>
      </c>
      <c r="U388" s="157">
        <f t="shared" si="475"/>
        <v>0</v>
      </c>
      <c r="V388" s="157">
        <f t="shared" si="476"/>
        <v>0</v>
      </c>
    </row>
    <row r="389" spans="1:22" s="155" customFormat="1" ht="15.75" x14ac:dyDescent="0.25">
      <c r="A389" s="151"/>
      <c r="B389" s="84"/>
      <c r="C389" s="138"/>
      <c r="D389" s="157"/>
      <c r="E389" s="157"/>
      <c r="F389" s="157"/>
      <c r="G389" s="157"/>
      <c r="H389" s="157"/>
      <c r="I389" s="158"/>
      <c r="J389" s="158"/>
      <c r="K389" s="157"/>
      <c r="L389" s="157"/>
      <c r="M389" s="157"/>
      <c r="N389" s="157"/>
      <c r="O389" s="157"/>
      <c r="P389" s="157"/>
      <c r="Q389" s="157"/>
      <c r="R389" s="157"/>
      <c r="S389" s="157"/>
      <c r="T389" s="158"/>
      <c r="U389" s="157"/>
      <c r="V389" s="157"/>
    </row>
    <row r="390" spans="1:22" s="155" customFormat="1" ht="15.75" x14ac:dyDescent="0.25">
      <c r="A390" s="151"/>
      <c r="B390" s="116"/>
      <c r="C390" s="165" t="s">
        <v>107</v>
      </c>
      <c r="D390" s="152"/>
      <c r="E390" s="152"/>
      <c r="F390" s="152">
        <f t="shared" ref="F390:U390" si="477">SUM(F391:F396)</f>
        <v>0</v>
      </c>
      <c r="G390" s="152">
        <f>G393+G394</f>
        <v>2256500</v>
      </c>
      <c r="H390" s="152">
        <f t="shared" ref="H390:Q390" si="478">H393+H394</f>
        <v>0</v>
      </c>
      <c r="I390" s="152">
        <f t="shared" si="478"/>
        <v>0</v>
      </c>
      <c r="J390" s="154">
        <f t="shared" ref="J390" si="479">SUM(J391:J396)</f>
        <v>2256500</v>
      </c>
      <c r="K390" s="152">
        <f t="shared" si="478"/>
        <v>0</v>
      </c>
      <c r="L390" s="152">
        <f>L393+L394</f>
        <v>2256500</v>
      </c>
      <c r="M390" s="152">
        <f t="shared" si="478"/>
        <v>0</v>
      </c>
      <c r="N390" s="152">
        <f t="shared" si="478"/>
        <v>0</v>
      </c>
      <c r="O390" s="152">
        <f t="shared" ref="O390" si="480">SUM(O391:O396)</f>
        <v>2256500</v>
      </c>
      <c r="P390" s="152">
        <f t="shared" si="478"/>
        <v>0</v>
      </c>
      <c r="Q390" s="152">
        <f t="shared" si="478"/>
        <v>2250500</v>
      </c>
      <c r="R390" s="152">
        <f t="shared" si="477"/>
        <v>6000</v>
      </c>
      <c r="S390" s="152">
        <f t="shared" si="477"/>
        <v>0</v>
      </c>
      <c r="T390" s="154">
        <f t="shared" si="477"/>
        <v>2256500</v>
      </c>
      <c r="U390" s="154">
        <f t="shared" si="477"/>
        <v>0</v>
      </c>
      <c r="V390" s="154">
        <f>O390-T390</f>
        <v>0</v>
      </c>
    </row>
    <row r="391" spans="1:22" s="155" customFormat="1" ht="15.75" x14ac:dyDescent="0.25">
      <c r="A391" s="151"/>
      <c r="B391" s="84"/>
      <c r="C391" s="156" t="s">
        <v>10</v>
      </c>
      <c r="D391" s="157"/>
      <c r="E391" s="157"/>
      <c r="F391" s="157"/>
      <c r="G391" s="157"/>
      <c r="H391" s="157"/>
      <c r="I391" s="158"/>
      <c r="J391" s="158">
        <f t="shared" ref="J391:J392" si="481">SUM(F391:I391)</f>
        <v>0</v>
      </c>
      <c r="K391" s="157"/>
      <c r="L391" s="157"/>
      <c r="M391" s="157"/>
      <c r="N391" s="158"/>
      <c r="O391" s="157">
        <f t="shared" ref="O391:O392" si="482">SUM(K391:N391)</f>
        <v>0</v>
      </c>
      <c r="P391" s="157"/>
      <c r="Q391" s="157"/>
      <c r="R391" s="157"/>
      <c r="S391" s="157"/>
      <c r="T391" s="158">
        <f t="shared" ref="T391:T392" si="483">SUM(P391:S391)</f>
        <v>0</v>
      </c>
      <c r="U391" s="157">
        <f t="shared" ref="U391:U392" si="484">J391-O391</f>
        <v>0</v>
      </c>
      <c r="V391" s="157">
        <f t="shared" ref="V391:V392" si="485">O391-T391</f>
        <v>0</v>
      </c>
    </row>
    <row r="392" spans="1:22" s="155" customFormat="1" ht="15.75" x14ac:dyDescent="0.25">
      <c r="A392" s="151"/>
      <c r="B392" s="84"/>
      <c r="C392" s="156" t="s">
        <v>11</v>
      </c>
      <c r="D392" s="157"/>
      <c r="E392" s="159"/>
      <c r="F392" s="157"/>
      <c r="G392" s="157"/>
      <c r="H392" s="157"/>
      <c r="I392" s="158"/>
      <c r="J392" s="160">
        <f t="shared" si="481"/>
        <v>0</v>
      </c>
      <c r="K392" s="157"/>
      <c r="L392" s="157"/>
      <c r="M392" s="157"/>
      <c r="N392" s="158"/>
      <c r="O392" s="157">
        <f t="shared" si="482"/>
        <v>0</v>
      </c>
      <c r="P392" s="157"/>
      <c r="Q392" s="157"/>
      <c r="R392" s="157"/>
      <c r="S392" s="157"/>
      <c r="T392" s="160">
        <f t="shared" si="483"/>
        <v>0</v>
      </c>
      <c r="U392" s="157">
        <f t="shared" si="484"/>
        <v>0</v>
      </c>
      <c r="V392" s="157">
        <f t="shared" si="485"/>
        <v>0</v>
      </c>
    </row>
    <row r="393" spans="1:22" s="155" customFormat="1" ht="15.75" x14ac:dyDescent="0.25">
      <c r="A393" s="151"/>
      <c r="B393" s="84"/>
      <c r="C393" s="175" t="s">
        <v>197</v>
      </c>
      <c r="D393" s="157" t="s">
        <v>157</v>
      </c>
      <c r="E393" s="159">
        <v>43927</v>
      </c>
      <c r="F393" s="157"/>
      <c r="G393" s="157">
        <v>1314500</v>
      </c>
      <c r="H393" s="157"/>
      <c r="I393" s="158"/>
      <c r="J393" s="160">
        <f t="shared" si="448"/>
        <v>1314500</v>
      </c>
      <c r="K393" s="157"/>
      <c r="L393" s="157">
        <v>1314500</v>
      </c>
      <c r="M393" s="157"/>
      <c r="N393" s="158"/>
      <c r="O393" s="157">
        <f t="shared" si="449"/>
        <v>1314500</v>
      </c>
      <c r="P393" s="157"/>
      <c r="Q393" s="157">
        <f>O393</f>
        <v>1314500</v>
      </c>
      <c r="R393" s="157"/>
      <c r="S393" s="157"/>
      <c r="T393" s="160">
        <f t="shared" si="450"/>
        <v>1314500</v>
      </c>
      <c r="U393" s="157"/>
      <c r="V393" s="157">
        <f>O393-T393</f>
        <v>0</v>
      </c>
    </row>
    <row r="394" spans="1:22" s="155" customFormat="1" ht="15.75" x14ac:dyDescent="0.25">
      <c r="A394" s="151"/>
      <c r="B394" s="84"/>
      <c r="C394" s="175" t="s">
        <v>63</v>
      </c>
      <c r="D394" s="157" t="s">
        <v>158</v>
      </c>
      <c r="E394" s="159">
        <v>43938</v>
      </c>
      <c r="F394" s="157"/>
      <c r="G394" s="157">
        <v>942000</v>
      </c>
      <c r="H394" s="157"/>
      <c r="I394" s="158"/>
      <c r="J394" s="160">
        <f t="shared" si="448"/>
        <v>942000</v>
      </c>
      <c r="K394" s="157"/>
      <c r="L394" s="157">
        <v>942000</v>
      </c>
      <c r="M394" s="157"/>
      <c r="N394" s="158"/>
      <c r="O394" s="157">
        <f t="shared" si="449"/>
        <v>942000</v>
      </c>
      <c r="P394" s="157"/>
      <c r="Q394" s="157">
        <v>936000</v>
      </c>
      <c r="R394" s="157">
        <v>6000</v>
      </c>
      <c r="S394" s="157"/>
      <c r="T394" s="160">
        <f t="shared" si="450"/>
        <v>942000</v>
      </c>
      <c r="U394" s="157"/>
      <c r="V394" s="157">
        <f>O394-T394</f>
        <v>0</v>
      </c>
    </row>
    <row r="395" spans="1:22" s="155" customFormat="1" ht="15.75" x14ac:dyDescent="0.25">
      <c r="A395" s="151"/>
      <c r="B395" s="84"/>
      <c r="C395" s="156" t="s">
        <v>12</v>
      </c>
      <c r="D395" s="157"/>
      <c r="E395" s="157"/>
      <c r="F395" s="157"/>
      <c r="G395" s="157"/>
      <c r="H395" s="157"/>
      <c r="I395" s="158"/>
      <c r="J395" s="158">
        <f t="shared" si="448"/>
        <v>0</v>
      </c>
      <c r="K395" s="157"/>
      <c r="L395" s="157"/>
      <c r="M395" s="157"/>
      <c r="N395" s="158"/>
      <c r="O395" s="157">
        <f t="shared" si="449"/>
        <v>0</v>
      </c>
      <c r="P395" s="157"/>
      <c r="Q395" s="157"/>
      <c r="R395" s="157"/>
      <c r="S395" s="157"/>
      <c r="T395" s="158">
        <f t="shared" si="450"/>
        <v>0</v>
      </c>
      <c r="U395" s="157">
        <f t="shared" ref="U395:U396" si="486">J395-O395</f>
        <v>0</v>
      </c>
      <c r="V395" s="157">
        <f t="shared" ref="V395:V396" si="487">O395-T395</f>
        <v>0</v>
      </c>
    </row>
    <row r="396" spans="1:22" s="155" customFormat="1" ht="15.75" x14ac:dyDescent="0.25">
      <c r="A396" s="151"/>
      <c r="B396" s="84"/>
      <c r="C396" s="156" t="s">
        <v>13</v>
      </c>
      <c r="D396" s="157"/>
      <c r="E396" s="157"/>
      <c r="F396" s="157"/>
      <c r="G396" s="157"/>
      <c r="H396" s="157"/>
      <c r="I396" s="158"/>
      <c r="J396" s="158">
        <f t="shared" si="448"/>
        <v>0</v>
      </c>
      <c r="K396" s="157"/>
      <c r="L396" s="157"/>
      <c r="M396" s="157"/>
      <c r="N396" s="158"/>
      <c r="O396" s="157">
        <f t="shared" si="449"/>
        <v>0</v>
      </c>
      <c r="P396" s="157"/>
      <c r="Q396" s="157"/>
      <c r="R396" s="157"/>
      <c r="S396" s="157"/>
      <c r="T396" s="158">
        <f t="shared" si="450"/>
        <v>0</v>
      </c>
      <c r="U396" s="157">
        <f t="shared" si="486"/>
        <v>0</v>
      </c>
      <c r="V396" s="157">
        <f t="shared" si="487"/>
        <v>0</v>
      </c>
    </row>
    <row r="397" spans="1:22" s="155" customFormat="1" ht="15.75" x14ac:dyDescent="0.25">
      <c r="A397" s="151"/>
      <c r="B397" s="84"/>
      <c r="C397" s="138"/>
      <c r="D397" s="157"/>
      <c r="E397" s="157"/>
      <c r="F397" s="157"/>
      <c r="G397" s="157"/>
      <c r="H397" s="157"/>
      <c r="I397" s="158"/>
      <c r="J397" s="158"/>
      <c r="K397" s="157"/>
      <c r="L397" s="157"/>
      <c r="M397" s="157"/>
      <c r="N397" s="157"/>
      <c r="O397" s="157"/>
      <c r="P397" s="157"/>
      <c r="Q397" s="157"/>
      <c r="R397" s="157"/>
      <c r="S397" s="157"/>
      <c r="T397" s="158"/>
      <c r="U397" s="157"/>
      <c r="V397" s="157"/>
    </row>
    <row r="398" spans="1:22" s="155" customFormat="1" ht="15.75" x14ac:dyDescent="0.25">
      <c r="A398" s="151"/>
      <c r="B398" s="116"/>
      <c r="C398" s="165" t="s">
        <v>108</v>
      </c>
      <c r="D398" s="152"/>
      <c r="E398" s="152"/>
      <c r="F398" s="152">
        <f t="shared" ref="F398:U398" si="488">SUM(F399:F404)</f>
        <v>0</v>
      </c>
      <c r="G398" s="152">
        <f>G401+G402</f>
        <v>1232000</v>
      </c>
      <c r="H398" s="152">
        <f t="shared" ref="H398:Q398" si="489">H401+H402</f>
        <v>0</v>
      </c>
      <c r="I398" s="152">
        <f t="shared" si="489"/>
        <v>0</v>
      </c>
      <c r="J398" s="154">
        <f t="shared" ref="J398" si="490">SUM(J399:J404)</f>
        <v>1232000</v>
      </c>
      <c r="K398" s="152">
        <f t="shared" si="489"/>
        <v>0</v>
      </c>
      <c r="L398" s="152">
        <f>L401+L402</f>
        <v>1232000</v>
      </c>
      <c r="M398" s="152">
        <f t="shared" si="489"/>
        <v>0</v>
      </c>
      <c r="N398" s="152">
        <f t="shared" si="489"/>
        <v>0</v>
      </c>
      <c r="O398" s="152">
        <f t="shared" ref="O398" si="491">SUM(O399:O404)</f>
        <v>1232000</v>
      </c>
      <c r="P398" s="152">
        <f t="shared" si="489"/>
        <v>0</v>
      </c>
      <c r="Q398" s="152">
        <f t="shared" si="489"/>
        <v>902000</v>
      </c>
      <c r="R398" s="152">
        <f t="shared" si="488"/>
        <v>0</v>
      </c>
      <c r="S398" s="152">
        <f t="shared" si="488"/>
        <v>0</v>
      </c>
      <c r="T398" s="154">
        <f t="shared" si="488"/>
        <v>902000</v>
      </c>
      <c r="U398" s="154">
        <f t="shared" si="488"/>
        <v>0</v>
      </c>
      <c r="V398" s="154">
        <f>O398-T398</f>
        <v>330000</v>
      </c>
    </row>
    <row r="399" spans="1:22" s="155" customFormat="1" ht="15.75" x14ac:dyDescent="0.25">
      <c r="A399" s="151"/>
      <c r="B399" s="84"/>
      <c r="C399" s="156" t="s">
        <v>10</v>
      </c>
      <c r="D399" s="157"/>
      <c r="E399" s="157"/>
      <c r="F399" s="157"/>
      <c r="G399" s="157"/>
      <c r="H399" s="157"/>
      <c r="I399" s="158"/>
      <c r="J399" s="158">
        <f t="shared" ref="J399:J420" si="492">SUM(F399:I399)</f>
        <v>0</v>
      </c>
      <c r="K399" s="157"/>
      <c r="L399" s="157"/>
      <c r="M399" s="157"/>
      <c r="N399" s="158"/>
      <c r="O399" s="157">
        <f t="shared" ref="O399:O420" si="493">SUM(K399:N399)</f>
        <v>0</v>
      </c>
      <c r="P399" s="157"/>
      <c r="Q399" s="157"/>
      <c r="R399" s="157"/>
      <c r="S399" s="157"/>
      <c r="T399" s="158">
        <f t="shared" ref="T399:T420" si="494">SUM(P399:S399)</f>
        <v>0</v>
      </c>
      <c r="U399" s="157">
        <f t="shared" ref="U399:U400" si="495">J399-O399</f>
        <v>0</v>
      </c>
      <c r="V399" s="157">
        <f t="shared" ref="V399:V400" si="496">O399-T399</f>
        <v>0</v>
      </c>
    </row>
    <row r="400" spans="1:22" s="155" customFormat="1" ht="15.75" x14ac:dyDescent="0.25">
      <c r="A400" s="151"/>
      <c r="B400" s="84"/>
      <c r="C400" s="156" t="s">
        <v>11</v>
      </c>
      <c r="D400" s="157"/>
      <c r="E400" s="159"/>
      <c r="F400" s="157"/>
      <c r="G400" s="157"/>
      <c r="H400" s="157"/>
      <c r="I400" s="158"/>
      <c r="J400" s="160">
        <f t="shared" si="492"/>
        <v>0</v>
      </c>
      <c r="K400" s="157"/>
      <c r="L400" s="157"/>
      <c r="M400" s="157"/>
      <c r="N400" s="158"/>
      <c r="O400" s="157">
        <f t="shared" si="493"/>
        <v>0</v>
      </c>
      <c r="P400" s="157"/>
      <c r="Q400" s="157"/>
      <c r="R400" s="157"/>
      <c r="S400" s="157"/>
      <c r="T400" s="160">
        <f t="shared" si="494"/>
        <v>0</v>
      </c>
      <c r="U400" s="157">
        <f t="shared" si="495"/>
        <v>0</v>
      </c>
      <c r="V400" s="157">
        <f t="shared" si="496"/>
        <v>0</v>
      </c>
    </row>
    <row r="401" spans="1:22" s="155" customFormat="1" ht="15.75" x14ac:dyDescent="0.25">
      <c r="A401" s="151"/>
      <c r="B401" s="84"/>
      <c r="C401" s="175" t="s">
        <v>197</v>
      </c>
      <c r="D401" s="157" t="s">
        <v>157</v>
      </c>
      <c r="E401" s="159">
        <v>43927</v>
      </c>
      <c r="F401" s="157"/>
      <c r="G401" s="157">
        <v>902000</v>
      </c>
      <c r="H401" s="157"/>
      <c r="I401" s="158"/>
      <c r="J401" s="160">
        <f t="shared" si="492"/>
        <v>902000</v>
      </c>
      <c r="K401" s="157"/>
      <c r="L401" s="157">
        <v>902000</v>
      </c>
      <c r="M401" s="157"/>
      <c r="N401" s="158"/>
      <c r="O401" s="157">
        <f t="shared" si="493"/>
        <v>902000</v>
      </c>
      <c r="P401" s="157"/>
      <c r="Q401" s="157">
        <f>O401</f>
        <v>902000</v>
      </c>
      <c r="R401" s="157"/>
      <c r="S401" s="157"/>
      <c r="T401" s="160">
        <f t="shared" si="494"/>
        <v>902000</v>
      </c>
      <c r="U401" s="157"/>
      <c r="V401" s="157">
        <f>O401-T401</f>
        <v>0</v>
      </c>
    </row>
    <row r="402" spans="1:22" s="155" customFormat="1" ht="15.75" x14ac:dyDescent="0.25">
      <c r="A402" s="151"/>
      <c r="B402" s="84"/>
      <c r="C402" s="175" t="s">
        <v>63</v>
      </c>
      <c r="D402" s="157" t="s">
        <v>158</v>
      </c>
      <c r="E402" s="159">
        <v>43938</v>
      </c>
      <c r="F402" s="157"/>
      <c r="G402" s="157">
        <v>330000</v>
      </c>
      <c r="H402" s="157"/>
      <c r="I402" s="158"/>
      <c r="J402" s="160">
        <f t="shared" si="492"/>
        <v>330000</v>
      </c>
      <c r="K402" s="157"/>
      <c r="L402" s="157">
        <v>330000</v>
      </c>
      <c r="M402" s="157"/>
      <c r="N402" s="158"/>
      <c r="O402" s="157">
        <f t="shared" si="493"/>
        <v>330000</v>
      </c>
      <c r="P402" s="157"/>
      <c r="Q402" s="157"/>
      <c r="R402" s="157"/>
      <c r="S402" s="157"/>
      <c r="T402" s="160">
        <f t="shared" si="494"/>
        <v>0</v>
      </c>
      <c r="U402" s="157"/>
      <c r="V402" s="157">
        <f>O402-T402</f>
        <v>330000</v>
      </c>
    </row>
    <row r="403" spans="1:22" s="155" customFormat="1" ht="15.75" x14ac:dyDescent="0.25">
      <c r="A403" s="151"/>
      <c r="B403" s="84"/>
      <c r="C403" s="156" t="s">
        <v>12</v>
      </c>
      <c r="D403" s="157"/>
      <c r="E403" s="157"/>
      <c r="F403" s="157"/>
      <c r="G403" s="157"/>
      <c r="H403" s="157"/>
      <c r="I403" s="158"/>
      <c r="J403" s="158">
        <f t="shared" si="492"/>
        <v>0</v>
      </c>
      <c r="K403" s="157"/>
      <c r="L403" s="157"/>
      <c r="M403" s="157"/>
      <c r="N403" s="158"/>
      <c r="O403" s="157">
        <f t="shared" si="493"/>
        <v>0</v>
      </c>
      <c r="P403" s="157"/>
      <c r="Q403" s="157"/>
      <c r="R403" s="157"/>
      <c r="S403" s="157"/>
      <c r="T403" s="158">
        <f t="shared" si="494"/>
        <v>0</v>
      </c>
      <c r="U403" s="157">
        <f t="shared" ref="U403:U404" si="497">J403-O403</f>
        <v>0</v>
      </c>
      <c r="V403" s="157">
        <f t="shared" ref="V403:V404" si="498">O403-T403</f>
        <v>0</v>
      </c>
    </row>
    <row r="404" spans="1:22" s="155" customFormat="1" ht="15.75" x14ac:dyDescent="0.25">
      <c r="A404" s="151"/>
      <c r="B404" s="84"/>
      <c r="C404" s="156" t="s">
        <v>13</v>
      </c>
      <c r="D404" s="157"/>
      <c r="E404" s="157"/>
      <c r="F404" s="157"/>
      <c r="G404" s="157"/>
      <c r="H404" s="157"/>
      <c r="I404" s="158"/>
      <c r="J404" s="158">
        <f t="shared" si="492"/>
        <v>0</v>
      </c>
      <c r="K404" s="157"/>
      <c r="L404" s="157"/>
      <c r="M404" s="157"/>
      <c r="N404" s="158"/>
      <c r="O404" s="157">
        <f t="shared" si="493"/>
        <v>0</v>
      </c>
      <c r="P404" s="157"/>
      <c r="Q404" s="157"/>
      <c r="R404" s="157"/>
      <c r="S404" s="157"/>
      <c r="T404" s="158">
        <f t="shared" si="494"/>
        <v>0</v>
      </c>
      <c r="U404" s="157">
        <f t="shared" si="497"/>
        <v>0</v>
      </c>
      <c r="V404" s="157">
        <f t="shared" si="498"/>
        <v>0</v>
      </c>
    </row>
    <row r="405" spans="1:22" s="155" customFormat="1" ht="15.75" x14ac:dyDescent="0.25">
      <c r="A405" s="151"/>
      <c r="B405" s="84"/>
      <c r="C405" s="138"/>
      <c r="D405" s="157"/>
      <c r="E405" s="157"/>
      <c r="F405" s="157"/>
      <c r="G405" s="157"/>
      <c r="H405" s="157"/>
      <c r="I405" s="158"/>
      <c r="J405" s="158"/>
      <c r="K405" s="157"/>
      <c r="L405" s="157"/>
      <c r="M405" s="157"/>
      <c r="N405" s="157"/>
      <c r="O405" s="157"/>
      <c r="P405" s="157"/>
      <c r="Q405" s="157"/>
      <c r="R405" s="157"/>
      <c r="S405" s="157"/>
      <c r="T405" s="158"/>
      <c r="U405" s="157"/>
      <c r="V405" s="157"/>
    </row>
    <row r="406" spans="1:22" s="155" customFormat="1" ht="15.75" x14ac:dyDescent="0.25">
      <c r="A406" s="151"/>
      <c r="B406" s="116"/>
      <c r="C406" s="165" t="s">
        <v>109</v>
      </c>
      <c r="D406" s="152"/>
      <c r="E406" s="152"/>
      <c r="F406" s="152">
        <f t="shared" ref="F406:U406" si="499">SUM(F407:F412)</f>
        <v>0</v>
      </c>
      <c r="G406" s="152">
        <f>G409+G410</f>
        <v>51908000</v>
      </c>
      <c r="H406" s="152">
        <f t="shared" ref="H406:Q406" si="500">H409+H410</f>
        <v>0</v>
      </c>
      <c r="I406" s="152">
        <f t="shared" si="500"/>
        <v>0</v>
      </c>
      <c r="J406" s="154">
        <f t="shared" ref="J406" si="501">SUM(J407:J412)</f>
        <v>51908000</v>
      </c>
      <c r="K406" s="152">
        <f t="shared" si="500"/>
        <v>0</v>
      </c>
      <c r="L406" s="152">
        <f>L409+L410</f>
        <v>51908000</v>
      </c>
      <c r="M406" s="152">
        <f t="shared" si="500"/>
        <v>0</v>
      </c>
      <c r="N406" s="152">
        <f t="shared" si="500"/>
        <v>0</v>
      </c>
      <c r="O406" s="152">
        <f t="shared" ref="O406" si="502">SUM(O407:O412)</f>
        <v>51908000</v>
      </c>
      <c r="P406" s="152">
        <f t="shared" si="500"/>
        <v>0</v>
      </c>
      <c r="Q406" s="152">
        <f t="shared" si="500"/>
        <v>51734000</v>
      </c>
      <c r="R406" s="152">
        <f t="shared" si="499"/>
        <v>0</v>
      </c>
      <c r="S406" s="152">
        <f t="shared" si="499"/>
        <v>0</v>
      </c>
      <c r="T406" s="154">
        <f t="shared" si="499"/>
        <v>51734000</v>
      </c>
      <c r="U406" s="154">
        <f t="shared" si="499"/>
        <v>0</v>
      </c>
      <c r="V406" s="154">
        <f>O406-T406</f>
        <v>174000</v>
      </c>
    </row>
    <row r="407" spans="1:22" s="155" customFormat="1" ht="15.75" x14ac:dyDescent="0.25">
      <c r="A407" s="151"/>
      <c r="B407" s="84"/>
      <c r="C407" s="156" t="s">
        <v>10</v>
      </c>
      <c r="D407" s="157"/>
      <c r="E407" s="157"/>
      <c r="F407" s="157"/>
      <c r="G407" s="157"/>
      <c r="H407" s="157"/>
      <c r="I407" s="158"/>
      <c r="J407" s="158">
        <f t="shared" ref="J407:J408" si="503">SUM(F407:I407)</f>
        <v>0</v>
      </c>
      <c r="K407" s="157"/>
      <c r="L407" s="157"/>
      <c r="M407" s="157"/>
      <c r="N407" s="158"/>
      <c r="O407" s="157">
        <f t="shared" ref="O407:O408" si="504">SUM(K407:N407)</f>
        <v>0</v>
      </c>
      <c r="P407" s="157"/>
      <c r="Q407" s="157"/>
      <c r="R407" s="157"/>
      <c r="S407" s="157"/>
      <c r="T407" s="158">
        <f t="shared" ref="T407:T408" si="505">SUM(P407:S407)</f>
        <v>0</v>
      </c>
      <c r="U407" s="157">
        <f t="shared" ref="U407:U408" si="506">J407-O407</f>
        <v>0</v>
      </c>
      <c r="V407" s="157">
        <f t="shared" ref="V407:V408" si="507">O407-T407</f>
        <v>0</v>
      </c>
    </row>
    <row r="408" spans="1:22" s="155" customFormat="1" ht="15.75" x14ac:dyDescent="0.25">
      <c r="A408" s="151"/>
      <c r="B408" s="84"/>
      <c r="C408" s="156" t="s">
        <v>11</v>
      </c>
      <c r="D408" s="157"/>
      <c r="E408" s="159"/>
      <c r="F408" s="157"/>
      <c r="G408" s="157"/>
      <c r="H408" s="157"/>
      <c r="I408" s="158"/>
      <c r="J408" s="160">
        <f t="shared" si="503"/>
        <v>0</v>
      </c>
      <c r="K408" s="157"/>
      <c r="L408" s="157"/>
      <c r="M408" s="157"/>
      <c r="N408" s="158"/>
      <c r="O408" s="157">
        <f t="shared" si="504"/>
        <v>0</v>
      </c>
      <c r="P408" s="157"/>
      <c r="Q408" s="157"/>
      <c r="R408" s="157"/>
      <c r="S408" s="157"/>
      <c r="T408" s="160">
        <f t="shared" si="505"/>
        <v>0</v>
      </c>
      <c r="U408" s="157">
        <f t="shared" si="506"/>
        <v>0</v>
      </c>
      <c r="V408" s="157">
        <f t="shared" si="507"/>
        <v>0</v>
      </c>
    </row>
    <row r="409" spans="1:22" s="155" customFormat="1" ht="15.75" x14ac:dyDescent="0.25">
      <c r="A409" s="151"/>
      <c r="B409" s="84"/>
      <c r="C409" s="175" t="s">
        <v>197</v>
      </c>
      <c r="D409" s="157" t="s">
        <v>157</v>
      </c>
      <c r="E409" s="159">
        <v>43927</v>
      </c>
      <c r="F409" s="157"/>
      <c r="G409" s="157">
        <v>42647000</v>
      </c>
      <c r="H409" s="157"/>
      <c r="I409" s="158"/>
      <c r="J409" s="160">
        <f t="shared" si="492"/>
        <v>42647000</v>
      </c>
      <c r="K409" s="157"/>
      <c r="L409" s="157">
        <v>42647000</v>
      </c>
      <c r="M409" s="157"/>
      <c r="N409" s="158"/>
      <c r="O409" s="157">
        <f t="shared" si="493"/>
        <v>42647000</v>
      </c>
      <c r="P409" s="157"/>
      <c r="Q409" s="157">
        <f>O409</f>
        <v>42647000</v>
      </c>
      <c r="R409" s="157"/>
      <c r="S409" s="157"/>
      <c r="T409" s="160">
        <f t="shared" si="494"/>
        <v>42647000</v>
      </c>
      <c r="U409" s="157"/>
      <c r="V409" s="157">
        <f>O409-T409</f>
        <v>0</v>
      </c>
    </row>
    <row r="410" spans="1:22" s="155" customFormat="1" ht="15.75" x14ac:dyDescent="0.25">
      <c r="A410" s="151"/>
      <c r="B410" s="84"/>
      <c r="C410" s="175" t="s">
        <v>63</v>
      </c>
      <c r="D410" s="157" t="s">
        <v>159</v>
      </c>
      <c r="E410" s="159">
        <v>43941</v>
      </c>
      <c r="F410" s="157"/>
      <c r="G410" s="157">
        <v>9261000</v>
      </c>
      <c r="H410" s="157"/>
      <c r="I410" s="158"/>
      <c r="J410" s="160">
        <f t="shared" si="492"/>
        <v>9261000</v>
      </c>
      <c r="K410" s="157"/>
      <c r="L410" s="157">
        <v>9261000</v>
      </c>
      <c r="M410" s="157"/>
      <c r="N410" s="158"/>
      <c r="O410" s="157">
        <f t="shared" si="493"/>
        <v>9261000</v>
      </c>
      <c r="P410" s="157"/>
      <c r="Q410" s="157">
        <v>9087000</v>
      </c>
      <c r="R410" s="157"/>
      <c r="S410" s="157"/>
      <c r="T410" s="160">
        <f t="shared" si="494"/>
        <v>9087000</v>
      </c>
      <c r="U410" s="157"/>
      <c r="V410" s="157">
        <f>O410-T410</f>
        <v>174000</v>
      </c>
    </row>
    <row r="411" spans="1:22" s="155" customFormat="1" ht="15.75" x14ac:dyDescent="0.25">
      <c r="A411" s="151"/>
      <c r="B411" s="84"/>
      <c r="C411" s="156" t="s">
        <v>12</v>
      </c>
      <c r="D411" s="157"/>
      <c r="E411" s="157"/>
      <c r="F411" s="157"/>
      <c r="G411" s="157"/>
      <c r="H411" s="157"/>
      <c r="I411" s="158"/>
      <c r="J411" s="158">
        <f t="shared" si="492"/>
        <v>0</v>
      </c>
      <c r="K411" s="157"/>
      <c r="L411" s="157"/>
      <c r="M411" s="157"/>
      <c r="N411" s="158"/>
      <c r="O411" s="157">
        <f t="shared" si="493"/>
        <v>0</v>
      </c>
      <c r="P411" s="157"/>
      <c r="Q411" s="157"/>
      <c r="R411" s="157"/>
      <c r="S411" s="157"/>
      <c r="T411" s="158">
        <f t="shared" si="494"/>
        <v>0</v>
      </c>
      <c r="U411" s="157">
        <f t="shared" ref="U411:U412" si="508">J411-O411</f>
        <v>0</v>
      </c>
      <c r="V411" s="157">
        <f t="shared" ref="V411:V412" si="509">O411-T411</f>
        <v>0</v>
      </c>
    </row>
    <row r="412" spans="1:22" s="155" customFormat="1" ht="15.75" x14ac:dyDescent="0.25">
      <c r="A412" s="151"/>
      <c r="B412" s="84"/>
      <c r="C412" s="156" t="s">
        <v>13</v>
      </c>
      <c r="D412" s="157"/>
      <c r="E412" s="157"/>
      <c r="F412" s="157"/>
      <c r="G412" s="157"/>
      <c r="H412" s="157"/>
      <c r="I412" s="158"/>
      <c r="J412" s="158">
        <f t="shared" si="492"/>
        <v>0</v>
      </c>
      <c r="K412" s="157"/>
      <c r="L412" s="157"/>
      <c r="M412" s="157"/>
      <c r="N412" s="158"/>
      <c r="O412" s="157">
        <f t="shared" si="493"/>
        <v>0</v>
      </c>
      <c r="P412" s="157"/>
      <c r="Q412" s="157"/>
      <c r="R412" s="157"/>
      <c r="S412" s="157"/>
      <c r="T412" s="158">
        <f t="shared" si="494"/>
        <v>0</v>
      </c>
      <c r="U412" s="157">
        <f t="shared" si="508"/>
        <v>0</v>
      </c>
      <c r="V412" s="157">
        <f t="shared" si="509"/>
        <v>0</v>
      </c>
    </row>
    <row r="413" spans="1:22" s="155" customFormat="1" ht="15.75" x14ac:dyDescent="0.25">
      <c r="A413" s="151"/>
      <c r="B413" s="84"/>
      <c r="C413" s="138"/>
      <c r="D413" s="157"/>
      <c r="E413" s="157"/>
      <c r="F413" s="157"/>
      <c r="G413" s="157"/>
      <c r="H413" s="157"/>
      <c r="I413" s="158"/>
      <c r="J413" s="158"/>
      <c r="K413" s="157"/>
      <c r="L413" s="157"/>
      <c r="M413" s="157"/>
      <c r="N413" s="157"/>
      <c r="O413" s="157"/>
      <c r="P413" s="157"/>
      <c r="Q413" s="157"/>
      <c r="R413" s="157"/>
      <c r="S413" s="157"/>
      <c r="T413" s="158"/>
      <c r="U413" s="157"/>
      <c r="V413" s="157"/>
    </row>
    <row r="414" spans="1:22" s="155" customFormat="1" ht="15.75" x14ac:dyDescent="0.25">
      <c r="A414" s="151"/>
      <c r="B414" s="116"/>
      <c r="C414" s="165" t="s">
        <v>110</v>
      </c>
      <c r="D414" s="152"/>
      <c r="E414" s="152"/>
      <c r="F414" s="152">
        <f t="shared" ref="F414:U414" si="510">SUM(F415:F420)</f>
        <v>0</v>
      </c>
      <c r="G414" s="152">
        <f>G417+G418</f>
        <v>33880500</v>
      </c>
      <c r="H414" s="152">
        <f t="shared" ref="H414:Q414" si="511">H417+H418</f>
        <v>0</v>
      </c>
      <c r="I414" s="152">
        <f t="shared" si="511"/>
        <v>0</v>
      </c>
      <c r="J414" s="154">
        <f t="shared" ref="J414" si="512">SUM(J415:J420)</f>
        <v>33880500</v>
      </c>
      <c r="K414" s="152">
        <f t="shared" si="511"/>
        <v>0</v>
      </c>
      <c r="L414" s="152">
        <f>L417+L418</f>
        <v>33880500</v>
      </c>
      <c r="M414" s="152">
        <f t="shared" si="511"/>
        <v>0</v>
      </c>
      <c r="N414" s="152">
        <f t="shared" si="511"/>
        <v>0</v>
      </c>
      <c r="O414" s="152">
        <f t="shared" ref="O414" si="513">SUM(O415:O420)</f>
        <v>33880500</v>
      </c>
      <c r="P414" s="152">
        <f t="shared" si="511"/>
        <v>0</v>
      </c>
      <c r="Q414" s="152">
        <f t="shared" si="511"/>
        <v>27472500</v>
      </c>
      <c r="R414" s="152">
        <f t="shared" si="510"/>
        <v>6051000</v>
      </c>
      <c r="S414" s="152">
        <f t="shared" si="510"/>
        <v>0</v>
      </c>
      <c r="T414" s="154">
        <f t="shared" si="510"/>
        <v>33523500</v>
      </c>
      <c r="U414" s="154">
        <f t="shared" si="510"/>
        <v>0</v>
      </c>
      <c r="V414" s="154">
        <f>O414-T414</f>
        <v>357000</v>
      </c>
    </row>
    <row r="415" spans="1:22" s="155" customFormat="1" ht="15.75" x14ac:dyDescent="0.25">
      <c r="A415" s="151"/>
      <c r="B415" s="84"/>
      <c r="C415" s="156" t="s">
        <v>10</v>
      </c>
      <c r="D415" s="157"/>
      <c r="E415" s="157"/>
      <c r="F415" s="157"/>
      <c r="G415" s="157"/>
      <c r="H415" s="157"/>
      <c r="I415" s="158"/>
      <c r="J415" s="158">
        <f t="shared" ref="J415:J416" si="514">SUM(F415:I415)</f>
        <v>0</v>
      </c>
      <c r="K415" s="157"/>
      <c r="L415" s="157"/>
      <c r="M415" s="157"/>
      <c r="N415" s="158"/>
      <c r="O415" s="157">
        <f t="shared" ref="O415:O416" si="515">SUM(K415:N415)</f>
        <v>0</v>
      </c>
      <c r="P415" s="157"/>
      <c r="Q415" s="157"/>
      <c r="R415" s="157"/>
      <c r="S415" s="157"/>
      <c r="T415" s="158">
        <f t="shared" ref="T415:T416" si="516">SUM(P415:S415)</f>
        <v>0</v>
      </c>
      <c r="U415" s="157">
        <f t="shared" ref="U415:U416" si="517">J415-O415</f>
        <v>0</v>
      </c>
      <c r="V415" s="157">
        <f t="shared" ref="V415:V416" si="518">O415-T415</f>
        <v>0</v>
      </c>
    </row>
    <row r="416" spans="1:22" s="155" customFormat="1" ht="15.75" x14ac:dyDescent="0.25">
      <c r="A416" s="151"/>
      <c r="B416" s="84"/>
      <c r="C416" s="156" t="s">
        <v>11</v>
      </c>
      <c r="D416" s="157"/>
      <c r="E416" s="159"/>
      <c r="F416" s="157"/>
      <c r="G416" s="157"/>
      <c r="H416" s="157"/>
      <c r="I416" s="158"/>
      <c r="J416" s="160">
        <f t="shared" si="514"/>
        <v>0</v>
      </c>
      <c r="K416" s="157"/>
      <c r="L416" s="157"/>
      <c r="M416" s="157"/>
      <c r="N416" s="158"/>
      <c r="O416" s="157">
        <f t="shared" si="515"/>
        <v>0</v>
      </c>
      <c r="P416" s="157"/>
      <c r="Q416" s="157"/>
      <c r="R416" s="157"/>
      <c r="S416" s="157"/>
      <c r="T416" s="160">
        <f t="shared" si="516"/>
        <v>0</v>
      </c>
      <c r="U416" s="157">
        <f t="shared" si="517"/>
        <v>0</v>
      </c>
      <c r="V416" s="157">
        <f t="shared" si="518"/>
        <v>0</v>
      </c>
    </row>
    <row r="417" spans="1:22" s="155" customFormat="1" ht="15.75" x14ac:dyDescent="0.25">
      <c r="A417" s="151"/>
      <c r="B417" s="84"/>
      <c r="C417" s="175" t="s">
        <v>197</v>
      </c>
      <c r="D417" s="157" t="s">
        <v>157</v>
      </c>
      <c r="E417" s="159">
        <v>43927</v>
      </c>
      <c r="F417" s="157"/>
      <c r="G417" s="157">
        <v>27472500</v>
      </c>
      <c r="H417" s="157"/>
      <c r="I417" s="158"/>
      <c r="J417" s="160">
        <f t="shared" si="492"/>
        <v>27472500</v>
      </c>
      <c r="K417" s="157"/>
      <c r="L417" s="157">
        <v>27472500</v>
      </c>
      <c r="M417" s="157"/>
      <c r="N417" s="158"/>
      <c r="O417" s="157">
        <f t="shared" si="493"/>
        <v>27472500</v>
      </c>
      <c r="P417" s="157"/>
      <c r="Q417" s="157">
        <f>O417</f>
        <v>27472500</v>
      </c>
      <c r="R417" s="157"/>
      <c r="S417" s="157"/>
      <c r="T417" s="160">
        <f t="shared" si="494"/>
        <v>27472500</v>
      </c>
      <c r="U417" s="157"/>
      <c r="V417" s="157">
        <f>O417-T417</f>
        <v>0</v>
      </c>
    </row>
    <row r="418" spans="1:22" s="155" customFormat="1" ht="15.75" x14ac:dyDescent="0.25">
      <c r="A418" s="151"/>
      <c r="B418" s="84"/>
      <c r="C418" s="175" t="s">
        <v>63</v>
      </c>
      <c r="D418" s="157" t="s">
        <v>162</v>
      </c>
      <c r="E418" s="159">
        <v>43949</v>
      </c>
      <c r="F418" s="157"/>
      <c r="G418" s="157">
        <v>6408000</v>
      </c>
      <c r="H418" s="157"/>
      <c r="I418" s="158"/>
      <c r="J418" s="160">
        <f t="shared" si="492"/>
        <v>6408000</v>
      </c>
      <c r="K418" s="157"/>
      <c r="L418" s="157">
        <v>6408000</v>
      </c>
      <c r="M418" s="157"/>
      <c r="N418" s="158"/>
      <c r="O418" s="157">
        <f t="shared" si="493"/>
        <v>6408000</v>
      </c>
      <c r="P418" s="157"/>
      <c r="Q418" s="157"/>
      <c r="R418" s="157">
        <v>6051000</v>
      </c>
      <c r="S418" s="157"/>
      <c r="T418" s="160">
        <f t="shared" si="494"/>
        <v>6051000</v>
      </c>
      <c r="U418" s="157"/>
      <c r="V418" s="157">
        <f>O418-T418</f>
        <v>357000</v>
      </c>
    </row>
    <row r="419" spans="1:22" s="155" customFormat="1" ht="15.75" x14ac:dyDescent="0.25">
      <c r="A419" s="151"/>
      <c r="B419" s="84"/>
      <c r="C419" s="156" t="s">
        <v>12</v>
      </c>
      <c r="D419" s="157"/>
      <c r="E419" s="157"/>
      <c r="F419" s="157"/>
      <c r="G419" s="157"/>
      <c r="H419" s="157"/>
      <c r="I419" s="158"/>
      <c r="J419" s="158">
        <f t="shared" si="492"/>
        <v>0</v>
      </c>
      <c r="K419" s="157"/>
      <c r="L419" s="157"/>
      <c r="M419" s="157"/>
      <c r="N419" s="158"/>
      <c r="O419" s="157">
        <f t="shared" si="493"/>
        <v>0</v>
      </c>
      <c r="P419" s="157"/>
      <c r="Q419" s="157"/>
      <c r="R419" s="157"/>
      <c r="S419" s="157"/>
      <c r="T419" s="158">
        <f t="shared" si="494"/>
        <v>0</v>
      </c>
      <c r="U419" s="157">
        <f t="shared" ref="U419:U420" si="519">J419-O419</f>
        <v>0</v>
      </c>
      <c r="V419" s="157">
        <f t="shared" ref="V419:V420" si="520">O419-T419</f>
        <v>0</v>
      </c>
    </row>
    <row r="420" spans="1:22" s="155" customFormat="1" ht="15.75" x14ac:dyDescent="0.25">
      <c r="A420" s="151"/>
      <c r="B420" s="84"/>
      <c r="C420" s="156" t="s">
        <v>13</v>
      </c>
      <c r="D420" s="157"/>
      <c r="E420" s="157"/>
      <c r="F420" s="157"/>
      <c r="G420" s="157"/>
      <c r="H420" s="157"/>
      <c r="I420" s="158"/>
      <c r="J420" s="158">
        <f t="shared" si="492"/>
        <v>0</v>
      </c>
      <c r="K420" s="157"/>
      <c r="L420" s="157"/>
      <c r="M420" s="157"/>
      <c r="N420" s="158"/>
      <c r="O420" s="157">
        <f t="shared" si="493"/>
        <v>0</v>
      </c>
      <c r="P420" s="157"/>
      <c r="Q420" s="157"/>
      <c r="R420" s="157"/>
      <c r="S420" s="157"/>
      <c r="T420" s="158">
        <f t="shared" si="494"/>
        <v>0</v>
      </c>
      <c r="U420" s="157">
        <f t="shared" si="519"/>
        <v>0</v>
      </c>
      <c r="V420" s="157">
        <f t="shared" si="520"/>
        <v>0</v>
      </c>
    </row>
    <row r="421" spans="1:22" s="155" customFormat="1" ht="15.75" x14ac:dyDescent="0.25">
      <c r="A421" s="151"/>
      <c r="B421" s="84"/>
      <c r="C421" s="138"/>
      <c r="D421" s="157"/>
      <c r="E421" s="157"/>
      <c r="F421" s="157"/>
      <c r="G421" s="157"/>
      <c r="H421" s="157"/>
      <c r="I421" s="158"/>
      <c r="J421" s="158"/>
      <c r="K421" s="157"/>
      <c r="L421" s="157"/>
      <c r="M421" s="157"/>
      <c r="N421" s="157"/>
      <c r="O421" s="157"/>
      <c r="P421" s="157"/>
      <c r="Q421" s="157"/>
      <c r="R421" s="157"/>
      <c r="S421" s="157"/>
      <c r="T421" s="158"/>
      <c r="U421" s="157"/>
      <c r="V421" s="157"/>
    </row>
    <row r="422" spans="1:22" s="155" customFormat="1" ht="15.75" x14ac:dyDescent="0.25">
      <c r="A422" s="151"/>
      <c r="B422" s="116"/>
      <c r="C422" s="165" t="s">
        <v>111</v>
      </c>
      <c r="D422" s="152"/>
      <c r="E422" s="152"/>
      <c r="F422" s="152">
        <f t="shared" ref="F422:U422" si="521">SUM(F423:F428)</f>
        <v>0</v>
      </c>
      <c r="G422" s="152">
        <f>G425+G426</f>
        <v>23951000</v>
      </c>
      <c r="H422" s="152">
        <f t="shared" ref="H422:Q422" si="522">H425+H426</f>
        <v>0</v>
      </c>
      <c r="I422" s="152">
        <f t="shared" si="522"/>
        <v>0</v>
      </c>
      <c r="J422" s="154">
        <f t="shared" ref="J422" si="523">SUM(J423:J428)</f>
        <v>23951000</v>
      </c>
      <c r="K422" s="152">
        <f t="shared" si="522"/>
        <v>0</v>
      </c>
      <c r="L422" s="152">
        <f>L425+L426</f>
        <v>23951000</v>
      </c>
      <c r="M422" s="152">
        <f t="shared" si="522"/>
        <v>0</v>
      </c>
      <c r="N422" s="152">
        <f t="shared" si="522"/>
        <v>0</v>
      </c>
      <c r="O422" s="152">
        <f t="shared" ref="O422" si="524">SUM(O423:O428)</f>
        <v>23951000</v>
      </c>
      <c r="P422" s="152">
        <f t="shared" si="522"/>
        <v>0</v>
      </c>
      <c r="Q422" s="152">
        <f t="shared" si="522"/>
        <v>19514000</v>
      </c>
      <c r="R422" s="152">
        <f t="shared" si="521"/>
        <v>4305000</v>
      </c>
      <c r="S422" s="152">
        <f t="shared" si="521"/>
        <v>0</v>
      </c>
      <c r="T422" s="154">
        <f t="shared" si="521"/>
        <v>23819000</v>
      </c>
      <c r="U422" s="154">
        <f t="shared" si="521"/>
        <v>0</v>
      </c>
      <c r="V422" s="154">
        <f>O422-T422</f>
        <v>132000</v>
      </c>
    </row>
    <row r="423" spans="1:22" s="155" customFormat="1" ht="15.75" x14ac:dyDescent="0.25">
      <c r="A423" s="151"/>
      <c r="B423" s="84"/>
      <c r="C423" s="156" t="s">
        <v>10</v>
      </c>
      <c r="D423" s="157"/>
      <c r="E423" s="157"/>
      <c r="F423" s="157"/>
      <c r="G423" s="157"/>
      <c r="H423" s="157"/>
      <c r="I423" s="158"/>
      <c r="J423" s="158">
        <f t="shared" ref="J423:J452" si="525">SUM(F423:I423)</f>
        <v>0</v>
      </c>
      <c r="K423" s="157"/>
      <c r="L423" s="157"/>
      <c r="M423" s="157"/>
      <c r="N423" s="158"/>
      <c r="O423" s="157">
        <f t="shared" ref="O423:O452" si="526">SUM(K423:N423)</f>
        <v>0</v>
      </c>
      <c r="P423" s="157"/>
      <c r="Q423" s="157"/>
      <c r="R423" s="157"/>
      <c r="S423" s="157"/>
      <c r="T423" s="158">
        <f t="shared" ref="T423:T452" si="527">SUM(P423:S423)</f>
        <v>0</v>
      </c>
      <c r="U423" s="157">
        <f t="shared" ref="U423:U424" si="528">J423-O423</f>
        <v>0</v>
      </c>
      <c r="V423" s="157">
        <f t="shared" ref="V423:V424" si="529">O423-T423</f>
        <v>0</v>
      </c>
    </row>
    <row r="424" spans="1:22" s="155" customFormat="1" ht="15.75" x14ac:dyDescent="0.25">
      <c r="A424" s="151"/>
      <c r="B424" s="84"/>
      <c r="C424" s="156" t="s">
        <v>11</v>
      </c>
      <c r="D424" s="157"/>
      <c r="E424" s="159"/>
      <c r="F424" s="157"/>
      <c r="G424" s="157"/>
      <c r="H424" s="157"/>
      <c r="I424" s="158"/>
      <c r="J424" s="160">
        <f t="shared" si="525"/>
        <v>0</v>
      </c>
      <c r="K424" s="157"/>
      <c r="L424" s="157"/>
      <c r="M424" s="157"/>
      <c r="N424" s="158"/>
      <c r="O424" s="157">
        <f t="shared" si="526"/>
        <v>0</v>
      </c>
      <c r="P424" s="157"/>
      <c r="Q424" s="157"/>
      <c r="R424" s="157"/>
      <c r="S424" s="157"/>
      <c r="T424" s="160">
        <f t="shared" si="527"/>
        <v>0</v>
      </c>
      <c r="U424" s="157">
        <f t="shared" si="528"/>
        <v>0</v>
      </c>
      <c r="V424" s="157">
        <f t="shared" si="529"/>
        <v>0</v>
      </c>
    </row>
    <row r="425" spans="1:22" s="155" customFormat="1" ht="15.75" x14ac:dyDescent="0.25">
      <c r="A425" s="151"/>
      <c r="B425" s="84"/>
      <c r="C425" s="175" t="s">
        <v>197</v>
      </c>
      <c r="D425" s="157" t="s">
        <v>157</v>
      </c>
      <c r="E425" s="159">
        <v>43927</v>
      </c>
      <c r="F425" s="157"/>
      <c r="G425" s="157">
        <v>19514000</v>
      </c>
      <c r="H425" s="157"/>
      <c r="I425" s="158"/>
      <c r="J425" s="160">
        <f t="shared" si="525"/>
        <v>19514000</v>
      </c>
      <c r="K425" s="157"/>
      <c r="L425" s="157">
        <v>19514000</v>
      </c>
      <c r="M425" s="157"/>
      <c r="N425" s="158"/>
      <c r="O425" s="157">
        <f t="shared" si="526"/>
        <v>19514000</v>
      </c>
      <c r="P425" s="157"/>
      <c r="Q425" s="157">
        <f>O425</f>
        <v>19514000</v>
      </c>
      <c r="R425" s="157"/>
      <c r="S425" s="157"/>
      <c r="T425" s="160">
        <f t="shared" si="527"/>
        <v>19514000</v>
      </c>
      <c r="U425" s="157"/>
      <c r="V425" s="157">
        <f>O425-T425</f>
        <v>0</v>
      </c>
    </row>
    <row r="426" spans="1:22" s="155" customFormat="1" ht="15.75" x14ac:dyDescent="0.25">
      <c r="A426" s="151"/>
      <c r="B426" s="84"/>
      <c r="C426" s="175" t="s">
        <v>63</v>
      </c>
      <c r="D426" s="157" t="s">
        <v>176</v>
      </c>
      <c r="E426" s="159">
        <v>43949</v>
      </c>
      <c r="F426" s="157"/>
      <c r="G426" s="157">
        <v>4437000</v>
      </c>
      <c r="H426" s="157"/>
      <c r="I426" s="158"/>
      <c r="J426" s="160">
        <f t="shared" si="525"/>
        <v>4437000</v>
      </c>
      <c r="K426" s="157"/>
      <c r="L426" s="157">
        <v>4437000</v>
      </c>
      <c r="M426" s="157"/>
      <c r="N426" s="158"/>
      <c r="O426" s="157">
        <f t="shared" si="526"/>
        <v>4437000</v>
      </c>
      <c r="P426" s="157"/>
      <c r="Q426" s="157"/>
      <c r="R426" s="157">
        <v>4305000</v>
      </c>
      <c r="S426" s="157"/>
      <c r="T426" s="160">
        <f t="shared" si="527"/>
        <v>4305000</v>
      </c>
      <c r="U426" s="157"/>
      <c r="V426" s="157">
        <f>O426-T426</f>
        <v>132000</v>
      </c>
    </row>
    <row r="427" spans="1:22" s="155" customFormat="1" ht="15.75" x14ac:dyDescent="0.25">
      <c r="A427" s="151"/>
      <c r="B427" s="84"/>
      <c r="C427" s="156" t="s">
        <v>12</v>
      </c>
      <c r="D427" s="157"/>
      <c r="E427" s="157"/>
      <c r="F427" s="157"/>
      <c r="G427" s="157"/>
      <c r="H427" s="157"/>
      <c r="I427" s="158"/>
      <c r="J427" s="158">
        <f t="shared" si="525"/>
        <v>0</v>
      </c>
      <c r="K427" s="157"/>
      <c r="L427" s="157"/>
      <c r="M427" s="157"/>
      <c r="N427" s="158"/>
      <c r="O427" s="157">
        <f t="shared" si="526"/>
        <v>0</v>
      </c>
      <c r="P427" s="157"/>
      <c r="Q427" s="157"/>
      <c r="R427" s="157"/>
      <c r="S427" s="157"/>
      <c r="T427" s="158">
        <f t="shared" si="527"/>
        <v>0</v>
      </c>
      <c r="U427" s="157">
        <f t="shared" ref="U427:U428" si="530">J427-O427</f>
        <v>0</v>
      </c>
      <c r="V427" s="157">
        <f t="shared" ref="V427:V428" si="531">O427-T427</f>
        <v>0</v>
      </c>
    </row>
    <row r="428" spans="1:22" s="155" customFormat="1" ht="15.75" x14ac:dyDescent="0.25">
      <c r="A428" s="151"/>
      <c r="B428" s="84"/>
      <c r="C428" s="156" t="s">
        <v>13</v>
      </c>
      <c r="D428" s="157"/>
      <c r="E428" s="157"/>
      <c r="F428" s="157"/>
      <c r="G428" s="157"/>
      <c r="H428" s="157"/>
      <c r="I428" s="158"/>
      <c r="J428" s="158">
        <f t="shared" si="525"/>
        <v>0</v>
      </c>
      <c r="K428" s="157"/>
      <c r="L428" s="157"/>
      <c r="M428" s="157"/>
      <c r="N428" s="158"/>
      <c r="O428" s="157">
        <f t="shared" si="526"/>
        <v>0</v>
      </c>
      <c r="P428" s="157"/>
      <c r="Q428" s="157"/>
      <c r="R428" s="157"/>
      <c r="S428" s="157"/>
      <c r="T428" s="158">
        <f t="shared" si="527"/>
        <v>0</v>
      </c>
      <c r="U428" s="157">
        <f t="shared" si="530"/>
        <v>0</v>
      </c>
      <c r="V428" s="157">
        <f t="shared" si="531"/>
        <v>0</v>
      </c>
    </row>
    <row r="429" spans="1:22" s="155" customFormat="1" ht="15.75" x14ac:dyDescent="0.25">
      <c r="A429" s="151"/>
      <c r="B429" s="84"/>
      <c r="C429" s="138"/>
      <c r="D429" s="157"/>
      <c r="E429" s="157"/>
      <c r="F429" s="157"/>
      <c r="G429" s="157"/>
      <c r="H429" s="157"/>
      <c r="I429" s="158"/>
      <c r="J429" s="158"/>
      <c r="K429" s="157"/>
      <c r="L429" s="157"/>
      <c r="M429" s="157"/>
      <c r="N429" s="157"/>
      <c r="O429" s="157"/>
      <c r="P429" s="157"/>
      <c r="Q429" s="157"/>
      <c r="R429" s="157"/>
      <c r="S429" s="157"/>
      <c r="T429" s="158"/>
      <c r="U429" s="157"/>
      <c r="V429" s="157"/>
    </row>
    <row r="430" spans="1:22" s="155" customFormat="1" ht="15.75" x14ac:dyDescent="0.25">
      <c r="A430" s="151"/>
      <c r="B430" s="116"/>
      <c r="C430" s="165" t="s">
        <v>112</v>
      </c>
      <c r="D430" s="152"/>
      <c r="E430" s="152"/>
      <c r="F430" s="152">
        <f t="shared" ref="F430:U430" si="532">SUM(F431:F436)</f>
        <v>0</v>
      </c>
      <c r="G430" s="152">
        <f>G433+G434</f>
        <v>52423500</v>
      </c>
      <c r="H430" s="152">
        <f t="shared" ref="H430:Q430" si="533">H433+H434</f>
        <v>0</v>
      </c>
      <c r="I430" s="152">
        <f t="shared" si="533"/>
        <v>0</v>
      </c>
      <c r="J430" s="154">
        <f t="shared" ref="J430" si="534">SUM(J431:J436)</f>
        <v>52423500</v>
      </c>
      <c r="K430" s="152">
        <f t="shared" si="533"/>
        <v>0</v>
      </c>
      <c r="L430" s="152">
        <f>L433+L434</f>
        <v>52423500</v>
      </c>
      <c r="M430" s="152">
        <f t="shared" si="533"/>
        <v>0</v>
      </c>
      <c r="N430" s="152">
        <f t="shared" si="533"/>
        <v>0</v>
      </c>
      <c r="O430" s="152">
        <f t="shared" ref="O430" si="535">SUM(O431:O436)</f>
        <v>52423500</v>
      </c>
      <c r="P430" s="152">
        <f t="shared" si="533"/>
        <v>0</v>
      </c>
      <c r="Q430" s="152">
        <f t="shared" si="533"/>
        <v>42718500</v>
      </c>
      <c r="R430" s="152">
        <f t="shared" si="532"/>
        <v>9522000</v>
      </c>
      <c r="S430" s="152">
        <f t="shared" si="532"/>
        <v>0</v>
      </c>
      <c r="T430" s="154">
        <f t="shared" si="532"/>
        <v>52240500</v>
      </c>
      <c r="U430" s="154">
        <f t="shared" si="532"/>
        <v>0</v>
      </c>
      <c r="V430" s="154">
        <f>O430-T430</f>
        <v>183000</v>
      </c>
    </row>
    <row r="431" spans="1:22" s="155" customFormat="1" ht="15.75" x14ac:dyDescent="0.25">
      <c r="A431" s="151"/>
      <c r="B431" s="84"/>
      <c r="C431" s="156" t="s">
        <v>10</v>
      </c>
      <c r="D431" s="157"/>
      <c r="E431" s="157"/>
      <c r="F431" s="157"/>
      <c r="G431" s="157"/>
      <c r="H431" s="157"/>
      <c r="I431" s="158"/>
      <c r="J431" s="158">
        <f t="shared" ref="J431:J432" si="536">SUM(F431:I431)</f>
        <v>0</v>
      </c>
      <c r="K431" s="157"/>
      <c r="L431" s="157"/>
      <c r="M431" s="157"/>
      <c r="N431" s="158"/>
      <c r="O431" s="157">
        <f t="shared" ref="O431:O432" si="537">SUM(K431:N431)</f>
        <v>0</v>
      </c>
      <c r="P431" s="157"/>
      <c r="Q431" s="157"/>
      <c r="R431" s="157"/>
      <c r="S431" s="157"/>
      <c r="T431" s="158">
        <f t="shared" ref="T431:T432" si="538">SUM(P431:S431)</f>
        <v>0</v>
      </c>
      <c r="U431" s="157">
        <f t="shared" ref="U431:U432" si="539">J431-O431</f>
        <v>0</v>
      </c>
      <c r="V431" s="157">
        <f t="shared" ref="V431:V432" si="540">O431-T431</f>
        <v>0</v>
      </c>
    </row>
    <row r="432" spans="1:22" s="155" customFormat="1" ht="15.75" x14ac:dyDescent="0.25">
      <c r="A432" s="151"/>
      <c r="B432" s="84"/>
      <c r="C432" s="156" t="s">
        <v>11</v>
      </c>
      <c r="D432" s="157"/>
      <c r="E432" s="159"/>
      <c r="F432" s="157"/>
      <c r="G432" s="157"/>
      <c r="H432" s="157"/>
      <c r="I432" s="158"/>
      <c r="J432" s="160">
        <f t="shared" si="536"/>
        <v>0</v>
      </c>
      <c r="K432" s="157"/>
      <c r="L432" s="157"/>
      <c r="M432" s="157"/>
      <c r="N432" s="158"/>
      <c r="O432" s="157">
        <f t="shared" si="537"/>
        <v>0</v>
      </c>
      <c r="P432" s="157"/>
      <c r="Q432" s="157"/>
      <c r="R432" s="157"/>
      <c r="S432" s="157"/>
      <c r="T432" s="160">
        <f t="shared" si="538"/>
        <v>0</v>
      </c>
      <c r="U432" s="157">
        <f t="shared" si="539"/>
        <v>0</v>
      </c>
      <c r="V432" s="157">
        <f t="shared" si="540"/>
        <v>0</v>
      </c>
    </row>
    <row r="433" spans="1:22" s="155" customFormat="1" ht="15.75" x14ac:dyDescent="0.25">
      <c r="A433" s="151"/>
      <c r="B433" s="84"/>
      <c r="C433" s="175" t="s">
        <v>197</v>
      </c>
      <c r="D433" s="157" t="s">
        <v>157</v>
      </c>
      <c r="E433" s="159">
        <v>43927</v>
      </c>
      <c r="F433" s="157"/>
      <c r="G433" s="157">
        <v>42718500</v>
      </c>
      <c r="H433" s="157"/>
      <c r="I433" s="158"/>
      <c r="J433" s="160">
        <f t="shared" si="525"/>
        <v>42718500</v>
      </c>
      <c r="K433" s="157"/>
      <c r="L433" s="157">
        <v>42718500</v>
      </c>
      <c r="M433" s="157"/>
      <c r="N433" s="158"/>
      <c r="O433" s="157">
        <f t="shared" si="526"/>
        <v>42718500</v>
      </c>
      <c r="P433" s="157"/>
      <c r="Q433" s="157">
        <f>O433</f>
        <v>42718500</v>
      </c>
      <c r="R433" s="157"/>
      <c r="S433" s="157"/>
      <c r="T433" s="160">
        <f t="shared" si="527"/>
        <v>42718500</v>
      </c>
      <c r="U433" s="157"/>
      <c r="V433" s="157">
        <f>O433-T433</f>
        <v>0</v>
      </c>
    </row>
    <row r="434" spans="1:22" s="155" customFormat="1" ht="15.75" x14ac:dyDescent="0.25">
      <c r="A434" s="151"/>
      <c r="B434" s="84"/>
      <c r="C434" s="175" t="s">
        <v>63</v>
      </c>
      <c r="D434" s="157" t="s">
        <v>159</v>
      </c>
      <c r="E434" s="159">
        <v>43941</v>
      </c>
      <c r="F434" s="157"/>
      <c r="G434" s="157">
        <v>9705000</v>
      </c>
      <c r="H434" s="157"/>
      <c r="I434" s="158"/>
      <c r="J434" s="160">
        <f t="shared" si="525"/>
        <v>9705000</v>
      </c>
      <c r="K434" s="157"/>
      <c r="L434" s="157">
        <v>9705000</v>
      </c>
      <c r="M434" s="157"/>
      <c r="N434" s="158"/>
      <c r="O434" s="157">
        <f t="shared" si="526"/>
        <v>9705000</v>
      </c>
      <c r="P434" s="157"/>
      <c r="Q434" s="157"/>
      <c r="R434" s="157">
        <v>9522000</v>
      </c>
      <c r="S434" s="157"/>
      <c r="T434" s="160">
        <f t="shared" si="527"/>
        <v>9522000</v>
      </c>
      <c r="U434" s="157"/>
      <c r="V434" s="157">
        <f>O434-T434</f>
        <v>183000</v>
      </c>
    </row>
    <row r="435" spans="1:22" s="155" customFormat="1" ht="15.75" x14ac:dyDescent="0.25">
      <c r="A435" s="151"/>
      <c r="B435" s="84"/>
      <c r="C435" s="156" t="s">
        <v>12</v>
      </c>
      <c r="D435" s="157"/>
      <c r="E435" s="157"/>
      <c r="F435" s="157"/>
      <c r="G435" s="157"/>
      <c r="H435" s="157"/>
      <c r="I435" s="158"/>
      <c r="J435" s="158">
        <f t="shared" si="525"/>
        <v>0</v>
      </c>
      <c r="K435" s="157"/>
      <c r="L435" s="157"/>
      <c r="M435" s="157"/>
      <c r="N435" s="158"/>
      <c r="O435" s="157">
        <f t="shared" si="526"/>
        <v>0</v>
      </c>
      <c r="P435" s="157"/>
      <c r="Q435" s="157"/>
      <c r="R435" s="157"/>
      <c r="S435" s="157"/>
      <c r="T435" s="158">
        <f t="shared" si="527"/>
        <v>0</v>
      </c>
      <c r="U435" s="157">
        <f t="shared" ref="U435:U436" si="541">J435-O435</f>
        <v>0</v>
      </c>
      <c r="V435" s="157">
        <f t="shared" ref="V435:V436" si="542">O435-T435</f>
        <v>0</v>
      </c>
    </row>
    <row r="436" spans="1:22" s="155" customFormat="1" ht="15.75" x14ac:dyDescent="0.25">
      <c r="A436" s="151"/>
      <c r="B436" s="84"/>
      <c r="C436" s="156" t="s">
        <v>13</v>
      </c>
      <c r="D436" s="157"/>
      <c r="E436" s="157"/>
      <c r="F436" s="157"/>
      <c r="G436" s="157"/>
      <c r="H436" s="157"/>
      <c r="I436" s="158"/>
      <c r="J436" s="158">
        <f t="shared" si="525"/>
        <v>0</v>
      </c>
      <c r="K436" s="157"/>
      <c r="L436" s="157"/>
      <c r="M436" s="157"/>
      <c r="N436" s="158"/>
      <c r="O436" s="157">
        <f t="shared" si="526"/>
        <v>0</v>
      </c>
      <c r="P436" s="157"/>
      <c r="Q436" s="157"/>
      <c r="R436" s="157"/>
      <c r="S436" s="157"/>
      <c r="T436" s="158">
        <f t="shared" si="527"/>
        <v>0</v>
      </c>
      <c r="U436" s="157">
        <f t="shared" si="541"/>
        <v>0</v>
      </c>
      <c r="V436" s="157">
        <f t="shared" si="542"/>
        <v>0</v>
      </c>
    </row>
    <row r="437" spans="1:22" s="155" customFormat="1" ht="15.75" x14ac:dyDescent="0.25">
      <c r="A437" s="151"/>
      <c r="B437" s="84"/>
      <c r="C437" s="138"/>
      <c r="D437" s="157"/>
      <c r="E437" s="157"/>
      <c r="F437" s="157"/>
      <c r="G437" s="157"/>
      <c r="H437" s="157"/>
      <c r="I437" s="158"/>
      <c r="J437" s="158"/>
      <c r="K437" s="157"/>
      <c r="L437" s="157"/>
      <c r="M437" s="157"/>
      <c r="N437" s="157"/>
      <c r="O437" s="157"/>
      <c r="P437" s="157"/>
      <c r="Q437" s="157"/>
      <c r="R437" s="157"/>
      <c r="S437" s="157"/>
      <c r="T437" s="158"/>
      <c r="U437" s="157"/>
      <c r="V437" s="157"/>
    </row>
    <row r="438" spans="1:22" s="155" customFormat="1" ht="15.75" x14ac:dyDescent="0.25">
      <c r="A438" s="151"/>
      <c r="B438" s="116"/>
      <c r="C438" s="165" t="s">
        <v>113</v>
      </c>
      <c r="D438" s="152"/>
      <c r="E438" s="152"/>
      <c r="F438" s="152">
        <f t="shared" ref="F438:U438" si="543">SUM(F439:F444)</f>
        <v>0</v>
      </c>
      <c r="G438" s="152">
        <f>G441+G442</f>
        <v>43787500</v>
      </c>
      <c r="H438" s="152">
        <f t="shared" ref="H438:Q438" si="544">H441+H442</f>
        <v>0</v>
      </c>
      <c r="I438" s="152">
        <f t="shared" si="544"/>
        <v>0</v>
      </c>
      <c r="J438" s="154">
        <f t="shared" ref="J438" si="545">SUM(J439:J444)</f>
        <v>43787500</v>
      </c>
      <c r="K438" s="152">
        <f t="shared" si="544"/>
        <v>0</v>
      </c>
      <c r="L438" s="152">
        <f>L441+L442</f>
        <v>43787500</v>
      </c>
      <c r="M438" s="152">
        <f t="shared" si="544"/>
        <v>0</v>
      </c>
      <c r="N438" s="152">
        <f t="shared" si="544"/>
        <v>0</v>
      </c>
      <c r="O438" s="152">
        <f t="shared" ref="O438" si="546">SUM(O439:O444)</f>
        <v>43787500</v>
      </c>
      <c r="P438" s="152">
        <f t="shared" si="544"/>
        <v>0</v>
      </c>
      <c r="Q438" s="152">
        <f t="shared" si="544"/>
        <v>35711500</v>
      </c>
      <c r="R438" s="152">
        <f t="shared" si="543"/>
        <v>7878000</v>
      </c>
      <c r="S438" s="152">
        <f t="shared" si="543"/>
        <v>0</v>
      </c>
      <c r="T438" s="154">
        <f t="shared" si="543"/>
        <v>43589500</v>
      </c>
      <c r="U438" s="154">
        <f t="shared" si="543"/>
        <v>0</v>
      </c>
      <c r="V438" s="154">
        <f>O438-T438</f>
        <v>198000</v>
      </c>
    </row>
    <row r="439" spans="1:22" s="155" customFormat="1" ht="15.75" x14ac:dyDescent="0.25">
      <c r="A439" s="151"/>
      <c r="B439" s="84"/>
      <c r="C439" s="156" t="s">
        <v>10</v>
      </c>
      <c r="D439" s="157"/>
      <c r="E439" s="157"/>
      <c r="F439" s="157"/>
      <c r="G439" s="157"/>
      <c r="H439" s="157"/>
      <c r="I439" s="158"/>
      <c r="J439" s="158">
        <f t="shared" ref="J439:J440" si="547">SUM(F439:I439)</f>
        <v>0</v>
      </c>
      <c r="K439" s="157"/>
      <c r="L439" s="157"/>
      <c r="M439" s="157"/>
      <c r="N439" s="158"/>
      <c r="O439" s="157">
        <f t="shared" ref="O439:O440" si="548">SUM(K439:N439)</f>
        <v>0</v>
      </c>
      <c r="P439" s="157"/>
      <c r="Q439" s="157"/>
      <c r="R439" s="157"/>
      <c r="S439" s="157"/>
      <c r="T439" s="158">
        <f t="shared" ref="T439:T440" si="549">SUM(P439:S439)</f>
        <v>0</v>
      </c>
      <c r="U439" s="157">
        <f t="shared" ref="U439:U440" si="550">J439-O439</f>
        <v>0</v>
      </c>
      <c r="V439" s="157">
        <f t="shared" ref="V439:V440" si="551">O439-T439</f>
        <v>0</v>
      </c>
    </row>
    <row r="440" spans="1:22" s="155" customFormat="1" ht="15.75" x14ac:dyDescent="0.25">
      <c r="A440" s="151"/>
      <c r="B440" s="84"/>
      <c r="C440" s="156" t="s">
        <v>11</v>
      </c>
      <c r="D440" s="157"/>
      <c r="E440" s="159"/>
      <c r="F440" s="157"/>
      <c r="G440" s="157"/>
      <c r="H440" s="157"/>
      <c r="I440" s="158"/>
      <c r="J440" s="160">
        <f t="shared" si="547"/>
        <v>0</v>
      </c>
      <c r="K440" s="157"/>
      <c r="L440" s="157"/>
      <c r="M440" s="157"/>
      <c r="N440" s="158"/>
      <c r="O440" s="157">
        <f t="shared" si="548"/>
        <v>0</v>
      </c>
      <c r="P440" s="157"/>
      <c r="Q440" s="157"/>
      <c r="R440" s="157"/>
      <c r="S440" s="157"/>
      <c r="T440" s="160">
        <f t="shared" si="549"/>
        <v>0</v>
      </c>
      <c r="U440" s="157">
        <f t="shared" si="550"/>
        <v>0</v>
      </c>
      <c r="V440" s="157">
        <f t="shared" si="551"/>
        <v>0</v>
      </c>
    </row>
    <row r="441" spans="1:22" s="155" customFormat="1" ht="15.75" x14ac:dyDescent="0.25">
      <c r="A441" s="151"/>
      <c r="B441" s="84"/>
      <c r="C441" s="175" t="s">
        <v>197</v>
      </c>
      <c r="D441" s="157" t="s">
        <v>157</v>
      </c>
      <c r="E441" s="159">
        <v>43927</v>
      </c>
      <c r="F441" s="157"/>
      <c r="G441" s="157">
        <v>35711500</v>
      </c>
      <c r="H441" s="157"/>
      <c r="I441" s="158"/>
      <c r="J441" s="160">
        <f t="shared" si="525"/>
        <v>35711500</v>
      </c>
      <c r="K441" s="157"/>
      <c r="L441" s="157">
        <v>35711500</v>
      </c>
      <c r="M441" s="157"/>
      <c r="N441" s="158"/>
      <c r="O441" s="157">
        <f t="shared" si="526"/>
        <v>35711500</v>
      </c>
      <c r="P441" s="157"/>
      <c r="Q441" s="157">
        <f>O441</f>
        <v>35711500</v>
      </c>
      <c r="R441" s="157"/>
      <c r="S441" s="157"/>
      <c r="T441" s="160">
        <f t="shared" si="527"/>
        <v>35711500</v>
      </c>
      <c r="U441" s="157"/>
      <c r="V441" s="157">
        <f>O441-T441</f>
        <v>0</v>
      </c>
    </row>
    <row r="442" spans="1:22" s="155" customFormat="1" ht="15.75" x14ac:dyDescent="0.25">
      <c r="A442" s="151"/>
      <c r="B442" s="84"/>
      <c r="C442" s="175" t="s">
        <v>63</v>
      </c>
      <c r="D442" s="157" t="s">
        <v>158</v>
      </c>
      <c r="E442" s="159">
        <v>43938</v>
      </c>
      <c r="F442" s="157"/>
      <c r="G442" s="157">
        <v>8076000</v>
      </c>
      <c r="H442" s="157"/>
      <c r="I442" s="158"/>
      <c r="J442" s="160">
        <f t="shared" si="525"/>
        <v>8076000</v>
      </c>
      <c r="K442" s="157"/>
      <c r="L442" s="157">
        <v>8076000</v>
      </c>
      <c r="M442" s="157"/>
      <c r="N442" s="158"/>
      <c r="O442" s="157">
        <f t="shared" si="526"/>
        <v>8076000</v>
      </c>
      <c r="P442" s="157"/>
      <c r="Q442" s="157"/>
      <c r="R442" s="157">
        <v>7878000</v>
      </c>
      <c r="S442" s="157"/>
      <c r="T442" s="160">
        <f t="shared" si="527"/>
        <v>7878000</v>
      </c>
      <c r="U442" s="157"/>
      <c r="V442" s="157">
        <f>O442-T442</f>
        <v>198000</v>
      </c>
    </row>
    <row r="443" spans="1:22" s="155" customFormat="1" ht="15.75" x14ac:dyDescent="0.25">
      <c r="A443" s="151"/>
      <c r="B443" s="84"/>
      <c r="C443" s="156" t="s">
        <v>12</v>
      </c>
      <c r="D443" s="157"/>
      <c r="E443" s="157"/>
      <c r="F443" s="157"/>
      <c r="G443" s="157"/>
      <c r="H443" s="157"/>
      <c r="I443" s="158"/>
      <c r="J443" s="158">
        <f t="shared" si="525"/>
        <v>0</v>
      </c>
      <c r="K443" s="157"/>
      <c r="L443" s="157"/>
      <c r="M443" s="157"/>
      <c r="N443" s="158"/>
      <c r="O443" s="157">
        <f t="shared" si="526"/>
        <v>0</v>
      </c>
      <c r="P443" s="157"/>
      <c r="Q443" s="157"/>
      <c r="R443" s="157"/>
      <c r="S443" s="157"/>
      <c r="T443" s="158">
        <f t="shared" si="527"/>
        <v>0</v>
      </c>
      <c r="U443" s="157">
        <f t="shared" ref="U443:U444" si="552">J443-O443</f>
        <v>0</v>
      </c>
      <c r="V443" s="157">
        <f t="shared" ref="V443:V444" si="553">O443-T443</f>
        <v>0</v>
      </c>
    </row>
    <row r="444" spans="1:22" s="155" customFormat="1" ht="15.75" x14ac:dyDescent="0.25">
      <c r="A444" s="151"/>
      <c r="B444" s="84"/>
      <c r="C444" s="156" t="s">
        <v>13</v>
      </c>
      <c r="D444" s="157"/>
      <c r="E444" s="157"/>
      <c r="F444" s="157"/>
      <c r="G444" s="157"/>
      <c r="H444" s="157"/>
      <c r="I444" s="158"/>
      <c r="J444" s="158">
        <f t="shared" si="525"/>
        <v>0</v>
      </c>
      <c r="K444" s="157"/>
      <c r="L444" s="157"/>
      <c r="M444" s="157"/>
      <c r="N444" s="158"/>
      <c r="O444" s="157">
        <f t="shared" si="526"/>
        <v>0</v>
      </c>
      <c r="P444" s="157"/>
      <c r="Q444" s="157"/>
      <c r="R444" s="157"/>
      <c r="S444" s="157"/>
      <c r="T444" s="158">
        <f t="shared" si="527"/>
        <v>0</v>
      </c>
      <c r="U444" s="157">
        <f t="shared" si="552"/>
        <v>0</v>
      </c>
      <c r="V444" s="157">
        <f t="shared" si="553"/>
        <v>0</v>
      </c>
    </row>
    <row r="445" spans="1:22" s="155" customFormat="1" ht="15.75" x14ac:dyDescent="0.25">
      <c r="A445" s="151"/>
      <c r="B445" s="84"/>
      <c r="C445" s="138"/>
      <c r="D445" s="157"/>
      <c r="E445" s="157"/>
      <c r="F445" s="157"/>
      <c r="G445" s="157"/>
      <c r="H445" s="157"/>
      <c r="I445" s="158"/>
      <c r="J445" s="158"/>
      <c r="K445" s="157"/>
      <c r="L445" s="157"/>
      <c r="M445" s="157"/>
      <c r="N445" s="157"/>
      <c r="O445" s="157"/>
      <c r="P445" s="157"/>
      <c r="Q445" s="157"/>
      <c r="R445" s="157"/>
      <c r="S445" s="157"/>
      <c r="T445" s="158"/>
      <c r="U445" s="157"/>
      <c r="V445" s="157"/>
    </row>
    <row r="446" spans="1:22" s="155" customFormat="1" ht="15.75" x14ac:dyDescent="0.25">
      <c r="A446" s="151"/>
      <c r="B446" s="116"/>
      <c r="C446" s="165" t="s">
        <v>114</v>
      </c>
      <c r="D446" s="152"/>
      <c r="E446" s="152"/>
      <c r="F446" s="152">
        <f t="shared" ref="F446:U446" si="554">SUM(F447:F452)</f>
        <v>0</v>
      </c>
      <c r="G446" s="152">
        <f>G449+G450</f>
        <v>25762000</v>
      </c>
      <c r="H446" s="152">
        <f t="shared" ref="H446:Q446" si="555">H449+H450</f>
        <v>0</v>
      </c>
      <c r="I446" s="152">
        <f t="shared" si="555"/>
        <v>0</v>
      </c>
      <c r="J446" s="154">
        <f t="shared" ref="J446" si="556">SUM(J447:J452)</f>
        <v>25762000</v>
      </c>
      <c r="K446" s="152">
        <f t="shared" si="555"/>
        <v>0</v>
      </c>
      <c r="L446" s="152">
        <f>L449+L450</f>
        <v>25762000</v>
      </c>
      <c r="M446" s="152">
        <f t="shared" si="555"/>
        <v>0</v>
      </c>
      <c r="N446" s="152">
        <f t="shared" si="555"/>
        <v>0</v>
      </c>
      <c r="O446" s="152">
        <f t="shared" ref="O446" si="557">SUM(O447:O452)</f>
        <v>25762000</v>
      </c>
      <c r="P446" s="152">
        <f t="shared" si="555"/>
        <v>0</v>
      </c>
      <c r="Q446" s="152">
        <f t="shared" si="555"/>
        <v>21340000</v>
      </c>
      <c r="R446" s="152">
        <f t="shared" si="554"/>
        <v>4422000</v>
      </c>
      <c r="S446" s="152">
        <f t="shared" si="554"/>
        <v>0</v>
      </c>
      <c r="T446" s="154">
        <f t="shared" si="554"/>
        <v>25762000</v>
      </c>
      <c r="U446" s="154">
        <f t="shared" si="554"/>
        <v>0</v>
      </c>
      <c r="V446" s="154">
        <f>O446-T446</f>
        <v>0</v>
      </c>
    </row>
    <row r="447" spans="1:22" s="155" customFormat="1" ht="15.75" x14ac:dyDescent="0.25">
      <c r="A447" s="151"/>
      <c r="B447" s="84"/>
      <c r="C447" s="156" t="s">
        <v>10</v>
      </c>
      <c r="D447" s="157"/>
      <c r="E447" s="157"/>
      <c r="F447" s="157"/>
      <c r="G447" s="157"/>
      <c r="H447" s="157"/>
      <c r="I447" s="158"/>
      <c r="J447" s="158">
        <f t="shared" ref="J447:J448" si="558">SUM(F447:I447)</f>
        <v>0</v>
      </c>
      <c r="K447" s="157"/>
      <c r="L447" s="157"/>
      <c r="M447" s="157"/>
      <c r="N447" s="158"/>
      <c r="O447" s="157">
        <f t="shared" ref="O447:O448" si="559">SUM(K447:N447)</f>
        <v>0</v>
      </c>
      <c r="P447" s="157"/>
      <c r="Q447" s="157"/>
      <c r="R447" s="157"/>
      <c r="S447" s="157"/>
      <c r="T447" s="158">
        <f t="shared" ref="T447:T448" si="560">SUM(P447:S447)</f>
        <v>0</v>
      </c>
      <c r="U447" s="157">
        <f t="shared" ref="U447:U448" si="561">J447-O447</f>
        <v>0</v>
      </c>
      <c r="V447" s="157">
        <f t="shared" ref="V447:V448" si="562">O447-T447</f>
        <v>0</v>
      </c>
    </row>
    <row r="448" spans="1:22" s="155" customFormat="1" ht="15.75" x14ac:dyDescent="0.25">
      <c r="A448" s="151"/>
      <c r="B448" s="84"/>
      <c r="C448" s="156" t="s">
        <v>11</v>
      </c>
      <c r="D448" s="157"/>
      <c r="E448" s="159"/>
      <c r="F448" s="157"/>
      <c r="G448" s="157"/>
      <c r="H448" s="157"/>
      <c r="I448" s="158"/>
      <c r="J448" s="160">
        <f t="shared" si="558"/>
        <v>0</v>
      </c>
      <c r="K448" s="157"/>
      <c r="L448" s="157"/>
      <c r="M448" s="157"/>
      <c r="N448" s="158"/>
      <c r="O448" s="157">
        <f t="shared" si="559"/>
        <v>0</v>
      </c>
      <c r="P448" s="157"/>
      <c r="Q448" s="157"/>
      <c r="R448" s="157"/>
      <c r="S448" s="157"/>
      <c r="T448" s="160">
        <f t="shared" si="560"/>
        <v>0</v>
      </c>
      <c r="U448" s="157">
        <f t="shared" si="561"/>
        <v>0</v>
      </c>
      <c r="V448" s="157">
        <f t="shared" si="562"/>
        <v>0</v>
      </c>
    </row>
    <row r="449" spans="1:22" s="155" customFormat="1" ht="15.75" x14ac:dyDescent="0.25">
      <c r="A449" s="151"/>
      <c r="B449" s="84"/>
      <c r="C449" s="175" t="s">
        <v>197</v>
      </c>
      <c r="D449" s="157" t="s">
        <v>157</v>
      </c>
      <c r="E449" s="159">
        <v>43927</v>
      </c>
      <c r="F449" s="157"/>
      <c r="G449" s="157">
        <v>21340000</v>
      </c>
      <c r="H449" s="157"/>
      <c r="I449" s="158"/>
      <c r="J449" s="160">
        <f t="shared" si="525"/>
        <v>21340000</v>
      </c>
      <c r="K449" s="157"/>
      <c r="L449" s="157">
        <v>21340000</v>
      </c>
      <c r="M449" s="157"/>
      <c r="N449" s="158"/>
      <c r="O449" s="157">
        <f t="shared" si="526"/>
        <v>21340000</v>
      </c>
      <c r="P449" s="157"/>
      <c r="Q449" s="157">
        <f>O449</f>
        <v>21340000</v>
      </c>
      <c r="R449" s="157"/>
      <c r="S449" s="157"/>
      <c r="T449" s="160">
        <f t="shared" si="527"/>
        <v>21340000</v>
      </c>
      <c r="U449" s="157"/>
      <c r="V449" s="157">
        <f>O449-T449</f>
        <v>0</v>
      </c>
    </row>
    <row r="450" spans="1:22" s="155" customFormat="1" ht="15.75" x14ac:dyDescent="0.25">
      <c r="A450" s="151"/>
      <c r="B450" s="84"/>
      <c r="C450" s="175" t="s">
        <v>63</v>
      </c>
      <c r="D450" s="157" t="s">
        <v>159</v>
      </c>
      <c r="E450" s="159">
        <v>43941</v>
      </c>
      <c r="F450" s="157"/>
      <c r="G450" s="157">
        <v>4422000</v>
      </c>
      <c r="H450" s="157"/>
      <c r="I450" s="158"/>
      <c r="J450" s="160">
        <f t="shared" si="525"/>
        <v>4422000</v>
      </c>
      <c r="K450" s="157"/>
      <c r="L450" s="157">
        <v>4422000</v>
      </c>
      <c r="M450" s="157"/>
      <c r="N450" s="158"/>
      <c r="O450" s="157">
        <f t="shared" si="526"/>
        <v>4422000</v>
      </c>
      <c r="P450" s="157"/>
      <c r="Q450" s="157"/>
      <c r="R450" s="157">
        <v>4422000</v>
      </c>
      <c r="S450" s="157"/>
      <c r="T450" s="160">
        <f t="shared" si="527"/>
        <v>4422000</v>
      </c>
      <c r="U450" s="157"/>
      <c r="V450" s="157">
        <f>O450-T450</f>
        <v>0</v>
      </c>
    </row>
    <row r="451" spans="1:22" s="155" customFormat="1" ht="15.75" x14ac:dyDescent="0.25">
      <c r="A451" s="151"/>
      <c r="B451" s="84"/>
      <c r="C451" s="156" t="s">
        <v>12</v>
      </c>
      <c r="D451" s="157"/>
      <c r="E451" s="157"/>
      <c r="F451" s="157"/>
      <c r="G451" s="157"/>
      <c r="H451" s="157"/>
      <c r="I451" s="158"/>
      <c r="J451" s="158">
        <f t="shared" si="525"/>
        <v>0</v>
      </c>
      <c r="K451" s="157"/>
      <c r="L451" s="157"/>
      <c r="M451" s="157"/>
      <c r="N451" s="158"/>
      <c r="O451" s="157">
        <f t="shared" si="526"/>
        <v>0</v>
      </c>
      <c r="P451" s="157"/>
      <c r="Q451" s="157"/>
      <c r="R451" s="157"/>
      <c r="S451" s="157"/>
      <c r="T451" s="158">
        <f t="shared" si="527"/>
        <v>0</v>
      </c>
      <c r="U451" s="157">
        <f t="shared" ref="U451:U452" si="563">J451-O451</f>
        <v>0</v>
      </c>
      <c r="V451" s="157">
        <f t="shared" ref="V451:V452" si="564">O451-T451</f>
        <v>0</v>
      </c>
    </row>
    <row r="452" spans="1:22" s="155" customFormat="1" ht="15.75" x14ac:dyDescent="0.25">
      <c r="A452" s="151"/>
      <c r="B452" s="84"/>
      <c r="C452" s="156" t="s">
        <v>13</v>
      </c>
      <c r="D452" s="157"/>
      <c r="E452" s="157"/>
      <c r="F452" s="157"/>
      <c r="G452" s="157"/>
      <c r="H452" s="157"/>
      <c r="I452" s="158"/>
      <c r="J452" s="158">
        <f t="shared" si="525"/>
        <v>0</v>
      </c>
      <c r="K452" s="157"/>
      <c r="L452" s="157"/>
      <c r="M452" s="157"/>
      <c r="N452" s="158"/>
      <c r="O452" s="157">
        <f t="shared" si="526"/>
        <v>0</v>
      </c>
      <c r="P452" s="157"/>
      <c r="Q452" s="157"/>
      <c r="R452" s="157"/>
      <c r="S452" s="157"/>
      <c r="T452" s="158">
        <f t="shared" si="527"/>
        <v>0</v>
      </c>
      <c r="U452" s="157">
        <f t="shared" si="563"/>
        <v>0</v>
      </c>
      <c r="V452" s="157">
        <f t="shared" si="564"/>
        <v>0</v>
      </c>
    </row>
    <row r="453" spans="1:22" s="155" customFormat="1" ht="15.75" x14ac:dyDescent="0.25">
      <c r="A453" s="151"/>
      <c r="B453" s="84"/>
      <c r="C453" s="138"/>
      <c r="D453" s="157"/>
      <c r="E453" s="157"/>
      <c r="F453" s="157"/>
      <c r="G453" s="157"/>
      <c r="H453" s="157"/>
      <c r="I453" s="158"/>
      <c r="J453" s="158"/>
      <c r="K453" s="157"/>
      <c r="L453" s="157"/>
      <c r="M453" s="157"/>
      <c r="N453" s="157"/>
      <c r="O453" s="157"/>
      <c r="P453" s="157"/>
      <c r="Q453" s="157"/>
      <c r="R453" s="157"/>
      <c r="S453" s="157"/>
      <c r="T453" s="158"/>
      <c r="U453" s="157"/>
      <c r="V453" s="157"/>
    </row>
    <row r="454" spans="1:22" s="155" customFormat="1" ht="15.75" x14ac:dyDescent="0.25">
      <c r="A454" s="151"/>
      <c r="B454" s="116"/>
      <c r="C454" s="165" t="s">
        <v>115</v>
      </c>
      <c r="D454" s="152"/>
      <c r="E454" s="152"/>
      <c r="F454" s="152">
        <f t="shared" ref="F454:U454" si="565">SUM(F455:F460)</f>
        <v>0</v>
      </c>
      <c r="G454" s="152">
        <f>G457+G458</f>
        <v>6377000</v>
      </c>
      <c r="H454" s="152">
        <f t="shared" ref="H454:Q454" si="566">H457+H458</f>
        <v>0</v>
      </c>
      <c r="I454" s="152">
        <f t="shared" si="566"/>
        <v>0</v>
      </c>
      <c r="J454" s="154">
        <f t="shared" ref="J454" si="567">SUM(J455:J460)</f>
        <v>6377000</v>
      </c>
      <c r="K454" s="152">
        <f t="shared" si="566"/>
        <v>0</v>
      </c>
      <c r="L454" s="152">
        <f>L457+L458</f>
        <v>6377000</v>
      </c>
      <c r="M454" s="152">
        <f t="shared" si="566"/>
        <v>0</v>
      </c>
      <c r="N454" s="152">
        <f t="shared" si="566"/>
        <v>0</v>
      </c>
      <c r="O454" s="152">
        <f t="shared" ref="O454" si="568">SUM(O455:O460)</f>
        <v>6377000</v>
      </c>
      <c r="P454" s="152">
        <f t="shared" si="566"/>
        <v>0</v>
      </c>
      <c r="Q454" s="152">
        <f t="shared" si="566"/>
        <v>5687000</v>
      </c>
      <c r="R454" s="152">
        <f t="shared" si="565"/>
        <v>663000</v>
      </c>
      <c r="S454" s="152">
        <f t="shared" si="565"/>
        <v>0</v>
      </c>
      <c r="T454" s="154">
        <f t="shared" si="565"/>
        <v>6350000</v>
      </c>
      <c r="U454" s="154">
        <f t="shared" si="565"/>
        <v>0</v>
      </c>
      <c r="V454" s="154">
        <f>O454-T454</f>
        <v>27000</v>
      </c>
    </row>
    <row r="455" spans="1:22" s="155" customFormat="1" ht="15.75" x14ac:dyDescent="0.25">
      <c r="A455" s="151"/>
      <c r="B455" s="84"/>
      <c r="C455" s="156" t="s">
        <v>10</v>
      </c>
      <c r="D455" s="157"/>
      <c r="E455" s="157"/>
      <c r="F455" s="157"/>
      <c r="G455" s="157"/>
      <c r="H455" s="157"/>
      <c r="I455" s="158"/>
      <c r="J455" s="158">
        <f t="shared" ref="J455:J484" si="569">SUM(F455:I455)</f>
        <v>0</v>
      </c>
      <c r="K455" s="157"/>
      <c r="L455" s="157"/>
      <c r="M455" s="157"/>
      <c r="N455" s="158"/>
      <c r="O455" s="157">
        <f t="shared" ref="O455:O484" si="570">SUM(K455:N455)</f>
        <v>0</v>
      </c>
      <c r="P455" s="157"/>
      <c r="Q455" s="157"/>
      <c r="R455" s="157"/>
      <c r="S455" s="157"/>
      <c r="T455" s="158">
        <f t="shared" ref="T455:T484" si="571">SUM(P455:S455)</f>
        <v>0</v>
      </c>
      <c r="U455" s="157">
        <f t="shared" ref="U455:U456" si="572">J455-O455</f>
        <v>0</v>
      </c>
      <c r="V455" s="157">
        <f t="shared" ref="V455:V456" si="573">O455-T455</f>
        <v>0</v>
      </c>
    </row>
    <row r="456" spans="1:22" s="155" customFormat="1" ht="15.75" x14ac:dyDescent="0.25">
      <c r="A456" s="151"/>
      <c r="B456" s="84"/>
      <c r="C456" s="156" t="s">
        <v>11</v>
      </c>
      <c r="D456" s="157"/>
      <c r="E456" s="159"/>
      <c r="F456" s="157"/>
      <c r="G456" s="157"/>
      <c r="H456" s="157"/>
      <c r="I456" s="158"/>
      <c r="J456" s="160">
        <f t="shared" si="569"/>
        <v>0</v>
      </c>
      <c r="K456" s="157"/>
      <c r="L456" s="157"/>
      <c r="M456" s="157"/>
      <c r="N456" s="158"/>
      <c r="O456" s="157">
        <f t="shared" si="570"/>
        <v>0</v>
      </c>
      <c r="P456" s="157"/>
      <c r="Q456" s="157"/>
      <c r="R456" s="157"/>
      <c r="S456" s="157"/>
      <c r="T456" s="160">
        <f t="shared" si="571"/>
        <v>0</v>
      </c>
      <c r="U456" s="157">
        <f t="shared" si="572"/>
        <v>0</v>
      </c>
      <c r="V456" s="157">
        <f t="shared" si="573"/>
        <v>0</v>
      </c>
    </row>
    <row r="457" spans="1:22" s="155" customFormat="1" ht="15.75" x14ac:dyDescent="0.25">
      <c r="A457" s="151"/>
      <c r="B457" s="84"/>
      <c r="C457" s="175" t="s">
        <v>197</v>
      </c>
      <c r="D457" s="157" t="s">
        <v>157</v>
      </c>
      <c r="E457" s="159">
        <v>43927</v>
      </c>
      <c r="F457" s="157"/>
      <c r="G457" s="157">
        <v>5687000</v>
      </c>
      <c r="H457" s="157"/>
      <c r="I457" s="158"/>
      <c r="J457" s="160">
        <f t="shared" si="569"/>
        <v>5687000</v>
      </c>
      <c r="K457" s="157"/>
      <c r="L457" s="157">
        <v>5687000</v>
      </c>
      <c r="M457" s="157"/>
      <c r="N457" s="158"/>
      <c r="O457" s="157">
        <f t="shared" si="570"/>
        <v>5687000</v>
      </c>
      <c r="P457" s="157"/>
      <c r="Q457" s="157">
        <f>O457</f>
        <v>5687000</v>
      </c>
      <c r="R457" s="157"/>
      <c r="S457" s="157"/>
      <c r="T457" s="160">
        <f t="shared" si="571"/>
        <v>5687000</v>
      </c>
      <c r="U457" s="157"/>
      <c r="V457" s="157">
        <f>O457-T457</f>
        <v>0</v>
      </c>
    </row>
    <row r="458" spans="1:22" s="155" customFormat="1" ht="15.75" x14ac:dyDescent="0.25">
      <c r="A458" s="151"/>
      <c r="B458" s="84"/>
      <c r="C458" s="175" t="s">
        <v>63</v>
      </c>
      <c r="D458" s="157" t="s">
        <v>158</v>
      </c>
      <c r="E458" s="159">
        <v>43938</v>
      </c>
      <c r="F458" s="157"/>
      <c r="G458" s="157">
        <v>690000</v>
      </c>
      <c r="H458" s="157"/>
      <c r="I458" s="158"/>
      <c r="J458" s="160">
        <f t="shared" si="569"/>
        <v>690000</v>
      </c>
      <c r="K458" s="157"/>
      <c r="L458" s="157">
        <v>690000</v>
      </c>
      <c r="M458" s="157"/>
      <c r="N458" s="158"/>
      <c r="O458" s="157">
        <f t="shared" si="570"/>
        <v>690000</v>
      </c>
      <c r="P458" s="157"/>
      <c r="Q458" s="157"/>
      <c r="R458" s="157">
        <v>663000</v>
      </c>
      <c r="S458" s="157"/>
      <c r="T458" s="160">
        <f t="shared" si="571"/>
        <v>663000</v>
      </c>
      <c r="U458" s="157"/>
      <c r="V458" s="157">
        <f>O458-T458</f>
        <v>27000</v>
      </c>
    </row>
    <row r="459" spans="1:22" s="155" customFormat="1" ht="15.75" x14ac:dyDescent="0.25">
      <c r="A459" s="151"/>
      <c r="B459" s="84"/>
      <c r="C459" s="156" t="s">
        <v>12</v>
      </c>
      <c r="D459" s="157"/>
      <c r="E459" s="157"/>
      <c r="F459" s="157"/>
      <c r="G459" s="157"/>
      <c r="H459" s="157"/>
      <c r="I459" s="158"/>
      <c r="J459" s="158">
        <f t="shared" si="569"/>
        <v>0</v>
      </c>
      <c r="K459" s="157"/>
      <c r="L459" s="157"/>
      <c r="M459" s="157"/>
      <c r="N459" s="158"/>
      <c r="O459" s="157">
        <f t="shared" si="570"/>
        <v>0</v>
      </c>
      <c r="P459" s="157"/>
      <c r="Q459" s="157"/>
      <c r="R459" s="157"/>
      <c r="S459" s="157"/>
      <c r="T459" s="158">
        <f t="shared" si="571"/>
        <v>0</v>
      </c>
      <c r="U459" s="157">
        <f t="shared" ref="U459:U460" si="574">J459-O459</f>
        <v>0</v>
      </c>
      <c r="V459" s="157">
        <f t="shared" ref="V459:V460" si="575">O459-T459</f>
        <v>0</v>
      </c>
    </row>
    <row r="460" spans="1:22" s="155" customFormat="1" ht="15.75" x14ac:dyDescent="0.25">
      <c r="A460" s="151"/>
      <c r="B460" s="84"/>
      <c r="C460" s="156" t="s">
        <v>13</v>
      </c>
      <c r="D460" s="157"/>
      <c r="E460" s="157"/>
      <c r="F460" s="157"/>
      <c r="G460" s="157"/>
      <c r="H460" s="157"/>
      <c r="I460" s="158"/>
      <c r="J460" s="158">
        <f t="shared" si="569"/>
        <v>0</v>
      </c>
      <c r="K460" s="157"/>
      <c r="L460" s="157"/>
      <c r="M460" s="157"/>
      <c r="N460" s="158"/>
      <c r="O460" s="157">
        <f t="shared" si="570"/>
        <v>0</v>
      </c>
      <c r="P460" s="157"/>
      <c r="Q460" s="157"/>
      <c r="R460" s="157"/>
      <c r="S460" s="157"/>
      <c r="T460" s="158">
        <f t="shared" si="571"/>
        <v>0</v>
      </c>
      <c r="U460" s="157">
        <f t="shared" si="574"/>
        <v>0</v>
      </c>
      <c r="V460" s="157">
        <f t="shared" si="575"/>
        <v>0</v>
      </c>
    </row>
    <row r="461" spans="1:22" s="155" customFormat="1" ht="15.75" x14ac:dyDescent="0.25">
      <c r="A461" s="151"/>
      <c r="B461" s="84"/>
      <c r="C461" s="138"/>
      <c r="D461" s="157"/>
      <c r="E461" s="157"/>
      <c r="F461" s="157"/>
      <c r="G461" s="157"/>
      <c r="H461" s="157"/>
      <c r="I461" s="158"/>
      <c r="J461" s="158"/>
      <c r="K461" s="157"/>
      <c r="L461" s="157"/>
      <c r="M461" s="157"/>
      <c r="N461" s="157"/>
      <c r="O461" s="157"/>
      <c r="P461" s="157"/>
      <c r="Q461" s="157"/>
      <c r="R461" s="157"/>
      <c r="S461" s="157"/>
      <c r="T461" s="158"/>
      <c r="U461" s="157"/>
      <c r="V461" s="157"/>
    </row>
    <row r="462" spans="1:22" s="155" customFormat="1" ht="15.75" x14ac:dyDescent="0.25">
      <c r="A462" s="151"/>
      <c r="B462" s="116"/>
      <c r="C462" s="165" t="s">
        <v>116</v>
      </c>
      <c r="D462" s="152"/>
      <c r="E462" s="152"/>
      <c r="F462" s="152">
        <f t="shared" ref="F462:U462" si="576">SUM(F463:F468)</f>
        <v>0</v>
      </c>
      <c r="G462" s="152">
        <f>G465+G466</f>
        <v>44148500</v>
      </c>
      <c r="H462" s="152">
        <f t="shared" ref="H462:Q462" si="577">H465+H466</f>
        <v>0</v>
      </c>
      <c r="I462" s="152">
        <f t="shared" si="577"/>
        <v>0</v>
      </c>
      <c r="J462" s="154">
        <f t="shared" ref="J462" si="578">SUM(J463:J468)</f>
        <v>44148500</v>
      </c>
      <c r="K462" s="152">
        <f t="shared" si="577"/>
        <v>0</v>
      </c>
      <c r="L462" s="152">
        <f>L465+L466</f>
        <v>44148500</v>
      </c>
      <c r="M462" s="152">
        <f t="shared" si="577"/>
        <v>0</v>
      </c>
      <c r="N462" s="152">
        <f t="shared" si="577"/>
        <v>0</v>
      </c>
      <c r="O462" s="152">
        <f t="shared" ref="O462" si="579">SUM(O463:O468)</f>
        <v>44148500</v>
      </c>
      <c r="P462" s="152">
        <f t="shared" si="577"/>
        <v>0</v>
      </c>
      <c r="Q462" s="152">
        <f t="shared" si="577"/>
        <v>44010500</v>
      </c>
      <c r="R462" s="152">
        <f t="shared" si="576"/>
        <v>0</v>
      </c>
      <c r="S462" s="152">
        <f t="shared" si="576"/>
        <v>0</v>
      </c>
      <c r="T462" s="154">
        <f t="shared" si="576"/>
        <v>44010500</v>
      </c>
      <c r="U462" s="154">
        <f t="shared" si="576"/>
        <v>0</v>
      </c>
      <c r="V462" s="154">
        <f>O462-T462</f>
        <v>138000</v>
      </c>
    </row>
    <row r="463" spans="1:22" s="155" customFormat="1" ht="15.75" x14ac:dyDescent="0.25">
      <c r="A463" s="151"/>
      <c r="B463" s="84"/>
      <c r="C463" s="156" t="s">
        <v>10</v>
      </c>
      <c r="D463" s="157"/>
      <c r="E463" s="157"/>
      <c r="F463" s="157"/>
      <c r="G463" s="157"/>
      <c r="H463" s="157"/>
      <c r="I463" s="158"/>
      <c r="J463" s="158">
        <f t="shared" ref="J463:J464" si="580">SUM(F463:I463)</f>
        <v>0</v>
      </c>
      <c r="K463" s="157"/>
      <c r="L463" s="157"/>
      <c r="M463" s="157"/>
      <c r="N463" s="158"/>
      <c r="O463" s="157">
        <f t="shared" ref="O463:O464" si="581">SUM(K463:N463)</f>
        <v>0</v>
      </c>
      <c r="P463" s="157"/>
      <c r="Q463" s="157"/>
      <c r="R463" s="157"/>
      <c r="S463" s="157"/>
      <c r="T463" s="158">
        <f t="shared" ref="T463:T464" si="582">SUM(P463:S463)</f>
        <v>0</v>
      </c>
      <c r="U463" s="157">
        <f t="shared" ref="U463:U464" si="583">J463-O463</f>
        <v>0</v>
      </c>
      <c r="V463" s="157">
        <f t="shared" ref="V463:V464" si="584">O463-T463</f>
        <v>0</v>
      </c>
    </row>
    <row r="464" spans="1:22" s="155" customFormat="1" ht="15.75" x14ac:dyDescent="0.25">
      <c r="A464" s="151"/>
      <c r="B464" s="84"/>
      <c r="C464" s="156" t="s">
        <v>11</v>
      </c>
      <c r="D464" s="157"/>
      <c r="E464" s="159"/>
      <c r="F464" s="157"/>
      <c r="G464" s="157"/>
      <c r="H464" s="157"/>
      <c r="I464" s="158"/>
      <c r="J464" s="160">
        <f t="shared" si="580"/>
        <v>0</v>
      </c>
      <c r="K464" s="157"/>
      <c r="L464" s="157"/>
      <c r="M464" s="157"/>
      <c r="N464" s="158"/>
      <c r="O464" s="157">
        <f t="shared" si="581"/>
        <v>0</v>
      </c>
      <c r="P464" s="157"/>
      <c r="Q464" s="157"/>
      <c r="R464" s="157"/>
      <c r="S464" s="157"/>
      <c r="T464" s="160">
        <f t="shared" si="582"/>
        <v>0</v>
      </c>
      <c r="U464" s="157">
        <f t="shared" si="583"/>
        <v>0</v>
      </c>
      <c r="V464" s="157">
        <f t="shared" si="584"/>
        <v>0</v>
      </c>
    </row>
    <row r="465" spans="1:22" s="155" customFormat="1" ht="15.75" x14ac:dyDescent="0.25">
      <c r="A465" s="151"/>
      <c r="B465" s="84"/>
      <c r="C465" s="175" t="s">
        <v>197</v>
      </c>
      <c r="D465" s="157" t="s">
        <v>157</v>
      </c>
      <c r="E465" s="159">
        <v>43927</v>
      </c>
      <c r="F465" s="157"/>
      <c r="G465" s="157">
        <v>36129500</v>
      </c>
      <c r="H465" s="157"/>
      <c r="I465" s="158"/>
      <c r="J465" s="160">
        <f t="shared" si="569"/>
        <v>36129500</v>
      </c>
      <c r="K465" s="157"/>
      <c r="L465" s="157">
        <v>36129500</v>
      </c>
      <c r="M465" s="157"/>
      <c r="N465" s="158"/>
      <c r="O465" s="157">
        <f t="shared" si="570"/>
        <v>36129500</v>
      </c>
      <c r="P465" s="157"/>
      <c r="Q465" s="157">
        <f>O465</f>
        <v>36129500</v>
      </c>
      <c r="R465" s="157"/>
      <c r="S465" s="157"/>
      <c r="T465" s="160">
        <f t="shared" si="571"/>
        <v>36129500</v>
      </c>
      <c r="U465" s="157"/>
      <c r="V465" s="157">
        <f>O465-T465</f>
        <v>0</v>
      </c>
    </row>
    <row r="466" spans="1:22" s="155" customFormat="1" ht="15.75" x14ac:dyDescent="0.25">
      <c r="A466" s="151"/>
      <c r="B466" s="84"/>
      <c r="C466" s="175" t="s">
        <v>63</v>
      </c>
      <c r="D466" s="157" t="s">
        <v>178</v>
      </c>
      <c r="E466" s="159">
        <v>43949</v>
      </c>
      <c r="F466" s="157"/>
      <c r="G466" s="157">
        <v>8019000</v>
      </c>
      <c r="H466" s="157"/>
      <c r="I466" s="158"/>
      <c r="J466" s="160">
        <f t="shared" si="569"/>
        <v>8019000</v>
      </c>
      <c r="K466" s="157"/>
      <c r="L466" s="157">
        <v>8019000</v>
      </c>
      <c r="M466" s="157"/>
      <c r="N466" s="158"/>
      <c r="O466" s="157">
        <f t="shared" si="570"/>
        <v>8019000</v>
      </c>
      <c r="P466" s="157"/>
      <c r="Q466" s="157">
        <v>7881000</v>
      </c>
      <c r="R466" s="157"/>
      <c r="S466" s="157"/>
      <c r="T466" s="160">
        <f t="shared" si="571"/>
        <v>7881000</v>
      </c>
      <c r="U466" s="157"/>
      <c r="V466" s="157">
        <f>O466-T466</f>
        <v>138000</v>
      </c>
    </row>
    <row r="467" spans="1:22" s="155" customFormat="1" ht="15.75" x14ac:dyDescent="0.25">
      <c r="A467" s="151"/>
      <c r="B467" s="84"/>
      <c r="C467" s="156" t="s">
        <v>12</v>
      </c>
      <c r="D467" s="157"/>
      <c r="E467" s="157"/>
      <c r="F467" s="157"/>
      <c r="G467" s="157"/>
      <c r="H467" s="157"/>
      <c r="I467" s="158"/>
      <c r="J467" s="158">
        <f t="shared" si="569"/>
        <v>0</v>
      </c>
      <c r="K467" s="157"/>
      <c r="L467" s="157"/>
      <c r="M467" s="157"/>
      <c r="N467" s="158"/>
      <c r="O467" s="157">
        <f t="shared" si="570"/>
        <v>0</v>
      </c>
      <c r="P467" s="157"/>
      <c r="Q467" s="157"/>
      <c r="R467" s="157"/>
      <c r="S467" s="157"/>
      <c r="T467" s="158">
        <f t="shared" si="571"/>
        <v>0</v>
      </c>
      <c r="U467" s="157">
        <f t="shared" ref="U467:U468" si="585">J467-O467</f>
        <v>0</v>
      </c>
      <c r="V467" s="157">
        <f t="shared" ref="V467:V468" si="586">O467-T467</f>
        <v>0</v>
      </c>
    </row>
    <row r="468" spans="1:22" s="155" customFormat="1" ht="15.75" x14ac:dyDescent="0.25">
      <c r="A468" s="151"/>
      <c r="B468" s="84"/>
      <c r="C468" s="156" t="s">
        <v>13</v>
      </c>
      <c r="D468" s="157"/>
      <c r="E468" s="157"/>
      <c r="F468" s="157"/>
      <c r="G468" s="157"/>
      <c r="H468" s="157"/>
      <c r="I468" s="158"/>
      <c r="J468" s="158">
        <f t="shared" si="569"/>
        <v>0</v>
      </c>
      <c r="K468" s="157"/>
      <c r="L468" s="157"/>
      <c r="M468" s="157"/>
      <c r="N468" s="158"/>
      <c r="O468" s="157">
        <f t="shared" si="570"/>
        <v>0</v>
      </c>
      <c r="P468" s="157"/>
      <c r="Q468" s="157"/>
      <c r="R468" s="157"/>
      <c r="S468" s="157"/>
      <c r="T468" s="158">
        <f t="shared" si="571"/>
        <v>0</v>
      </c>
      <c r="U468" s="157">
        <f t="shared" si="585"/>
        <v>0</v>
      </c>
      <c r="V468" s="157">
        <f t="shared" si="586"/>
        <v>0</v>
      </c>
    </row>
    <row r="469" spans="1:22" s="155" customFormat="1" ht="15.75" x14ac:dyDescent="0.25">
      <c r="A469" s="151"/>
      <c r="B469" s="84"/>
      <c r="C469" s="138"/>
      <c r="D469" s="157"/>
      <c r="E469" s="157"/>
      <c r="F469" s="157"/>
      <c r="G469" s="157"/>
      <c r="H469" s="157"/>
      <c r="I469" s="158"/>
      <c r="J469" s="158"/>
      <c r="K469" s="157"/>
      <c r="L469" s="157"/>
      <c r="M469" s="157"/>
      <c r="N469" s="157"/>
      <c r="O469" s="157"/>
      <c r="P469" s="157"/>
      <c r="Q469" s="157"/>
      <c r="R469" s="157"/>
      <c r="S469" s="157"/>
      <c r="T469" s="158"/>
      <c r="U469" s="157"/>
      <c r="V469" s="157"/>
    </row>
    <row r="470" spans="1:22" s="155" customFormat="1" ht="15.75" x14ac:dyDescent="0.25">
      <c r="A470" s="151"/>
      <c r="B470" s="116"/>
      <c r="C470" s="165" t="s">
        <v>117</v>
      </c>
      <c r="D470" s="152"/>
      <c r="E470" s="152"/>
      <c r="F470" s="152">
        <f t="shared" ref="F470:U470" si="587">SUM(F471:F476)</f>
        <v>0</v>
      </c>
      <c r="G470" s="152">
        <f>G473+G474</f>
        <v>3153500</v>
      </c>
      <c r="H470" s="152">
        <f t="shared" ref="H470:Q470" si="588">H473+H474</f>
        <v>0</v>
      </c>
      <c r="I470" s="152">
        <f t="shared" si="588"/>
        <v>0</v>
      </c>
      <c r="J470" s="154">
        <f t="shared" ref="J470" si="589">SUM(J471:J476)</f>
        <v>3153500</v>
      </c>
      <c r="K470" s="152">
        <f t="shared" si="588"/>
        <v>0</v>
      </c>
      <c r="L470" s="152">
        <f>L473+L474</f>
        <v>3153500</v>
      </c>
      <c r="M470" s="152">
        <f t="shared" si="588"/>
        <v>0</v>
      </c>
      <c r="N470" s="152">
        <f t="shared" si="588"/>
        <v>0</v>
      </c>
      <c r="O470" s="152">
        <f t="shared" ref="O470" si="590">SUM(O471:O476)</f>
        <v>3153500</v>
      </c>
      <c r="P470" s="152">
        <f t="shared" si="588"/>
        <v>0</v>
      </c>
      <c r="Q470" s="152">
        <f t="shared" si="588"/>
        <v>3135500</v>
      </c>
      <c r="R470" s="152">
        <f t="shared" si="587"/>
        <v>18000</v>
      </c>
      <c r="S470" s="152">
        <f t="shared" si="587"/>
        <v>0</v>
      </c>
      <c r="T470" s="154">
        <f t="shared" si="587"/>
        <v>3153500</v>
      </c>
      <c r="U470" s="154">
        <f t="shared" si="587"/>
        <v>0</v>
      </c>
      <c r="V470" s="154">
        <f>O470-T470</f>
        <v>0</v>
      </c>
    </row>
    <row r="471" spans="1:22" s="155" customFormat="1" ht="15.75" x14ac:dyDescent="0.25">
      <c r="A471" s="151"/>
      <c r="B471" s="84"/>
      <c r="C471" s="156" t="s">
        <v>10</v>
      </c>
      <c r="D471" s="157"/>
      <c r="E471" s="157"/>
      <c r="F471" s="157"/>
      <c r="G471" s="157"/>
      <c r="H471" s="157"/>
      <c r="I471" s="158"/>
      <c r="J471" s="158">
        <f t="shared" ref="J471:J472" si="591">SUM(F471:I471)</f>
        <v>0</v>
      </c>
      <c r="K471" s="157"/>
      <c r="L471" s="157"/>
      <c r="M471" s="157"/>
      <c r="N471" s="158"/>
      <c r="O471" s="157">
        <f t="shared" ref="O471:O472" si="592">SUM(K471:N471)</f>
        <v>0</v>
      </c>
      <c r="P471" s="157"/>
      <c r="Q471" s="157"/>
      <c r="R471" s="157"/>
      <c r="S471" s="157"/>
      <c r="T471" s="158">
        <f t="shared" ref="T471:T472" si="593">SUM(P471:S471)</f>
        <v>0</v>
      </c>
      <c r="U471" s="157">
        <f t="shared" ref="U471:U472" si="594">J471-O471</f>
        <v>0</v>
      </c>
      <c r="V471" s="157">
        <f t="shared" ref="V471:V472" si="595">O471-T471</f>
        <v>0</v>
      </c>
    </row>
    <row r="472" spans="1:22" s="155" customFormat="1" ht="15.75" x14ac:dyDescent="0.25">
      <c r="A472" s="151"/>
      <c r="B472" s="84"/>
      <c r="C472" s="156" t="s">
        <v>11</v>
      </c>
      <c r="D472" s="157"/>
      <c r="E472" s="159"/>
      <c r="F472" s="157"/>
      <c r="G472" s="157"/>
      <c r="H472" s="157"/>
      <c r="I472" s="158"/>
      <c r="J472" s="160">
        <f t="shared" si="591"/>
        <v>0</v>
      </c>
      <c r="K472" s="157"/>
      <c r="L472" s="157"/>
      <c r="M472" s="157"/>
      <c r="N472" s="158"/>
      <c r="O472" s="157">
        <f t="shared" si="592"/>
        <v>0</v>
      </c>
      <c r="P472" s="157"/>
      <c r="Q472" s="157"/>
      <c r="R472" s="157"/>
      <c r="S472" s="157"/>
      <c r="T472" s="160">
        <f t="shared" si="593"/>
        <v>0</v>
      </c>
      <c r="U472" s="157">
        <f t="shared" si="594"/>
        <v>0</v>
      </c>
      <c r="V472" s="157">
        <f t="shared" si="595"/>
        <v>0</v>
      </c>
    </row>
    <row r="473" spans="1:22" s="155" customFormat="1" ht="15.75" x14ac:dyDescent="0.25">
      <c r="A473" s="151"/>
      <c r="B473" s="84"/>
      <c r="C473" s="175" t="s">
        <v>197</v>
      </c>
      <c r="D473" s="157" t="s">
        <v>157</v>
      </c>
      <c r="E473" s="159">
        <v>43927</v>
      </c>
      <c r="F473" s="157"/>
      <c r="G473" s="157">
        <v>2634500</v>
      </c>
      <c r="H473" s="157"/>
      <c r="I473" s="158"/>
      <c r="J473" s="160">
        <f t="shared" si="569"/>
        <v>2634500</v>
      </c>
      <c r="K473" s="157"/>
      <c r="L473" s="157">
        <v>2634500</v>
      </c>
      <c r="M473" s="157"/>
      <c r="N473" s="158"/>
      <c r="O473" s="157">
        <f t="shared" si="570"/>
        <v>2634500</v>
      </c>
      <c r="P473" s="157"/>
      <c r="Q473" s="157">
        <f>O473</f>
        <v>2634500</v>
      </c>
      <c r="R473" s="157"/>
      <c r="S473" s="157"/>
      <c r="T473" s="160">
        <f t="shared" si="571"/>
        <v>2634500</v>
      </c>
      <c r="U473" s="157"/>
      <c r="V473" s="157">
        <f>O473-T473</f>
        <v>0</v>
      </c>
    </row>
    <row r="474" spans="1:22" s="155" customFormat="1" ht="15.75" x14ac:dyDescent="0.25">
      <c r="A474" s="151"/>
      <c r="B474" s="84"/>
      <c r="C474" s="175" t="s">
        <v>63</v>
      </c>
      <c r="D474" s="157" t="s">
        <v>158</v>
      </c>
      <c r="E474" s="159">
        <v>43938</v>
      </c>
      <c r="F474" s="157"/>
      <c r="G474" s="157">
        <v>519000</v>
      </c>
      <c r="H474" s="157"/>
      <c r="I474" s="158"/>
      <c r="J474" s="160">
        <f t="shared" si="569"/>
        <v>519000</v>
      </c>
      <c r="K474" s="157"/>
      <c r="L474" s="157">
        <v>519000</v>
      </c>
      <c r="M474" s="157"/>
      <c r="N474" s="158"/>
      <c r="O474" s="157">
        <f t="shared" si="570"/>
        <v>519000</v>
      </c>
      <c r="P474" s="157"/>
      <c r="Q474" s="157">
        <v>501000</v>
      </c>
      <c r="R474" s="157">
        <v>18000</v>
      </c>
      <c r="S474" s="157"/>
      <c r="T474" s="160">
        <f t="shared" si="571"/>
        <v>519000</v>
      </c>
      <c r="U474" s="157"/>
      <c r="V474" s="157">
        <f>O474-T474</f>
        <v>0</v>
      </c>
    </row>
    <row r="475" spans="1:22" s="155" customFormat="1" ht="15.75" x14ac:dyDescent="0.25">
      <c r="A475" s="151"/>
      <c r="B475" s="84"/>
      <c r="C475" s="156" t="s">
        <v>12</v>
      </c>
      <c r="D475" s="157"/>
      <c r="E475" s="157"/>
      <c r="F475" s="157"/>
      <c r="G475" s="157"/>
      <c r="H475" s="157"/>
      <c r="I475" s="158"/>
      <c r="J475" s="158">
        <f t="shared" si="569"/>
        <v>0</v>
      </c>
      <c r="K475" s="157"/>
      <c r="L475" s="157"/>
      <c r="M475" s="157"/>
      <c r="N475" s="158"/>
      <c r="O475" s="157">
        <f t="shared" si="570"/>
        <v>0</v>
      </c>
      <c r="P475" s="157"/>
      <c r="Q475" s="157"/>
      <c r="R475" s="157"/>
      <c r="S475" s="157"/>
      <c r="T475" s="158">
        <f t="shared" si="571"/>
        <v>0</v>
      </c>
      <c r="U475" s="157">
        <f t="shared" ref="U475:U476" si="596">J475-O475</f>
        <v>0</v>
      </c>
      <c r="V475" s="157">
        <f t="shared" ref="V475:V476" si="597">O475-T475</f>
        <v>0</v>
      </c>
    </row>
    <row r="476" spans="1:22" s="155" customFormat="1" ht="15.75" x14ac:dyDescent="0.25">
      <c r="A476" s="151"/>
      <c r="B476" s="84"/>
      <c r="C476" s="156" t="s">
        <v>13</v>
      </c>
      <c r="D476" s="157"/>
      <c r="E476" s="157"/>
      <c r="F476" s="157"/>
      <c r="G476" s="157"/>
      <c r="H476" s="157"/>
      <c r="I476" s="158"/>
      <c r="J476" s="158">
        <f t="shared" si="569"/>
        <v>0</v>
      </c>
      <c r="K476" s="157"/>
      <c r="L476" s="157"/>
      <c r="M476" s="157"/>
      <c r="N476" s="158"/>
      <c r="O476" s="157">
        <f t="shared" si="570"/>
        <v>0</v>
      </c>
      <c r="P476" s="157"/>
      <c r="Q476" s="157"/>
      <c r="R476" s="157"/>
      <c r="S476" s="157"/>
      <c r="T476" s="158">
        <f t="shared" si="571"/>
        <v>0</v>
      </c>
      <c r="U476" s="157">
        <f t="shared" si="596"/>
        <v>0</v>
      </c>
      <c r="V476" s="157">
        <f t="shared" si="597"/>
        <v>0</v>
      </c>
    </row>
    <row r="477" spans="1:22" s="155" customFormat="1" ht="15.75" x14ac:dyDescent="0.25">
      <c r="A477" s="151"/>
      <c r="B477" s="84"/>
      <c r="C477" s="138"/>
      <c r="D477" s="157"/>
      <c r="E477" s="157"/>
      <c r="F477" s="157"/>
      <c r="G477" s="157"/>
      <c r="H477" s="157"/>
      <c r="I477" s="158"/>
      <c r="J477" s="158"/>
      <c r="K477" s="157"/>
      <c r="L477" s="157"/>
      <c r="M477" s="157"/>
      <c r="N477" s="157"/>
      <c r="O477" s="157"/>
      <c r="P477" s="157"/>
      <c r="Q477" s="157"/>
      <c r="R477" s="157"/>
      <c r="S477" s="157"/>
      <c r="T477" s="158"/>
      <c r="U477" s="157"/>
      <c r="V477" s="157"/>
    </row>
    <row r="478" spans="1:22" s="155" customFormat="1" ht="15.75" x14ac:dyDescent="0.25">
      <c r="A478" s="151"/>
      <c r="B478" s="116"/>
      <c r="C478" s="165" t="s">
        <v>118</v>
      </c>
      <c r="D478" s="152"/>
      <c r="E478" s="152"/>
      <c r="F478" s="152">
        <f t="shared" ref="F478:U478" si="598">SUM(F479:F484)</f>
        <v>0</v>
      </c>
      <c r="G478" s="152">
        <f>G481+G482</f>
        <v>36389500</v>
      </c>
      <c r="H478" s="152">
        <f t="shared" ref="H478:Q478" si="599">H481+H482</f>
        <v>0</v>
      </c>
      <c r="I478" s="152">
        <f t="shared" si="599"/>
        <v>0</v>
      </c>
      <c r="J478" s="154">
        <f t="shared" ref="J478" si="600">SUM(J479:J484)</f>
        <v>36389500</v>
      </c>
      <c r="K478" s="152">
        <f t="shared" si="599"/>
        <v>0</v>
      </c>
      <c r="L478" s="152">
        <f>L481+L482</f>
        <v>36389500</v>
      </c>
      <c r="M478" s="152">
        <f t="shared" si="599"/>
        <v>0</v>
      </c>
      <c r="N478" s="152">
        <f t="shared" si="599"/>
        <v>0</v>
      </c>
      <c r="O478" s="152">
        <f t="shared" ref="O478" si="601">SUM(O479:O484)</f>
        <v>36389500</v>
      </c>
      <c r="P478" s="152">
        <f t="shared" si="599"/>
        <v>0</v>
      </c>
      <c r="Q478" s="152">
        <f t="shared" si="599"/>
        <v>29441500</v>
      </c>
      <c r="R478" s="152">
        <f t="shared" si="598"/>
        <v>6696000</v>
      </c>
      <c r="S478" s="152">
        <f t="shared" si="598"/>
        <v>0</v>
      </c>
      <c r="T478" s="154">
        <f t="shared" si="598"/>
        <v>36137500</v>
      </c>
      <c r="U478" s="154">
        <f t="shared" si="598"/>
        <v>0</v>
      </c>
      <c r="V478" s="154">
        <f>O478-T478</f>
        <v>252000</v>
      </c>
    </row>
    <row r="479" spans="1:22" s="155" customFormat="1" ht="15.75" x14ac:dyDescent="0.25">
      <c r="A479" s="151"/>
      <c r="B479" s="84"/>
      <c r="C479" s="156" t="s">
        <v>10</v>
      </c>
      <c r="D479" s="157"/>
      <c r="E479" s="157"/>
      <c r="F479" s="157"/>
      <c r="G479" s="157"/>
      <c r="H479" s="157"/>
      <c r="I479" s="158"/>
      <c r="J479" s="158">
        <f t="shared" ref="J479:J480" si="602">SUM(F479:I479)</f>
        <v>0</v>
      </c>
      <c r="K479" s="157"/>
      <c r="L479" s="157"/>
      <c r="M479" s="157"/>
      <c r="N479" s="158"/>
      <c r="O479" s="157">
        <f t="shared" ref="O479:O480" si="603">SUM(K479:N479)</f>
        <v>0</v>
      </c>
      <c r="P479" s="157"/>
      <c r="Q479" s="157"/>
      <c r="R479" s="157"/>
      <c r="S479" s="157"/>
      <c r="T479" s="158">
        <f t="shared" ref="T479:T480" si="604">SUM(P479:S479)</f>
        <v>0</v>
      </c>
      <c r="U479" s="157">
        <f t="shared" ref="U479:U480" si="605">J479-O479</f>
        <v>0</v>
      </c>
      <c r="V479" s="157">
        <f t="shared" ref="V479:V480" si="606">O479-T479</f>
        <v>0</v>
      </c>
    </row>
    <row r="480" spans="1:22" s="155" customFormat="1" ht="15.75" x14ac:dyDescent="0.25">
      <c r="A480" s="151"/>
      <c r="B480" s="84"/>
      <c r="C480" s="156" t="s">
        <v>11</v>
      </c>
      <c r="D480" s="157"/>
      <c r="E480" s="159"/>
      <c r="F480" s="157"/>
      <c r="G480" s="157"/>
      <c r="H480" s="157"/>
      <c r="I480" s="158"/>
      <c r="J480" s="160">
        <f t="shared" si="602"/>
        <v>0</v>
      </c>
      <c r="K480" s="157"/>
      <c r="L480" s="157"/>
      <c r="M480" s="157"/>
      <c r="N480" s="158"/>
      <c r="O480" s="157">
        <f t="shared" si="603"/>
        <v>0</v>
      </c>
      <c r="P480" s="157"/>
      <c r="Q480" s="157"/>
      <c r="R480" s="157"/>
      <c r="S480" s="157"/>
      <c r="T480" s="160">
        <f t="shared" si="604"/>
        <v>0</v>
      </c>
      <c r="U480" s="157">
        <f t="shared" si="605"/>
        <v>0</v>
      </c>
      <c r="V480" s="157">
        <f t="shared" si="606"/>
        <v>0</v>
      </c>
    </row>
    <row r="481" spans="1:22" s="155" customFormat="1" ht="15.75" x14ac:dyDescent="0.25">
      <c r="A481" s="151"/>
      <c r="B481" s="84"/>
      <c r="C481" s="175" t="s">
        <v>197</v>
      </c>
      <c r="D481" s="157" t="s">
        <v>157</v>
      </c>
      <c r="E481" s="159">
        <v>43927</v>
      </c>
      <c r="F481" s="157"/>
      <c r="G481" s="157">
        <v>29441500</v>
      </c>
      <c r="H481" s="157"/>
      <c r="I481" s="158"/>
      <c r="J481" s="160">
        <f t="shared" si="569"/>
        <v>29441500</v>
      </c>
      <c r="K481" s="157"/>
      <c r="L481" s="157">
        <v>29441500</v>
      </c>
      <c r="M481" s="157"/>
      <c r="N481" s="158"/>
      <c r="O481" s="157">
        <f t="shared" si="570"/>
        <v>29441500</v>
      </c>
      <c r="P481" s="157"/>
      <c r="Q481" s="157">
        <f>O481</f>
        <v>29441500</v>
      </c>
      <c r="R481" s="157"/>
      <c r="S481" s="157"/>
      <c r="T481" s="160">
        <f t="shared" si="571"/>
        <v>29441500</v>
      </c>
      <c r="U481" s="157"/>
      <c r="V481" s="157">
        <f>O481-T481</f>
        <v>0</v>
      </c>
    </row>
    <row r="482" spans="1:22" s="155" customFormat="1" ht="15.75" x14ac:dyDescent="0.25">
      <c r="A482" s="151"/>
      <c r="B482" s="84"/>
      <c r="C482" s="175" t="s">
        <v>63</v>
      </c>
      <c r="D482" s="157" t="s">
        <v>159</v>
      </c>
      <c r="E482" s="159">
        <v>43941</v>
      </c>
      <c r="F482" s="157"/>
      <c r="G482" s="157">
        <v>6948000</v>
      </c>
      <c r="H482" s="157"/>
      <c r="I482" s="158"/>
      <c r="J482" s="160">
        <f t="shared" si="569"/>
        <v>6948000</v>
      </c>
      <c r="K482" s="157"/>
      <c r="L482" s="157">
        <v>6948000</v>
      </c>
      <c r="M482" s="157"/>
      <c r="N482" s="158"/>
      <c r="O482" s="157">
        <f t="shared" si="570"/>
        <v>6948000</v>
      </c>
      <c r="P482" s="157"/>
      <c r="Q482" s="157"/>
      <c r="R482" s="157">
        <v>6696000</v>
      </c>
      <c r="S482" s="157"/>
      <c r="T482" s="160">
        <f t="shared" si="571"/>
        <v>6696000</v>
      </c>
      <c r="U482" s="157"/>
      <c r="V482" s="157">
        <f>O482-T482</f>
        <v>252000</v>
      </c>
    </row>
    <row r="483" spans="1:22" s="155" customFormat="1" ht="15.75" x14ac:dyDescent="0.25">
      <c r="A483" s="151"/>
      <c r="B483" s="84"/>
      <c r="C483" s="156" t="s">
        <v>12</v>
      </c>
      <c r="D483" s="157"/>
      <c r="E483" s="157"/>
      <c r="F483" s="157"/>
      <c r="G483" s="157"/>
      <c r="H483" s="157"/>
      <c r="I483" s="158"/>
      <c r="J483" s="158">
        <f t="shared" si="569"/>
        <v>0</v>
      </c>
      <c r="K483" s="157"/>
      <c r="L483" s="157"/>
      <c r="M483" s="157"/>
      <c r="N483" s="158"/>
      <c r="O483" s="157">
        <f t="shared" si="570"/>
        <v>0</v>
      </c>
      <c r="P483" s="157"/>
      <c r="Q483" s="157"/>
      <c r="R483" s="157"/>
      <c r="S483" s="157"/>
      <c r="T483" s="158">
        <f t="shared" si="571"/>
        <v>0</v>
      </c>
      <c r="U483" s="157">
        <f t="shared" ref="U483:U484" si="607">J483-O483</f>
        <v>0</v>
      </c>
      <c r="V483" s="157">
        <f t="shared" ref="V483:V484" si="608">O483-T483</f>
        <v>0</v>
      </c>
    </row>
    <row r="484" spans="1:22" s="155" customFormat="1" ht="15.75" x14ac:dyDescent="0.25">
      <c r="A484" s="151"/>
      <c r="B484" s="84"/>
      <c r="C484" s="156" t="s">
        <v>13</v>
      </c>
      <c r="D484" s="157"/>
      <c r="E484" s="157"/>
      <c r="F484" s="157"/>
      <c r="G484" s="157"/>
      <c r="H484" s="157"/>
      <c r="I484" s="158"/>
      <c r="J484" s="158">
        <f t="shared" si="569"/>
        <v>0</v>
      </c>
      <c r="K484" s="157"/>
      <c r="L484" s="157"/>
      <c r="M484" s="157"/>
      <c r="N484" s="158"/>
      <c r="O484" s="157">
        <f t="shared" si="570"/>
        <v>0</v>
      </c>
      <c r="P484" s="157"/>
      <c r="Q484" s="157"/>
      <c r="R484" s="157"/>
      <c r="S484" s="157"/>
      <c r="T484" s="158">
        <f t="shared" si="571"/>
        <v>0</v>
      </c>
      <c r="U484" s="157">
        <f t="shared" si="607"/>
        <v>0</v>
      </c>
      <c r="V484" s="157">
        <f t="shared" si="608"/>
        <v>0</v>
      </c>
    </row>
    <row r="485" spans="1:22" s="155" customFormat="1" ht="15.75" x14ac:dyDescent="0.25">
      <c r="A485" s="151"/>
      <c r="B485" s="84"/>
      <c r="C485" s="138"/>
      <c r="D485" s="157"/>
      <c r="E485" s="157"/>
      <c r="F485" s="157"/>
      <c r="G485" s="157"/>
      <c r="H485" s="157"/>
      <c r="I485" s="158"/>
      <c r="J485" s="158"/>
      <c r="K485" s="157"/>
      <c r="L485" s="157"/>
      <c r="M485" s="157"/>
      <c r="N485" s="157"/>
      <c r="O485" s="157"/>
      <c r="P485" s="157"/>
      <c r="Q485" s="157"/>
      <c r="R485" s="157"/>
      <c r="S485" s="157"/>
      <c r="T485" s="158"/>
      <c r="U485" s="157"/>
      <c r="V485" s="157"/>
    </row>
    <row r="486" spans="1:22" s="155" customFormat="1" ht="15.75" x14ac:dyDescent="0.25">
      <c r="A486" s="151"/>
      <c r="B486" s="116"/>
      <c r="C486" s="165" t="s">
        <v>119</v>
      </c>
      <c r="D486" s="152"/>
      <c r="E486" s="152"/>
      <c r="F486" s="152">
        <f t="shared" ref="F486:U486" si="609">SUM(F487:F492)</f>
        <v>0</v>
      </c>
      <c r="G486" s="152">
        <f>G489+G490</f>
        <v>20306000</v>
      </c>
      <c r="H486" s="152">
        <f t="shared" ref="H486:Q486" si="610">H489+H490</f>
        <v>0</v>
      </c>
      <c r="I486" s="152">
        <f t="shared" si="610"/>
        <v>0</v>
      </c>
      <c r="J486" s="154">
        <f t="shared" ref="J486" si="611">SUM(J487:J492)</f>
        <v>20306000</v>
      </c>
      <c r="K486" s="152">
        <f t="shared" si="610"/>
        <v>0</v>
      </c>
      <c r="L486" s="152">
        <f>L489+L490</f>
        <v>20306000</v>
      </c>
      <c r="M486" s="152">
        <f t="shared" si="610"/>
        <v>0</v>
      </c>
      <c r="N486" s="152">
        <f t="shared" si="610"/>
        <v>0</v>
      </c>
      <c r="O486" s="152">
        <f t="shared" ref="O486" si="612">SUM(O487:O492)</f>
        <v>20306000</v>
      </c>
      <c r="P486" s="152">
        <f t="shared" si="610"/>
        <v>0</v>
      </c>
      <c r="Q486" s="152">
        <f t="shared" si="610"/>
        <v>16907000</v>
      </c>
      <c r="R486" s="152">
        <f t="shared" si="609"/>
        <v>0</v>
      </c>
      <c r="S486" s="152">
        <f t="shared" si="609"/>
        <v>0</v>
      </c>
      <c r="T486" s="154">
        <f t="shared" si="609"/>
        <v>16907000</v>
      </c>
      <c r="U486" s="154">
        <f t="shared" si="609"/>
        <v>0</v>
      </c>
      <c r="V486" s="154">
        <f>O486-T486</f>
        <v>3399000</v>
      </c>
    </row>
    <row r="487" spans="1:22" s="155" customFormat="1" ht="15.75" x14ac:dyDescent="0.25">
      <c r="A487" s="151"/>
      <c r="B487" s="84"/>
      <c r="C487" s="156" t="s">
        <v>10</v>
      </c>
      <c r="D487" s="157"/>
      <c r="E487" s="157"/>
      <c r="F487" s="157"/>
      <c r="G487" s="157"/>
      <c r="H487" s="157"/>
      <c r="I487" s="158"/>
      <c r="J487" s="158">
        <f t="shared" ref="J487:J516" si="613">SUM(F487:I487)</f>
        <v>0</v>
      </c>
      <c r="K487" s="157"/>
      <c r="L487" s="157"/>
      <c r="M487" s="157"/>
      <c r="N487" s="158"/>
      <c r="O487" s="157">
        <f t="shared" ref="O487:O516" si="614">SUM(K487:N487)</f>
        <v>0</v>
      </c>
      <c r="P487" s="157"/>
      <c r="Q487" s="157"/>
      <c r="R487" s="157"/>
      <c r="S487" s="157"/>
      <c r="T487" s="158">
        <f t="shared" ref="T487:T516" si="615">SUM(P487:S487)</f>
        <v>0</v>
      </c>
      <c r="U487" s="157">
        <f t="shared" ref="U487:U488" si="616">J487-O487</f>
        <v>0</v>
      </c>
      <c r="V487" s="157">
        <f t="shared" ref="V487:V488" si="617">O487-T487</f>
        <v>0</v>
      </c>
    </row>
    <row r="488" spans="1:22" s="155" customFormat="1" ht="15.75" x14ac:dyDescent="0.25">
      <c r="A488" s="151"/>
      <c r="B488" s="84"/>
      <c r="C488" s="156" t="s">
        <v>11</v>
      </c>
      <c r="D488" s="157"/>
      <c r="E488" s="159"/>
      <c r="F488" s="157"/>
      <c r="G488" s="157"/>
      <c r="H488" s="157"/>
      <c r="I488" s="158"/>
      <c r="J488" s="160">
        <f t="shared" si="613"/>
        <v>0</v>
      </c>
      <c r="K488" s="157"/>
      <c r="L488" s="157"/>
      <c r="M488" s="157"/>
      <c r="N488" s="158"/>
      <c r="O488" s="157">
        <f t="shared" si="614"/>
        <v>0</v>
      </c>
      <c r="P488" s="157"/>
      <c r="Q488" s="157"/>
      <c r="R488" s="157"/>
      <c r="S488" s="157"/>
      <c r="T488" s="160">
        <f t="shared" si="615"/>
        <v>0</v>
      </c>
      <c r="U488" s="157">
        <f t="shared" si="616"/>
        <v>0</v>
      </c>
      <c r="V488" s="157">
        <f t="shared" si="617"/>
        <v>0</v>
      </c>
    </row>
    <row r="489" spans="1:22" s="155" customFormat="1" ht="15.75" x14ac:dyDescent="0.25">
      <c r="A489" s="151"/>
      <c r="B489" s="84"/>
      <c r="C489" s="175" t="s">
        <v>197</v>
      </c>
      <c r="D489" s="157" t="s">
        <v>157</v>
      </c>
      <c r="E489" s="159">
        <v>43927</v>
      </c>
      <c r="F489" s="157"/>
      <c r="G489" s="157">
        <v>16907000</v>
      </c>
      <c r="H489" s="157"/>
      <c r="I489" s="158"/>
      <c r="J489" s="160">
        <f t="shared" si="613"/>
        <v>16907000</v>
      </c>
      <c r="K489" s="157"/>
      <c r="L489" s="157">
        <v>16907000</v>
      </c>
      <c r="M489" s="157"/>
      <c r="N489" s="158"/>
      <c r="O489" s="157">
        <f t="shared" si="614"/>
        <v>16907000</v>
      </c>
      <c r="P489" s="157"/>
      <c r="Q489" s="157">
        <f>O489</f>
        <v>16907000</v>
      </c>
      <c r="R489" s="157"/>
      <c r="S489" s="157"/>
      <c r="T489" s="160">
        <f t="shared" si="615"/>
        <v>16907000</v>
      </c>
      <c r="U489" s="157"/>
      <c r="V489" s="157">
        <f>O489-T489</f>
        <v>0</v>
      </c>
    </row>
    <row r="490" spans="1:22" s="155" customFormat="1" ht="15.75" x14ac:dyDescent="0.25">
      <c r="A490" s="151"/>
      <c r="B490" s="84"/>
      <c r="C490" s="175" t="s">
        <v>63</v>
      </c>
      <c r="D490" s="157" t="s">
        <v>174</v>
      </c>
      <c r="E490" s="159">
        <v>43949</v>
      </c>
      <c r="F490" s="157"/>
      <c r="G490" s="157">
        <v>3399000</v>
      </c>
      <c r="H490" s="157"/>
      <c r="I490" s="158"/>
      <c r="J490" s="160">
        <f t="shared" si="613"/>
        <v>3399000</v>
      </c>
      <c r="K490" s="157"/>
      <c r="L490" s="157">
        <v>3399000</v>
      </c>
      <c r="M490" s="157"/>
      <c r="N490" s="158"/>
      <c r="O490" s="157">
        <f t="shared" si="614"/>
        <v>3399000</v>
      </c>
      <c r="P490" s="157"/>
      <c r="Q490" s="157"/>
      <c r="R490" s="157"/>
      <c r="S490" s="157"/>
      <c r="T490" s="160">
        <f t="shared" si="615"/>
        <v>0</v>
      </c>
      <c r="U490" s="157"/>
      <c r="V490" s="157">
        <f>O490-T490</f>
        <v>3399000</v>
      </c>
    </row>
    <row r="491" spans="1:22" s="155" customFormat="1" ht="15.75" x14ac:dyDescent="0.25">
      <c r="A491" s="151"/>
      <c r="B491" s="84"/>
      <c r="C491" s="156" t="s">
        <v>12</v>
      </c>
      <c r="D491" s="157"/>
      <c r="E491" s="157"/>
      <c r="F491" s="157"/>
      <c r="G491" s="157"/>
      <c r="H491" s="157"/>
      <c r="I491" s="158"/>
      <c r="J491" s="158">
        <f t="shared" si="613"/>
        <v>0</v>
      </c>
      <c r="K491" s="157"/>
      <c r="L491" s="157"/>
      <c r="M491" s="157"/>
      <c r="N491" s="158"/>
      <c r="O491" s="157">
        <f t="shared" si="614"/>
        <v>0</v>
      </c>
      <c r="P491" s="157"/>
      <c r="Q491" s="157"/>
      <c r="R491" s="157"/>
      <c r="S491" s="157"/>
      <c r="T491" s="158">
        <f t="shared" si="615"/>
        <v>0</v>
      </c>
      <c r="U491" s="157">
        <f t="shared" ref="U491:U492" si="618">J491-O491</f>
        <v>0</v>
      </c>
      <c r="V491" s="157">
        <f t="shared" ref="V491:V492" si="619">O491-T491</f>
        <v>0</v>
      </c>
    </row>
    <row r="492" spans="1:22" s="155" customFormat="1" ht="15.75" x14ac:dyDescent="0.25">
      <c r="A492" s="151"/>
      <c r="B492" s="84"/>
      <c r="C492" s="156" t="s">
        <v>13</v>
      </c>
      <c r="D492" s="157"/>
      <c r="E492" s="157"/>
      <c r="F492" s="157"/>
      <c r="G492" s="157"/>
      <c r="H492" s="157"/>
      <c r="I492" s="158"/>
      <c r="J492" s="158">
        <f t="shared" si="613"/>
        <v>0</v>
      </c>
      <c r="K492" s="157"/>
      <c r="L492" s="157"/>
      <c r="M492" s="157"/>
      <c r="N492" s="158"/>
      <c r="O492" s="157">
        <f t="shared" si="614"/>
        <v>0</v>
      </c>
      <c r="P492" s="157"/>
      <c r="Q492" s="157"/>
      <c r="R492" s="157"/>
      <c r="S492" s="157"/>
      <c r="T492" s="158">
        <f t="shared" si="615"/>
        <v>0</v>
      </c>
      <c r="U492" s="157">
        <f t="shared" si="618"/>
        <v>0</v>
      </c>
      <c r="V492" s="157">
        <f t="shared" si="619"/>
        <v>0</v>
      </c>
    </row>
    <row r="493" spans="1:22" s="155" customFormat="1" ht="15.75" x14ac:dyDescent="0.25">
      <c r="A493" s="151"/>
      <c r="B493" s="84"/>
      <c r="C493" s="138"/>
      <c r="D493" s="157"/>
      <c r="E493" s="157"/>
      <c r="F493" s="157"/>
      <c r="G493" s="157"/>
      <c r="H493" s="157"/>
      <c r="I493" s="158"/>
      <c r="J493" s="158"/>
      <c r="K493" s="157"/>
      <c r="L493" s="157"/>
      <c r="M493" s="157"/>
      <c r="N493" s="157"/>
      <c r="O493" s="157"/>
      <c r="P493" s="157"/>
      <c r="Q493" s="157"/>
      <c r="R493" s="157"/>
      <c r="S493" s="157"/>
      <c r="T493" s="158"/>
      <c r="U493" s="157"/>
      <c r="V493" s="157"/>
    </row>
    <row r="494" spans="1:22" s="155" customFormat="1" ht="15.75" x14ac:dyDescent="0.25">
      <c r="A494" s="151"/>
      <c r="B494" s="116"/>
      <c r="C494" s="165" t="s">
        <v>120</v>
      </c>
      <c r="D494" s="152"/>
      <c r="E494" s="152"/>
      <c r="F494" s="152">
        <f t="shared" ref="F494:U494" si="620">SUM(F495:F500)</f>
        <v>0</v>
      </c>
      <c r="G494" s="152">
        <f>G497+G498</f>
        <v>35625000</v>
      </c>
      <c r="H494" s="152">
        <f t="shared" ref="H494:Q494" si="621">H497+H498</f>
        <v>0</v>
      </c>
      <c r="I494" s="152">
        <f t="shared" si="621"/>
        <v>0</v>
      </c>
      <c r="J494" s="154">
        <f t="shared" ref="J494" si="622">SUM(J495:J500)</f>
        <v>35625000</v>
      </c>
      <c r="K494" s="152">
        <f t="shared" si="621"/>
        <v>0</v>
      </c>
      <c r="L494" s="152">
        <f>L497+L498</f>
        <v>35625000</v>
      </c>
      <c r="M494" s="152">
        <f t="shared" si="621"/>
        <v>0</v>
      </c>
      <c r="N494" s="152">
        <f t="shared" si="621"/>
        <v>0</v>
      </c>
      <c r="O494" s="152">
        <f t="shared" ref="O494" si="623">SUM(O495:O500)</f>
        <v>35625000</v>
      </c>
      <c r="P494" s="152">
        <f t="shared" si="621"/>
        <v>0</v>
      </c>
      <c r="Q494" s="152">
        <f t="shared" si="621"/>
        <v>28941000</v>
      </c>
      <c r="R494" s="152">
        <f t="shared" si="620"/>
        <v>6684000</v>
      </c>
      <c r="S494" s="152">
        <f t="shared" si="620"/>
        <v>0</v>
      </c>
      <c r="T494" s="154">
        <f t="shared" si="620"/>
        <v>35625000</v>
      </c>
      <c r="U494" s="154">
        <f t="shared" si="620"/>
        <v>0</v>
      </c>
      <c r="V494" s="154">
        <f>O494-T494</f>
        <v>0</v>
      </c>
    </row>
    <row r="495" spans="1:22" s="155" customFormat="1" ht="15.75" x14ac:dyDescent="0.25">
      <c r="A495" s="151"/>
      <c r="B495" s="84"/>
      <c r="C495" s="156" t="s">
        <v>10</v>
      </c>
      <c r="D495" s="157"/>
      <c r="E495" s="157"/>
      <c r="F495" s="157"/>
      <c r="G495" s="157"/>
      <c r="H495" s="157"/>
      <c r="I495" s="158"/>
      <c r="J495" s="158">
        <f t="shared" ref="J495:J496" si="624">SUM(F495:I495)</f>
        <v>0</v>
      </c>
      <c r="K495" s="157"/>
      <c r="L495" s="157"/>
      <c r="M495" s="157"/>
      <c r="N495" s="158"/>
      <c r="O495" s="157">
        <f t="shared" ref="O495:O496" si="625">SUM(K495:N495)</f>
        <v>0</v>
      </c>
      <c r="P495" s="157"/>
      <c r="Q495" s="157"/>
      <c r="R495" s="157"/>
      <c r="S495" s="157"/>
      <c r="T495" s="158">
        <f t="shared" ref="T495:T496" si="626">SUM(P495:S495)</f>
        <v>0</v>
      </c>
      <c r="U495" s="157">
        <f t="shared" ref="U495:U496" si="627">J495-O495</f>
        <v>0</v>
      </c>
      <c r="V495" s="157">
        <f t="shared" ref="V495:V496" si="628">O495-T495</f>
        <v>0</v>
      </c>
    </row>
    <row r="496" spans="1:22" s="155" customFormat="1" ht="15.75" x14ac:dyDescent="0.25">
      <c r="A496" s="151"/>
      <c r="B496" s="84"/>
      <c r="C496" s="156" t="s">
        <v>11</v>
      </c>
      <c r="D496" s="157"/>
      <c r="E496" s="159"/>
      <c r="F496" s="157"/>
      <c r="G496" s="157"/>
      <c r="H496" s="157"/>
      <c r="I496" s="158"/>
      <c r="J496" s="160">
        <f t="shared" si="624"/>
        <v>0</v>
      </c>
      <c r="K496" s="157"/>
      <c r="L496" s="157"/>
      <c r="M496" s="157"/>
      <c r="N496" s="158"/>
      <c r="O496" s="157">
        <f t="shared" si="625"/>
        <v>0</v>
      </c>
      <c r="P496" s="157"/>
      <c r="Q496" s="157"/>
      <c r="R496" s="157"/>
      <c r="S496" s="157"/>
      <c r="T496" s="160">
        <f t="shared" si="626"/>
        <v>0</v>
      </c>
      <c r="U496" s="157">
        <f t="shared" si="627"/>
        <v>0</v>
      </c>
      <c r="V496" s="157">
        <f t="shared" si="628"/>
        <v>0</v>
      </c>
    </row>
    <row r="497" spans="1:22" s="155" customFormat="1" ht="15.75" x14ac:dyDescent="0.25">
      <c r="A497" s="151"/>
      <c r="B497" s="84"/>
      <c r="C497" s="175" t="s">
        <v>197</v>
      </c>
      <c r="D497" s="157" t="s">
        <v>157</v>
      </c>
      <c r="E497" s="159">
        <v>43927</v>
      </c>
      <c r="F497" s="157"/>
      <c r="G497" s="157">
        <v>28941000</v>
      </c>
      <c r="H497" s="157"/>
      <c r="I497" s="158"/>
      <c r="J497" s="160">
        <f t="shared" si="613"/>
        <v>28941000</v>
      </c>
      <c r="K497" s="157"/>
      <c r="L497" s="157">
        <v>28941000</v>
      </c>
      <c r="M497" s="157"/>
      <c r="N497" s="158"/>
      <c r="O497" s="157">
        <f t="shared" si="614"/>
        <v>28941000</v>
      </c>
      <c r="P497" s="157"/>
      <c r="Q497" s="157">
        <f>O497</f>
        <v>28941000</v>
      </c>
      <c r="R497" s="157"/>
      <c r="S497" s="157"/>
      <c r="T497" s="160">
        <f t="shared" si="615"/>
        <v>28941000</v>
      </c>
      <c r="U497" s="157"/>
      <c r="V497" s="157">
        <f>O497-T497</f>
        <v>0</v>
      </c>
    </row>
    <row r="498" spans="1:22" s="155" customFormat="1" ht="15.75" x14ac:dyDescent="0.25">
      <c r="A498" s="151"/>
      <c r="B498" s="84"/>
      <c r="C498" s="175" t="s">
        <v>63</v>
      </c>
      <c r="D498" s="157" t="s">
        <v>179</v>
      </c>
      <c r="E498" s="159">
        <v>43949</v>
      </c>
      <c r="F498" s="157"/>
      <c r="G498" s="157">
        <v>6684000</v>
      </c>
      <c r="H498" s="157"/>
      <c r="I498" s="158"/>
      <c r="J498" s="160">
        <f t="shared" si="613"/>
        <v>6684000</v>
      </c>
      <c r="K498" s="157"/>
      <c r="L498" s="157">
        <v>6684000</v>
      </c>
      <c r="M498" s="157"/>
      <c r="N498" s="158"/>
      <c r="O498" s="157">
        <f t="shared" si="614"/>
        <v>6684000</v>
      </c>
      <c r="P498" s="157"/>
      <c r="Q498" s="157"/>
      <c r="R498" s="157">
        <v>6684000</v>
      </c>
      <c r="S498" s="157"/>
      <c r="T498" s="160">
        <f t="shared" si="615"/>
        <v>6684000</v>
      </c>
      <c r="U498" s="157"/>
      <c r="V498" s="157">
        <f>O498-T498</f>
        <v>0</v>
      </c>
    </row>
    <row r="499" spans="1:22" s="155" customFormat="1" ht="15.75" x14ac:dyDescent="0.25">
      <c r="A499" s="151"/>
      <c r="B499" s="84"/>
      <c r="C499" s="156" t="s">
        <v>12</v>
      </c>
      <c r="D499" s="157"/>
      <c r="E499" s="157"/>
      <c r="F499" s="157"/>
      <c r="G499" s="157"/>
      <c r="H499" s="157"/>
      <c r="I499" s="158"/>
      <c r="J499" s="158">
        <f t="shared" si="613"/>
        <v>0</v>
      </c>
      <c r="K499" s="157"/>
      <c r="L499" s="157"/>
      <c r="M499" s="157"/>
      <c r="N499" s="158"/>
      <c r="O499" s="157">
        <f t="shared" si="614"/>
        <v>0</v>
      </c>
      <c r="P499" s="157"/>
      <c r="Q499" s="157"/>
      <c r="R499" s="157"/>
      <c r="S499" s="157"/>
      <c r="T499" s="158">
        <f t="shared" si="615"/>
        <v>0</v>
      </c>
      <c r="U499" s="157">
        <f t="shared" ref="U499:U500" si="629">J499-O499</f>
        <v>0</v>
      </c>
      <c r="V499" s="157">
        <f t="shared" ref="V499:V500" si="630">O499-T499</f>
        <v>0</v>
      </c>
    </row>
    <row r="500" spans="1:22" s="155" customFormat="1" ht="15.75" x14ac:dyDescent="0.25">
      <c r="A500" s="151"/>
      <c r="B500" s="84"/>
      <c r="C500" s="156" t="s">
        <v>13</v>
      </c>
      <c r="D500" s="157"/>
      <c r="E500" s="157"/>
      <c r="F500" s="157"/>
      <c r="G500" s="157"/>
      <c r="H500" s="157"/>
      <c r="I500" s="158"/>
      <c r="J500" s="158">
        <f t="shared" si="613"/>
        <v>0</v>
      </c>
      <c r="K500" s="157"/>
      <c r="L500" s="157"/>
      <c r="M500" s="157"/>
      <c r="N500" s="158"/>
      <c r="O500" s="157">
        <f t="shared" si="614"/>
        <v>0</v>
      </c>
      <c r="P500" s="157"/>
      <c r="Q500" s="157"/>
      <c r="R500" s="157"/>
      <c r="S500" s="157"/>
      <c r="T500" s="158">
        <f t="shared" si="615"/>
        <v>0</v>
      </c>
      <c r="U500" s="157">
        <f t="shared" si="629"/>
        <v>0</v>
      </c>
      <c r="V500" s="157">
        <f t="shared" si="630"/>
        <v>0</v>
      </c>
    </row>
    <row r="501" spans="1:22" s="155" customFormat="1" ht="15.75" x14ac:dyDescent="0.25">
      <c r="A501" s="151"/>
      <c r="B501" s="84"/>
      <c r="C501" s="138"/>
      <c r="D501" s="157"/>
      <c r="E501" s="157"/>
      <c r="F501" s="157"/>
      <c r="G501" s="157"/>
      <c r="H501" s="157"/>
      <c r="I501" s="158"/>
      <c r="J501" s="158"/>
      <c r="K501" s="157"/>
      <c r="L501" s="157"/>
      <c r="M501" s="157"/>
      <c r="N501" s="157"/>
      <c r="O501" s="157"/>
      <c r="P501" s="157"/>
      <c r="Q501" s="157"/>
      <c r="R501" s="157"/>
      <c r="S501" s="157"/>
      <c r="T501" s="158"/>
      <c r="U501" s="157"/>
      <c r="V501" s="157"/>
    </row>
    <row r="502" spans="1:22" s="155" customFormat="1" ht="15.75" x14ac:dyDescent="0.25">
      <c r="A502" s="151"/>
      <c r="B502" s="116"/>
      <c r="C502" s="165" t="s">
        <v>121</v>
      </c>
      <c r="D502" s="152"/>
      <c r="E502" s="152"/>
      <c r="F502" s="152">
        <f t="shared" ref="F502:U502" si="631">SUM(F503:F508)</f>
        <v>0</v>
      </c>
      <c r="G502" s="152">
        <f>G505+G506</f>
        <v>15313500</v>
      </c>
      <c r="H502" s="152">
        <f t="shared" ref="H502:Q502" si="632">H505+H506</f>
        <v>0</v>
      </c>
      <c r="I502" s="152">
        <f t="shared" si="632"/>
        <v>0</v>
      </c>
      <c r="J502" s="154">
        <f t="shared" ref="J502" si="633">SUM(J503:J508)</f>
        <v>15313500</v>
      </c>
      <c r="K502" s="152">
        <f t="shared" si="632"/>
        <v>0</v>
      </c>
      <c r="L502" s="152">
        <f>L505+L506</f>
        <v>15313500</v>
      </c>
      <c r="M502" s="152">
        <f t="shared" si="632"/>
        <v>0</v>
      </c>
      <c r="N502" s="152">
        <f t="shared" si="632"/>
        <v>0</v>
      </c>
      <c r="O502" s="152">
        <f t="shared" ref="O502" si="634">SUM(O503:O508)</f>
        <v>15313500</v>
      </c>
      <c r="P502" s="152">
        <f t="shared" si="632"/>
        <v>0</v>
      </c>
      <c r="Q502" s="152">
        <f t="shared" si="632"/>
        <v>12094500</v>
      </c>
      <c r="R502" s="152">
        <f t="shared" si="631"/>
        <v>3219000</v>
      </c>
      <c r="S502" s="152">
        <f t="shared" si="631"/>
        <v>0</v>
      </c>
      <c r="T502" s="154">
        <f t="shared" si="631"/>
        <v>15313500</v>
      </c>
      <c r="U502" s="154">
        <f t="shared" si="631"/>
        <v>0</v>
      </c>
      <c r="V502" s="154">
        <f>O502-T502</f>
        <v>0</v>
      </c>
    </row>
    <row r="503" spans="1:22" s="155" customFormat="1" ht="15.75" x14ac:dyDescent="0.25">
      <c r="A503" s="151"/>
      <c r="B503" s="84"/>
      <c r="C503" s="156" t="s">
        <v>10</v>
      </c>
      <c r="D503" s="157"/>
      <c r="E503" s="157"/>
      <c r="F503" s="157"/>
      <c r="G503" s="157"/>
      <c r="H503" s="157"/>
      <c r="I503" s="158"/>
      <c r="J503" s="158">
        <f t="shared" ref="J503:J504" si="635">SUM(F503:I503)</f>
        <v>0</v>
      </c>
      <c r="K503" s="157"/>
      <c r="L503" s="157"/>
      <c r="M503" s="157"/>
      <c r="N503" s="158"/>
      <c r="O503" s="157">
        <f t="shared" ref="O503:O504" si="636">SUM(K503:N503)</f>
        <v>0</v>
      </c>
      <c r="P503" s="157"/>
      <c r="Q503" s="157"/>
      <c r="R503" s="157"/>
      <c r="S503" s="157"/>
      <c r="T503" s="158">
        <f t="shared" ref="T503:T504" si="637">SUM(P503:S503)</f>
        <v>0</v>
      </c>
      <c r="U503" s="157">
        <f t="shared" ref="U503:U504" si="638">J503-O503</f>
        <v>0</v>
      </c>
      <c r="V503" s="157">
        <f t="shared" ref="V503:V504" si="639">O503-T503</f>
        <v>0</v>
      </c>
    </row>
    <row r="504" spans="1:22" s="155" customFormat="1" ht="15.75" x14ac:dyDescent="0.25">
      <c r="A504" s="151"/>
      <c r="B504" s="84"/>
      <c r="C504" s="156" t="s">
        <v>11</v>
      </c>
      <c r="D504" s="157"/>
      <c r="E504" s="159"/>
      <c r="F504" s="157"/>
      <c r="G504" s="157"/>
      <c r="H504" s="157"/>
      <c r="I504" s="158"/>
      <c r="J504" s="160">
        <f t="shared" si="635"/>
        <v>0</v>
      </c>
      <c r="K504" s="157"/>
      <c r="L504" s="157"/>
      <c r="M504" s="157"/>
      <c r="N504" s="158"/>
      <c r="O504" s="157">
        <f t="shared" si="636"/>
        <v>0</v>
      </c>
      <c r="P504" s="157"/>
      <c r="Q504" s="157"/>
      <c r="R504" s="157"/>
      <c r="S504" s="157"/>
      <c r="T504" s="160">
        <f t="shared" si="637"/>
        <v>0</v>
      </c>
      <c r="U504" s="157">
        <f t="shared" si="638"/>
        <v>0</v>
      </c>
      <c r="V504" s="157">
        <f t="shared" si="639"/>
        <v>0</v>
      </c>
    </row>
    <row r="505" spans="1:22" s="155" customFormat="1" ht="15.75" x14ac:dyDescent="0.25">
      <c r="A505" s="151"/>
      <c r="B505" s="84"/>
      <c r="C505" s="175" t="s">
        <v>197</v>
      </c>
      <c r="D505" s="157" t="s">
        <v>157</v>
      </c>
      <c r="E505" s="159">
        <v>43927</v>
      </c>
      <c r="F505" s="157"/>
      <c r="G505" s="157">
        <v>12094500</v>
      </c>
      <c r="H505" s="157"/>
      <c r="I505" s="158"/>
      <c r="J505" s="160">
        <f t="shared" si="613"/>
        <v>12094500</v>
      </c>
      <c r="K505" s="157"/>
      <c r="L505" s="157">
        <v>12094500</v>
      </c>
      <c r="M505" s="157"/>
      <c r="N505" s="158"/>
      <c r="O505" s="157">
        <f t="shared" si="614"/>
        <v>12094500</v>
      </c>
      <c r="P505" s="157"/>
      <c r="Q505" s="157">
        <f>O505</f>
        <v>12094500</v>
      </c>
      <c r="R505" s="157"/>
      <c r="S505" s="157"/>
      <c r="T505" s="160">
        <f t="shared" si="615"/>
        <v>12094500</v>
      </c>
      <c r="U505" s="157"/>
      <c r="V505" s="157">
        <f>O505-T505</f>
        <v>0</v>
      </c>
    </row>
    <row r="506" spans="1:22" s="155" customFormat="1" ht="15.75" x14ac:dyDescent="0.25">
      <c r="A506" s="151"/>
      <c r="B506" s="84"/>
      <c r="C506" s="175" t="s">
        <v>63</v>
      </c>
      <c r="D506" s="157" t="s">
        <v>180</v>
      </c>
      <c r="E506" s="159">
        <v>43949</v>
      </c>
      <c r="F506" s="157"/>
      <c r="G506" s="157">
        <v>3219000</v>
      </c>
      <c r="H506" s="157"/>
      <c r="I506" s="158"/>
      <c r="J506" s="160">
        <f t="shared" si="613"/>
        <v>3219000</v>
      </c>
      <c r="K506" s="157"/>
      <c r="L506" s="157">
        <v>3219000</v>
      </c>
      <c r="M506" s="157"/>
      <c r="N506" s="158"/>
      <c r="O506" s="157">
        <f t="shared" si="614"/>
        <v>3219000</v>
      </c>
      <c r="P506" s="157"/>
      <c r="Q506" s="157"/>
      <c r="R506" s="157">
        <v>3219000</v>
      </c>
      <c r="S506" s="157"/>
      <c r="T506" s="160">
        <f t="shared" si="615"/>
        <v>3219000</v>
      </c>
      <c r="U506" s="157"/>
      <c r="V506" s="157">
        <f>O506-T506</f>
        <v>0</v>
      </c>
    </row>
    <row r="507" spans="1:22" s="155" customFormat="1" ht="15.75" x14ac:dyDescent="0.25">
      <c r="A507" s="151"/>
      <c r="B507" s="84"/>
      <c r="C507" s="156" t="s">
        <v>12</v>
      </c>
      <c r="D507" s="157"/>
      <c r="E507" s="157"/>
      <c r="F507" s="157"/>
      <c r="G507" s="157"/>
      <c r="H507" s="157"/>
      <c r="I507" s="158"/>
      <c r="J507" s="158">
        <f t="shared" si="613"/>
        <v>0</v>
      </c>
      <c r="K507" s="157"/>
      <c r="L507" s="157"/>
      <c r="M507" s="157"/>
      <c r="N507" s="158"/>
      <c r="O507" s="157">
        <f t="shared" si="614"/>
        <v>0</v>
      </c>
      <c r="P507" s="157"/>
      <c r="Q507" s="157"/>
      <c r="R507" s="157"/>
      <c r="S507" s="157"/>
      <c r="T507" s="158">
        <f t="shared" si="615"/>
        <v>0</v>
      </c>
      <c r="U507" s="157">
        <f t="shared" ref="U507:U508" si="640">J507-O507</f>
        <v>0</v>
      </c>
      <c r="V507" s="157">
        <f t="shared" ref="V507:V508" si="641">O507-T507</f>
        <v>0</v>
      </c>
    </row>
    <row r="508" spans="1:22" s="155" customFormat="1" ht="15.75" x14ac:dyDescent="0.25">
      <c r="A508" s="151"/>
      <c r="B508" s="84"/>
      <c r="C508" s="156" t="s">
        <v>13</v>
      </c>
      <c r="D508" s="157"/>
      <c r="E508" s="157"/>
      <c r="F508" s="157"/>
      <c r="G508" s="157"/>
      <c r="H508" s="157"/>
      <c r="I508" s="158"/>
      <c r="J508" s="158">
        <f t="shared" si="613"/>
        <v>0</v>
      </c>
      <c r="K508" s="157"/>
      <c r="L508" s="157"/>
      <c r="M508" s="157"/>
      <c r="N508" s="158"/>
      <c r="O508" s="157">
        <f t="shared" si="614"/>
        <v>0</v>
      </c>
      <c r="P508" s="157"/>
      <c r="Q508" s="157"/>
      <c r="R508" s="157"/>
      <c r="S508" s="157"/>
      <c r="T508" s="158">
        <f t="shared" si="615"/>
        <v>0</v>
      </c>
      <c r="U508" s="157">
        <f t="shared" si="640"/>
        <v>0</v>
      </c>
      <c r="V508" s="157">
        <f t="shared" si="641"/>
        <v>0</v>
      </c>
    </row>
    <row r="509" spans="1:22" s="155" customFormat="1" ht="15.75" x14ac:dyDescent="0.25">
      <c r="A509" s="151"/>
      <c r="B509" s="84"/>
      <c r="C509" s="138"/>
      <c r="D509" s="157"/>
      <c r="E509" s="157"/>
      <c r="F509" s="157"/>
      <c r="G509" s="157"/>
      <c r="H509" s="157"/>
      <c r="I509" s="158"/>
      <c r="J509" s="158"/>
      <c r="K509" s="157"/>
      <c r="L509" s="157"/>
      <c r="M509" s="157"/>
      <c r="N509" s="157"/>
      <c r="O509" s="157"/>
      <c r="P509" s="157"/>
      <c r="Q509" s="157"/>
      <c r="R509" s="157"/>
      <c r="S509" s="157"/>
      <c r="T509" s="158"/>
      <c r="U509" s="157"/>
      <c r="V509" s="157"/>
    </row>
    <row r="510" spans="1:22" s="155" customFormat="1" ht="15.75" x14ac:dyDescent="0.25">
      <c r="A510" s="151"/>
      <c r="B510" s="116"/>
      <c r="C510" s="165" t="s">
        <v>122</v>
      </c>
      <c r="D510" s="152"/>
      <c r="E510" s="152"/>
      <c r="F510" s="152">
        <f t="shared" ref="F510:U510" si="642">SUM(F511:F516)</f>
        <v>0</v>
      </c>
      <c r="G510" s="152">
        <f>G513+G514</f>
        <v>25080000</v>
      </c>
      <c r="H510" s="152">
        <f t="shared" ref="H510:Q510" si="643">H513+H514</f>
        <v>0</v>
      </c>
      <c r="I510" s="152">
        <f t="shared" si="643"/>
        <v>0</v>
      </c>
      <c r="J510" s="154">
        <f t="shared" ref="J510" si="644">SUM(J511:J516)</f>
        <v>25080000</v>
      </c>
      <c r="K510" s="152">
        <f t="shared" si="643"/>
        <v>0</v>
      </c>
      <c r="L510" s="152">
        <f>L513+L514</f>
        <v>25080000</v>
      </c>
      <c r="M510" s="152">
        <f t="shared" si="643"/>
        <v>0</v>
      </c>
      <c r="N510" s="152">
        <f t="shared" si="643"/>
        <v>0</v>
      </c>
      <c r="O510" s="152">
        <f t="shared" ref="O510" si="645">SUM(O511:O516)</f>
        <v>25080000</v>
      </c>
      <c r="P510" s="152">
        <f t="shared" si="643"/>
        <v>0</v>
      </c>
      <c r="Q510" s="152">
        <f t="shared" si="643"/>
        <v>24981000</v>
      </c>
      <c r="R510" s="152">
        <f t="shared" si="642"/>
        <v>0</v>
      </c>
      <c r="S510" s="152">
        <f t="shared" si="642"/>
        <v>0</v>
      </c>
      <c r="T510" s="154">
        <f t="shared" si="642"/>
        <v>24981000</v>
      </c>
      <c r="U510" s="154">
        <f t="shared" si="642"/>
        <v>0</v>
      </c>
      <c r="V510" s="154">
        <f>O510-T510</f>
        <v>99000</v>
      </c>
    </row>
    <row r="511" spans="1:22" s="155" customFormat="1" ht="15.75" x14ac:dyDescent="0.25">
      <c r="A511" s="151"/>
      <c r="B511" s="84"/>
      <c r="C511" s="156" t="s">
        <v>10</v>
      </c>
      <c r="D511" s="157"/>
      <c r="E511" s="157"/>
      <c r="F511" s="157"/>
      <c r="G511" s="157"/>
      <c r="H511" s="157"/>
      <c r="I511" s="158"/>
      <c r="J511" s="158">
        <f t="shared" ref="J511:J512" si="646">SUM(F511:I511)</f>
        <v>0</v>
      </c>
      <c r="K511" s="157"/>
      <c r="L511" s="157"/>
      <c r="M511" s="157"/>
      <c r="N511" s="158"/>
      <c r="O511" s="157">
        <f t="shared" ref="O511:O512" si="647">SUM(K511:N511)</f>
        <v>0</v>
      </c>
      <c r="P511" s="157"/>
      <c r="Q511" s="157"/>
      <c r="R511" s="157"/>
      <c r="S511" s="157"/>
      <c r="T511" s="158">
        <f t="shared" ref="T511:T512" si="648">SUM(P511:S511)</f>
        <v>0</v>
      </c>
      <c r="U511" s="157">
        <f t="shared" ref="U511:U512" si="649">J511-O511</f>
        <v>0</v>
      </c>
      <c r="V511" s="157">
        <f t="shared" ref="V511:V512" si="650">O511-T511</f>
        <v>0</v>
      </c>
    </row>
    <row r="512" spans="1:22" s="155" customFormat="1" ht="15.75" x14ac:dyDescent="0.25">
      <c r="A512" s="151"/>
      <c r="B512" s="84"/>
      <c r="C512" s="156" t="s">
        <v>11</v>
      </c>
      <c r="D512" s="157"/>
      <c r="E512" s="159"/>
      <c r="F512" s="157"/>
      <c r="G512" s="157"/>
      <c r="H512" s="157"/>
      <c r="I512" s="158"/>
      <c r="J512" s="160">
        <f t="shared" si="646"/>
        <v>0</v>
      </c>
      <c r="K512" s="157"/>
      <c r="L512" s="157"/>
      <c r="M512" s="157"/>
      <c r="N512" s="158"/>
      <c r="O512" s="157">
        <f t="shared" si="647"/>
        <v>0</v>
      </c>
      <c r="P512" s="157"/>
      <c r="Q512" s="157"/>
      <c r="R512" s="157"/>
      <c r="S512" s="157"/>
      <c r="T512" s="160">
        <f t="shared" si="648"/>
        <v>0</v>
      </c>
      <c r="U512" s="157">
        <f t="shared" si="649"/>
        <v>0</v>
      </c>
      <c r="V512" s="157">
        <f t="shared" si="650"/>
        <v>0</v>
      </c>
    </row>
    <row r="513" spans="1:22" s="155" customFormat="1" ht="15.75" x14ac:dyDescent="0.25">
      <c r="A513" s="151"/>
      <c r="B513" s="84"/>
      <c r="C513" s="175" t="s">
        <v>197</v>
      </c>
      <c r="D513" s="157" t="s">
        <v>157</v>
      </c>
      <c r="E513" s="159">
        <v>43927</v>
      </c>
      <c r="F513" s="157"/>
      <c r="G513" s="157">
        <v>20163000</v>
      </c>
      <c r="H513" s="157"/>
      <c r="I513" s="158"/>
      <c r="J513" s="160">
        <f t="shared" si="613"/>
        <v>20163000</v>
      </c>
      <c r="K513" s="157"/>
      <c r="L513" s="157">
        <v>20163000</v>
      </c>
      <c r="M513" s="157"/>
      <c r="N513" s="158"/>
      <c r="O513" s="157">
        <f t="shared" si="614"/>
        <v>20163000</v>
      </c>
      <c r="P513" s="157"/>
      <c r="Q513" s="157">
        <f>O513</f>
        <v>20163000</v>
      </c>
      <c r="R513" s="157"/>
      <c r="S513" s="157"/>
      <c r="T513" s="160">
        <f t="shared" si="615"/>
        <v>20163000</v>
      </c>
      <c r="U513" s="157"/>
      <c r="V513" s="157">
        <f>O513-T513</f>
        <v>0</v>
      </c>
    </row>
    <row r="514" spans="1:22" s="155" customFormat="1" ht="15.75" x14ac:dyDescent="0.25">
      <c r="A514" s="151"/>
      <c r="B514" s="84"/>
      <c r="C514" s="175" t="s">
        <v>63</v>
      </c>
      <c r="D514" s="157" t="s">
        <v>159</v>
      </c>
      <c r="E514" s="159">
        <v>43941</v>
      </c>
      <c r="F514" s="157"/>
      <c r="G514" s="157">
        <v>4917000</v>
      </c>
      <c r="H514" s="157"/>
      <c r="I514" s="158"/>
      <c r="J514" s="160">
        <f t="shared" si="613"/>
        <v>4917000</v>
      </c>
      <c r="K514" s="157"/>
      <c r="L514" s="157">
        <v>4917000</v>
      </c>
      <c r="M514" s="157"/>
      <c r="N514" s="158"/>
      <c r="O514" s="157">
        <f t="shared" si="614"/>
        <v>4917000</v>
      </c>
      <c r="P514" s="157"/>
      <c r="Q514" s="157">
        <v>4818000</v>
      </c>
      <c r="R514" s="157"/>
      <c r="S514" s="157"/>
      <c r="T514" s="160">
        <f t="shared" si="615"/>
        <v>4818000</v>
      </c>
      <c r="U514" s="157"/>
      <c r="V514" s="157">
        <f>O514-T514</f>
        <v>99000</v>
      </c>
    </row>
    <row r="515" spans="1:22" s="155" customFormat="1" ht="15.75" x14ac:dyDescent="0.25">
      <c r="A515" s="151"/>
      <c r="B515" s="84"/>
      <c r="C515" s="156" t="s">
        <v>12</v>
      </c>
      <c r="D515" s="157"/>
      <c r="E515" s="157"/>
      <c r="F515" s="157"/>
      <c r="G515" s="157"/>
      <c r="H515" s="157"/>
      <c r="I515" s="158"/>
      <c r="J515" s="158">
        <f t="shared" si="613"/>
        <v>0</v>
      </c>
      <c r="K515" s="157"/>
      <c r="L515" s="157"/>
      <c r="M515" s="157"/>
      <c r="N515" s="158"/>
      <c r="O515" s="157">
        <f t="shared" si="614"/>
        <v>0</v>
      </c>
      <c r="P515" s="157"/>
      <c r="Q515" s="157"/>
      <c r="R515" s="157"/>
      <c r="S515" s="157"/>
      <c r="T515" s="158">
        <f t="shared" si="615"/>
        <v>0</v>
      </c>
      <c r="U515" s="157">
        <f t="shared" ref="U515:U516" si="651">J515-O515</f>
        <v>0</v>
      </c>
      <c r="V515" s="157">
        <f t="shared" ref="V515:V516" si="652">O515-T515</f>
        <v>0</v>
      </c>
    </row>
    <row r="516" spans="1:22" s="155" customFormat="1" ht="15.75" x14ac:dyDescent="0.25">
      <c r="A516" s="151"/>
      <c r="B516" s="84"/>
      <c r="C516" s="156" t="s">
        <v>13</v>
      </c>
      <c r="D516" s="157"/>
      <c r="E516" s="157"/>
      <c r="F516" s="157"/>
      <c r="G516" s="157"/>
      <c r="H516" s="157"/>
      <c r="I516" s="158"/>
      <c r="J516" s="158">
        <f t="shared" si="613"/>
        <v>0</v>
      </c>
      <c r="K516" s="157"/>
      <c r="L516" s="157"/>
      <c r="M516" s="157"/>
      <c r="N516" s="158"/>
      <c r="O516" s="157">
        <f t="shared" si="614"/>
        <v>0</v>
      </c>
      <c r="P516" s="157"/>
      <c r="Q516" s="157"/>
      <c r="R516" s="157"/>
      <c r="S516" s="157"/>
      <c r="T516" s="158">
        <f t="shared" si="615"/>
        <v>0</v>
      </c>
      <c r="U516" s="157">
        <f t="shared" si="651"/>
        <v>0</v>
      </c>
      <c r="V516" s="157">
        <f t="shared" si="652"/>
        <v>0</v>
      </c>
    </row>
    <row r="517" spans="1:22" s="155" customFormat="1" ht="15.75" x14ac:dyDescent="0.25">
      <c r="A517" s="151"/>
      <c r="B517" s="84"/>
      <c r="C517" s="138"/>
      <c r="D517" s="157"/>
      <c r="E517" s="157"/>
      <c r="F517" s="157"/>
      <c r="G517" s="157"/>
      <c r="H517" s="157"/>
      <c r="I517" s="158"/>
      <c r="J517" s="158"/>
      <c r="K517" s="157"/>
      <c r="L517" s="157"/>
      <c r="M517" s="157"/>
      <c r="N517" s="157"/>
      <c r="O517" s="157"/>
      <c r="P517" s="157"/>
      <c r="Q517" s="157"/>
      <c r="R517" s="157"/>
      <c r="S517" s="157"/>
      <c r="T517" s="158"/>
      <c r="U517" s="157"/>
      <c r="V517" s="157"/>
    </row>
    <row r="518" spans="1:22" s="155" customFormat="1" ht="15.75" x14ac:dyDescent="0.25">
      <c r="A518" s="151"/>
      <c r="B518" s="116"/>
      <c r="C518" s="165" t="s">
        <v>123</v>
      </c>
      <c r="D518" s="152"/>
      <c r="E518" s="152"/>
      <c r="F518" s="152">
        <f t="shared" ref="F518:U518" si="653">SUM(F519:F524)</f>
        <v>0</v>
      </c>
      <c r="G518" s="152">
        <f>G521+G522</f>
        <v>51784500</v>
      </c>
      <c r="H518" s="152">
        <f t="shared" ref="H518:Q518" si="654">H521+H522</f>
        <v>0</v>
      </c>
      <c r="I518" s="152">
        <f t="shared" si="654"/>
        <v>0</v>
      </c>
      <c r="J518" s="154">
        <f t="shared" ref="J518" si="655">SUM(J519:J524)</f>
        <v>51784500</v>
      </c>
      <c r="K518" s="152">
        <f t="shared" si="654"/>
        <v>0</v>
      </c>
      <c r="L518" s="152">
        <f>L521+L522</f>
        <v>51784500</v>
      </c>
      <c r="M518" s="152">
        <f t="shared" si="654"/>
        <v>0</v>
      </c>
      <c r="N518" s="152">
        <f t="shared" si="654"/>
        <v>0</v>
      </c>
      <c r="O518" s="152">
        <f t="shared" ref="O518" si="656">SUM(O519:O524)</f>
        <v>51784500</v>
      </c>
      <c r="P518" s="152">
        <f t="shared" si="654"/>
        <v>0</v>
      </c>
      <c r="Q518" s="152">
        <f t="shared" si="654"/>
        <v>41398500</v>
      </c>
      <c r="R518" s="152">
        <f t="shared" si="653"/>
        <v>10017000</v>
      </c>
      <c r="S518" s="152">
        <f t="shared" si="653"/>
        <v>0</v>
      </c>
      <c r="T518" s="154">
        <f t="shared" si="653"/>
        <v>51415500</v>
      </c>
      <c r="U518" s="154">
        <f t="shared" si="653"/>
        <v>0</v>
      </c>
      <c r="V518" s="154">
        <f>O518-T518</f>
        <v>369000</v>
      </c>
    </row>
    <row r="519" spans="1:22" s="155" customFormat="1" ht="15.75" x14ac:dyDescent="0.25">
      <c r="A519" s="151"/>
      <c r="B519" s="84"/>
      <c r="C519" s="156" t="s">
        <v>10</v>
      </c>
      <c r="D519" s="157"/>
      <c r="E519" s="157"/>
      <c r="F519" s="157"/>
      <c r="G519" s="157"/>
      <c r="H519" s="157"/>
      <c r="I519" s="158"/>
      <c r="J519" s="158">
        <f t="shared" ref="J519:J548" si="657">SUM(F519:I519)</f>
        <v>0</v>
      </c>
      <c r="K519" s="157"/>
      <c r="L519" s="157"/>
      <c r="M519" s="157"/>
      <c r="N519" s="158"/>
      <c r="O519" s="157">
        <f t="shared" ref="O519:O548" si="658">SUM(K519:N519)</f>
        <v>0</v>
      </c>
      <c r="P519" s="157"/>
      <c r="Q519" s="157"/>
      <c r="R519" s="157"/>
      <c r="S519" s="157"/>
      <c r="T519" s="158">
        <f t="shared" ref="T519:T548" si="659">SUM(P519:S519)</f>
        <v>0</v>
      </c>
      <c r="U519" s="157">
        <f t="shared" ref="U519:U520" si="660">J519-O519</f>
        <v>0</v>
      </c>
      <c r="V519" s="157">
        <f t="shared" ref="V519:V520" si="661">O519-T519</f>
        <v>0</v>
      </c>
    </row>
    <row r="520" spans="1:22" s="155" customFormat="1" ht="15.75" x14ac:dyDescent="0.25">
      <c r="A520" s="151"/>
      <c r="B520" s="84"/>
      <c r="C520" s="156" t="s">
        <v>11</v>
      </c>
      <c r="D520" s="157"/>
      <c r="E520" s="159"/>
      <c r="F520" s="157"/>
      <c r="G520" s="157"/>
      <c r="H520" s="157"/>
      <c r="I520" s="158"/>
      <c r="J520" s="160">
        <f t="shared" si="657"/>
        <v>0</v>
      </c>
      <c r="K520" s="157"/>
      <c r="L520" s="157"/>
      <c r="M520" s="157"/>
      <c r="N520" s="158"/>
      <c r="O520" s="157">
        <f t="shared" si="658"/>
        <v>0</v>
      </c>
      <c r="P520" s="157"/>
      <c r="Q520" s="157"/>
      <c r="R520" s="157"/>
      <c r="S520" s="157"/>
      <c r="T520" s="160">
        <f t="shared" si="659"/>
        <v>0</v>
      </c>
      <c r="U520" s="157">
        <f t="shared" si="660"/>
        <v>0</v>
      </c>
      <c r="V520" s="157">
        <f t="shared" si="661"/>
        <v>0</v>
      </c>
    </row>
    <row r="521" spans="1:22" s="155" customFormat="1" ht="15.75" x14ac:dyDescent="0.25">
      <c r="A521" s="151"/>
      <c r="B521" s="84"/>
      <c r="C521" s="175" t="s">
        <v>197</v>
      </c>
      <c r="D521" s="157" t="s">
        <v>157</v>
      </c>
      <c r="E521" s="159">
        <v>43927</v>
      </c>
      <c r="F521" s="157"/>
      <c r="G521" s="157">
        <v>41398500</v>
      </c>
      <c r="H521" s="157"/>
      <c r="I521" s="158"/>
      <c r="J521" s="160">
        <f t="shared" si="657"/>
        <v>41398500</v>
      </c>
      <c r="K521" s="157"/>
      <c r="L521" s="157">
        <v>41398500</v>
      </c>
      <c r="M521" s="157"/>
      <c r="N521" s="158"/>
      <c r="O521" s="157">
        <f t="shared" si="658"/>
        <v>41398500</v>
      </c>
      <c r="P521" s="157"/>
      <c r="Q521" s="157">
        <f>O521</f>
        <v>41398500</v>
      </c>
      <c r="R521" s="157"/>
      <c r="S521" s="157"/>
      <c r="T521" s="160">
        <f t="shared" si="659"/>
        <v>41398500</v>
      </c>
      <c r="U521" s="157"/>
      <c r="V521" s="157">
        <f>O521-T521</f>
        <v>0</v>
      </c>
    </row>
    <row r="522" spans="1:22" s="155" customFormat="1" ht="15.75" x14ac:dyDescent="0.25">
      <c r="A522" s="151"/>
      <c r="B522" s="84"/>
      <c r="C522" s="175" t="s">
        <v>63</v>
      </c>
      <c r="D522" s="157" t="s">
        <v>158</v>
      </c>
      <c r="E522" s="159">
        <v>43938</v>
      </c>
      <c r="F522" s="157"/>
      <c r="G522" s="157">
        <v>10386000</v>
      </c>
      <c r="H522" s="157"/>
      <c r="I522" s="158"/>
      <c r="J522" s="160">
        <f t="shared" si="657"/>
        <v>10386000</v>
      </c>
      <c r="K522" s="157"/>
      <c r="L522" s="157">
        <v>10386000</v>
      </c>
      <c r="M522" s="157"/>
      <c r="N522" s="158"/>
      <c r="O522" s="157">
        <f t="shared" si="658"/>
        <v>10386000</v>
      </c>
      <c r="P522" s="157"/>
      <c r="Q522" s="157"/>
      <c r="R522" s="157">
        <v>10017000</v>
      </c>
      <c r="S522" s="157"/>
      <c r="T522" s="160">
        <f t="shared" si="659"/>
        <v>10017000</v>
      </c>
      <c r="U522" s="157"/>
      <c r="V522" s="157">
        <f>O522-T522</f>
        <v>369000</v>
      </c>
    </row>
    <row r="523" spans="1:22" s="155" customFormat="1" ht="15.75" x14ac:dyDescent="0.25">
      <c r="A523" s="151"/>
      <c r="B523" s="84"/>
      <c r="C523" s="156" t="s">
        <v>12</v>
      </c>
      <c r="D523" s="157"/>
      <c r="E523" s="157"/>
      <c r="F523" s="157"/>
      <c r="G523" s="157"/>
      <c r="H523" s="157"/>
      <c r="I523" s="158"/>
      <c r="J523" s="158">
        <f t="shared" si="657"/>
        <v>0</v>
      </c>
      <c r="K523" s="157"/>
      <c r="L523" s="157"/>
      <c r="M523" s="157"/>
      <c r="N523" s="158"/>
      <c r="O523" s="157">
        <f t="shared" si="658"/>
        <v>0</v>
      </c>
      <c r="P523" s="157"/>
      <c r="Q523" s="157"/>
      <c r="R523" s="157"/>
      <c r="S523" s="157"/>
      <c r="T523" s="158">
        <f t="shared" si="659"/>
        <v>0</v>
      </c>
      <c r="U523" s="157">
        <f t="shared" ref="U523:U524" si="662">J523-O523</f>
        <v>0</v>
      </c>
      <c r="V523" s="157">
        <f t="shared" ref="V523:V524" si="663">O523-T523</f>
        <v>0</v>
      </c>
    </row>
    <row r="524" spans="1:22" s="155" customFormat="1" ht="15.75" x14ac:dyDescent="0.25">
      <c r="A524" s="151"/>
      <c r="B524" s="84"/>
      <c r="C524" s="156" t="s">
        <v>13</v>
      </c>
      <c r="D524" s="157"/>
      <c r="E524" s="157"/>
      <c r="F524" s="157"/>
      <c r="G524" s="157"/>
      <c r="H524" s="157"/>
      <c r="I524" s="158"/>
      <c r="J524" s="158">
        <f t="shared" si="657"/>
        <v>0</v>
      </c>
      <c r="K524" s="157"/>
      <c r="L524" s="157"/>
      <c r="M524" s="157"/>
      <c r="N524" s="158"/>
      <c r="O524" s="157">
        <f t="shared" si="658"/>
        <v>0</v>
      </c>
      <c r="P524" s="157"/>
      <c r="Q524" s="157"/>
      <c r="R524" s="157"/>
      <c r="S524" s="157"/>
      <c r="T524" s="158">
        <f t="shared" si="659"/>
        <v>0</v>
      </c>
      <c r="U524" s="157">
        <f t="shared" si="662"/>
        <v>0</v>
      </c>
      <c r="V524" s="157">
        <f t="shared" si="663"/>
        <v>0</v>
      </c>
    </row>
    <row r="525" spans="1:22" s="155" customFormat="1" ht="15.75" x14ac:dyDescent="0.25">
      <c r="A525" s="151"/>
      <c r="B525" s="84"/>
      <c r="C525" s="138"/>
      <c r="D525" s="157"/>
      <c r="E525" s="157"/>
      <c r="F525" s="157"/>
      <c r="G525" s="157"/>
      <c r="H525" s="157"/>
      <c r="I525" s="158"/>
      <c r="J525" s="158"/>
      <c r="K525" s="157"/>
      <c r="L525" s="157"/>
      <c r="M525" s="157"/>
      <c r="N525" s="157"/>
      <c r="O525" s="157"/>
      <c r="P525" s="157"/>
      <c r="Q525" s="157"/>
      <c r="R525" s="157"/>
      <c r="S525" s="157"/>
      <c r="T525" s="158"/>
      <c r="U525" s="157"/>
      <c r="V525" s="157"/>
    </row>
    <row r="526" spans="1:22" s="155" customFormat="1" ht="15.75" x14ac:dyDescent="0.25">
      <c r="A526" s="151"/>
      <c r="B526" s="116"/>
      <c r="C526" s="165" t="s">
        <v>124</v>
      </c>
      <c r="D526" s="152"/>
      <c r="E526" s="152"/>
      <c r="F526" s="152">
        <f t="shared" ref="F526:U526" si="664">SUM(F527:F532)</f>
        <v>0</v>
      </c>
      <c r="G526" s="152">
        <f>G529+G530</f>
        <v>30564500</v>
      </c>
      <c r="H526" s="152">
        <f t="shared" ref="H526:Q526" si="665">H529+H530</f>
        <v>0</v>
      </c>
      <c r="I526" s="152">
        <f t="shared" si="665"/>
        <v>0</v>
      </c>
      <c r="J526" s="154">
        <f t="shared" ref="J526" si="666">SUM(J527:J532)</f>
        <v>30564500</v>
      </c>
      <c r="K526" s="152">
        <f t="shared" si="665"/>
        <v>0</v>
      </c>
      <c r="L526" s="152">
        <f>L529+L530</f>
        <v>30564500</v>
      </c>
      <c r="M526" s="152">
        <f t="shared" si="665"/>
        <v>0</v>
      </c>
      <c r="N526" s="152">
        <f t="shared" si="665"/>
        <v>0</v>
      </c>
      <c r="O526" s="152">
        <f t="shared" ref="O526" si="667">SUM(O527:O532)</f>
        <v>30564500</v>
      </c>
      <c r="P526" s="152">
        <f t="shared" si="665"/>
        <v>0</v>
      </c>
      <c r="Q526" s="152">
        <f t="shared" si="665"/>
        <v>30328000</v>
      </c>
      <c r="R526" s="152">
        <f t="shared" si="664"/>
        <v>5500</v>
      </c>
      <c r="S526" s="152">
        <f t="shared" si="664"/>
        <v>0</v>
      </c>
      <c r="T526" s="154">
        <f t="shared" si="664"/>
        <v>30333500</v>
      </c>
      <c r="U526" s="154">
        <f t="shared" si="664"/>
        <v>0</v>
      </c>
      <c r="V526" s="154">
        <f>O526-T526</f>
        <v>231000</v>
      </c>
    </row>
    <row r="527" spans="1:22" s="155" customFormat="1" ht="15.75" x14ac:dyDescent="0.25">
      <c r="A527" s="151"/>
      <c r="B527" s="84"/>
      <c r="C527" s="156" t="s">
        <v>10</v>
      </c>
      <c r="D527" s="157"/>
      <c r="E527" s="157"/>
      <c r="F527" s="157"/>
      <c r="G527" s="157"/>
      <c r="H527" s="157"/>
      <c r="I527" s="158"/>
      <c r="J527" s="158">
        <f t="shared" ref="J527:J528" si="668">SUM(F527:I527)</f>
        <v>0</v>
      </c>
      <c r="K527" s="157"/>
      <c r="L527" s="157"/>
      <c r="M527" s="157"/>
      <c r="N527" s="158"/>
      <c r="O527" s="157">
        <f t="shared" ref="O527:O528" si="669">SUM(K527:N527)</f>
        <v>0</v>
      </c>
      <c r="P527" s="157"/>
      <c r="Q527" s="157"/>
      <c r="R527" s="157"/>
      <c r="S527" s="157"/>
      <c r="T527" s="158">
        <f t="shared" ref="T527:T528" si="670">SUM(P527:S527)</f>
        <v>0</v>
      </c>
      <c r="U527" s="157">
        <f t="shared" ref="U527:U528" si="671">J527-O527</f>
        <v>0</v>
      </c>
      <c r="V527" s="157">
        <f t="shared" ref="V527:V528" si="672">O527-T527</f>
        <v>0</v>
      </c>
    </row>
    <row r="528" spans="1:22" s="155" customFormat="1" ht="15.75" x14ac:dyDescent="0.25">
      <c r="A528" s="151"/>
      <c r="B528" s="84"/>
      <c r="C528" s="156" t="s">
        <v>11</v>
      </c>
      <c r="D528" s="157"/>
      <c r="E528" s="159"/>
      <c r="F528" s="157"/>
      <c r="G528" s="157"/>
      <c r="H528" s="157"/>
      <c r="I528" s="158"/>
      <c r="J528" s="160">
        <f t="shared" si="668"/>
        <v>0</v>
      </c>
      <c r="K528" s="157"/>
      <c r="L528" s="157"/>
      <c r="M528" s="157"/>
      <c r="N528" s="158"/>
      <c r="O528" s="157">
        <f t="shared" si="669"/>
        <v>0</v>
      </c>
      <c r="P528" s="157"/>
      <c r="Q528" s="157"/>
      <c r="R528" s="157"/>
      <c r="S528" s="157"/>
      <c r="T528" s="160">
        <f t="shared" si="670"/>
        <v>0</v>
      </c>
      <c r="U528" s="157">
        <f t="shared" si="671"/>
        <v>0</v>
      </c>
      <c r="V528" s="157">
        <f t="shared" si="672"/>
        <v>0</v>
      </c>
    </row>
    <row r="529" spans="1:22" s="155" customFormat="1" ht="15.75" x14ac:dyDescent="0.25">
      <c r="A529" s="151"/>
      <c r="B529" s="84"/>
      <c r="C529" s="175" t="s">
        <v>197</v>
      </c>
      <c r="D529" s="157" t="s">
        <v>157</v>
      </c>
      <c r="E529" s="159">
        <v>43927</v>
      </c>
      <c r="F529" s="157"/>
      <c r="G529" s="157">
        <v>24117500</v>
      </c>
      <c r="H529" s="157"/>
      <c r="I529" s="158"/>
      <c r="J529" s="160">
        <f t="shared" si="657"/>
        <v>24117500</v>
      </c>
      <c r="K529" s="157"/>
      <c r="L529" s="157">
        <v>24117500</v>
      </c>
      <c r="M529" s="157"/>
      <c r="N529" s="158"/>
      <c r="O529" s="157">
        <f t="shared" si="658"/>
        <v>24117500</v>
      </c>
      <c r="P529" s="157"/>
      <c r="Q529" s="157">
        <v>24112000</v>
      </c>
      <c r="R529" s="157">
        <v>5500</v>
      </c>
      <c r="S529" s="157"/>
      <c r="T529" s="160">
        <f t="shared" si="659"/>
        <v>24117500</v>
      </c>
      <c r="U529" s="157"/>
      <c r="V529" s="157">
        <f>O529-T529</f>
        <v>0</v>
      </c>
    </row>
    <row r="530" spans="1:22" s="155" customFormat="1" ht="15.75" x14ac:dyDescent="0.25">
      <c r="A530" s="151"/>
      <c r="B530" s="84"/>
      <c r="C530" s="175" t="s">
        <v>63</v>
      </c>
      <c r="D530" s="157" t="s">
        <v>159</v>
      </c>
      <c r="E530" s="159">
        <v>43941</v>
      </c>
      <c r="F530" s="157"/>
      <c r="G530" s="157">
        <v>6447000</v>
      </c>
      <c r="H530" s="157"/>
      <c r="I530" s="158"/>
      <c r="J530" s="160">
        <f t="shared" si="657"/>
        <v>6447000</v>
      </c>
      <c r="K530" s="157"/>
      <c r="L530" s="157">
        <v>6447000</v>
      </c>
      <c r="M530" s="157"/>
      <c r="N530" s="158"/>
      <c r="O530" s="157">
        <f t="shared" si="658"/>
        <v>6447000</v>
      </c>
      <c r="P530" s="157"/>
      <c r="Q530" s="157">
        <v>6216000</v>
      </c>
      <c r="R530" s="157"/>
      <c r="S530" s="157"/>
      <c r="T530" s="160">
        <f t="shared" si="659"/>
        <v>6216000</v>
      </c>
      <c r="U530" s="157"/>
      <c r="V530" s="157">
        <f>O530-T530</f>
        <v>231000</v>
      </c>
    </row>
    <row r="531" spans="1:22" s="155" customFormat="1" ht="15.75" x14ac:dyDescent="0.25">
      <c r="A531" s="151"/>
      <c r="B531" s="84"/>
      <c r="C531" s="156" t="s">
        <v>12</v>
      </c>
      <c r="D531" s="157"/>
      <c r="E531" s="157"/>
      <c r="F531" s="157"/>
      <c r="G531" s="157"/>
      <c r="H531" s="157"/>
      <c r="I531" s="158"/>
      <c r="J531" s="158">
        <f t="shared" si="657"/>
        <v>0</v>
      </c>
      <c r="K531" s="157"/>
      <c r="L531" s="157"/>
      <c r="M531" s="157"/>
      <c r="N531" s="158"/>
      <c r="O531" s="157">
        <f t="shared" si="658"/>
        <v>0</v>
      </c>
      <c r="P531" s="157"/>
      <c r="Q531" s="157"/>
      <c r="R531" s="157"/>
      <c r="S531" s="157"/>
      <c r="T531" s="158">
        <f t="shared" si="659"/>
        <v>0</v>
      </c>
      <c r="U531" s="157">
        <f t="shared" ref="U531:U532" si="673">J531-O531</f>
        <v>0</v>
      </c>
      <c r="V531" s="157">
        <f t="shared" ref="V531:V532" si="674">O531-T531</f>
        <v>0</v>
      </c>
    </row>
    <row r="532" spans="1:22" s="155" customFormat="1" ht="15.75" x14ac:dyDescent="0.25">
      <c r="A532" s="151"/>
      <c r="B532" s="84"/>
      <c r="C532" s="156" t="s">
        <v>13</v>
      </c>
      <c r="D532" s="157"/>
      <c r="E532" s="157"/>
      <c r="F532" s="157"/>
      <c r="G532" s="157"/>
      <c r="H532" s="157"/>
      <c r="I532" s="158"/>
      <c r="J532" s="158">
        <f t="shared" si="657"/>
        <v>0</v>
      </c>
      <c r="K532" s="157"/>
      <c r="L532" s="157"/>
      <c r="M532" s="157"/>
      <c r="N532" s="158"/>
      <c r="O532" s="157">
        <f t="shared" si="658"/>
        <v>0</v>
      </c>
      <c r="P532" s="157"/>
      <c r="Q532" s="157"/>
      <c r="R532" s="157"/>
      <c r="S532" s="157"/>
      <c r="T532" s="158">
        <f t="shared" si="659"/>
        <v>0</v>
      </c>
      <c r="U532" s="157">
        <f t="shared" si="673"/>
        <v>0</v>
      </c>
      <c r="V532" s="157">
        <f t="shared" si="674"/>
        <v>0</v>
      </c>
    </row>
    <row r="533" spans="1:22" s="155" customFormat="1" ht="15.75" x14ac:dyDescent="0.25">
      <c r="A533" s="151"/>
      <c r="B533" s="84"/>
      <c r="C533" s="138"/>
      <c r="D533" s="157"/>
      <c r="E533" s="157"/>
      <c r="F533" s="157"/>
      <c r="G533" s="157"/>
      <c r="H533" s="157"/>
      <c r="I533" s="158"/>
      <c r="J533" s="158"/>
      <c r="K533" s="157"/>
      <c r="L533" s="157"/>
      <c r="M533" s="157"/>
      <c r="N533" s="157"/>
      <c r="O533" s="157"/>
      <c r="P533" s="157"/>
      <c r="Q533" s="157"/>
      <c r="R533" s="157"/>
      <c r="S533" s="157"/>
      <c r="T533" s="158"/>
      <c r="U533" s="157"/>
      <c r="V533" s="157"/>
    </row>
    <row r="534" spans="1:22" s="155" customFormat="1" ht="15.75" x14ac:dyDescent="0.25">
      <c r="A534" s="151"/>
      <c r="B534" s="116"/>
      <c r="C534" s="165" t="s">
        <v>125</v>
      </c>
      <c r="D534" s="152"/>
      <c r="E534" s="152"/>
      <c r="F534" s="152">
        <f t="shared" ref="F534:U534" si="675">SUM(F535:F540)</f>
        <v>0</v>
      </c>
      <c r="G534" s="152">
        <f>G537+G538</f>
        <v>29049000</v>
      </c>
      <c r="H534" s="152">
        <f t="shared" ref="H534:Q534" si="676">H537+H538</f>
        <v>0</v>
      </c>
      <c r="I534" s="152">
        <f t="shared" si="676"/>
        <v>0</v>
      </c>
      <c r="J534" s="154">
        <f t="shared" ref="J534" si="677">SUM(J535:J540)</f>
        <v>29049000</v>
      </c>
      <c r="K534" s="152">
        <f t="shared" si="676"/>
        <v>0</v>
      </c>
      <c r="L534" s="152">
        <f>L537+L538</f>
        <v>29049000</v>
      </c>
      <c r="M534" s="152">
        <f t="shared" si="676"/>
        <v>0</v>
      </c>
      <c r="N534" s="152">
        <f t="shared" si="676"/>
        <v>0</v>
      </c>
      <c r="O534" s="152">
        <f t="shared" ref="O534" si="678">SUM(O535:O540)</f>
        <v>29049000</v>
      </c>
      <c r="P534" s="152">
        <f t="shared" si="676"/>
        <v>0</v>
      </c>
      <c r="Q534" s="152">
        <f t="shared" si="676"/>
        <v>23463000</v>
      </c>
      <c r="R534" s="152">
        <f t="shared" si="675"/>
        <v>5484000</v>
      </c>
      <c r="S534" s="152">
        <f t="shared" si="675"/>
        <v>0</v>
      </c>
      <c r="T534" s="154">
        <f t="shared" si="675"/>
        <v>28947000</v>
      </c>
      <c r="U534" s="154">
        <f t="shared" si="675"/>
        <v>0</v>
      </c>
      <c r="V534" s="154">
        <f>O534-T534</f>
        <v>102000</v>
      </c>
    </row>
    <row r="535" spans="1:22" s="155" customFormat="1" ht="15.75" x14ac:dyDescent="0.25">
      <c r="A535" s="151"/>
      <c r="B535" s="84"/>
      <c r="C535" s="156" t="s">
        <v>10</v>
      </c>
      <c r="D535" s="157"/>
      <c r="E535" s="157"/>
      <c r="F535" s="157"/>
      <c r="G535" s="157"/>
      <c r="H535" s="157"/>
      <c r="I535" s="158"/>
      <c r="J535" s="158">
        <f t="shared" ref="J535:J536" si="679">SUM(F535:I535)</f>
        <v>0</v>
      </c>
      <c r="K535" s="157"/>
      <c r="L535" s="157"/>
      <c r="M535" s="157"/>
      <c r="N535" s="158"/>
      <c r="O535" s="157">
        <f t="shared" ref="O535:O536" si="680">SUM(K535:N535)</f>
        <v>0</v>
      </c>
      <c r="P535" s="157"/>
      <c r="Q535" s="157"/>
      <c r="R535" s="157"/>
      <c r="S535" s="157"/>
      <c r="T535" s="158">
        <f t="shared" ref="T535:T536" si="681">SUM(P535:S535)</f>
        <v>0</v>
      </c>
      <c r="U535" s="157">
        <f t="shared" ref="U535:U536" si="682">J535-O535</f>
        <v>0</v>
      </c>
      <c r="V535" s="157">
        <f t="shared" ref="V535:V536" si="683">O535-T535</f>
        <v>0</v>
      </c>
    </row>
    <row r="536" spans="1:22" s="155" customFormat="1" ht="15.75" x14ac:dyDescent="0.25">
      <c r="A536" s="151"/>
      <c r="B536" s="84"/>
      <c r="C536" s="156" t="s">
        <v>11</v>
      </c>
      <c r="D536" s="157"/>
      <c r="E536" s="159"/>
      <c r="F536" s="157"/>
      <c r="G536" s="157"/>
      <c r="H536" s="157"/>
      <c r="I536" s="158"/>
      <c r="J536" s="160">
        <f t="shared" si="679"/>
        <v>0</v>
      </c>
      <c r="K536" s="157"/>
      <c r="L536" s="157"/>
      <c r="M536" s="157"/>
      <c r="N536" s="158"/>
      <c r="O536" s="157">
        <f t="shared" si="680"/>
        <v>0</v>
      </c>
      <c r="P536" s="157"/>
      <c r="Q536" s="157"/>
      <c r="R536" s="157"/>
      <c r="S536" s="157"/>
      <c r="T536" s="160">
        <f t="shared" si="681"/>
        <v>0</v>
      </c>
      <c r="U536" s="157">
        <f t="shared" si="682"/>
        <v>0</v>
      </c>
      <c r="V536" s="157">
        <f t="shared" si="683"/>
        <v>0</v>
      </c>
    </row>
    <row r="537" spans="1:22" s="155" customFormat="1" ht="15.75" x14ac:dyDescent="0.25">
      <c r="A537" s="151"/>
      <c r="B537" s="84"/>
      <c r="C537" s="175" t="s">
        <v>197</v>
      </c>
      <c r="D537" s="157" t="s">
        <v>157</v>
      </c>
      <c r="E537" s="159">
        <v>43927</v>
      </c>
      <c r="F537" s="157"/>
      <c r="G537" s="157">
        <v>23463000</v>
      </c>
      <c r="H537" s="157"/>
      <c r="I537" s="158"/>
      <c r="J537" s="160">
        <f t="shared" si="657"/>
        <v>23463000</v>
      </c>
      <c r="K537" s="157"/>
      <c r="L537" s="157">
        <v>23463000</v>
      </c>
      <c r="M537" s="157"/>
      <c r="N537" s="158"/>
      <c r="O537" s="157">
        <f t="shared" si="658"/>
        <v>23463000</v>
      </c>
      <c r="P537" s="157"/>
      <c r="Q537" s="157">
        <f>O537</f>
        <v>23463000</v>
      </c>
      <c r="R537" s="157"/>
      <c r="S537" s="157"/>
      <c r="T537" s="160">
        <f t="shared" si="659"/>
        <v>23463000</v>
      </c>
      <c r="U537" s="157"/>
      <c r="V537" s="157">
        <f>O537-T537</f>
        <v>0</v>
      </c>
    </row>
    <row r="538" spans="1:22" s="155" customFormat="1" ht="15.75" x14ac:dyDescent="0.25">
      <c r="A538" s="151"/>
      <c r="B538" s="84"/>
      <c r="C538" s="175" t="s">
        <v>63</v>
      </c>
      <c r="D538" s="157" t="s">
        <v>181</v>
      </c>
      <c r="E538" s="159">
        <v>43949</v>
      </c>
      <c r="F538" s="157"/>
      <c r="G538" s="157">
        <v>5586000</v>
      </c>
      <c r="H538" s="157"/>
      <c r="I538" s="158"/>
      <c r="J538" s="160">
        <f t="shared" si="657"/>
        <v>5586000</v>
      </c>
      <c r="K538" s="157"/>
      <c r="L538" s="157">
        <v>5586000</v>
      </c>
      <c r="M538" s="157"/>
      <c r="N538" s="158"/>
      <c r="O538" s="157">
        <f t="shared" si="658"/>
        <v>5586000</v>
      </c>
      <c r="P538" s="157"/>
      <c r="Q538" s="157"/>
      <c r="R538" s="157">
        <v>5484000</v>
      </c>
      <c r="S538" s="157"/>
      <c r="T538" s="160">
        <f t="shared" si="659"/>
        <v>5484000</v>
      </c>
      <c r="U538" s="157"/>
      <c r="V538" s="157">
        <f>O538-T538</f>
        <v>102000</v>
      </c>
    </row>
    <row r="539" spans="1:22" s="155" customFormat="1" ht="15.75" x14ac:dyDescent="0.25">
      <c r="A539" s="151"/>
      <c r="B539" s="84"/>
      <c r="C539" s="156" t="s">
        <v>12</v>
      </c>
      <c r="D539" s="157"/>
      <c r="E539" s="157"/>
      <c r="F539" s="157"/>
      <c r="G539" s="157"/>
      <c r="H539" s="157"/>
      <c r="I539" s="158"/>
      <c r="J539" s="158">
        <f t="shared" si="657"/>
        <v>0</v>
      </c>
      <c r="K539" s="157"/>
      <c r="L539" s="157"/>
      <c r="M539" s="157"/>
      <c r="N539" s="158"/>
      <c r="O539" s="157">
        <f t="shared" si="658"/>
        <v>0</v>
      </c>
      <c r="P539" s="157"/>
      <c r="Q539" s="157"/>
      <c r="R539" s="157"/>
      <c r="S539" s="157"/>
      <c r="T539" s="158">
        <f t="shared" si="659"/>
        <v>0</v>
      </c>
      <c r="U539" s="157">
        <f t="shared" ref="U539:U540" si="684">J539-O539</f>
        <v>0</v>
      </c>
      <c r="V539" s="157">
        <f t="shared" ref="V539:V540" si="685">O539-T539</f>
        <v>0</v>
      </c>
    </row>
    <row r="540" spans="1:22" s="155" customFormat="1" ht="15.75" x14ac:dyDescent="0.25">
      <c r="A540" s="151"/>
      <c r="B540" s="84"/>
      <c r="C540" s="156" t="s">
        <v>13</v>
      </c>
      <c r="D540" s="157"/>
      <c r="E540" s="157"/>
      <c r="F540" s="157"/>
      <c r="G540" s="157"/>
      <c r="H540" s="157"/>
      <c r="I540" s="158"/>
      <c r="J540" s="158">
        <f t="shared" si="657"/>
        <v>0</v>
      </c>
      <c r="K540" s="157"/>
      <c r="L540" s="157"/>
      <c r="M540" s="157"/>
      <c r="N540" s="158"/>
      <c r="O540" s="157">
        <f t="shared" si="658"/>
        <v>0</v>
      </c>
      <c r="P540" s="157"/>
      <c r="Q540" s="157"/>
      <c r="R540" s="157"/>
      <c r="S540" s="157"/>
      <c r="T540" s="158">
        <f t="shared" si="659"/>
        <v>0</v>
      </c>
      <c r="U540" s="157">
        <f t="shared" si="684"/>
        <v>0</v>
      </c>
      <c r="V540" s="157">
        <f t="shared" si="685"/>
        <v>0</v>
      </c>
    </row>
    <row r="541" spans="1:22" s="155" customFormat="1" ht="15.75" x14ac:dyDescent="0.25">
      <c r="A541" s="151"/>
      <c r="B541" s="84"/>
      <c r="C541" s="138"/>
      <c r="D541" s="157"/>
      <c r="E541" s="157"/>
      <c r="F541" s="157"/>
      <c r="G541" s="157"/>
      <c r="H541" s="157"/>
      <c r="I541" s="158"/>
      <c r="J541" s="158"/>
      <c r="K541" s="157"/>
      <c r="L541" s="157"/>
      <c r="M541" s="157"/>
      <c r="N541" s="157"/>
      <c r="O541" s="157"/>
      <c r="P541" s="157"/>
      <c r="Q541" s="157"/>
      <c r="R541" s="157"/>
      <c r="S541" s="157"/>
      <c r="T541" s="158"/>
      <c r="U541" s="157"/>
      <c r="V541" s="157"/>
    </row>
    <row r="542" spans="1:22" s="155" customFormat="1" ht="15.75" x14ac:dyDescent="0.25">
      <c r="A542" s="151"/>
      <c r="B542" s="116"/>
      <c r="C542" s="165" t="s">
        <v>126</v>
      </c>
      <c r="D542" s="152"/>
      <c r="E542" s="152"/>
      <c r="F542" s="152">
        <f t="shared" ref="F542:U542" si="686">SUM(F543:F548)</f>
        <v>0</v>
      </c>
      <c r="G542" s="152">
        <f>G545+G546</f>
        <v>23983500</v>
      </c>
      <c r="H542" s="152">
        <f t="shared" ref="H542:Q542" si="687">H545+H546</f>
        <v>0</v>
      </c>
      <c r="I542" s="152">
        <f t="shared" si="687"/>
        <v>0</v>
      </c>
      <c r="J542" s="154">
        <f t="shared" ref="J542" si="688">SUM(J543:J548)</f>
        <v>23983500</v>
      </c>
      <c r="K542" s="152">
        <f t="shared" si="687"/>
        <v>0</v>
      </c>
      <c r="L542" s="152">
        <f>L545+L546</f>
        <v>23983500</v>
      </c>
      <c r="M542" s="152">
        <f t="shared" si="687"/>
        <v>0</v>
      </c>
      <c r="N542" s="152">
        <f t="shared" si="687"/>
        <v>0</v>
      </c>
      <c r="O542" s="152">
        <f t="shared" ref="O542" si="689">SUM(O543:O548)</f>
        <v>23983500</v>
      </c>
      <c r="P542" s="152">
        <f t="shared" si="687"/>
        <v>0</v>
      </c>
      <c r="Q542" s="152">
        <f t="shared" si="687"/>
        <v>23800500</v>
      </c>
      <c r="R542" s="152">
        <f t="shared" si="686"/>
        <v>0</v>
      </c>
      <c r="S542" s="152">
        <f t="shared" si="686"/>
        <v>0</v>
      </c>
      <c r="T542" s="154">
        <f t="shared" si="686"/>
        <v>23800500</v>
      </c>
      <c r="U542" s="154">
        <f t="shared" si="686"/>
        <v>0</v>
      </c>
      <c r="V542" s="154">
        <f>O542-T542</f>
        <v>183000</v>
      </c>
    </row>
    <row r="543" spans="1:22" s="155" customFormat="1" ht="15.75" x14ac:dyDescent="0.25">
      <c r="A543" s="151"/>
      <c r="B543" s="84"/>
      <c r="C543" s="156" t="s">
        <v>10</v>
      </c>
      <c r="D543" s="157"/>
      <c r="E543" s="157"/>
      <c r="F543" s="157"/>
      <c r="G543" s="157"/>
      <c r="H543" s="157"/>
      <c r="I543" s="158"/>
      <c r="J543" s="158">
        <f t="shared" ref="J543:J544" si="690">SUM(F543:I543)</f>
        <v>0</v>
      </c>
      <c r="K543" s="157"/>
      <c r="L543" s="157"/>
      <c r="M543" s="157"/>
      <c r="N543" s="158"/>
      <c r="O543" s="157">
        <f t="shared" ref="O543:O544" si="691">SUM(K543:N543)</f>
        <v>0</v>
      </c>
      <c r="P543" s="157"/>
      <c r="Q543" s="157"/>
      <c r="R543" s="157"/>
      <c r="S543" s="157"/>
      <c r="T543" s="158">
        <f t="shared" ref="T543:T544" si="692">SUM(P543:S543)</f>
        <v>0</v>
      </c>
      <c r="U543" s="157">
        <f t="shared" ref="U543:U544" si="693">J543-O543</f>
        <v>0</v>
      </c>
      <c r="V543" s="157">
        <f t="shared" ref="V543:V544" si="694">O543-T543</f>
        <v>0</v>
      </c>
    </row>
    <row r="544" spans="1:22" s="155" customFormat="1" ht="15.75" x14ac:dyDescent="0.25">
      <c r="A544" s="151"/>
      <c r="B544" s="84"/>
      <c r="C544" s="156" t="s">
        <v>11</v>
      </c>
      <c r="D544" s="157"/>
      <c r="E544" s="159"/>
      <c r="F544" s="157"/>
      <c r="G544" s="157"/>
      <c r="H544" s="157"/>
      <c r="I544" s="158"/>
      <c r="J544" s="160">
        <f t="shared" si="690"/>
        <v>0</v>
      </c>
      <c r="K544" s="157"/>
      <c r="L544" s="157"/>
      <c r="M544" s="157"/>
      <c r="N544" s="158"/>
      <c r="O544" s="157">
        <f t="shared" si="691"/>
        <v>0</v>
      </c>
      <c r="P544" s="157"/>
      <c r="Q544" s="157"/>
      <c r="R544" s="157"/>
      <c r="S544" s="157"/>
      <c r="T544" s="160">
        <f t="shared" si="692"/>
        <v>0</v>
      </c>
      <c r="U544" s="157">
        <f t="shared" si="693"/>
        <v>0</v>
      </c>
      <c r="V544" s="157">
        <f t="shared" si="694"/>
        <v>0</v>
      </c>
    </row>
    <row r="545" spans="1:22" s="155" customFormat="1" ht="15.75" x14ac:dyDescent="0.25">
      <c r="A545" s="151"/>
      <c r="B545" s="84"/>
      <c r="C545" s="175" t="s">
        <v>197</v>
      </c>
      <c r="D545" s="157" t="s">
        <v>157</v>
      </c>
      <c r="E545" s="159">
        <v>43927</v>
      </c>
      <c r="F545" s="157"/>
      <c r="G545" s="157">
        <v>20740500</v>
      </c>
      <c r="H545" s="157"/>
      <c r="I545" s="158"/>
      <c r="J545" s="160">
        <f t="shared" si="657"/>
        <v>20740500</v>
      </c>
      <c r="K545" s="157"/>
      <c r="L545" s="157">
        <v>20740500</v>
      </c>
      <c r="M545" s="157"/>
      <c r="N545" s="158"/>
      <c r="O545" s="157">
        <f t="shared" si="658"/>
        <v>20740500</v>
      </c>
      <c r="P545" s="157"/>
      <c r="Q545" s="157">
        <f>O545</f>
        <v>20740500</v>
      </c>
      <c r="R545" s="157"/>
      <c r="S545" s="157"/>
      <c r="T545" s="160">
        <f t="shared" si="659"/>
        <v>20740500</v>
      </c>
      <c r="U545" s="157"/>
      <c r="V545" s="157">
        <f>O545-T545</f>
        <v>0</v>
      </c>
    </row>
    <row r="546" spans="1:22" s="155" customFormat="1" ht="15.75" x14ac:dyDescent="0.25">
      <c r="A546" s="151"/>
      <c r="B546" s="84"/>
      <c r="C546" s="175" t="s">
        <v>63</v>
      </c>
      <c r="D546" s="157" t="s">
        <v>182</v>
      </c>
      <c r="E546" s="159">
        <v>43949</v>
      </c>
      <c r="F546" s="157"/>
      <c r="G546" s="157">
        <v>3243000</v>
      </c>
      <c r="H546" s="157"/>
      <c r="I546" s="158"/>
      <c r="J546" s="160">
        <f t="shared" si="657"/>
        <v>3243000</v>
      </c>
      <c r="K546" s="157"/>
      <c r="L546" s="157">
        <v>3243000</v>
      </c>
      <c r="M546" s="157"/>
      <c r="N546" s="158"/>
      <c r="O546" s="157">
        <f t="shared" si="658"/>
        <v>3243000</v>
      </c>
      <c r="P546" s="157"/>
      <c r="Q546" s="157">
        <v>3060000</v>
      </c>
      <c r="R546" s="157"/>
      <c r="S546" s="157"/>
      <c r="T546" s="160">
        <f t="shared" si="659"/>
        <v>3060000</v>
      </c>
      <c r="U546" s="157"/>
      <c r="V546" s="157">
        <f>O546-T546</f>
        <v>183000</v>
      </c>
    </row>
    <row r="547" spans="1:22" s="155" customFormat="1" ht="15.75" x14ac:dyDescent="0.25">
      <c r="A547" s="151"/>
      <c r="B547" s="84"/>
      <c r="C547" s="156" t="s">
        <v>12</v>
      </c>
      <c r="D547" s="157"/>
      <c r="E547" s="157"/>
      <c r="F547" s="157"/>
      <c r="G547" s="157"/>
      <c r="H547" s="157"/>
      <c r="I547" s="158"/>
      <c r="J547" s="158">
        <f t="shared" si="657"/>
        <v>0</v>
      </c>
      <c r="K547" s="157"/>
      <c r="L547" s="157"/>
      <c r="M547" s="157"/>
      <c r="N547" s="158"/>
      <c r="O547" s="157">
        <f t="shared" si="658"/>
        <v>0</v>
      </c>
      <c r="P547" s="157"/>
      <c r="Q547" s="157"/>
      <c r="R547" s="157"/>
      <c r="S547" s="157"/>
      <c r="T547" s="158">
        <f t="shared" si="659"/>
        <v>0</v>
      </c>
      <c r="U547" s="157">
        <f t="shared" ref="U547:U548" si="695">J547-O547</f>
        <v>0</v>
      </c>
      <c r="V547" s="157">
        <f t="shared" ref="V547:V548" si="696">O547-T547</f>
        <v>0</v>
      </c>
    </row>
    <row r="548" spans="1:22" s="155" customFormat="1" ht="15.75" x14ac:dyDescent="0.25">
      <c r="A548" s="151"/>
      <c r="B548" s="84"/>
      <c r="C548" s="156" t="s">
        <v>13</v>
      </c>
      <c r="D548" s="157"/>
      <c r="E548" s="157"/>
      <c r="F548" s="157"/>
      <c r="G548" s="157"/>
      <c r="H548" s="157"/>
      <c r="I548" s="158"/>
      <c r="J548" s="158">
        <f t="shared" si="657"/>
        <v>0</v>
      </c>
      <c r="K548" s="157"/>
      <c r="L548" s="157"/>
      <c r="M548" s="157"/>
      <c r="N548" s="158"/>
      <c r="O548" s="157">
        <f t="shared" si="658"/>
        <v>0</v>
      </c>
      <c r="P548" s="157"/>
      <c r="Q548" s="157"/>
      <c r="R548" s="157"/>
      <c r="S548" s="157"/>
      <c r="T548" s="158">
        <f t="shared" si="659"/>
        <v>0</v>
      </c>
      <c r="U548" s="157">
        <f t="shared" si="695"/>
        <v>0</v>
      </c>
      <c r="V548" s="157">
        <f t="shared" si="696"/>
        <v>0</v>
      </c>
    </row>
    <row r="549" spans="1:22" s="155" customFormat="1" ht="15.75" x14ac:dyDescent="0.25">
      <c r="A549" s="151"/>
      <c r="B549" s="84"/>
      <c r="C549" s="138"/>
      <c r="D549" s="157"/>
      <c r="E549" s="157"/>
      <c r="F549" s="157"/>
      <c r="G549" s="157"/>
      <c r="H549" s="157"/>
      <c r="I549" s="158"/>
      <c r="J549" s="158"/>
      <c r="K549" s="157"/>
      <c r="L549" s="157"/>
      <c r="M549" s="157"/>
      <c r="N549" s="157"/>
      <c r="O549" s="157"/>
      <c r="P549" s="157"/>
      <c r="Q549" s="157"/>
      <c r="R549" s="157"/>
      <c r="S549" s="157"/>
      <c r="T549" s="158"/>
      <c r="U549" s="157"/>
      <c r="V549" s="157"/>
    </row>
    <row r="550" spans="1:22" s="155" customFormat="1" ht="15.75" x14ac:dyDescent="0.25">
      <c r="A550" s="151"/>
      <c r="B550" s="116"/>
      <c r="C550" s="165" t="s">
        <v>127</v>
      </c>
      <c r="D550" s="152"/>
      <c r="E550" s="152"/>
      <c r="F550" s="152">
        <f t="shared" ref="F550:U550" si="697">SUM(F551:F556)</f>
        <v>0</v>
      </c>
      <c r="G550" s="152">
        <f>G553+G554</f>
        <v>33683500</v>
      </c>
      <c r="H550" s="152">
        <f t="shared" ref="H550:Q550" si="698">H553+H554</f>
        <v>0</v>
      </c>
      <c r="I550" s="152">
        <f t="shared" si="698"/>
        <v>0</v>
      </c>
      <c r="J550" s="154">
        <f t="shared" ref="J550" si="699">SUM(J551:J556)</f>
        <v>33683500</v>
      </c>
      <c r="K550" s="152">
        <f t="shared" si="698"/>
        <v>0</v>
      </c>
      <c r="L550" s="152">
        <f>L553+L554</f>
        <v>33683500</v>
      </c>
      <c r="M550" s="152">
        <f t="shared" si="698"/>
        <v>0</v>
      </c>
      <c r="N550" s="152">
        <f t="shared" si="698"/>
        <v>0</v>
      </c>
      <c r="O550" s="152">
        <f t="shared" ref="O550" si="700">SUM(O551:O556)</f>
        <v>33683500</v>
      </c>
      <c r="P550" s="152">
        <f t="shared" si="698"/>
        <v>0</v>
      </c>
      <c r="Q550" s="152">
        <f t="shared" si="698"/>
        <v>26900500</v>
      </c>
      <c r="R550" s="152">
        <f t="shared" si="697"/>
        <v>6630000</v>
      </c>
      <c r="S550" s="152">
        <f t="shared" si="697"/>
        <v>0</v>
      </c>
      <c r="T550" s="154">
        <f t="shared" si="697"/>
        <v>33530500</v>
      </c>
      <c r="U550" s="154">
        <f t="shared" si="697"/>
        <v>0</v>
      </c>
      <c r="V550" s="154">
        <f>O550-T550</f>
        <v>153000</v>
      </c>
    </row>
    <row r="551" spans="1:22" s="155" customFormat="1" ht="15.75" x14ac:dyDescent="0.25">
      <c r="A551" s="151"/>
      <c r="B551" s="84"/>
      <c r="C551" s="156" t="s">
        <v>10</v>
      </c>
      <c r="D551" s="157"/>
      <c r="E551" s="157"/>
      <c r="F551" s="157"/>
      <c r="G551" s="157"/>
      <c r="H551" s="157"/>
      <c r="I551" s="158"/>
      <c r="J551" s="158">
        <f t="shared" ref="J551:J580" si="701">SUM(F551:I551)</f>
        <v>0</v>
      </c>
      <c r="K551" s="157"/>
      <c r="L551" s="157"/>
      <c r="M551" s="157"/>
      <c r="N551" s="158"/>
      <c r="O551" s="157">
        <f t="shared" ref="O551:O580" si="702">SUM(K551:N551)</f>
        <v>0</v>
      </c>
      <c r="P551" s="157"/>
      <c r="Q551" s="157"/>
      <c r="R551" s="157"/>
      <c r="S551" s="157"/>
      <c r="T551" s="158">
        <f t="shared" ref="T551:T580" si="703">SUM(P551:S551)</f>
        <v>0</v>
      </c>
      <c r="U551" s="157">
        <f t="shared" ref="U551:U552" si="704">J551-O551</f>
        <v>0</v>
      </c>
      <c r="V551" s="157">
        <f t="shared" ref="V551:V552" si="705">O551-T551</f>
        <v>0</v>
      </c>
    </row>
    <row r="552" spans="1:22" s="155" customFormat="1" ht="15.75" x14ac:dyDescent="0.25">
      <c r="A552" s="151"/>
      <c r="B552" s="84"/>
      <c r="C552" s="156" t="s">
        <v>11</v>
      </c>
      <c r="D552" s="157"/>
      <c r="E552" s="159"/>
      <c r="F552" s="157"/>
      <c r="G552" s="157"/>
      <c r="H552" s="157"/>
      <c r="I552" s="158"/>
      <c r="J552" s="160">
        <f t="shared" si="701"/>
        <v>0</v>
      </c>
      <c r="K552" s="157"/>
      <c r="L552" s="157"/>
      <c r="M552" s="157"/>
      <c r="N552" s="158"/>
      <c r="O552" s="157">
        <f t="shared" si="702"/>
        <v>0</v>
      </c>
      <c r="P552" s="157"/>
      <c r="Q552" s="157"/>
      <c r="R552" s="157"/>
      <c r="S552" s="157"/>
      <c r="T552" s="160">
        <f t="shared" si="703"/>
        <v>0</v>
      </c>
      <c r="U552" s="157">
        <f t="shared" si="704"/>
        <v>0</v>
      </c>
      <c r="V552" s="157">
        <f t="shared" si="705"/>
        <v>0</v>
      </c>
    </row>
    <row r="553" spans="1:22" s="155" customFormat="1" ht="15.75" x14ac:dyDescent="0.25">
      <c r="A553" s="151"/>
      <c r="B553" s="84"/>
      <c r="C553" s="175" t="s">
        <v>197</v>
      </c>
      <c r="D553" s="157" t="s">
        <v>157</v>
      </c>
      <c r="E553" s="159">
        <v>43927</v>
      </c>
      <c r="F553" s="157"/>
      <c r="G553" s="157">
        <v>26900500</v>
      </c>
      <c r="H553" s="157"/>
      <c r="I553" s="158"/>
      <c r="J553" s="160">
        <f t="shared" si="701"/>
        <v>26900500</v>
      </c>
      <c r="K553" s="157"/>
      <c r="L553" s="157">
        <v>26900500</v>
      </c>
      <c r="M553" s="157"/>
      <c r="N553" s="158"/>
      <c r="O553" s="157">
        <f t="shared" si="702"/>
        <v>26900500</v>
      </c>
      <c r="P553" s="157"/>
      <c r="Q553" s="157">
        <f>O553</f>
        <v>26900500</v>
      </c>
      <c r="R553" s="157"/>
      <c r="S553" s="157"/>
      <c r="T553" s="160">
        <f t="shared" si="703"/>
        <v>26900500</v>
      </c>
      <c r="U553" s="157"/>
      <c r="V553" s="157">
        <f>O553-T553</f>
        <v>0</v>
      </c>
    </row>
    <row r="554" spans="1:22" s="155" customFormat="1" ht="15.75" x14ac:dyDescent="0.25">
      <c r="A554" s="151"/>
      <c r="B554" s="84"/>
      <c r="C554" s="175" t="s">
        <v>63</v>
      </c>
      <c r="D554" s="157" t="s">
        <v>183</v>
      </c>
      <c r="E554" s="159">
        <v>43949</v>
      </c>
      <c r="F554" s="157"/>
      <c r="G554" s="157">
        <v>6783000</v>
      </c>
      <c r="H554" s="157"/>
      <c r="I554" s="158"/>
      <c r="J554" s="160">
        <f t="shared" si="701"/>
        <v>6783000</v>
      </c>
      <c r="K554" s="157"/>
      <c r="L554" s="157">
        <v>6783000</v>
      </c>
      <c r="M554" s="157"/>
      <c r="N554" s="158"/>
      <c r="O554" s="157">
        <f t="shared" si="702"/>
        <v>6783000</v>
      </c>
      <c r="P554" s="157"/>
      <c r="Q554" s="157"/>
      <c r="R554" s="157">
        <v>6630000</v>
      </c>
      <c r="S554" s="157"/>
      <c r="T554" s="160">
        <f t="shared" si="703"/>
        <v>6630000</v>
      </c>
      <c r="U554" s="157"/>
      <c r="V554" s="157">
        <f>O554-T554</f>
        <v>153000</v>
      </c>
    </row>
    <row r="555" spans="1:22" s="155" customFormat="1" ht="15.75" x14ac:dyDescent="0.25">
      <c r="A555" s="151"/>
      <c r="B555" s="84"/>
      <c r="C555" s="156" t="s">
        <v>12</v>
      </c>
      <c r="D555" s="157"/>
      <c r="E555" s="157"/>
      <c r="F555" s="157"/>
      <c r="G555" s="157"/>
      <c r="H555" s="157"/>
      <c r="I555" s="158"/>
      <c r="J555" s="158">
        <f t="shared" si="701"/>
        <v>0</v>
      </c>
      <c r="K555" s="157"/>
      <c r="L555" s="157"/>
      <c r="M555" s="157"/>
      <c r="N555" s="158"/>
      <c r="O555" s="157">
        <f t="shared" si="702"/>
        <v>0</v>
      </c>
      <c r="P555" s="157"/>
      <c r="Q555" s="157"/>
      <c r="R555" s="157"/>
      <c r="S555" s="157"/>
      <c r="T555" s="158">
        <f t="shared" si="703"/>
        <v>0</v>
      </c>
      <c r="U555" s="157">
        <f t="shared" ref="U555:U556" si="706">J555-O555</f>
        <v>0</v>
      </c>
      <c r="V555" s="157">
        <f t="shared" ref="V555:V556" si="707">O555-T555</f>
        <v>0</v>
      </c>
    </row>
    <row r="556" spans="1:22" s="155" customFormat="1" ht="15.75" x14ac:dyDescent="0.25">
      <c r="A556" s="151"/>
      <c r="B556" s="84"/>
      <c r="C556" s="156" t="s">
        <v>13</v>
      </c>
      <c r="D556" s="157"/>
      <c r="E556" s="157"/>
      <c r="F556" s="157"/>
      <c r="G556" s="157"/>
      <c r="H556" s="157"/>
      <c r="I556" s="158"/>
      <c r="J556" s="158">
        <f t="shared" si="701"/>
        <v>0</v>
      </c>
      <c r="K556" s="157"/>
      <c r="L556" s="157"/>
      <c r="M556" s="157"/>
      <c r="N556" s="158"/>
      <c r="O556" s="157">
        <f t="shared" si="702"/>
        <v>0</v>
      </c>
      <c r="P556" s="157"/>
      <c r="Q556" s="157"/>
      <c r="R556" s="157"/>
      <c r="S556" s="157"/>
      <c r="T556" s="158">
        <f t="shared" si="703"/>
        <v>0</v>
      </c>
      <c r="U556" s="157">
        <f t="shared" si="706"/>
        <v>0</v>
      </c>
      <c r="V556" s="157">
        <f t="shared" si="707"/>
        <v>0</v>
      </c>
    </row>
    <row r="557" spans="1:22" s="155" customFormat="1" ht="15.75" x14ac:dyDescent="0.25">
      <c r="A557" s="151"/>
      <c r="B557" s="84"/>
      <c r="C557" s="138"/>
      <c r="D557" s="157"/>
      <c r="E557" s="157"/>
      <c r="F557" s="157"/>
      <c r="G557" s="157"/>
      <c r="H557" s="157"/>
      <c r="I557" s="158"/>
      <c r="J557" s="158"/>
      <c r="K557" s="157"/>
      <c r="L557" s="157"/>
      <c r="M557" s="157"/>
      <c r="N557" s="157"/>
      <c r="O557" s="157"/>
      <c r="P557" s="157"/>
      <c r="Q557" s="157"/>
      <c r="R557" s="157"/>
      <c r="S557" s="157"/>
      <c r="T557" s="158"/>
      <c r="U557" s="157"/>
      <c r="V557" s="157"/>
    </row>
    <row r="558" spans="1:22" s="155" customFormat="1" ht="15.75" x14ac:dyDescent="0.25">
      <c r="A558" s="151"/>
      <c r="B558" s="116"/>
      <c r="C558" s="165" t="s">
        <v>128</v>
      </c>
      <c r="D558" s="152"/>
      <c r="E558" s="152"/>
      <c r="F558" s="152">
        <f t="shared" ref="F558:U558" si="708">SUM(F559:F564)</f>
        <v>0</v>
      </c>
      <c r="G558" s="152">
        <f>G561+G562</f>
        <v>62256500</v>
      </c>
      <c r="H558" s="152">
        <f t="shared" ref="H558:Q558" si="709">H561+H562</f>
        <v>0</v>
      </c>
      <c r="I558" s="152">
        <f t="shared" si="709"/>
        <v>0</v>
      </c>
      <c r="J558" s="154">
        <f t="shared" ref="J558" si="710">SUM(J559:J564)</f>
        <v>62256500</v>
      </c>
      <c r="K558" s="152">
        <f t="shared" si="709"/>
        <v>0</v>
      </c>
      <c r="L558" s="152">
        <f>L561+L562</f>
        <v>62256500</v>
      </c>
      <c r="M558" s="152">
        <f t="shared" si="709"/>
        <v>0</v>
      </c>
      <c r="N558" s="152">
        <f t="shared" si="709"/>
        <v>0</v>
      </c>
      <c r="O558" s="152">
        <f t="shared" ref="O558" si="711">SUM(O559:O564)</f>
        <v>62256500</v>
      </c>
      <c r="P558" s="152">
        <f t="shared" si="709"/>
        <v>0</v>
      </c>
      <c r="Q558" s="152">
        <f t="shared" si="709"/>
        <v>55071500</v>
      </c>
      <c r="R558" s="152">
        <f t="shared" si="708"/>
        <v>0</v>
      </c>
      <c r="S558" s="152">
        <f t="shared" si="708"/>
        <v>0</v>
      </c>
      <c r="T558" s="154">
        <f t="shared" si="708"/>
        <v>55071500</v>
      </c>
      <c r="U558" s="154">
        <f t="shared" si="708"/>
        <v>0</v>
      </c>
      <c r="V558" s="154">
        <f>O558-T558</f>
        <v>7185000</v>
      </c>
    </row>
    <row r="559" spans="1:22" s="155" customFormat="1" ht="15.75" x14ac:dyDescent="0.25">
      <c r="A559" s="151"/>
      <c r="B559" s="84"/>
      <c r="C559" s="156" t="s">
        <v>10</v>
      </c>
      <c r="D559" s="157"/>
      <c r="E559" s="157"/>
      <c r="F559" s="157"/>
      <c r="G559" s="157"/>
      <c r="H559" s="157"/>
      <c r="I559" s="158"/>
      <c r="J559" s="158">
        <f t="shared" ref="J559:J560" si="712">SUM(F559:I559)</f>
        <v>0</v>
      </c>
      <c r="K559" s="157"/>
      <c r="L559" s="157"/>
      <c r="M559" s="157"/>
      <c r="N559" s="158"/>
      <c r="O559" s="157">
        <f t="shared" ref="O559:O560" si="713">SUM(K559:N559)</f>
        <v>0</v>
      </c>
      <c r="P559" s="157"/>
      <c r="Q559" s="157"/>
      <c r="R559" s="157"/>
      <c r="S559" s="157"/>
      <c r="T559" s="158">
        <f t="shared" ref="T559:T560" si="714">SUM(P559:S559)</f>
        <v>0</v>
      </c>
      <c r="U559" s="157">
        <f t="shared" ref="U559:U560" si="715">J559-O559</f>
        <v>0</v>
      </c>
      <c r="V559" s="157">
        <f t="shared" ref="V559:V560" si="716">O559-T559</f>
        <v>0</v>
      </c>
    </row>
    <row r="560" spans="1:22" s="155" customFormat="1" ht="15.75" x14ac:dyDescent="0.25">
      <c r="A560" s="151"/>
      <c r="B560" s="84"/>
      <c r="C560" s="156" t="s">
        <v>11</v>
      </c>
      <c r="D560" s="157"/>
      <c r="E560" s="159"/>
      <c r="F560" s="157"/>
      <c r="G560" s="157"/>
      <c r="H560" s="157"/>
      <c r="I560" s="158"/>
      <c r="J560" s="160">
        <f t="shared" si="712"/>
        <v>0</v>
      </c>
      <c r="K560" s="157"/>
      <c r="L560" s="157"/>
      <c r="M560" s="157"/>
      <c r="N560" s="158"/>
      <c r="O560" s="157">
        <f t="shared" si="713"/>
        <v>0</v>
      </c>
      <c r="P560" s="157"/>
      <c r="Q560" s="157"/>
      <c r="R560" s="157"/>
      <c r="S560" s="157"/>
      <c r="T560" s="160">
        <f t="shared" si="714"/>
        <v>0</v>
      </c>
      <c r="U560" s="157">
        <f t="shared" si="715"/>
        <v>0</v>
      </c>
      <c r="V560" s="157">
        <f t="shared" si="716"/>
        <v>0</v>
      </c>
    </row>
    <row r="561" spans="1:22" s="155" customFormat="1" ht="15.75" x14ac:dyDescent="0.25">
      <c r="A561" s="151"/>
      <c r="B561" s="84"/>
      <c r="C561" s="175" t="s">
        <v>197</v>
      </c>
      <c r="D561" s="157" t="s">
        <v>157</v>
      </c>
      <c r="E561" s="159">
        <v>43927</v>
      </c>
      <c r="F561" s="157"/>
      <c r="G561" s="157">
        <v>55071500</v>
      </c>
      <c r="H561" s="157"/>
      <c r="I561" s="158"/>
      <c r="J561" s="160">
        <f t="shared" si="701"/>
        <v>55071500</v>
      </c>
      <c r="K561" s="157"/>
      <c r="L561" s="157">
        <v>55071500</v>
      </c>
      <c r="M561" s="157"/>
      <c r="N561" s="158"/>
      <c r="O561" s="157">
        <f t="shared" si="702"/>
        <v>55071500</v>
      </c>
      <c r="P561" s="157"/>
      <c r="Q561" s="157">
        <f>O561</f>
        <v>55071500</v>
      </c>
      <c r="R561" s="157"/>
      <c r="S561" s="157"/>
      <c r="T561" s="160">
        <f t="shared" si="703"/>
        <v>55071500</v>
      </c>
      <c r="U561" s="157"/>
      <c r="V561" s="157">
        <f>O561-T561</f>
        <v>0</v>
      </c>
    </row>
    <row r="562" spans="1:22" s="155" customFormat="1" ht="15.75" x14ac:dyDescent="0.25">
      <c r="A562" s="151"/>
      <c r="B562" s="84"/>
      <c r="C562" s="175" t="s">
        <v>63</v>
      </c>
      <c r="D562" s="157" t="s">
        <v>158</v>
      </c>
      <c r="E562" s="159">
        <v>43938</v>
      </c>
      <c r="F562" s="157"/>
      <c r="G562" s="157">
        <v>7185000</v>
      </c>
      <c r="H562" s="157"/>
      <c r="I562" s="158"/>
      <c r="J562" s="160">
        <f t="shared" si="701"/>
        <v>7185000</v>
      </c>
      <c r="K562" s="157"/>
      <c r="L562" s="157">
        <v>7185000</v>
      </c>
      <c r="M562" s="157"/>
      <c r="N562" s="158"/>
      <c r="O562" s="157">
        <f t="shared" si="702"/>
        <v>7185000</v>
      </c>
      <c r="P562" s="157"/>
      <c r="Q562" s="157"/>
      <c r="R562" s="157"/>
      <c r="S562" s="157"/>
      <c r="T562" s="160">
        <f t="shared" si="703"/>
        <v>0</v>
      </c>
      <c r="U562" s="157"/>
      <c r="V562" s="157">
        <f>O562-T562</f>
        <v>7185000</v>
      </c>
    </row>
    <row r="563" spans="1:22" s="155" customFormat="1" ht="15.75" x14ac:dyDescent="0.25">
      <c r="A563" s="151"/>
      <c r="B563" s="84"/>
      <c r="C563" s="156" t="s">
        <v>12</v>
      </c>
      <c r="D563" s="157"/>
      <c r="E563" s="157"/>
      <c r="F563" s="157"/>
      <c r="G563" s="157"/>
      <c r="H563" s="157"/>
      <c r="I563" s="158"/>
      <c r="J563" s="158">
        <f t="shared" si="701"/>
        <v>0</v>
      </c>
      <c r="K563" s="157"/>
      <c r="L563" s="157"/>
      <c r="M563" s="157"/>
      <c r="N563" s="158"/>
      <c r="O563" s="157">
        <f t="shared" si="702"/>
        <v>0</v>
      </c>
      <c r="P563" s="157"/>
      <c r="Q563" s="157"/>
      <c r="R563" s="157"/>
      <c r="S563" s="157"/>
      <c r="T563" s="158">
        <f t="shared" si="703"/>
        <v>0</v>
      </c>
      <c r="U563" s="157">
        <f t="shared" ref="U563:U564" si="717">J563-O563</f>
        <v>0</v>
      </c>
      <c r="V563" s="157">
        <f t="shared" ref="V563:V564" si="718">O563-T563</f>
        <v>0</v>
      </c>
    </row>
    <row r="564" spans="1:22" s="155" customFormat="1" ht="15.75" x14ac:dyDescent="0.25">
      <c r="A564" s="151"/>
      <c r="B564" s="84"/>
      <c r="C564" s="156" t="s">
        <v>13</v>
      </c>
      <c r="D564" s="157"/>
      <c r="E564" s="157"/>
      <c r="F564" s="157"/>
      <c r="G564" s="157"/>
      <c r="H564" s="157"/>
      <c r="I564" s="158"/>
      <c r="J564" s="158">
        <f t="shared" si="701"/>
        <v>0</v>
      </c>
      <c r="K564" s="157"/>
      <c r="L564" s="157"/>
      <c r="M564" s="157"/>
      <c r="N564" s="158"/>
      <c r="O564" s="157">
        <f t="shared" si="702"/>
        <v>0</v>
      </c>
      <c r="P564" s="157"/>
      <c r="Q564" s="157"/>
      <c r="R564" s="157"/>
      <c r="S564" s="157"/>
      <c r="T564" s="158">
        <f t="shared" si="703"/>
        <v>0</v>
      </c>
      <c r="U564" s="157">
        <f t="shared" si="717"/>
        <v>0</v>
      </c>
      <c r="V564" s="157">
        <f t="shared" si="718"/>
        <v>0</v>
      </c>
    </row>
    <row r="565" spans="1:22" s="155" customFormat="1" ht="15.75" x14ac:dyDescent="0.25">
      <c r="A565" s="151"/>
      <c r="B565" s="84"/>
      <c r="C565" s="138"/>
      <c r="D565" s="157"/>
      <c r="E565" s="157"/>
      <c r="F565" s="157"/>
      <c r="G565" s="157"/>
      <c r="H565" s="157"/>
      <c r="I565" s="158"/>
      <c r="J565" s="158"/>
      <c r="K565" s="157"/>
      <c r="L565" s="157"/>
      <c r="M565" s="157"/>
      <c r="N565" s="157"/>
      <c r="O565" s="157"/>
      <c r="P565" s="157"/>
      <c r="Q565" s="157"/>
      <c r="R565" s="157"/>
      <c r="S565" s="157"/>
      <c r="T565" s="158"/>
      <c r="U565" s="157"/>
      <c r="V565" s="157"/>
    </row>
    <row r="566" spans="1:22" s="155" customFormat="1" ht="15.75" x14ac:dyDescent="0.25">
      <c r="A566" s="151"/>
      <c r="B566" s="116"/>
      <c r="C566" s="165" t="s">
        <v>129</v>
      </c>
      <c r="D566" s="152"/>
      <c r="E566" s="152"/>
      <c r="F566" s="152">
        <f t="shared" ref="F566:U566" si="719">SUM(F567:F572)</f>
        <v>0</v>
      </c>
      <c r="G566" s="152">
        <f>G569+G570</f>
        <v>31043000</v>
      </c>
      <c r="H566" s="152">
        <f t="shared" ref="H566:Q566" si="720">H569+H570</f>
        <v>0</v>
      </c>
      <c r="I566" s="152">
        <f t="shared" si="720"/>
        <v>0</v>
      </c>
      <c r="J566" s="154">
        <f t="shared" ref="J566" si="721">SUM(J567:J572)</f>
        <v>31043000</v>
      </c>
      <c r="K566" s="152">
        <f t="shared" si="720"/>
        <v>0</v>
      </c>
      <c r="L566" s="152">
        <f>L569+L570</f>
        <v>31043000</v>
      </c>
      <c r="M566" s="152">
        <f t="shared" si="720"/>
        <v>0</v>
      </c>
      <c r="N566" s="152">
        <f t="shared" si="720"/>
        <v>0</v>
      </c>
      <c r="O566" s="152">
        <f t="shared" ref="O566" si="722">SUM(O567:O572)</f>
        <v>31043000</v>
      </c>
      <c r="P566" s="152">
        <f t="shared" si="720"/>
        <v>0</v>
      </c>
      <c r="Q566" s="152">
        <f t="shared" si="720"/>
        <v>27401000</v>
      </c>
      <c r="R566" s="152">
        <f t="shared" si="719"/>
        <v>0</v>
      </c>
      <c r="S566" s="152">
        <f t="shared" si="719"/>
        <v>0</v>
      </c>
      <c r="T566" s="154">
        <f t="shared" si="719"/>
        <v>27401000</v>
      </c>
      <c r="U566" s="154">
        <f t="shared" si="719"/>
        <v>0</v>
      </c>
      <c r="V566" s="154">
        <f>O566-T566</f>
        <v>3642000</v>
      </c>
    </row>
    <row r="567" spans="1:22" s="155" customFormat="1" ht="15.75" x14ac:dyDescent="0.25">
      <c r="A567" s="151"/>
      <c r="B567" s="84"/>
      <c r="C567" s="156" t="s">
        <v>10</v>
      </c>
      <c r="D567" s="157"/>
      <c r="E567" s="157"/>
      <c r="F567" s="157"/>
      <c r="G567" s="157"/>
      <c r="H567" s="157"/>
      <c r="I567" s="158"/>
      <c r="J567" s="158">
        <f t="shared" ref="J567:J568" si="723">SUM(F567:I567)</f>
        <v>0</v>
      </c>
      <c r="K567" s="157"/>
      <c r="L567" s="157"/>
      <c r="M567" s="157"/>
      <c r="N567" s="158"/>
      <c r="O567" s="157">
        <f t="shared" ref="O567:O568" si="724">SUM(K567:N567)</f>
        <v>0</v>
      </c>
      <c r="P567" s="157"/>
      <c r="Q567" s="157"/>
      <c r="R567" s="157"/>
      <c r="S567" s="157"/>
      <c r="T567" s="158">
        <f t="shared" ref="T567:T568" si="725">SUM(P567:S567)</f>
        <v>0</v>
      </c>
      <c r="U567" s="157">
        <f t="shared" ref="U567:U568" si="726">J567-O567</f>
        <v>0</v>
      </c>
      <c r="V567" s="157">
        <f t="shared" ref="V567:V568" si="727">O567-T567</f>
        <v>0</v>
      </c>
    </row>
    <row r="568" spans="1:22" s="155" customFormat="1" ht="15.75" x14ac:dyDescent="0.25">
      <c r="A568" s="151"/>
      <c r="B568" s="84"/>
      <c r="C568" s="156" t="s">
        <v>11</v>
      </c>
      <c r="D568" s="157"/>
      <c r="E568" s="159"/>
      <c r="F568" s="157"/>
      <c r="G568" s="157"/>
      <c r="H568" s="157"/>
      <c r="I568" s="158"/>
      <c r="J568" s="160">
        <f t="shared" si="723"/>
        <v>0</v>
      </c>
      <c r="K568" s="157"/>
      <c r="L568" s="157"/>
      <c r="M568" s="157"/>
      <c r="N568" s="158"/>
      <c r="O568" s="157">
        <f t="shared" si="724"/>
        <v>0</v>
      </c>
      <c r="P568" s="157"/>
      <c r="Q568" s="157"/>
      <c r="R568" s="157"/>
      <c r="S568" s="157"/>
      <c r="T568" s="160">
        <f t="shared" si="725"/>
        <v>0</v>
      </c>
      <c r="U568" s="157">
        <f t="shared" si="726"/>
        <v>0</v>
      </c>
      <c r="V568" s="157">
        <f t="shared" si="727"/>
        <v>0</v>
      </c>
    </row>
    <row r="569" spans="1:22" s="155" customFormat="1" ht="15.75" x14ac:dyDescent="0.25">
      <c r="A569" s="151"/>
      <c r="B569" s="84"/>
      <c r="C569" s="175" t="s">
        <v>197</v>
      </c>
      <c r="D569" s="157" t="s">
        <v>157</v>
      </c>
      <c r="E569" s="159">
        <v>43927</v>
      </c>
      <c r="F569" s="157"/>
      <c r="G569" s="157">
        <v>27401000</v>
      </c>
      <c r="H569" s="157"/>
      <c r="I569" s="158"/>
      <c r="J569" s="160">
        <f t="shared" si="701"/>
        <v>27401000</v>
      </c>
      <c r="K569" s="157"/>
      <c r="L569" s="157">
        <v>27401000</v>
      </c>
      <c r="M569" s="157"/>
      <c r="N569" s="158"/>
      <c r="O569" s="157">
        <f t="shared" si="702"/>
        <v>27401000</v>
      </c>
      <c r="P569" s="157"/>
      <c r="Q569" s="157">
        <f>O569</f>
        <v>27401000</v>
      </c>
      <c r="R569" s="157"/>
      <c r="S569" s="157"/>
      <c r="T569" s="160">
        <f t="shared" si="703"/>
        <v>27401000</v>
      </c>
      <c r="U569" s="157"/>
      <c r="V569" s="157">
        <f>O569-T569</f>
        <v>0</v>
      </c>
    </row>
    <row r="570" spans="1:22" s="155" customFormat="1" ht="15.75" x14ac:dyDescent="0.25">
      <c r="A570" s="151"/>
      <c r="B570" s="84"/>
      <c r="C570" s="175" t="s">
        <v>63</v>
      </c>
      <c r="D570" s="157" t="s">
        <v>158</v>
      </c>
      <c r="E570" s="159">
        <v>43938</v>
      </c>
      <c r="F570" s="157"/>
      <c r="G570" s="157">
        <v>3642000</v>
      </c>
      <c r="H570" s="157"/>
      <c r="I570" s="158"/>
      <c r="J570" s="160">
        <f t="shared" si="701"/>
        <v>3642000</v>
      </c>
      <c r="K570" s="157"/>
      <c r="L570" s="157">
        <v>3642000</v>
      </c>
      <c r="M570" s="157"/>
      <c r="N570" s="158"/>
      <c r="O570" s="157">
        <f t="shared" si="702"/>
        <v>3642000</v>
      </c>
      <c r="P570" s="157"/>
      <c r="Q570" s="157"/>
      <c r="R570" s="157"/>
      <c r="S570" s="157"/>
      <c r="T570" s="160">
        <f t="shared" si="703"/>
        <v>0</v>
      </c>
      <c r="U570" s="157"/>
      <c r="V570" s="157">
        <f>O570-T570</f>
        <v>3642000</v>
      </c>
    </row>
    <row r="571" spans="1:22" s="155" customFormat="1" ht="15.75" x14ac:dyDescent="0.25">
      <c r="A571" s="151"/>
      <c r="B571" s="84"/>
      <c r="C571" s="156" t="s">
        <v>12</v>
      </c>
      <c r="D571" s="157"/>
      <c r="E571" s="157"/>
      <c r="F571" s="157"/>
      <c r="G571" s="157"/>
      <c r="H571" s="157"/>
      <c r="I571" s="158"/>
      <c r="J571" s="158">
        <f t="shared" si="701"/>
        <v>0</v>
      </c>
      <c r="K571" s="157"/>
      <c r="L571" s="157"/>
      <c r="M571" s="157"/>
      <c r="N571" s="158"/>
      <c r="O571" s="157">
        <f t="shared" si="702"/>
        <v>0</v>
      </c>
      <c r="P571" s="157"/>
      <c r="Q571" s="157"/>
      <c r="R571" s="157"/>
      <c r="S571" s="157"/>
      <c r="T571" s="158">
        <f t="shared" si="703"/>
        <v>0</v>
      </c>
      <c r="U571" s="157">
        <f t="shared" ref="U571:U572" si="728">J571-O571</f>
        <v>0</v>
      </c>
      <c r="V571" s="157">
        <f t="shared" ref="V571:V572" si="729">O571-T571</f>
        <v>0</v>
      </c>
    </row>
    <row r="572" spans="1:22" s="155" customFormat="1" ht="15.75" x14ac:dyDescent="0.25">
      <c r="A572" s="151"/>
      <c r="B572" s="84"/>
      <c r="C572" s="156" t="s">
        <v>13</v>
      </c>
      <c r="D572" s="157"/>
      <c r="E572" s="157"/>
      <c r="F572" s="157"/>
      <c r="G572" s="157"/>
      <c r="H572" s="157"/>
      <c r="I572" s="158"/>
      <c r="J572" s="158">
        <f t="shared" si="701"/>
        <v>0</v>
      </c>
      <c r="K572" s="157"/>
      <c r="L572" s="157"/>
      <c r="M572" s="157"/>
      <c r="N572" s="158"/>
      <c r="O572" s="157">
        <f t="shared" si="702"/>
        <v>0</v>
      </c>
      <c r="P572" s="157"/>
      <c r="Q572" s="157"/>
      <c r="R572" s="157"/>
      <c r="S572" s="157"/>
      <c r="T572" s="158">
        <f t="shared" si="703"/>
        <v>0</v>
      </c>
      <c r="U572" s="157">
        <f t="shared" si="728"/>
        <v>0</v>
      </c>
      <c r="V572" s="157">
        <f t="shared" si="729"/>
        <v>0</v>
      </c>
    </row>
    <row r="573" spans="1:22" s="155" customFormat="1" ht="15.75" x14ac:dyDescent="0.25">
      <c r="A573" s="151"/>
      <c r="B573" s="84"/>
      <c r="C573" s="138"/>
      <c r="D573" s="157"/>
      <c r="E573" s="157"/>
      <c r="F573" s="157"/>
      <c r="G573" s="157"/>
      <c r="H573" s="157"/>
      <c r="I573" s="158"/>
      <c r="J573" s="158"/>
      <c r="K573" s="157"/>
      <c r="L573" s="157"/>
      <c r="M573" s="157"/>
      <c r="N573" s="157"/>
      <c r="O573" s="157"/>
      <c r="P573" s="157"/>
      <c r="Q573" s="157"/>
      <c r="R573" s="157"/>
      <c r="S573" s="157"/>
      <c r="T573" s="158"/>
      <c r="U573" s="157"/>
      <c r="V573" s="157"/>
    </row>
    <row r="574" spans="1:22" s="155" customFormat="1" ht="15.75" x14ac:dyDescent="0.25">
      <c r="A574" s="151"/>
      <c r="B574" s="116"/>
      <c r="C574" s="165" t="s">
        <v>130</v>
      </c>
      <c r="D574" s="152"/>
      <c r="E574" s="152"/>
      <c r="F574" s="152">
        <f t="shared" ref="F574:U574" si="730">SUM(F575:F580)</f>
        <v>0</v>
      </c>
      <c r="G574" s="152">
        <f>G577+G578</f>
        <v>22986500</v>
      </c>
      <c r="H574" s="152">
        <f t="shared" ref="H574:Q574" si="731">H577+H578</f>
        <v>0</v>
      </c>
      <c r="I574" s="152">
        <f t="shared" si="731"/>
        <v>0</v>
      </c>
      <c r="J574" s="154">
        <f t="shared" ref="J574" si="732">SUM(J575:J580)</f>
        <v>22986500</v>
      </c>
      <c r="K574" s="152">
        <f t="shared" si="731"/>
        <v>0</v>
      </c>
      <c r="L574" s="152">
        <f>L577+L578</f>
        <v>22986500</v>
      </c>
      <c r="M574" s="152">
        <f t="shared" si="731"/>
        <v>0</v>
      </c>
      <c r="N574" s="152">
        <f t="shared" si="731"/>
        <v>0</v>
      </c>
      <c r="O574" s="152">
        <f t="shared" ref="O574" si="733">SUM(O575:O580)</f>
        <v>22986500</v>
      </c>
      <c r="P574" s="152">
        <f t="shared" si="731"/>
        <v>0</v>
      </c>
      <c r="Q574" s="152">
        <f t="shared" si="731"/>
        <v>16956500</v>
      </c>
      <c r="R574" s="152">
        <f t="shared" si="730"/>
        <v>5748000</v>
      </c>
      <c r="S574" s="152">
        <f t="shared" si="730"/>
        <v>0</v>
      </c>
      <c r="T574" s="154">
        <f t="shared" si="730"/>
        <v>22704500</v>
      </c>
      <c r="U574" s="154">
        <f t="shared" si="730"/>
        <v>0</v>
      </c>
      <c r="V574" s="154">
        <f>O574-T574</f>
        <v>282000</v>
      </c>
    </row>
    <row r="575" spans="1:22" s="155" customFormat="1" ht="15.75" x14ac:dyDescent="0.25">
      <c r="A575" s="151"/>
      <c r="B575" s="84"/>
      <c r="C575" s="156" t="s">
        <v>10</v>
      </c>
      <c r="D575" s="157"/>
      <c r="E575" s="157"/>
      <c r="F575" s="157"/>
      <c r="G575" s="157"/>
      <c r="H575" s="157"/>
      <c r="I575" s="158"/>
      <c r="J575" s="158">
        <f t="shared" ref="J575:J576" si="734">SUM(F575:I575)</f>
        <v>0</v>
      </c>
      <c r="K575" s="157"/>
      <c r="L575" s="157"/>
      <c r="M575" s="157"/>
      <c r="N575" s="158"/>
      <c r="O575" s="157">
        <f t="shared" ref="O575:O576" si="735">SUM(K575:N575)</f>
        <v>0</v>
      </c>
      <c r="P575" s="157"/>
      <c r="Q575" s="157"/>
      <c r="R575" s="157"/>
      <c r="S575" s="157"/>
      <c r="T575" s="158">
        <f t="shared" ref="T575:T576" si="736">SUM(P575:S575)</f>
        <v>0</v>
      </c>
      <c r="U575" s="157">
        <f t="shared" ref="U575:U576" si="737">J575-O575</f>
        <v>0</v>
      </c>
      <c r="V575" s="157">
        <f t="shared" ref="V575:V576" si="738">O575-T575</f>
        <v>0</v>
      </c>
    </row>
    <row r="576" spans="1:22" s="155" customFormat="1" ht="15.75" x14ac:dyDescent="0.25">
      <c r="A576" s="151"/>
      <c r="B576" s="84"/>
      <c r="C576" s="156" t="s">
        <v>11</v>
      </c>
      <c r="D576" s="157"/>
      <c r="E576" s="159"/>
      <c r="F576" s="157"/>
      <c r="G576" s="157"/>
      <c r="H576" s="157"/>
      <c r="I576" s="158"/>
      <c r="J576" s="160">
        <f t="shared" si="734"/>
        <v>0</v>
      </c>
      <c r="K576" s="157"/>
      <c r="L576" s="157"/>
      <c r="M576" s="157"/>
      <c r="N576" s="158"/>
      <c r="O576" s="157">
        <f t="shared" si="735"/>
        <v>0</v>
      </c>
      <c r="P576" s="157"/>
      <c r="Q576" s="157"/>
      <c r="R576" s="157"/>
      <c r="S576" s="157"/>
      <c r="T576" s="160">
        <f t="shared" si="736"/>
        <v>0</v>
      </c>
      <c r="U576" s="157">
        <f t="shared" si="737"/>
        <v>0</v>
      </c>
      <c r="V576" s="157">
        <f t="shared" si="738"/>
        <v>0</v>
      </c>
    </row>
    <row r="577" spans="1:22" s="155" customFormat="1" ht="15.75" x14ac:dyDescent="0.25">
      <c r="A577" s="151"/>
      <c r="B577" s="84"/>
      <c r="C577" s="175" t="s">
        <v>197</v>
      </c>
      <c r="D577" s="157" t="s">
        <v>157</v>
      </c>
      <c r="E577" s="159">
        <v>43927</v>
      </c>
      <c r="F577" s="157"/>
      <c r="G577" s="157">
        <v>16956500</v>
      </c>
      <c r="H577" s="157"/>
      <c r="I577" s="158"/>
      <c r="J577" s="160">
        <f t="shared" si="701"/>
        <v>16956500</v>
      </c>
      <c r="K577" s="157"/>
      <c r="L577" s="157">
        <v>16956500</v>
      </c>
      <c r="M577" s="157"/>
      <c r="N577" s="158"/>
      <c r="O577" s="157">
        <f t="shared" si="702"/>
        <v>16956500</v>
      </c>
      <c r="P577" s="157"/>
      <c r="Q577" s="157">
        <f>O577</f>
        <v>16956500</v>
      </c>
      <c r="R577" s="157"/>
      <c r="S577" s="157"/>
      <c r="T577" s="160">
        <f t="shared" si="703"/>
        <v>16956500</v>
      </c>
      <c r="U577" s="157"/>
      <c r="V577" s="157">
        <f>O577-T577</f>
        <v>0</v>
      </c>
    </row>
    <row r="578" spans="1:22" s="155" customFormat="1" ht="15.75" x14ac:dyDescent="0.25">
      <c r="A578" s="151"/>
      <c r="B578" s="84"/>
      <c r="C578" s="175" t="s">
        <v>63</v>
      </c>
      <c r="D578" s="157" t="s">
        <v>159</v>
      </c>
      <c r="E578" s="159">
        <v>43941</v>
      </c>
      <c r="F578" s="157"/>
      <c r="G578" s="157">
        <v>6030000</v>
      </c>
      <c r="H578" s="157"/>
      <c r="I578" s="158"/>
      <c r="J578" s="160">
        <f t="shared" si="701"/>
        <v>6030000</v>
      </c>
      <c r="K578" s="157"/>
      <c r="L578" s="157">
        <v>6030000</v>
      </c>
      <c r="M578" s="157"/>
      <c r="N578" s="158"/>
      <c r="O578" s="157">
        <f t="shared" si="702"/>
        <v>6030000</v>
      </c>
      <c r="P578" s="157"/>
      <c r="Q578" s="157"/>
      <c r="R578" s="157">
        <v>5748000</v>
      </c>
      <c r="S578" s="157"/>
      <c r="T578" s="160">
        <f t="shared" si="703"/>
        <v>5748000</v>
      </c>
      <c r="U578" s="157"/>
      <c r="V578" s="157">
        <f>O578-T578</f>
        <v>282000</v>
      </c>
    </row>
    <row r="579" spans="1:22" s="155" customFormat="1" ht="15.75" x14ac:dyDescent="0.25">
      <c r="A579" s="151"/>
      <c r="B579" s="84"/>
      <c r="C579" s="156" t="s">
        <v>12</v>
      </c>
      <c r="D579" s="157"/>
      <c r="E579" s="157"/>
      <c r="F579" s="157"/>
      <c r="G579" s="157"/>
      <c r="H579" s="157"/>
      <c r="I579" s="158"/>
      <c r="J579" s="158">
        <f t="shared" si="701"/>
        <v>0</v>
      </c>
      <c r="K579" s="157"/>
      <c r="L579" s="157"/>
      <c r="M579" s="157"/>
      <c r="N579" s="158"/>
      <c r="O579" s="157">
        <f t="shared" si="702"/>
        <v>0</v>
      </c>
      <c r="P579" s="157"/>
      <c r="Q579" s="157"/>
      <c r="R579" s="157"/>
      <c r="S579" s="157"/>
      <c r="T579" s="158">
        <f t="shared" si="703"/>
        <v>0</v>
      </c>
      <c r="U579" s="157">
        <f t="shared" ref="U579:U580" si="739">J579-O579</f>
        <v>0</v>
      </c>
      <c r="V579" s="157">
        <f t="shared" ref="V579:V580" si="740">O579-T579</f>
        <v>0</v>
      </c>
    </row>
    <row r="580" spans="1:22" s="155" customFormat="1" ht="15.75" x14ac:dyDescent="0.25">
      <c r="A580" s="151"/>
      <c r="B580" s="84"/>
      <c r="C580" s="156" t="s">
        <v>13</v>
      </c>
      <c r="D580" s="157"/>
      <c r="E580" s="157"/>
      <c r="F580" s="157"/>
      <c r="G580" s="157"/>
      <c r="H580" s="157"/>
      <c r="I580" s="158"/>
      <c r="J580" s="158">
        <f t="shared" si="701"/>
        <v>0</v>
      </c>
      <c r="K580" s="157"/>
      <c r="L580" s="157"/>
      <c r="M580" s="157"/>
      <c r="N580" s="158"/>
      <c r="O580" s="157">
        <f t="shared" si="702"/>
        <v>0</v>
      </c>
      <c r="P580" s="157"/>
      <c r="Q580" s="157"/>
      <c r="R580" s="157"/>
      <c r="S580" s="157"/>
      <c r="T580" s="158">
        <f t="shared" si="703"/>
        <v>0</v>
      </c>
      <c r="U580" s="157">
        <f t="shared" si="739"/>
        <v>0</v>
      </c>
      <c r="V580" s="157">
        <f t="shared" si="740"/>
        <v>0</v>
      </c>
    </row>
    <row r="581" spans="1:22" s="155" customFormat="1" ht="15.75" x14ac:dyDescent="0.25">
      <c r="A581" s="151"/>
      <c r="B581" s="84"/>
      <c r="C581" s="138"/>
      <c r="D581" s="157"/>
      <c r="E581" s="157"/>
      <c r="F581" s="157"/>
      <c r="G581" s="157"/>
      <c r="H581" s="157"/>
      <c r="I581" s="158"/>
      <c r="J581" s="158"/>
      <c r="K581" s="157"/>
      <c r="L581" s="157"/>
      <c r="M581" s="157"/>
      <c r="N581" s="157"/>
      <c r="O581" s="157"/>
      <c r="P581" s="157"/>
      <c r="Q581" s="157"/>
      <c r="R581" s="157"/>
      <c r="S581" s="157"/>
      <c r="T581" s="158"/>
      <c r="U581" s="157"/>
      <c r="V581" s="157"/>
    </row>
    <row r="582" spans="1:22" s="155" customFormat="1" ht="15.75" x14ac:dyDescent="0.25">
      <c r="A582" s="151"/>
      <c r="B582" s="116"/>
      <c r="C582" s="165" t="s">
        <v>131</v>
      </c>
      <c r="D582" s="152"/>
      <c r="E582" s="152"/>
      <c r="F582" s="152">
        <f t="shared" ref="F582:U582" si="741">SUM(F583:F588)</f>
        <v>0</v>
      </c>
      <c r="G582" s="152">
        <f>G585+G586</f>
        <v>71109000</v>
      </c>
      <c r="H582" s="152">
        <f t="shared" ref="H582:Q582" si="742">H585+H586</f>
        <v>0</v>
      </c>
      <c r="I582" s="152">
        <f t="shared" si="742"/>
        <v>0</v>
      </c>
      <c r="J582" s="154">
        <f t="shared" ref="J582" si="743">SUM(J583:J588)</f>
        <v>71109000</v>
      </c>
      <c r="K582" s="152">
        <f t="shared" si="742"/>
        <v>0</v>
      </c>
      <c r="L582" s="152">
        <f>L585+L586</f>
        <v>71109000</v>
      </c>
      <c r="M582" s="152">
        <f t="shared" si="742"/>
        <v>0</v>
      </c>
      <c r="N582" s="152">
        <f t="shared" si="742"/>
        <v>0</v>
      </c>
      <c r="O582" s="152">
        <f t="shared" ref="O582" si="744">SUM(O583:O588)</f>
        <v>71109000</v>
      </c>
      <c r="P582" s="152">
        <f t="shared" si="742"/>
        <v>0</v>
      </c>
      <c r="Q582" s="152">
        <f t="shared" si="742"/>
        <v>70740000</v>
      </c>
      <c r="R582" s="152">
        <f t="shared" si="741"/>
        <v>156000</v>
      </c>
      <c r="S582" s="152">
        <f t="shared" si="741"/>
        <v>0</v>
      </c>
      <c r="T582" s="154">
        <f t="shared" si="741"/>
        <v>70896000</v>
      </c>
      <c r="U582" s="154">
        <f t="shared" si="741"/>
        <v>0</v>
      </c>
      <c r="V582" s="154">
        <f>O582-T582</f>
        <v>213000</v>
      </c>
    </row>
    <row r="583" spans="1:22" s="155" customFormat="1" ht="15.75" x14ac:dyDescent="0.25">
      <c r="A583" s="151"/>
      <c r="B583" s="84"/>
      <c r="C583" s="156" t="s">
        <v>10</v>
      </c>
      <c r="D583" s="157"/>
      <c r="E583" s="157"/>
      <c r="F583" s="157"/>
      <c r="G583" s="157"/>
      <c r="H583" s="157"/>
      <c r="I583" s="158"/>
      <c r="J583" s="158">
        <f t="shared" ref="J583:J612" si="745">SUM(F583:I583)</f>
        <v>0</v>
      </c>
      <c r="K583" s="157"/>
      <c r="L583" s="157"/>
      <c r="M583" s="157"/>
      <c r="N583" s="158"/>
      <c r="O583" s="157">
        <f t="shared" ref="O583:O612" si="746">SUM(K583:N583)</f>
        <v>0</v>
      </c>
      <c r="P583" s="157"/>
      <c r="Q583" s="157"/>
      <c r="R583" s="157"/>
      <c r="S583" s="157"/>
      <c r="T583" s="158">
        <f t="shared" ref="T583:T612" si="747">SUM(P583:S583)</f>
        <v>0</v>
      </c>
      <c r="U583" s="157">
        <f t="shared" ref="U583:U584" si="748">J583-O583</f>
        <v>0</v>
      </c>
      <c r="V583" s="157">
        <f t="shared" ref="V583:V584" si="749">O583-T583</f>
        <v>0</v>
      </c>
    </row>
    <row r="584" spans="1:22" s="155" customFormat="1" ht="15.75" x14ac:dyDescent="0.25">
      <c r="A584" s="151"/>
      <c r="B584" s="84"/>
      <c r="C584" s="156" t="s">
        <v>11</v>
      </c>
      <c r="D584" s="157"/>
      <c r="E584" s="159"/>
      <c r="F584" s="157"/>
      <c r="G584" s="157"/>
      <c r="H584" s="157"/>
      <c r="I584" s="158"/>
      <c r="J584" s="160">
        <f t="shared" si="745"/>
        <v>0</v>
      </c>
      <c r="K584" s="157"/>
      <c r="L584" s="157"/>
      <c r="M584" s="157"/>
      <c r="N584" s="158"/>
      <c r="O584" s="157">
        <f t="shared" si="746"/>
        <v>0</v>
      </c>
      <c r="P584" s="157"/>
      <c r="Q584" s="157"/>
      <c r="R584" s="157"/>
      <c r="S584" s="157"/>
      <c r="T584" s="160">
        <f t="shared" si="747"/>
        <v>0</v>
      </c>
      <c r="U584" s="157">
        <f t="shared" si="748"/>
        <v>0</v>
      </c>
      <c r="V584" s="157">
        <f t="shared" si="749"/>
        <v>0</v>
      </c>
    </row>
    <row r="585" spans="1:22" s="155" customFormat="1" ht="15.75" x14ac:dyDescent="0.25">
      <c r="A585" s="151"/>
      <c r="B585" s="84"/>
      <c r="C585" s="175" t="s">
        <v>197</v>
      </c>
      <c r="D585" s="157" t="s">
        <v>157</v>
      </c>
      <c r="E585" s="159">
        <v>43927</v>
      </c>
      <c r="F585" s="157"/>
      <c r="G585" s="157">
        <v>57486000</v>
      </c>
      <c r="H585" s="157"/>
      <c r="I585" s="158"/>
      <c r="J585" s="160">
        <f t="shared" si="745"/>
        <v>57486000</v>
      </c>
      <c r="K585" s="157"/>
      <c r="L585" s="157">
        <v>57486000</v>
      </c>
      <c r="M585" s="157"/>
      <c r="N585" s="158"/>
      <c r="O585" s="157">
        <f t="shared" si="746"/>
        <v>57486000</v>
      </c>
      <c r="P585" s="157"/>
      <c r="Q585" s="157">
        <f>O585</f>
        <v>57486000</v>
      </c>
      <c r="R585" s="157"/>
      <c r="S585" s="157"/>
      <c r="T585" s="160">
        <f t="shared" si="747"/>
        <v>57486000</v>
      </c>
      <c r="U585" s="157"/>
      <c r="V585" s="157">
        <f>O585-T585</f>
        <v>0</v>
      </c>
    </row>
    <row r="586" spans="1:22" s="155" customFormat="1" ht="15.75" x14ac:dyDescent="0.25">
      <c r="A586" s="151"/>
      <c r="B586" s="84"/>
      <c r="C586" s="175" t="s">
        <v>63</v>
      </c>
      <c r="D586" s="157" t="s">
        <v>181</v>
      </c>
      <c r="E586" s="159">
        <v>43949</v>
      </c>
      <c r="F586" s="157"/>
      <c r="G586" s="157">
        <v>13623000</v>
      </c>
      <c r="H586" s="157"/>
      <c r="I586" s="158"/>
      <c r="J586" s="160">
        <f t="shared" si="745"/>
        <v>13623000</v>
      </c>
      <c r="K586" s="157"/>
      <c r="L586" s="157">
        <v>13623000</v>
      </c>
      <c r="M586" s="157"/>
      <c r="N586" s="158"/>
      <c r="O586" s="157">
        <f t="shared" si="746"/>
        <v>13623000</v>
      </c>
      <c r="P586" s="157"/>
      <c r="Q586" s="157">
        <v>13254000</v>
      </c>
      <c r="R586" s="157">
        <v>156000</v>
      </c>
      <c r="S586" s="157"/>
      <c r="T586" s="160">
        <f t="shared" si="747"/>
        <v>13410000</v>
      </c>
      <c r="U586" s="157"/>
      <c r="V586" s="157">
        <f>O586-T586</f>
        <v>213000</v>
      </c>
    </row>
    <row r="587" spans="1:22" s="155" customFormat="1" ht="15.75" x14ac:dyDescent="0.25">
      <c r="A587" s="151"/>
      <c r="B587" s="84"/>
      <c r="C587" s="156" t="s">
        <v>12</v>
      </c>
      <c r="D587" s="157"/>
      <c r="E587" s="157"/>
      <c r="F587" s="157"/>
      <c r="G587" s="157"/>
      <c r="H587" s="157"/>
      <c r="I587" s="158"/>
      <c r="J587" s="158">
        <f t="shared" si="745"/>
        <v>0</v>
      </c>
      <c r="K587" s="157"/>
      <c r="L587" s="157"/>
      <c r="M587" s="157"/>
      <c r="N587" s="158"/>
      <c r="O587" s="157">
        <f t="shared" si="746"/>
        <v>0</v>
      </c>
      <c r="P587" s="157"/>
      <c r="Q587" s="157"/>
      <c r="R587" s="157"/>
      <c r="S587" s="157"/>
      <c r="T587" s="158">
        <f t="shared" si="747"/>
        <v>0</v>
      </c>
      <c r="U587" s="157">
        <f t="shared" ref="U587:U588" si="750">J587-O587</f>
        <v>0</v>
      </c>
      <c r="V587" s="157">
        <f t="shared" ref="V587:V588" si="751">O587-T587</f>
        <v>0</v>
      </c>
    </row>
    <row r="588" spans="1:22" s="155" customFormat="1" ht="15.75" x14ac:dyDescent="0.25">
      <c r="A588" s="151"/>
      <c r="B588" s="84"/>
      <c r="C588" s="156" t="s">
        <v>13</v>
      </c>
      <c r="D588" s="157"/>
      <c r="E588" s="157"/>
      <c r="F588" s="157"/>
      <c r="G588" s="157"/>
      <c r="H588" s="157"/>
      <c r="I588" s="158"/>
      <c r="J588" s="158">
        <f t="shared" si="745"/>
        <v>0</v>
      </c>
      <c r="K588" s="157"/>
      <c r="L588" s="157"/>
      <c r="M588" s="157"/>
      <c r="N588" s="158"/>
      <c r="O588" s="157">
        <f t="shared" si="746"/>
        <v>0</v>
      </c>
      <c r="P588" s="157"/>
      <c r="Q588" s="157"/>
      <c r="R588" s="157"/>
      <c r="S588" s="157"/>
      <c r="T588" s="158">
        <f t="shared" si="747"/>
        <v>0</v>
      </c>
      <c r="U588" s="157">
        <f t="shared" si="750"/>
        <v>0</v>
      </c>
      <c r="V588" s="157">
        <f t="shared" si="751"/>
        <v>0</v>
      </c>
    </row>
    <row r="589" spans="1:22" s="155" customFormat="1" ht="15.75" x14ac:dyDescent="0.25">
      <c r="A589" s="151"/>
      <c r="B589" s="84"/>
      <c r="C589" s="138"/>
      <c r="D589" s="157"/>
      <c r="E589" s="157"/>
      <c r="F589" s="157"/>
      <c r="G589" s="157"/>
      <c r="H589" s="157"/>
      <c r="I589" s="158"/>
      <c r="J589" s="158"/>
      <c r="K589" s="157"/>
      <c r="L589" s="157"/>
      <c r="M589" s="157"/>
      <c r="N589" s="157"/>
      <c r="O589" s="157"/>
      <c r="P589" s="157"/>
      <c r="Q589" s="157"/>
      <c r="R589" s="157"/>
      <c r="S589" s="157"/>
      <c r="T589" s="158"/>
      <c r="U589" s="157"/>
      <c r="V589" s="157"/>
    </row>
    <row r="590" spans="1:22" s="155" customFormat="1" ht="15.75" x14ac:dyDescent="0.25">
      <c r="A590" s="151"/>
      <c r="B590" s="116"/>
      <c r="C590" s="165" t="s">
        <v>132</v>
      </c>
      <c r="D590" s="152"/>
      <c r="E590" s="152"/>
      <c r="F590" s="152">
        <f t="shared" ref="F590:U590" si="752">SUM(F591:F596)</f>
        <v>0</v>
      </c>
      <c r="G590" s="152">
        <f>G593+G594</f>
        <v>994000</v>
      </c>
      <c r="H590" s="152">
        <f t="shared" ref="H590:Q590" si="753">H593+H594</f>
        <v>0</v>
      </c>
      <c r="I590" s="152">
        <f t="shared" si="753"/>
        <v>0</v>
      </c>
      <c r="J590" s="154">
        <f t="shared" ref="J590" si="754">SUM(J591:J596)</f>
        <v>994000</v>
      </c>
      <c r="K590" s="152">
        <f t="shared" si="753"/>
        <v>0</v>
      </c>
      <c r="L590" s="152">
        <f>L593+L594</f>
        <v>994000</v>
      </c>
      <c r="M590" s="152">
        <f t="shared" si="753"/>
        <v>0</v>
      </c>
      <c r="N590" s="152">
        <f t="shared" si="753"/>
        <v>0</v>
      </c>
      <c r="O590" s="152">
        <f t="shared" ref="O590" si="755">SUM(O591:O596)</f>
        <v>994000</v>
      </c>
      <c r="P590" s="152">
        <f t="shared" si="753"/>
        <v>0</v>
      </c>
      <c r="Q590" s="152">
        <f t="shared" si="753"/>
        <v>418000</v>
      </c>
      <c r="R590" s="152">
        <f t="shared" si="752"/>
        <v>576000</v>
      </c>
      <c r="S590" s="152">
        <f t="shared" si="752"/>
        <v>0</v>
      </c>
      <c r="T590" s="154">
        <f t="shared" si="752"/>
        <v>994000</v>
      </c>
      <c r="U590" s="154">
        <f t="shared" si="752"/>
        <v>0</v>
      </c>
      <c r="V590" s="154">
        <f>O590-T590</f>
        <v>0</v>
      </c>
    </row>
    <row r="591" spans="1:22" s="155" customFormat="1" ht="15.75" x14ac:dyDescent="0.25">
      <c r="A591" s="151"/>
      <c r="B591" s="84"/>
      <c r="C591" s="156" t="s">
        <v>10</v>
      </c>
      <c r="D591" s="157"/>
      <c r="E591" s="157"/>
      <c r="F591" s="157"/>
      <c r="G591" s="157"/>
      <c r="H591" s="157"/>
      <c r="I591" s="158"/>
      <c r="J591" s="158">
        <f t="shared" ref="J591:J592" si="756">SUM(F591:I591)</f>
        <v>0</v>
      </c>
      <c r="K591" s="157"/>
      <c r="L591" s="157"/>
      <c r="M591" s="157"/>
      <c r="N591" s="158"/>
      <c r="O591" s="157">
        <f t="shared" ref="O591:O592" si="757">SUM(K591:N591)</f>
        <v>0</v>
      </c>
      <c r="P591" s="157"/>
      <c r="Q591" s="157"/>
      <c r="R591" s="157"/>
      <c r="S591" s="157"/>
      <c r="T591" s="158">
        <f t="shared" ref="T591:T592" si="758">SUM(P591:S591)</f>
        <v>0</v>
      </c>
      <c r="U591" s="157">
        <f t="shared" ref="U591:U592" si="759">J591-O591</f>
        <v>0</v>
      </c>
      <c r="V591" s="157">
        <f t="shared" ref="V591:V592" si="760">O591-T591</f>
        <v>0</v>
      </c>
    </row>
    <row r="592" spans="1:22" s="155" customFormat="1" ht="15.75" x14ac:dyDescent="0.25">
      <c r="A592" s="151"/>
      <c r="B592" s="84"/>
      <c r="C592" s="156" t="s">
        <v>11</v>
      </c>
      <c r="D592" s="157"/>
      <c r="E592" s="159"/>
      <c r="F592" s="157"/>
      <c r="G592" s="157"/>
      <c r="H592" s="157"/>
      <c r="I592" s="158"/>
      <c r="J592" s="160">
        <f t="shared" si="756"/>
        <v>0</v>
      </c>
      <c r="K592" s="157"/>
      <c r="L592" s="157"/>
      <c r="M592" s="157"/>
      <c r="N592" s="158"/>
      <c r="O592" s="157">
        <f t="shared" si="757"/>
        <v>0</v>
      </c>
      <c r="P592" s="157"/>
      <c r="Q592" s="157"/>
      <c r="R592" s="157"/>
      <c r="S592" s="157"/>
      <c r="T592" s="160">
        <f t="shared" si="758"/>
        <v>0</v>
      </c>
      <c r="U592" s="157">
        <f t="shared" si="759"/>
        <v>0</v>
      </c>
      <c r="V592" s="157">
        <f t="shared" si="760"/>
        <v>0</v>
      </c>
    </row>
    <row r="593" spans="1:22" s="155" customFormat="1" ht="15.75" x14ac:dyDescent="0.25">
      <c r="A593" s="151"/>
      <c r="B593" s="84"/>
      <c r="C593" s="175" t="s">
        <v>197</v>
      </c>
      <c r="D593" s="157" t="s">
        <v>157</v>
      </c>
      <c r="E593" s="159">
        <v>43927</v>
      </c>
      <c r="F593" s="157"/>
      <c r="G593" s="157">
        <v>418000</v>
      </c>
      <c r="H593" s="157"/>
      <c r="I593" s="158"/>
      <c r="J593" s="160">
        <f t="shared" si="745"/>
        <v>418000</v>
      </c>
      <c r="K593" s="157"/>
      <c r="L593" s="157">
        <v>418000</v>
      </c>
      <c r="M593" s="157"/>
      <c r="N593" s="158"/>
      <c r="O593" s="157">
        <f t="shared" si="746"/>
        <v>418000</v>
      </c>
      <c r="P593" s="157"/>
      <c r="Q593" s="157">
        <f>O593</f>
        <v>418000</v>
      </c>
      <c r="R593" s="157"/>
      <c r="S593" s="157"/>
      <c r="T593" s="160">
        <f t="shared" si="747"/>
        <v>418000</v>
      </c>
      <c r="U593" s="157"/>
      <c r="V593" s="157">
        <f>O593-T593</f>
        <v>0</v>
      </c>
    </row>
    <row r="594" spans="1:22" s="155" customFormat="1" ht="15.75" x14ac:dyDescent="0.25">
      <c r="A594" s="151"/>
      <c r="B594" s="84"/>
      <c r="C594" s="175" t="s">
        <v>63</v>
      </c>
      <c r="D594" s="157" t="s">
        <v>158</v>
      </c>
      <c r="E594" s="159">
        <v>43938</v>
      </c>
      <c r="F594" s="157"/>
      <c r="G594" s="157">
        <v>576000</v>
      </c>
      <c r="H594" s="157"/>
      <c r="I594" s="158"/>
      <c r="J594" s="160">
        <f t="shared" si="745"/>
        <v>576000</v>
      </c>
      <c r="K594" s="157"/>
      <c r="L594" s="157">
        <v>576000</v>
      </c>
      <c r="M594" s="157"/>
      <c r="N594" s="158"/>
      <c r="O594" s="157">
        <f t="shared" si="746"/>
        <v>576000</v>
      </c>
      <c r="P594" s="157"/>
      <c r="Q594" s="157"/>
      <c r="R594" s="157">
        <f>18000+558000</f>
        <v>576000</v>
      </c>
      <c r="S594" s="157"/>
      <c r="T594" s="160">
        <f t="shared" si="747"/>
        <v>576000</v>
      </c>
      <c r="U594" s="157"/>
      <c r="V594" s="157">
        <f>O594-T594</f>
        <v>0</v>
      </c>
    </row>
    <row r="595" spans="1:22" s="155" customFormat="1" ht="15.75" x14ac:dyDescent="0.25">
      <c r="A595" s="151"/>
      <c r="B595" s="84"/>
      <c r="C595" s="156" t="s">
        <v>12</v>
      </c>
      <c r="D595" s="157"/>
      <c r="E595" s="157"/>
      <c r="F595" s="157"/>
      <c r="G595" s="157"/>
      <c r="H595" s="157"/>
      <c r="I595" s="158"/>
      <c r="J595" s="158">
        <f t="shared" si="745"/>
        <v>0</v>
      </c>
      <c r="K595" s="157"/>
      <c r="L595" s="157"/>
      <c r="M595" s="157"/>
      <c r="N595" s="158"/>
      <c r="O595" s="157">
        <f t="shared" si="746"/>
        <v>0</v>
      </c>
      <c r="P595" s="157"/>
      <c r="Q595" s="157"/>
      <c r="R595" s="157"/>
      <c r="S595" s="157"/>
      <c r="T595" s="158">
        <f t="shared" si="747"/>
        <v>0</v>
      </c>
      <c r="U595" s="157">
        <f t="shared" ref="U595:U596" si="761">J595-O595</f>
        <v>0</v>
      </c>
      <c r="V595" s="157">
        <f t="shared" ref="V595:V596" si="762">O595-T595</f>
        <v>0</v>
      </c>
    </row>
    <row r="596" spans="1:22" s="155" customFormat="1" ht="15.75" x14ac:dyDescent="0.25">
      <c r="A596" s="151"/>
      <c r="B596" s="84"/>
      <c r="C596" s="156" t="s">
        <v>13</v>
      </c>
      <c r="D596" s="157"/>
      <c r="E596" s="157"/>
      <c r="F596" s="157"/>
      <c r="G596" s="157"/>
      <c r="H596" s="157"/>
      <c r="I596" s="158"/>
      <c r="J596" s="158">
        <f t="shared" si="745"/>
        <v>0</v>
      </c>
      <c r="K596" s="157"/>
      <c r="L596" s="157"/>
      <c r="M596" s="157"/>
      <c r="N596" s="158"/>
      <c r="O596" s="157">
        <f t="shared" si="746"/>
        <v>0</v>
      </c>
      <c r="P596" s="157"/>
      <c r="Q596" s="157"/>
      <c r="R596" s="157"/>
      <c r="S596" s="157"/>
      <c r="T596" s="158">
        <f t="shared" si="747"/>
        <v>0</v>
      </c>
      <c r="U596" s="157">
        <f t="shared" si="761"/>
        <v>0</v>
      </c>
      <c r="V596" s="157">
        <f t="shared" si="762"/>
        <v>0</v>
      </c>
    </row>
    <row r="597" spans="1:22" s="155" customFormat="1" ht="15.75" x14ac:dyDescent="0.25">
      <c r="A597" s="151"/>
      <c r="B597" s="84"/>
      <c r="C597" s="138"/>
      <c r="D597" s="157"/>
      <c r="E597" s="157"/>
      <c r="F597" s="157"/>
      <c r="G597" s="157"/>
      <c r="H597" s="157"/>
      <c r="I597" s="158"/>
      <c r="J597" s="158"/>
      <c r="K597" s="157"/>
      <c r="L597" s="157"/>
      <c r="M597" s="157"/>
      <c r="N597" s="157"/>
      <c r="O597" s="157"/>
      <c r="P597" s="157"/>
      <c r="Q597" s="157"/>
      <c r="R597" s="157"/>
      <c r="S597" s="157"/>
      <c r="T597" s="158"/>
      <c r="U597" s="157"/>
      <c r="V597" s="157"/>
    </row>
    <row r="598" spans="1:22" s="155" customFormat="1" ht="15.75" x14ac:dyDescent="0.25">
      <c r="A598" s="151"/>
      <c r="B598" s="116"/>
      <c r="C598" s="165" t="s">
        <v>133</v>
      </c>
      <c r="D598" s="152"/>
      <c r="E598" s="152"/>
      <c r="F598" s="152">
        <f t="shared" ref="F598:U598" si="763">SUM(F599:F604)</f>
        <v>0</v>
      </c>
      <c r="G598" s="152">
        <f>G601+G602</f>
        <v>21638500</v>
      </c>
      <c r="H598" s="152">
        <f t="shared" ref="H598:Q598" si="764">H601+H602</f>
        <v>0</v>
      </c>
      <c r="I598" s="152">
        <f t="shared" si="764"/>
        <v>0</v>
      </c>
      <c r="J598" s="154">
        <f t="shared" ref="J598" si="765">SUM(J599:J604)</f>
        <v>21638500</v>
      </c>
      <c r="K598" s="152">
        <f t="shared" si="764"/>
        <v>0</v>
      </c>
      <c r="L598" s="152">
        <f>L601+L602</f>
        <v>21638500</v>
      </c>
      <c r="M598" s="152">
        <f t="shared" si="764"/>
        <v>0</v>
      </c>
      <c r="N598" s="152">
        <f t="shared" si="764"/>
        <v>0</v>
      </c>
      <c r="O598" s="152">
        <f t="shared" ref="O598" si="766">SUM(O599:O604)</f>
        <v>21638500</v>
      </c>
      <c r="P598" s="152">
        <f t="shared" si="764"/>
        <v>0</v>
      </c>
      <c r="Q598" s="152">
        <f t="shared" si="764"/>
        <v>17237000</v>
      </c>
      <c r="R598" s="152">
        <f t="shared" si="763"/>
        <v>456500</v>
      </c>
      <c r="S598" s="152">
        <f t="shared" si="763"/>
        <v>0</v>
      </c>
      <c r="T598" s="154">
        <f t="shared" si="763"/>
        <v>17693500</v>
      </c>
      <c r="U598" s="154">
        <f t="shared" si="763"/>
        <v>0</v>
      </c>
      <c r="V598" s="154">
        <f>O598-T598</f>
        <v>3945000</v>
      </c>
    </row>
    <row r="599" spans="1:22" s="155" customFormat="1" ht="15.75" x14ac:dyDescent="0.25">
      <c r="A599" s="151"/>
      <c r="B599" s="84"/>
      <c r="C599" s="156" t="s">
        <v>10</v>
      </c>
      <c r="D599" s="157"/>
      <c r="E599" s="157"/>
      <c r="F599" s="157"/>
      <c r="G599" s="157"/>
      <c r="H599" s="157"/>
      <c r="I599" s="158"/>
      <c r="J599" s="158">
        <f t="shared" ref="J599:J600" si="767">SUM(F599:I599)</f>
        <v>0</v>
      </c>
      <c r="K599" s="157"/>
      <c r="L599" s="157"/>
      <c r="M599" s="157"/>
      <c r="N599" s="158"/>
      <c r="O599" s="157">
        <f t="shared" ref="O599:O600" si="768">SUM(K599:N599)</f>
        <v>0</v>
      </c>
      <c r="P599" s="157"/>
      <c r="Q599" s="157"/>
      <c r="R599" s="157"/>
      <c r="S599" s="157"/>
      <c r="T599" s="158">
        <f t="shared" ref="T599:T600" si="769">SUM(P599:S599)</f>
        <v>0</v>
      </c>
      <c r="U599" s="157">
        <f t="shared" ref="U599:U600" si="770">J599-O599</f>
        <v>0</v>
      </c>
      <c r="V599" s="157">
        <f t="shared" ref="V599:V600" si="771">O599-T599</f>
        <v>0</v>
      </c>
    </row>
    <row r="600" spans="1:22" s="155" customFormat="1" ht="15.75" x14ac:dyDescent="0.25">
      <c r="A600" s="151"/>
      <c r="B600" s="84"/>
      <c r="C600" s="156" t="s">
        <v>11</v>
      </c>
      <c r="D600" s="157"/>
      <c r="E600" s="159"/>
      <c r="F600" s="157"/>
      <c r="G600" s="157"/>
      <c r="H600" s="157"/>
      <c r="I600" s="158"/>
      <c r="J600" s="160">
        <f t="shared" si="767"/>
        <v>0</v>
      </c>
      <c r="K600" s="157"/>
      <c r="L600" s="157"/>
      <c r="M600" s="157"/>
      <c r="N600" s="158"/>
      <c r="O600" s="157">
        <f t="shared" si="768"/>
        <v>0</v>
      </c>
      <c r="P600" s="157"/>
      <c r="Q600" s="157"/>
      <c r="R600" s="157"/>
      <c r="S600" s="157"/>
      <c r="T600" s="160">
        <f t="shared" si="769"/>
        <v>0</v>
      </c>
      <c r="U600" s="157">
        <f t="shared" si="770"/>
        <v>0</v>
      </c>
      <c r="V600" s="157">
        <f t="shared" si="771"/>
        <v>0</v>
      </c>
    </row>
    <row r="601" spans="1:22" s="155" customFormat="1" ht="15.75" x14ac:dyDescent="0.25">
      <c r="A601" s="151"/>
      <c r="B601" s="84"/>
      <c r="C601" s="175" t="s">
        <v>197</v>
      </c>
      <c r="D601" s="157" t="s">
        <v>157</v>
      </c>
      <c r="E601" s="159">
        <v>43927</v>
      </c>
      <c r="F601" s="157"/>
      <c r="G601" s="157">
        <v>17693500</v>
      </c>
      <c r="H601" s="157"/>
      <c r="I601" s="158"/>
      <c r="J601" s="160">
        <f t="shared" si="745"/>
        <v>17693500</v>
      </c>
      <c r="K601" s="157"/>
      <c r="L601" s="157">
        <v>17693500</v>
      </c>
      <c r="M601" s="157"/>
      <c r="N601" s="158"/>
      <c r="O601" s="157">
        <f t="shared" si="746"/>
        <v>17693500</v>
      </c>
      <c r="P601" s="157"/>
      <c r="Q601" s="157">
        <v>17237000</v>
      </c>
      <c r="R601" s="157">
        <v>456500</v>
      </c>
      <c r="S601" s="157"/>
      <c r="T601" s="160">
        <f t="shared" si="747"/>
        <v>17693500</v>
      </c>
      <c r="U601" s="157"/>
      <c r="V601" s="157">
        <f>O601-T601</f>
        <v>0</v>
      </c>
    </row>
    <row r="602" spans="1:22" s="155" customFormat="1" ht="15.75" x14ac:dyDescent="0.25">
      <c r="A602" s="151"/>
      <c r="B602" s="84"/>
      <c r="C602" s="175" t="s">
        <v>63</v>
      </c>
      <c r="D602" s="157" t="s">
        <v>184</v>
      </c>
      <c r="E602" s="159">
        <v>43949</v>
      </c>
      <c r="F602" s="157"/>
      <c r="G602" s="157">
        <v>3945000</v>
      </c>
      <c r="H602" s="157"/>
      <c r="I602" s="158"/>
      <c r="J602" s="160">
        <f t="shared" si="745"/>
        <v>3945000</v>
      </c>
      <c r="K602" s="157"/>
      <c r="L602" s="157">
        <v>3945000</v>
      </c>
      <c r="M602" s="157"/>
      <c r="N602" s="158"/>
      <c r="O602" s="157">
        <f t="shared" si="746"/>
        <v>3945000</v>
      </c>
      <c r="P602" s="157"/>
      <c r="Q602" s="157"/>
      <c r="R602" s="157"/>
      <c r="S602" s="157"/>
      <c r="T602" s="160">
        <f t="shared" si="747"/>
        <v>0</v>
      </c>
      <c r="U602" s="157"/>
      <c r="V602" s="157">
        <f>O602-T602</f>
        <v>3945000</v>
      </c>
    </row>
    <row r="603" spans="1:22" s="155" customFormat="1" ht="15.75" x14ac:dyDescent="0.25">
      <c r="A603" s="151"/>
      <c r="B603" s="84"/>
      <c r="C603" s="156" t="s">
        <v>12</v>
      </c>
      <c r="D603" s="157"/>
      <c r="E603" s="157"/>
      <c r="F603" s="157"/>
      <c r="G603" s="157"/>
      <c r="H603" s="157"/>
      <c r="I603" s="158"/>
      <c r="J603" s="158">
        <f t="shared" si="745"/>
        <v>0</v>
      </c>
      <c r="K603" s="157"/>
      <c r="L603" s="157"/>
      <c r="M603" s="157"/>
      <c r="N603" s="158"/>
      <c r="O603" s="157">
        <f t="shared" si="746"/>
        <v>0</v>
      </c>
      <c r="P603" s="157"/>
      <c r="Q603" s="157"/>
      <c r="R603" s="157"/>
      <c r="S603" s="157"/>
      <c r="T603" s="158">
        <f t="shared" si="747"/>
        <v>0</v>
      </c>
      <c r="U603" s="157">
        <f t="shared" ref="U603:U604" si="772">J603-O603</f>
        <v>0</v>
      </c>
      <c r="V603" s="157">
        <f t="shared" ref="V603:V604" si="773">O603-T603</f>
        <v>0</v>
      </c>
    </row>
    <row r="604" spans="1:22" s="155" customFormat="1" ht="15.75" x14ac:dyDescent="0.25">
      <c r="A604" s="151"/>
      <c r="B604" s="84"/>
      <c r="C604" s="156" t="s">
        <v>13</v>
      </c>
      <c r="D604" s="157"/>
      <c r="E604" s="157"/>
      <c r="F604" s="157"/>
      <c r="G604" s="157"/>
      <c r="H604" s="157"/>
      <c r="I604" s="158"/>
      <c r="J604" s="158">
        <f t="shared" si="745"/>
        <v>0</v>
      </c>
      <c r="K604" s="157"/>
      <c r="L604" s="157"/>
      <c r="M604" s="157"/>
      <c r="N604" s="158"/>
      <c r="O604" s="157">
        <f t="shared" si="746"/>
        <v>0</v>
      </c>
      <c r="P604" s="157"/>
      <c r="Q604" s="157"/>
      <c r="R604" s="157"/>
      <c r="S604" s="157"/>
      <c r="T604" s="158">
        <f t="shared" si="747"/>
        <v>0</v>
      </c>
      <c r="U604" s="157">
        <f t="shared" si="772"/>
        <v>0</v>
      </c>
      <c r="V604" s="157">
        <f t="shared" si="773"/>
        <v>0</v>
      </c>
    </row>
    <row r="605" spans="1:22" s="155" customFormat="1" ht="15.75" x14ac:dyDescent="0.25">
      <c r="A605" s="151"/>
      <c r="B605" s="84"/>
      <c r="C605" s="138"/>
      <c r="D605" s="157"/>
      <c r="E605" s="157"/>
      <c r="F605" s="157"/>
      <c r="G605" s="157"/>
      <c r="H605" s="157"/>
      <c r="I605" s="158"/>
      <c r="J605" s="158"/>
      <c r="K605" s="157"/>
      <c r="L605" s="157"/>
      <c r="M605" s="157"/>
      <c r="N605" s="157"/>
      <c r="O605" s="157"/>
      <c r="P605" s="157"/>
      <c r="Q605" s="157"/>
      <c r="R605" s="157"/>
      <c r="S605" s="157"/>
      <c r="T605" s="158"/>
      <c r="U605" s="157"/>
      <c r="V605" s="157"/>
    </row>
    <row r="606" spans="1:22" s="155" customFormat="1" ht="15.75" x14ac:dyDescent="0.25">
      <c r="A606" s="151"/>
      <c r="B606" s="116"/>
      <c r="C606" s="165" t="s">
        <v>134</v>
      </c>
      <c r="D606" s="152"/>
      <c r="E606" s="152"/>
      <c r="F606" s="152">
        <f t="shared" ref="F606:U606" si="774">SUM(F607:F612)</f>
        <v>0</v>
      </c>
      <c r="G606" s="152">
        <f>G609+G610</f>
        <v>30646500</v>
      </c>
      <c r="H606" s="152">
        <f t="shared" ref="H606:Q606" si="775">H609+H610</f>
        <v>0</v>
      </c>
      <c r="I606" s="152">
        <f t="shared" si="775"/>
        <v>0</v>
      </c>
      <c r="J606" s="154">
        <f t="shared" ref="J606" si="776">SUM(J607:J612)</f>
        <v>30646500</v>
      </c>
      <c r="K606" s="152">
        <f t="shared" si="775"/>
        <v>0</v>
      </c>
      <c r="L606" s="152">
        <f>L609+L610</f>
        <v>30646500</v>
      </c>
      <c r="M606" s="152">
        <f t="shared" si="775"/>
        <v>0</v>
      </c>
      <c r="N606" s="152">
        <f t="shared" si="775"/>
        <v>0</v>
      </c>
      <c r="O606" s="152">
        <f t="shared" ref="O606" si="777">SUM(O607:O612)</f>
        <v>30646500</v>
      </c>
      <c r="P606" s="152">
        <f t="shared" si="775"/>
        <v>0</v>
      </c>
      <c r="Q606" s="152">
        <f t="shared" si="775"/>
        <v>23809500</v>
      </c>
      <c r="R606" s="152">
        <f t="shared" si="774"/>
        <v>6660000</v>
      </c>
      <c r="S606" s="152">
        <f t="shared" si="774"/>
        <v>0</v>
      </c>
      <c r="T606" s="154">
        <f t="shared" si="774"/>
        <v>30469500</v>
      </c>
      <c r="U606" s="154">
        <f t="shared" si="774"/>
        <v>0</v>
      </c>
      <c r="V606" s="154">
        <f>O606-T606</f>
        <v>177000</v>
      </c>
    </row>
    <row r="607" spans="1:22" s="155" customFormat="1" ht="15.75" x14ac:dyDescent="0.25">
      <c r="A607" s="151"/>
      <c r="B607" s="84"/>
      <c r="C607" s="156" t="s">
        <v>10</v>
      </c>
      <c r="D607" s="157"/>
      <c r="E607" s="157"/>
      <c r="F607" s="157"/>
      <c r="G607" s="157"/>
      <c r="H607" s="157"/>
      <c r="I607" s="158"/>
      <c r="J607" s="158">
        <f t="shared" ref="J607:J608" si="778">SUM(F607:I607)</f>
        <v>0</v>
      </c>
      <c r="K607" s="157"/>
      <c r="L607" s="157"/>
      <c r="M607" s="157"/>
      <c r="N607" s="158"/>
      <c r="O607" s="157">
        <f t="shared" ref="O607:O608" si="779">SUM(K607:N607)</f>
        <v>0</v>
      </c>
      <c r="P607" s="157"/>
      <c r="Q607" s="157"/>
      <c r="R607" s="157"/>
      <c r="S607" s="157"/>
      <c r="T607" s="158">
        <f t="shared" ref="T607:T608" si="780">SUM(P607:S607)</f>
        <v>0</v>
      </c>
      <c r="U607" s="157">
        <f t="shared" ref="U607:U608" si="781">J607-O607</f>
        <v>0</v>
      </c>
      <c r="V607" s="157">
        <f t="shared" ref="V607:V608" si="782">O607-T607</f>
        <v>0</v>
      </c>
    </row>
    <row r="608" spans="1:22" s="155" customFormat="1" ht="15.75" x14ac:dyDescent="0.25">
      <c r="A608" s="151"/>
      <c r="B608" s="84"/>
      <c r="C608" s="156" t="s">
        <v>11</v>
      </c>
      <c r="D608" s="157"/>
      <c r="E608" s="159"/>
      <c r="F608" s="157"/>
      <c r="G608" s="157"/>
      <c r="H608" s="157"/>
      <c r="I608" s="158"/>
      <c r="J608" s="160">
        <f t="shared" si="778"/>
        <v>0</v>
      </c>
      <c r="K608" s="157"/>
      <c r="L608" s="157"/>
      <c r="M608" s="157"/>
      <c r="N608" s="158"/>
      <c r="O608" s="157">
        <f t="shared" si="779"/>
        <v>0</v>
      </c>
      <c r="P608" s="157"/>
      <c r="Q608" s="157"/>
      <c r="R608" s="157"/>
      <c r="S608" s="157"/>
      <c r="T608" s="160">
        <f t="shared" si="780"/>
        <v>0</v>
      </c>
      <c r="U608" s="157">
        <f t="shared" si="781"/>
        <v>0</v>
      </c>
      <c r="V608" s="157">
        <f t="shared" si="782"/>
        <v>0</v>
      </c>
    </row>
    <row r="609" spans="1:22" s="155" customFormat="1" ht="15.75" x14ac:dyDescent="0.25">
      <c r="A609" s="151"/>
      <c r="B609" s="84"/>
      <c r="C609" s="175" t="s">
        <v>197</v>
      </c>
      <c r="D609" s="157" t="s">
        <v>157</v>
      </c>
      <c r="E609" s="159">
        <v>43927</v>
      </c>
      <c r="F609" s="157"/>
      <c r="G609" s="157">
        <v>23809500</v>
      </c>
      <c r="H609" s="157"/>
      <c r="I609" s="158"/>
      <c r="J609" s="160">
        <f t="shared" si="745"/>
        <v>23809500</v>
      </c>
      <c r="K609" s="157"/>
      <c r="L609" s="157">
        <v>23809500</v>
      </c>
      <c r="M609" s="157"/>
      <c r="N609" s="158"/>
      <c r="O609" s="157">
        <f t="shared" si="746"/>
        <v>23809500</v>
      </c>
      <c r="P609" s="157"/>
      <c r="Q609" s="157">
        <f>O609</f>
        <v>23809500</v>
      </c>
      <c r="R609" s="157"/>
      <c r="S609" s="157"/>
      <c r="T609" s="160">
        <f t="shared" si="747"/>
        <v>23809500</v>
      </c>
      <c r="U609" s="157"/>
      <c r="V609" s="157">
        <f>O609-T609</f>
        <v>0</v>
      </c>
    </row>
    <row r="610" spans="1:22" s="155" customFormat="1" ht="15.75" x14ac:dyDescent="0.25">
      <c r="A610" s="151"/>
      <c r="B610" s="84"/>
      <c r="C610" s="175" t="s">
        <v>63</v>
      </c>
      <c r="D610" s="157" t="s">
        <v>159</v>
      </c>
      <c r="E610" s="159">
        <v>43941</v>
      </c>
      <c r="F610" s="157"/>
      <c r="G610" s="157">
        <v>6837000</v>
      </c>
      <c r="H610" s="157"/>
      <c r="I610" s="158"/>
      <c r="J610" s="160">
        <f t="shared" si="745"/>
        <v>6837000</v>
      </c>
      <c r="K610" s="157"/>
      <c r="L610" s="157">
        <v>6837000</v>
      </c>
      <c r="M610" s="157"/>
      <c r="N610" s="158"/>
      <c r="O610" s="157">
        <f t="shared" si="746"/>
        <v>6837000</v>
      </c>
      <c r="P610" s="157"/>
      <c r="Q610" s="157"/>
      <c r="R610" s="157">
        <v>6660000</v>
      </c>
      <c r="S610" s="157"/>
      <c r="T610" s="160">
        <f t="shared" si="747"/>
        <v>6660000</v>
      </c>
      <c r="U610" s="157"/>
      <c r="V610" s="157">
        <f>O610-T610</f>
        <v>177000</v>
      </c>
    </row>
    <row r="611" spans="1:22" s="155" customFormat="1" ht="15.75" x14ac:dyDescent="0.25">
      <c r="A611" s="151"/>
      <c r="B611" s="84"/>
      <c r="C611" s="156" t="s">
        <v>12</v>
      </c>
      <c r="D611" s="157"/>
      <c r="E611" s="157"/>
      <c r="F611" s="157"/>
      <c r="G611" s="157"/>
      <c r="H611" s="157"/>
      <c r="I611" s="158"/>
      <c r="J611" s="158">
        <f t="shared" si="745"/>
        <v>0</v>
      </c>
      <c r="K611" s="157"/>
      <c r="L611" s="157"/>
      <c r="M611" s="157"/>
      <c r="N611" s="158"/>
      <c r="O611" s="157">
        <f t="shared" si="746"/>
        <v>0</v>
      </c>
      <c r="P611" s="157"/>
      <c r="Q611" s="157"/>
      <c r="R611" s="157"/>
      <c r="S611" s="157"/>
      <c r="T611" s="158">
        <f t="shared" si="747"/>
        <v>0</v>
      </c>
      <c r="U611" s="157">
        <f t="shared" ref="U611:U612" si="783">J611-O611</f>
        <v>0</v>
      </c>
      <c r="V611" s="157">
        <f t="shared" ref="V611:V612" si="784">O611-T611</f>
        <v>0</v>
      </c>
    </row>
    <row r="612" spans="1:22" s="155" customFormat="1" ht="15.75" x14ac:dyDescent="0.25">
      <c r="A612" s="151"/>
      <c r="B612" s="84"/>
      <c r="C612" s="156" t="s">
        <v>13</v>
      </c>
      <c r="D612" s="157"/>
      <c r="E612" s="157"/>
      <c r="F612" s="157"/>
      <c r="G612" s="157"/>
      <c r="H612" s="157"/>
      <c r="I612" s="158"/>
      <c r="J612" s="158">
        <f t="shared" si="745"/>
        <v>0</v>
      </c>
      <c r="K612" s="157"/>
      <c r="L612" s="157"/>
      <c r="M612" s="157"/>
      <c r="N612" s="158"/>
      <c r="O612" s="157">
        <f t="shared" si="746"/>
        <v>0</v>
      </c>
      <c r="P612" s="157"/>
      <c r="Q612" s="157"/>
      <c r="R612" s="157"/>
      <c r="S612" s="157"/>
      <c r="T612" s="158">
        <f t="shared" si="747"/>
        <v>0</v>
      </c>
      <c r="U612" s="157">
        <f t="shared" si="783"/>
        <v>0</v>
      </c>
      <c r="V612" s="157">
        <f t="shared" si="784"/>
        <v>0</v>
      </c>
    </row>
    <row r="613" spans="1:22" s="155" customFormat="1" ht="15.75" x14ac:dyDescent="0.25">
      <c r="A613" s="151"/>
      <c r="B613" s="84"/>
      <c r="C613" s="138"/>
      <c r="D613" s="157"/>
      <c r="E613" s="157"/>
      <c r="F613" s="157"/>
      <c r="G613" s="157"/>
      <c r="H613" s="157"/>
      <c r="I613" s="158"/>
      <c r="J613" s="158"/>
      <c r="K613" s="157"/>
      <c r="L613" s="157"/>
      <c r="M613" s="157"/>
      <c r="N613" s="157"/>
      <c r="O613" s="157"/>
      <c r="P613" s="157"/>
      <c r="Q613" s="157"/>
      <c r="R613" s="157"/>
      <c r="S613" s="157"/>
      <c r="T613" s="158"/>
      <c r="U613" s="157"/>
      <c r="V613" s="157"/>
    </row>
    <row r="614" spans="1:22" s="155" customFormat="1" ht="15.75" x14ac:dyDescent="0.25">
      <c r="A614" s="151"/>
      <c r="B614" s="116"/>
      <c r="C614" s="165" t="s">
        <v>135</v>
      </c>
      <c r="D614" s="152"/>
      <c r="E614" s="152"/>
      <c r="F614" s="152">
        <f t="shared" ref="F614:U614" si="785">SUM(F615:F620)</f>
        <v>0</v>
      </c>
      <c r="G614" s="152">
        <f>G617+G618</f>
        <v>31439500</v>
      </c>
      <c r="H614" s="152">
        <f t="shared" ref="H614:Q614" si="786">H617+H618</f>
        <v>0</v>
      </c>
      <c r="I614" s="152">
        <f t="shared" si="786"/>
        <v>0</v>
      </c>
      <c r="J614" s="154">
        <f t="shared" ref="J614" si="787">SUM(J615:J620)</f>
        <v>31439500</v>
      </c>
      <c r="K614" s="152">
        <f t="shared" si="786"/>
        <v>0</v>
      </c>
      <c r="L614" s="152">
        <f>L617+L618</f>
        <v>31439500</v>
      </c>
      <c r="M614" s="152">
        <f t="shared" si="786"/>
        <v>0</v>
      </c>
      <c r="N614" s="152">
        <f t="shared" si="786"/>
        <v>0</v>
      </c>
      <c r="O614" s="152">
        <f t="shared" ref="O614" si="788">SUM(O615:O620)</f>
        <v>31439500</v>
      </c>
      <c r="P614" s="152">
        <f t="shared" si="786"/>
        <v>0</v>
      </c>
      <c r="Q614" s="152">
        <f t="shared" si="786"/>
        <v>24590500</v>
      </c>
      <c r="R614" s="152">
        <f t="shared" si="785"/>
        <v>6672000</v>
      </c>
      <c r="S614" s="152">
        <f t="shared" si="785"/>
        <v>0</v>
      </c>
      <c r="T614" s="154">
        <f t="shared" si="785"/>
        <v>31262500</v>
      </c>
      <c r="U614" s="154">
        <f t="shared" si="785"/>
        <v>0</v>
      </c>
      <c r="V614" s="154">
        <f>O614-T614</f>
        <v>177000</v>
      </c>
    </row>
    <row r="615" spans="1:22" s="155" customFormat="1" ht="15.75" x14ac:dyDescent="0.25">
      <c r="A615" s="151"/>
      <c r="B615" s="84"/>
      <c r="C615" s="156" t="s">
        <v>10</v>
      </c>
      <c r="D615" s="157"/>
      <c r="E615" s="157"/>
      <c r="F615" s="157"/>
      <c r="G615" s="157"/>
      <c r="H615" s="157"/>
      <c r="I615" s="158"/>
      <c r="J615" s="158">
        <f t="shared" ref="J615:J636" si="789">SUM(F615:I615)</f>
        <v>0</v>
      </c>
      <c r="K615" s="157"/>
      <c r="L615" s="157"/>
      <c r="M615" s="157"/>
      <c r="N615" s="158"/>
      <c r="O615" s="157">
        <f t="shared" ref="O615:O636" si="790">SUM(K615:N615)</f>
        <v>0</v>
      </c>
      <c r="P615" s="157"/>
      <c r="Q615" s="157"/>
      <c r="R615" s="157"/>
      <c r="S615" s="157"/>
      <c r="T615" s="158">
        <f t="shared" ref="T615:T636" si="791">SUM(P615:S615)</f>
        <v>0</v>
      </c>
      <c r="U615" s="157">
        <f t="shared" ref="U615:U616" si="792">J615-O615</f>
        <v>0</v>
      </c>
      <c r="V615" s="157">
        <f t="shared" ref="V615:V616" si="793">O615-T615</f>
        <v>0</v>
      </c>
    </row>
    <row r="616" spans="1:22" s="155" customFormat="1" ht="15.75" x14ac:dyDescent="0.25">
      <c r="A616" s="151"/>
      <c r="B616" s="84"/>
      <c r="C616" s="156" t="s">
        <v>11</v>
      </c>
      <c r="D616" s="157"/>
      <c r="E616" s="159"/>
      <c r="F616" s="157"/>
      <c r="G616" s="157"/>
      <c r="H616" s="157"/>
      <c r="I616" s="158"/>
      <c r="J616" s="160">
        <f t="shared" si="789"/>
        <v>0</v>
      </c>
      <c r="K616" s="157"/>
      <c r="L616" s="157"/>
      <c r="M616" s="157"/>
      <c r="N616" s="158"/>
      <c r="O616" s="157">
        <f t="shared" si="790"/>
        <v>0</v>
      </c>
      <c r="P616" s="157"/>
      <c r="Q616" s="157"/>
      <c r="R616" s="157"/>
      <c r="S616" s="157"/>
      <c r="T616" s="160">
        <f t="shared" si="791"/>
        <v>0</v>
      </c>
      <c r="U616" s="157">
        <f t="shared" si="792"/>
        <v>0</v>
      </c>
      <c r="V616" s="157">
        <f t="shared" si="793"/>
        <v>0</v>
      </c>
    </row>
    <row r="617" spans="1:22" s="155" customFormat="1" ht="15.75" x14ac:dyDescent="0.25">
      <c r="A617" s="151"/>
      <c r="B617" s="84"/>
      <c r="C617" s="175" t="s">
        <v>197</v>
      </c>
      <c r="D617" s="157" t="s">
        <v>157</v>
      </c>
      <c r="E617" s="159">
        <v>43927</v>
      </c>
      <c r="F617" s="157"/>
      <c r="G617" s="157">
        <v>24590500</v>
      </c>
      <c r="H617" s="157"/>
      <c r="I617" s="158"/>
      <c r="J617" s="160">
        <f t="shared" si="789"/>
        <v>24590500</v>
      </c>
      <c r="K617" s="157"/>
      <c r="L617" s="157">
        <v>24590500</v>
      </c>
      <c r="M617" s="157"/>
      <c r="N617" s="158"/>
      <c r="O617" s="157">
        <f t="shared" si="790"/>
        <v>24590500</v>
      </c>
      <c r="P617" s="157"/>
      <c r="Q617" s="157">
        <f>O617</f>
        <v>24590500</v>
      </c>
      <c r="R617" s="157"/>
      <c r="S617" s="157"/>
      <c r="T617" s="160">
        <f t="shared" si="791"/>
        <v>24590500</v>
      </c>
      <c r="U617" s="157"/>
      <c r="V617" s="157">
        <f>O617-T617</f>
        <v>0</v>
      </c>
    </row>
    <row r="618" spans="1:22" s="155" customFormat="1" ht="15.75" x14ac:dyDescent="0.25">
      <c r="A618" s="151"/>
      <c r="B618" s="84"/>
      <c r="C618" s="175" t="s">
        <v>63</v>
      </c>
      <c r="D618" s="157" t="s">
        <v>185</v>
      </c>
      <c r="E618" s="159">
        <v>43949</v>
      </c>
      <c r="F618" s="157"/>
      <c r="G618" s="157">
        <v>6849000</v>
      </c>
      <c r="H618" s="157"/>
      <c r="I618" s="158"/>
      <c r="J618" s="160">
        <f t="shared" si="789"/>
        <v>6849000</v>
      </c>
      <c r="K618" s="157"/>
      <c r="L618" s="157">
        <v>6849000</v>
      </c>
      <c r="M618" s="157"/>
      <c r="N618" s="158"/>
      <c r="O618" s="157">
        <f t="shared" si="790"/>
        <v>6849000</v>
      </c>
      <c r="P618" s="157"/>
      <c r="Q618" s="157"/>
      <c r="R618" s="157">
        <v>6672000</v>
      </c>
      <c r="S618" s="157"/>
      <c r="T618" s="160">
        <f t="shared" si="791"/>
        <v>6672000</v>
      </c>
      <c r="U618" s="157"/>
      <c r="V618" s="157">
        <f>O618-T618</f>
        <v>177000</v>
      </c>
    </row>
    <row r="619" spans="1:22" s="155" customFormat="1" ht="15.75" x14ac:dyDescent="0.25">
      <c r="A619" s="151"/>
      <c r="B619" s="84"/>
      <c r="C619" s="156" t="s">
        <v>12</v>
      </c>
      <c r="D619" s="157"/>
      <c r="E619" s="157"/>
      <c r="F619" s="157"/>
      <c r="G619" s="157"/>
      <c r="H619" s="157"/>
      <c r="I619" s="158"/>
      <c r="J619" s="158">
        <f t="shared" si="789"/>
        <v>0</v>
      </c>
      <c r="K619" s="157"/>
      <c r="L619" s="157"/>
      <c r="M619" s="157"/>
      <c r="N619" s="158"/>
      <c r="O619" s="157">
        <f t="shared" si="790"/>
        <v>0</v>
      </c>
      <c r="P619" s="157"/>
      <c r="Q619" s="157"/>
      <c r="R619" s="157"/>
      <c r="S619" s="157"/>
      <c r="T619" s="158">
        <f t="shared" si="791"/>
        <v>0</v>
      </c>
      <c r="U619" s="157">
        <f t="shared" ref="U619:U620" si="794">J619-O619</f>
        <v>0</v>
      </c>
      <c r="V619" s="157">
        <f t="shared" ref="V619:V620" si="795">O619-T619</f>
        <v>0</v>
      </c>
    </row>
    <row r="620" spans="1:22" s="155" customFormat="1" ht="15.75" x14ac:dyDescent="0.25">
      <c r="A620" s="151"/>
      <c r="B620" s="84"/>
      <c r="C620" s="156" t="s">
        <v>13</v>
      </c>
      <c r="D620" s="157"/>
      <c r="E620" s="157"/>
      <c r="F620" s="157"/>
      <c r="G620" s="157"/>
      <c r="H620" s="157"/>
      <c r="I620" s="158"/>
      <c r="J620" s="158">
        <f t="shared" si="789"/>
        <v>0</v>
      </c>
      <c r="K620" s="157"/>
      <c r="L620" s="157"/>
      <c r="M620" s="157"/>
      <c r="N620" s="158"/>
      <c r="O620" s="157">
        <f t="shared" si="790"/>
        <v>0</v>
      </c>
      <c r="P620" s="157"/>
      <c r="Q620" s="157"/>
      <c r="R620" s="157"/>
      <c r="S620" s="157"/>
      <c r="T620" s="158">
        <f t="shared" si="791"/>
        <v>0</v>
      </c>
      <c r="U620" s="157">
        <f t="shared" si="794"/>
        <v>0</v>
      </c>
      <c r="V620" s="157">
        <f t="shared" si="795"/>
        <v>0</v>
      </c>
    </row>
    <row r="621" spans="1:22" s="155" customFormat="1" ht="15.75" x14ac:dyDescent="0.25">
      <c r="A621" s="151"/>
      <c r="B621" s="84"/>
      <c r="C621" s="138"/>
      <c r="D621" s="157"/>
      <c r="E621" s="157"/>
      <c r="F621" s="157"/>
      <c r="G621" s="157"/>
      <c r="H621" s="157"/>
      <c r="I621" s="158"/>
      <c r="J621" s="158"/>
      <c r="K621" s="157"/>
      <c r="L621" s="157"/>
      <c r="M621" s="157"/>
      <c r="N621" s="157"/>
      <c r="O621" s="157"/>
      <c r="P621" s="157"/>
      <c r="Q621" s="157"/>
      <c r="R621" s="157"/>
      <c r="S621" s="157"/>
      <c r="T621" s="158"/>
      <c r="U621" s="157"/>
      <c r="V621" s="157"/>
    </row>
    <row r="622" spans="1:22" s="155" customFormat="1" ht="15.75" x14ac:dyDescent="0.25">
      <c r="A622" s="151"/>
      <c r="B622" s="116"/>
      <c r="C622" s="165" t="s">
        <v>136</v>
      </c>
      <c r="D622" s="152"/>
      <c r="E622" s="152"/>
      <c r="F622" s="152">
        <f t="shared" ref="F622:U622" si="796">SUM(F623:F628)</f>
        <v>0</v>
      </c>
      <c r="G622" s="152">
        <f>G625+G626</f>
        <v>19828000</v>
      </c>
      <c r="H622" s="152">
        <f t="shared" ref="H622:Q622" si="797">H625+H626</f>
        <v>0</v>
      </c>
      <c r="I622" s="152">
        <f t="shared" si="797"/>
        <v>0</v>
      </c>
      <c r="J622" s="154">
        <f t="shared" ref="J622" si="798">SUM(J623:J628)</f>
        <v>19828000</v>
      </c>
      <c r="K622" s="152">
        <f t="shared" si="797"/>
        <v>0</v>
      </c>
      <c r="L622" s="152">
        <f>L625+L626</f>
        <v>19828000</v>
      </c>
      <c r="M622" s="152">
        <f t="shared" si="797"/>
        <v>0</v>
      </c>
      <c r="N622" s="152">
        <f t="shared" si="797"/>
        <v>0</v>
      </c>
      <c r="O622" s="152">
        <f t="shared" ref="O622" si="799">SUM(O623:O628)</f>
        <v>19828000</v>
      </c>
      <c r="P622" s="152">
        <f t="shared" si="797"/>
        <v>0</v>
      </c>
      <c r="Q622" s="152">
        <f t="shared" si="797"/>
        <v>19747000</v>
      </c>
      <c r="R622" s="152">
        <f t="shared" si="796"/>
        <v>0</v>
      </c>
      <c r="S622" s="152">
        <f t="shared" si="796"/>
        <v>0</v>
      </c>
      <c r="T622" s="154">
        <f t="shared" si="796"/>
        <v>19747000</v>
      </c>
      <c r="U622" s="154">
        <f t="shared" si="796"/>
        <v>0</v>
      </c>
      <c r="V622" s="154">
        <f>O622-T622</f>
        <v>81000</v>
      </c>
    </row>
    <row r="623" spans="1:22" s="155" customFormat="1" ht="15.75" x14ac:dyDescent="0.25">
      <c r="A623" s="151"/>
      <c r="B623" s="84"/>
      <c r="C623" s="156" t="s">
        <v>10</v>
      </c>
      <c r="D623" s="157"/>
      <c r="E623" s="157"/>
      <c r="F623" s="157"/>
      <c r="G623" s="157"/>
      <c r="H623" s="157"/>
      <c r="I623" s="158"/>
      <c r="J623" s="158">
        <f t="shared" ref="J623:J624" si="800">SUM(F623:I623)</f>
        <v>0</v>
      </c>
      <c r="K623" s="157"/>
      <c r="L623" s="157"/>
      <c r="M623" s="157"/>
      <c r="N623" s="158"/>
      <c r="O623" s="157">
        <f t="shared" ref="O623:O624" si="801">SUM(K623:N623)</f>
        <v>0</v>
      </c>
      <c r="P623" s="157"/>
      <c r="Q623" s="157"/>
      <c r="R623" s="157"/>
      <c r="S623" s="157"/>
      <c r="T623" s="158">
        <f t="shared" ref="T623:T624" si="802">SUM(P623:S623)</f>
        <v>0</v>
      </c>
      <c r="U623" s="157">
        <f t="shared" ref="U623:U624" si="803">J623-O623</f>
        <v>0</v>
      </c>
      <c r="V623" s="157">
        <f t="shared" ref="V623:V624" si="804">O623-T623</f>
        <v>0</v>
      </c>
    </row>
    <row r="624" spans="1:22" s="155" customFormat="1" ht="15.75" x14ac:dyDescent="0.25">
      <c r="A624" s="151"/>
      <c r="B624" s="84"/>
      <c r="C624" s="156" t="s">
        <v>11</v>
      </c>
      <c r="D624" s="157"/>
      <c r="E624" s="159"/>
      <c r="F624" s="157"/>
      <c r="G624" s="157"/>
      <c r="H624" s="157"/>
      <c r="I624" s="158"/>
      <c r="J624" s="160">
        <f t="shared" si="800"/>
        <v>0</v>
      </c>
      <c r="K624" s="157"/>
      <c r="L624" s="157"/>
      <c r="M624" s="157"/>
      <c r="N624" s="158"/>
      <c r="O624" s="157">
        <f t="shared" si="801"/>
        <v>0</v>
      </c>
      <c r="P624" s="157"/>
      <c r="Q624" s="157"/>
      <c r="R624" s="157"/>
      <c r="S624" s="157"/>
      <c r="T624" s="160">
        <f t="shared" si="802"/>
        <v>0</v>
      </c>
      <c r="U624" s="157">
        <f t="shared" si="803"/>
        <v>0</v>
      </c>
      <c r="V624" s="157">
        <f t="shared" si="804"/>
        <v>0</v>
      </c>
    </row>
    <row r="625" spans="1:22" s="155" customFormat="1" ht="15.75" x14ac:dyDescent="0.25">
      <c r="A625" s="151"/>
      <c r="B625" s="84"/>
      <c r="C625" s="175" t="s">
        <v>197</v>
      </c>
      <c r="D625" s="157" t="s">
        <v>157</v>
      </c>
      <c r="E625" s="159">
        <v>43927</v>
      </c>
      <c r="F625" s="157"/>
      <c r="G625" s="157">
        <v>15928000</v>
      </c>
      <c r="H625" s="157"/>
      <c r="I625" s="158"/>
      <c r="J625" s="160">
        <f t="shared" si="789"/>
        <v>15928000</v>
      </c>
      <c r="K625" s="157"/>
      <c r="L625" s="157">
        <v>15928000</v>
      </c>
      <c r="M625" s="157"/>
      <c r="N625" s="158"/>
      <c r="O625" s="157">
        <f t="shared" si="790"/>
        <v>15928000</v>
      </c>
      <c r="P625" s="157"/>
      <c r="Q625" s="157">
        <f>O625</f>
        <v>15928000</v>
      </c>
      <c r="R625" s="157"/>
      <c r="S625" s="157"/>
      <c r="T625" s="160">
        <f t="shared" si="791"/>
        <v>15928000</v>
      </c>
      <c r="U625" s="157"/>
      <c r="V625" s="157">
        <f>O625-T625</f>
        <v>0</v>
      </c>
    </row>
    <row r="626" spans="1:22" s="155" customFormat="1" ht="15.75" x14ac:dyDescent="0.25">
      <c r="A626" s="151"/>
      <c r="B626" s="84"/>
      <c r="C626" s="175" t="s">
        <v>63</v>
      </c>
      <c r="D626" s="157" t="s">
        <v>158</v>
      </c>
      <c r="E626" s="159">
        <v>43938</v>
      </c>
      <c r="F626" s="157"/>
      <c r="G626" s="157">
        <v>3900000</v>
      </c>
      <c r="H626" s="157"/>
      <c r="I626" s="158"/>
      <c r="J626" s="160">
        <f t="shared" si="789"/>
        <v>3900000</v>
      </c>
      <c r="K626" s="157"/>
      <c r="L626" s="157">
        <v>3900000</v>
      </c>
      <c r="M626" s="157"/>
      <c r="N626" s="158"/>
      <c r="O626" s="157">
        <f t="shared" si="790"/>
        <v>3900000</v>
      </c>
      <c r="P626" s="157"/>
      <c r="Q626" s="157">
        <v>3819000</v>
      </c>
      <c r="R626" s="157"/>
      <c r="S626" s="157"/>
      <c r="T626" s="160">
        <f t="shared" si="791"/>
        <v>3819000</v>
      </c>
      <c r="U626" s="157"/>
      <c r="V626" s="157">
        <f>O626-T626</f>
        <v>81000</v>
      </c>
    </row>
    <row r="627" spans="1:22" s="155" customFormat="1" ht="15.75" x14ac:dyDescent="0.25">
      <c r="A627" s="151"/>
      <c r="B627" s="84"/>
      <c r="C627" s="156" t="s">
        <v>12</v>
      </c>
      <c r="D627" s="157"/>
      <c r="E627" s="157"/>
      <c r="F627" s="157"/>
      <c r="G627" s="157"/>
      <c r="H627" s="157"/>
      <c r="I627" s="158"/>
      <c r="J627" s="158">
        <f t="shared" si="789"/>
        <v>0</v>
      </c>
      <c r="K627" s="157"/>
      <c r="L627" s="157"/>
      <c r="M627" s="157"/>
      <c r="N627" s="158"/>
      <c r="O627" s="157">
        <f t="shared" si="790"/>
        <v>0</v>
      </c>
      <c r="P627" s="157"/>
      <c r="Q627" s="157"/>
      <c r="R627" s="157"/>
      <c r="S627" s="157"/>
      <c r="T627" s="158">
        <f t="shared" si="791"/>
        <v>0</v>
      </c>
      <c r="U627" s="157">
        <f t="shared" ref="U627:U628" si="805">J627-O627</f>
        <v>0</v>
      </c>
      <c r="V627" s="157">
        <f t="shared" ref="V627:V628" si="806">O627-T627</f>
        <v>0</v>
      </c>
    </row>
    <row r="628" spans="1:22" s="155" customFormat="1" ht="15.75" x14ac:dyDescent="0.25">
      <c r="A628" s="151"/>
      <c r="B628" s="84"/>
      <c r="C628" s="156" t="s">
        <v>13</v>
      </c>
      <c r="D628" s="157"/>
      <c r="E628" s="157"/>
      <c r="F628" s="157"/>
      <c r="G628" s="157"/>
      <c r="H628" s="157"/>
      <c r="I628" s="158"/>
      <c r="J628" s="158">
        <f t="shared" si="789"/>
        <v>0</v>
      </c>
      <c r="K628" s="157"/>
      <c r="L628" s="157"/>
      <c r="M628" s="157"/>
      <c r="N628" s="158"/>
      <c r="O628" s="157">
        <f t="shared" si="790"/>
        <v>0</v>
      </c>
      <c r="P628" s="157"/>
      <c r="Q628" s="157"/>
      <c r="R628" s="157"/>
      <c r="S628" s="157"/>
      <c r="T628" s="158">
        <f t="shared" si="791"/>
        <v>0</v>
      </c>
      <c r="U628" s="157">
        <f t="shared" si="805"/>
        <v>0</v>
      </c>
      <c r="V628" s="157">
        <f t="shared" si="806"/>
        <v>0</v>
      </c>
    </row>
    <row r="629" spans="1:22" s="155" customFormat="1" ht="15.75" x14ac:dyDescent="0.25">
      <c r="A629" s="151"/>
      <c r="B629" s="84"/>
      <c r="C629" s="138"/>
      <c r="D629" s="157"/>
      <c r="E629" s="157"/>
      <c r="F629" s="157"/>
      <c r="G629" s="157"/>
      <c r="H629" s="157"/>
      <c r="I629" s="158"/>
      <c r="J629" s="158"/>
      <c r="K629" s="157"/>
      <c r="L629" s="157"/>
      <c r="M629" s="157"/>
      <c r="N629" s="157"/>
      <c r="O629" s="157"/>
      <c r="P629" s="157"/>
      <c r="Q629" s="157"/>
      <c r="R629" s="157"/>
      <c r="S629" s="157"/>
      <c r="T629" s="158"/>
      <c r="U629" s="157"/>
      <c r="V629" s="157"/>
    </row>
    <row r="630" spans="1:22" s="155" customFormat="1" ht="15.75" x14ac:dyDescent="0.25">
      <c r="A630" s="151"/>
      <c r="B630" s="116"/>
      <c r="C630" s="165" t="s">
        <v>137</v>
      </c>
      <c r="D630" s="152"/>
      <c r="E630" s="152"/>
      <c r="F630" s="152">
        <f t="shared" ref="F630:U630" si="807">SUM(F631:F636)</f>
        <v>0</v>
      </c>
      <c r="G630" s="152">
        <f>G633+G634</f>
        <v>27227500</v>
      </c>
      <c r="H630" s="152">
        <f t="shared" ref="H630:Q630" si="808">H633+H634</f>
        <v>0</v>
      </c>
      <c r="I630" s="152">
        <f t="shared" si="808"/>
        <v>0</v>
      </c>
      <c r="J630" s="154">
        <f t="shared" ref="J630" si="809">SUM(J631:J636)</f>
        <v>27227500</v>
      </c>
      <c r="K630" s="152">
        <f t="shared" si="808"/>
        <v>0</v>
      </c>
      <c r="L630" s="152">
        <f>L633+L634</f>
        <v>27227500</v>
      </c>
      <c r="M630" s="152">
        <f t="shared" si="808"/>
        <v>0</v>
      </c>
      <c r="N630" s="152">
        <f t="shared" si="808"/>
        <v>0</v>
      </c>
      <c r="O630" s="152">
        <f t="shared" ref="O630" si="810">SUM(O631:O636)</f>
        <v>27227500</v>
      </c>
      <c r="P630" s="152">
        <f t="shared" si="808"/>
        <v>0</v>
      </c>
      <c r="Q630" s="152">
        <f t="shared" si="808"/>
        <v>27104500</v>
      </c>
      <c r="R630" s="152">
        <f t="shared" si="807"/>
        <v>0</v>
      </c>
      <c r="S630" s="152">
        <f t="shared" si="807"/>
        <v>0</v>
      </c>
      <c r="T630" s="154">
        <f t="shared" si="807"/>
        <v>27104500</v>
      </c>
      <c r="U630" s="154">
        <f t="shared" si="807"/>
        <v>0</v>
      </c>
      <c r="V630" s="154">
        <f>O630-T630</f>
        <v>123000</v>
      </c>
    </row>
    <row r="631" spans="1:22" s="155" customFormat="1" ht="15.75" x14ac:dyDescent="0.25">
      <c r="A631" s="151"/>
      <c r="B631" s="84"/>
      <c r="C631" s="156" t="s">
        <v>10</v>
      </c>
      <c r="D631" s="157"/>
      <c r="E631" s="157"/>
      <c r="F631" s="157"/>
      <c r="G631" s="157"/>
      <c r="H631" s="157"/>
      <c r="I631" s="158"/>
      <c r="J631" s="158">
        <f t="shared" ref="J631:J632" si="811">SUM(F631:I631)</f>
        <v>0</v>
      </c>
      <c r="K631" s="157"/>
      <c r="L631" s="157"/>
      <c r="M631" s="157"/>
      <c r="N631" s="158"/>
      <c r="O631" s="157">
        <f t="shared" ref="O631:O632" si="812">SUM(K631:N631)</f>
        <v>0</v>
      </c>
      <c r="P631" s="157"/>
      <c r="Q631" s="157"/>
      <c r="R631" s="157"/>
      <c r="S631" s="157"/>
      <c r="T631" s="158">
        <f t="shared" ref="T631:T632" si="813">SUM(P631:S631)</f>
        <v>0</v>
      </c>
      <c r="U631" s="157">
        <f t="shared" ref="U631:U632" si="814">J631-O631</f>
        <v>0</v>
      </c>
      <c r="V631" s="157">
        <f t="shared" ref="V631:V632" si="815">O631-T631</f>
        <v>0</v>
      </c>
    </row>
    <row r="632" spans="1:22" s="155" customFormat="1" ht="15.75" x14ac:dyDescent="0.25">
      <c r="A632" s="151"/>
      <c r="B632" s="84"/>
      <c r="C632" s="156" t="s">
        <v>11</v>
      </c>
      <c r="D632" s="157"/>
      <c r="E632" s="159"/>
      <c r="F632" s="157"/>
      <c r="G632" s="157"/>
      <c r="H632" s="157"/>
      <c r="I632" s="158"/>
      <c r="J632" s="160">
        <f t="shared" si="811"/>
        <v>0</v>
      </c>
      <c r="K632" s="157"/>
      <c r="L632" s="157"/>
      <c r="M632" s="157"/>
      <c r="N632" s="158"/>
      <c r="O632" s="157">
        <f t="shared" si="812"/>
        <v>0</v>
      </c>
      <c r="P632" s="157"/>
      <c r="Q632" s="157"/>
      <c r="R632" s="157"/>
      <c r="S632" s="157"/>
      <c r="T632" s="160">
        <f t="shared" si="813"/>
        <v>0</v>
      </c>
      <c r="U632" s="157">
        <f t="shared" si="814"/>
        <v>0</v>
      </c>
      <c r="V632" s="157">
        <f t="shared" si="815"/>
        <v>0</v>
      </c>
    </row>
    <row r="633" spans="1:22" s="155" customFormat="1" ht="15.75" x14ac:dyDescent="0.25">
      <c r="A633" s="151"/>
      <c r="B633" s="84"/>
      <c r="C633" s="175" t="s">
        <v>197</v>
      </c>
      <c r="D633" s="157" t="s">
        <v>157</v>
      </c>
      <c r="E633" s="159">
        <v>43927</v>
      </c>
      <c r="F633" s="157"/>
      <c r="G633" s="157">
        <v>24293500</v>
      </c>
      <c r="H633" s="157"/>
      <c r="I633" s="158"/>
      <c r="J633" s="160">
        <f t="shared" si="789"/>
        <v>24293500</v>
      </c>
      <c r="K633" s="157"/>
      <c r="L633" s="157">
        <v>24293500</v>
      </c>
      <c r="M633" s="157"/>
      <c r="N633" s="158"/>
      <c r="O633" s="157">
        <f t="shared" si="790"/>
        <v>24293500</v>
      </c>
      <c r="P633" s="157"/>
      <c r="Q633" s="157">
        <f>O633</f>
        <v>24293500</v>
      </c>
      <c r="R633" s="157"/>
      <c r="S633" s="157"/>
      <c r="T633" s="160">
        <f t="shared" si="791"/>
        <v>24293500</v>
      </c>
      <c r="U633" s="157"/>
      <c r="V633" s="157">
        <f>O633-T633</f>
        <v>0</v>
      </c>
    </row>
    <row r="634" spans="1:22" s="155" customFormat="1" ht="15.75" x14ac:dyDescent="0.25">
      <c r="A634" s="151"/>
      <c r="B634" s="84"/>
      <c r="C634" s="175" t="s">
        <v>63</v>
      </c>
      <c r="D634" s="157" t="s">
        <v>186</v>
      </c>
      <c r="E634" s="159">
        <v>43949</v>
      </c>
      <c r="F634" s="157"/>
      <c r="G634" s="157">
        <v>2934000</v>
      </c>
      <c r="H634" s="157"/>
      <c r="I634" s="158"/>
      <c r="J634" s="160">
        <f t="shared" si="789"/>
        <v>2934000</v>
      </c>
      <c r="K634" s="157"/>
      <c r="L634" s="157">
        <v>2934000</v>
      </c>
      <c r="M634" s="157"/>
      <c r="N634" s="158"/>
      <c r="O634" s="157">
        <f t="shared" si="790"/>
        <v>2934000</v>
      </c>
      <c r="P634" s="157"/>
      <c r="Q634" s="157">
        <v>2811000</v>
      </c>
      <c r="R634" s="157"/>
      <c r="S634" s="157"/>
      <c r="T634" s="160">
        <f t="shared" si="791"/>
        <v>2811000</v>
      </c>
      <c r="U634" s="157"/>
      <c r="V634" s="157">
        <f>O634-T634</f>
        <v>123000</v>
      </c>
    </row>
    <row r="635" spans="1:22" s="155" customFormat="1" ht="15.75" x14ac:dyDescent="0.25">
      <c r="A635" s="151"/>
      <c r="B635" s="84"/>
      <c r="C635" s="156" t="s">
        <v>12</v>
      </c>
      <c r="D635" s="157"/>
      <c r="E635" s="157"/>
      <c r="F635" s="157"/>
      <c r="G635" s="157"/>
      <c r="H635" s="157"/>
      <c r="I635" s="158"/>
      <c r="J635" s="158">
        <f t="shared" si="789"/>
        <v>0</v>
      </c>
      <c r="K635" s="157"/>
      <c r="L635" s="157"/>
      <c r="M635" s="157"/>
      <c r="N635" s="158"/>
      <c r="O635" s="157">
        <f t="shared" si="790"/>
        <v>0</v>
      </c>
      <c r="P635" s="157"/>
      <c r="Q635" s="157"/>
      <c r="R635" s="157"/>
      <c r="S635" s="157"/>
      <c r="T635" s="158">
        <f t="shared" si="791"/>
        <v>0</v>
      </c>
      <c r="U635" s="157">
        <f t="shared" ref="U635:U636" si="816">J635-O635</f>
        <v>0</v>
      </c>
      <c r="V635" s="157">
        <f t="shared" ref="V635:V636" si="817">O635-T635</f>
        <v>0</v>
      </c>
    </row>
    <row r="636" spans="1:22" s="155" customFormat="1" ht="15.75" x14ac:dyDescent="0.25">
      <c r="A636" s="151"/>
      <c r="B636" s="84"/>
      <c r="C636" s="156" t="s">
        <v>13</v>
      </c>
      <c r="D636" s="157"/>
      <c r="E636" s="157"/>
      <c r="F636" s="157"/>
      <c r="G636" s="157"/>
      <c r="H636" s="157"/>
      <c r="I636" s="158"/>
      <c r="J636" s="158">
        <f t="shared" si="789"/>
        <v>0</v>
      </c>
      <c r="K636" s="157"/>
      <c r="L636" s="157"/>
      <c r="M636" s="157"/>
      <c r="N636" s="158"/>
      <c r="O636" s="157">
        <f t="shared" si="790"/>
        <v>0</v>
      </c>
      <c r="P636" s="157"/>
      <c r="Q636" s="157"/>
      <c r="R636" s="157"/>
      <c r="S636" s="157"/>
      <c r="T636" s="158">
        <f t="shared" si="791"/>
        <v>0</v>
      </c>
      <c r="U636" s="157">
        <f t="shared" si="816"/>
        <v>0</v>
      </c>
      <c r="V636" s="157">
        <f t="shared" si="817"/>
        <v>0</v>
      </c>
    </row>
    <row r="637" spans="1:22" s="155" customFormat="1" ht="15.75" x14ac:dyDescent="0.25">
      <c r="A637" s="151"/>
      <c r="B637" s="84"/>
      <c r="C637" s="138"/>
      <c r="D637" s="157"/>
      <c r="E637" s="157"/>
      <c r="F637" s="157"/>
      <c r="G637" s="157"/>
      <c r="H637" s="157"/>
      <c r="I637" s="158"/>
      <c r="J637" s="158"/>
      <c r="K637" s="157"/>
      <c r="L637" s="157"/>
      <c r="M637" s="157"/>
      <c r="N637" s="157"/>
      <c r="O637" s="157"/>
      <c r="P637" s="157"/>
      <c r="Q637" s="157"/>
      <c r="R637" s="157"/>
      <c r="S637" s="157"/>
      <c r="T637" s="158"/>
      <c r="U637" s="157"/>
      <c r="V637" s="157"/>
    </row>
    <row r="638" spans="1:22" s="155" customFormat="1" ht="15.75" x14ac:dyDescent="0.25">
      <c r="A638" s="151"/>
      <c r="B638" s="116"/>
      <c r="C638" s="165" t="s">
        <v>138</v>
      </c>
      <c r="D638" s="152"/>
      <c r="E638" s="152"/>
      <c r="F638" s="152">
        <f t="shared" ref="F638:U638" si="818">SUM(F639:F644)</f>
        <v>0</v>
      </c>
      <c r="G638" s="152">
        <f>G641+G642</f>
        <v>35730000</v>
      </c>
      <c r="H638" s="152">
        <f t="shared" ref="H638:Q638" si="819">H641+H642</f>
        <v>0</v>
      </c>
      <c r="I638" s="152">
        <f t="shared" si="819"/>
        <v>0</v>
      </c>
      <c r="J638" s="154">
        <f t="shared" ref="J638" si="820">SUM(J639:J644)</f>
        <v>35730000</v>
      </c>
      <c r="K638" s="152">
        <f t="shared" si="819"/>
        <v>0</v>
      </c>
      <c r="L638" s="152">
        <f>L641+L642</f>
        <v>35730000</v>
      </c>
      <c r="M638" s="152">
        <f t="shared" si="819"/>
        <v>0</v>
      </c>
      <c r="N638" s="152">
        <f t="shared" si="819"/>
        <v>0</v>
      </c>
      <c r="O638" s="152">
        <f t="shared" ref="O638" si="821">SUM(O639:O644)</f>
        <v>35730000</v>
      </c>
      <c r="P638" s="152">
        <f t="shared" si="819"/>
        <v>0</v>
      </c>
      <c r="Q638" s="152">
        <f t="shared" si="819"/>
        <v>29436000</v>
      </c>
      <c r="R638" s="152">
        <f t="shared" si="818"/>
        <v>0</v>
      </c>
      <c r="S638" s="152">
        <f t="shared" si="818"/>
        <v>0</v>
      </c>
      <c r="T638" s="154">
        <f t="shared" si="818"/>
        <v>29436000</v>
      </c>
      <c r="U638" s="154">
        <f t="shared" si="818"/>
        <v>0</v>
      </c>
      <c r="V638" s="154">
        <f>O638-T638</f>
        <v>6294000</v>
      </c>
    </row>
    <row r="639" spans="1:22" s="155" customFormat="1" ht="15.75" x14ac:dyDescent="0.25">
      <c r="A639" s="151"/>
      <c r="B639" s="84"/>
      <c r="C639" s="156" t="s">
        <v>10</v>
      </c>
      <c r="D639" s="157"/>
      <c r="E639" s="157"/>
      <c r="F639" s="157"/>
      <c r="G639" s="157"/>
      <c r="H639" s="157"/>
      <c r="I639" s="158"/>
      <c r="J639" s="158">
        <f t="shared" ref="J639:J676" si="822">SUM(F639:I639)</f>
        <v>0</v>
      </c>
      <c r="K639" s="157"/>
      <c r="L639" s="157"/>
      <c r="M639" s="157"/>
      <c r="N639" s="158"/>
      <c r="O639" s="157">
        <f t="shared" ref="O639:O676" si="823">SUM(K639:N639)</f>
        <v>0</v>
      </c>
      <c r="P639" s="157"/>
      <c r="Q639" s="157"/>
      <c r="R639" s="157"/>
      <c r="S639" s="157"/>
      <c r="T639" s="158">
        <f t="shared" ref="T639:T676" si="824">SUM(P639:S639)</f>
        <v>0</v>
      </c>
      <c r="U639" s="157">
        <f t="shared" ref="U639:U640" si="825">J639-O639</f>
        <v>0</v>
      </c>
      <c r="V639" s="157">
        <f t="shared" ref="V639:V640" si="826">O639-T639</f>
        <v>0</v>
      </c>
    </row>
    <row r="640" spans="1:22" s="155" customFormat="1" ht="15.75" x14ac:dyDescent="0.25">
      <c r="A640" s="151"/>
      <c r="B640" s="84"/>
      <c r="C640" s="156" t="s">
        <v>11</v>
      </c>
      <c r="D640" s="157"/>
      <c r="E640" s="159"/>
      <c r="F640" s="157"/>
      <c r="G640" s="157"/>
      <c r="H640" s="157"/>
      <c r="I640" s="158"/>
      <c r="J640" s="160">
        <f t="shared" si="822"/>
        <v>0</v>
      </c>
      <c r="K640" s="157"/>
      <c r="L640" s="157"/>
      <c r="M640" s="157"/>
      <c r="N640" s="158"/>
      <c r="O640" s="157">
        <f t="shared" si="823"/>
        <v>0</v>
      </c>
      <c r="P640" s="157"/>
      <c r="Q640" s="157"/>
      <c r="R640" s="157"/>
      <c r="S640" s="157"/>
      <c r="T640" s="160">
        <f t="shared" si="824"/>
        <v>0</v>
      </c>
      <c r="U640" s="157">
        <f t="shared" si="825"/>
        <v>0</v>
      </c>
      <c r="V640" s="157">
        <f t="shared" si="826"/>
        <v>0</v>
      </c>
    </row>
    <row r="641" spans="1:22" s="155" customFormat="1" ht="15.75" x14ac:dyDescent="0.25">
      <c r="A641" s="151"/>
      <c r="B641" s="84"/>
      <c r="C641" s="175" t="s">
        <v>197</v>
      </c>
      <c r="D641" s="157" t="s">
        <v>157</v>
      </c>
      <c r="E641" s="159">
        <v>43927</v>
      </c>
      <c r="F641" s="157"/>
      <c r="G641" s="157">
        <v>29436000</v>
      </c>
      <c r="H641" s="157"/>
      <c r="I641" s="158"/>
      <c r="J641" s="160">
        <f t="shared" si="822"/>
        <v>29436000</v>
      </c>
      <c r="K641" s="157"/>
      <c r="L641" s="157">
        <v>29436000</v>
      </c>
      <c r="M641" s="157"/>
      <c r="N641" s="158"/>
      <c r="O641" s="157">
        <f t="shared" si="823"/>
        <v>29436000</v>
      </c>
      <c r="P641" s="157"/>
      <c r="Q641" s="157">
        <f>O641</f>
        <v>29436000</v>
      </c>
      <c r="R641" s="157"/>
      <c r="S641" s="157"/>
      <c r="T641" s="160">
        <f t="shared" si="824"/>
        <v>29436000</v>
      </c>
      <c r="U641" s="157"/>
      <c r="V641" s="157">
        <f>O641-T641</f>
        <v>0</v>
      </c>
    </row>
    <row r="642" spans="1:22" s="155" customFormat="1" ht="15.75" x14ac:dyDescent="0.25">
      <c r="A642" s="151"/>
      <c r="B642" s="84"/>
      <c r="C642" s="175" t="s">
        <v>63</v>
      </c>
      <c r="D642" s="157" t="s">
        <v>159</v>
      </c>
      <c r="E642" s="159">
        <v>43941</v>
      </c>
      <c r="F642" s="157"/>
      <c r="G642" s="157">
        <v>6294000</v>
      </c>
      <c r="H642" s="157"/>
      <c r="I642" s="158"/>
      <c r="J642" s="160">
        <f t="shared" si="822"/>
        <v>6294000</v>
      </c>
      <c r="K642" s="157"/>
      <c r="L642" s="157">
        <v>6294000</v>
      </c>
      <c r="M642" s="157"/>
      <c r="N642" s="158"/>
      <c r="O642" s="157">
        <f t="shared" si="823"/>
        <v>6294000</v>
      </c>
      <c r="P642" s="157"/>
      <c r="Q642" s="157"/>
      <c r="R642" s="157"/>
      <c r="S642" s="157"/>
      <c r="T642" s="160">
        <f t="shared" si="824"/>
        <v>0</v>
      </c>
      <c r="U642" s="157"/>
      <c r="V642" s="157">
        <f>O642-T642</f>
        <v>6294000</v>
      </c>
    </row>
    <row r="643" spans="1:22" s="155" customFormat="1" ht="15.75" x14ac:dyDescent="0.25">
      <c r="A643" s="151"/>
      <c r="B643" s="84"/>
      <c r="C643" s="156" t="s">
        <v>12</v>
      </c>
      <c r="D643" s="157"/>
      <c r="E643" s="157"/>
      <c r="F643" s="157"/>
      <c r="G643" s="157"/>
      <c r="H643" s="157"/>
      <c r="I643" s="158"/>
      <c r="J643" s="158">
        <f t="shared" si="822"/>
        <v>0</v>
      </c>
      <c r="K643" s="157"/>
      <c r="L643" s="157"/>
      <c r="M643" s="157"/>
      <c r="N643" s="158"/>
      <c r="O643" s="157">
        <f t="shared" si="823"/>
        <v>0</v>
      </c>
      <c r="P643" s="157"/>
      <c r="Q643" s="157"/>
      <c r="R643" s="157"/>
      <c r="S643" s="157"/>
      <c r="T643" s="158">
        <f t="shared" si="824"/>
        <v>0</v>
      </c>
      <c r="U643" s="157">
        <f t="shared" ref="U643:U644" si="827">J643-O643</f>
        <v>0</v>
      </c>
      <c r="V643" s="157">
        <f t="shared" ref="V643:V644" si="828">O643-T643</f>
        <v>0</v>
      </c>
    </row>
    <row r="644" spans="1:22" s="155" customFormat="1" ht="15.75" x14ac:dyDescent="0.25">
      <c r="A644" s="151"/>
      <c r="B644" s="84"/>
      <c r="C644" s="156" t="s">
        <v>13</v>
      </c>
      <c r="D644" s="157"/>
      <c r="E644" s="157"/>
      <c r="F644" s="157"/>
      <c r="G644" s="157"/>
      <c r="H644" s="157"/>
      <c r="I644" s="158"/>
      <c r="J644" s="158">
        <f t="shared" si="822"/>
        <v>0</v>
      </c>
      <c r="K644" s="157"/>
      <c r="L644" s="157"/>
      <c r="M644" s="157"/>
      <c r="N644" s="158"/>
      <c r="O644" s="157">
        <f t="shared" si="823"/>
        <v>0</v>
      </c>
      <c r="P644" s="157"/>
      <c r="Q644" s="157"/>
      <c r="R644" s="157"/>
      <c r="S644" s="157"/>
      <c r="T644" s="158">
        <f t="shared" si="824"/>
        <v>0</v>
      </c>
      <c r="U644" s="157">
        <f t="shared" si="827"/>
        <v>0</v>
      </c>
      <c r="V644" s="157">
        <f t="shared" si="828"/>
        <v>0</v>
      </c>
    </row>
    <row r="645" spans="1:22" s="155" customFormat="1" ht="15.75" x14ac:dyDescent="0.25">
      <c r="A645" s="151"/>
      <c r="B645" s="84"/>
      <c r="C645" s="138"/>
      <c r="D645" s="157"/>
      <c r="E645" s="157"/>
      <c r="F645" s="157"/>
      <c r="G645" s="157"/>
      <c r="H645" s="157"/>
      <c r="I645" s="158"/>
      <c r="J645" s="158"/>
      <c r="K645" s="157"/>
      <c r="L645" s="157"/>
      <c r="M645" s="157"/>
      <c r="N645" s="157"/>
      <c r="O645" s="157"/>
      <c r="P645" s="157"/>
      <c r="Q645" s="157"/>
      <c r="R645" s="157"/>
      <c r="S645" s="157"/>
      <c r="T645" s="158"/>
      <c r="U645" s="157"/>
      <c r="V645" s="157"/>
    </row>
    <row r="646" spans="1:22" s="155" customFormat="1" ht="15.75" x14ac:dyDescent="0.25">
      <c r="A646" s="151"/>
      <c r="B646" s="116"/>
      <c r="C646" s="165" t="s">
        <v>139</v>
      </c>
      <c r="D646" s="152"/>
      <c r="E646" s="152"/>
      <c r="F646" s="152">
        <f t="shared" ref="F646:U646" si="829">SUM(F647:F652)</f>
        <v>0</v>
      </c>
      <c r="G646" s="152">
        <f>G649+G650</f>
        <v>47409000</v>
      </c>
      <c r="H646" s="152">
        <f t="shared" ref="H646:Q646" si="830">H649+H650</f>
        <v>0</v>
      </c>
      <c r="I646" s="152">
        <f t="shared" si="830"/>
        <v>0</v>
      </c>
      <c r="J646" s="154">
        <f t="shared" ref="J646" si="831">SUM(J647:J652)</f>
        <v>47409000</v>
      </c>
      <c r="K646" s="152">
        <f t="shared" si="830"/>
        <v>0</v>
      </c>
      <c r="L646" s="152">
        <f>L649+L650</f>
        <v>47409000</v>
      </c>
      <c r="M646" s="152">
        <f t="shared" si="830"/>
        <v>0</v>
      </c>
      <c r="N646" s="152">
        <f t="shared" si="830"/>
        <v>0</v>
      </c>
      <c r="O646" s="152">
        <f t="shared" ref="O646" si="832">SUM(O647:O652)</f>
        <v>47409000</v>
      </c>
      <c r="P646" s="152">
        <f t="shared" si="830"/>
        <v>0</v>
      </c>
      <c r="Q646" s="152">
        <f t="shared" si="830"/>
        <v>37092000</v>
      </c>
      <c r="R646" s="152">
        <f t="shared" si="829"/>
        <v>0</v>
      </c>
      <c r="S646" s="152">
        <f t="shared" si="829"/>
        <v>0</v>
      </c>
      <c r="T646" s="154">
        <f t="shared" si="829"/>
        <v>37092000</v>
      </c>
      <c r="U646" s="154">
        <f t="shared" si="829"/>
        <v>0</v>
      </c>
      <c r="V646" s="154">
        <f>O646-T646</f>
        <v>10317000</v>
      </c>
    </row>
    <row r="647" spans="1:22" s="155" customFormat="1" ht="15.75" x14ac:dyDescent="0.25">
      <c r="A647" s="151"/>
      <c r="B647" s="84"/>
      <c r="C647" s="156" t="s">
        <v>10</v>
      </c>
      <c r="D647" s="157"/>
      <c r="E647" s="157"/>
      <c r="F647" s="157"/>
      <c r="G647" s="157"/>
      <c r="H647" s="157"/>
      <c r="I647" s="158"/>
      <c r="J647" s="158">
        <f t="shared" ref="J647:J648" si="833">SUM(F647:I647)</f>
        <v>0</v>
      </c>
      <c r="K647" s="157"/>
      <c r="L647" s="157"/>
      <c r="M647" s="157"/>
      <c r="N647" s="158"/>
      <c r="O647" s="157">
        <f t="shared" ref="O647:O648" si="834">SUM(K647:N647)</f>
        <v>0</v>
      </c>
      <c r="P647" s="157"/>
      <c r="Q647" s="157"/>
      <c r="R647" s="157"/>
      <c r="S647" s="157"/>
      <c r="T647" s="158">
        <f t="shared" ref="T647:T648" si="835">SUM(P647:S647)</f>
        <v>0</v>
      </c>
      <c r="U647" s="157">
        <f t="shared" ref="U647:U648" si="836">J647-O647</f>
        <v>0</v>
      </c>
      <c r="V647" s="157">
        <f t="shared" ref="V647:V648" si="837">O647-T647</f>
        <v>0</v>
      </c>
    </row>
    <row r="648" spans="1:22" s="155" customFormat="1" ht="15.75" x14ac:dyDescent="0.25">
      <c r="A648" s="151"/>
      <c r="B648" s="84"/>
      <c r="C648" s="156" t="s">
        <v>11</v>
      </c>
      <c r="D648" s="157"/>
      <c r="E648" s="159"/>
      <c r="F648" s="157"/>
      <c r="G648" s="157"/>
      <c r="H648" s="157"/>
      <c r="I648" s="158"/>
      <c r="J648" s="160">
        <f t="shared" si="833"/>
        <v>0</v>
      </c>
      <c r="K648" s="157"/>
      <c r="L648" s="157"/>
      <c r="M648" s="157"/>
      <c r="N648" s="158"/>
      <c r="O648" s="157">
        <f t="shared" si="834"/>
        <v>0</v>
      </c>
      <c r="P648" s="157"/>
      <c r="Q648" s="157"/>
      <c r="R648" s="157"/>
      <c r="S648" s="157"/>
      <c r="T648" s="160">
        <f t="shared" si="835"/>
        <v>0</v>
      </c>
      <c r="U648" s="157">
        <f t="shared" si="836"/>
        <v>0</v>
      </c>
      <c r="V648" s="157">
        <f t="shared" si="837"/>
        <v>0</v>
      </c>
    </row>
    <row r="649" spans="1:22" s="155" customFormat="1" ht="15.75" x14ac:dyDescent="0.25">
      <c r="A649" s="151"/>
      <c r="B649" s="84"/>
      <c r="C649" s="175" t="s">
        <v>197</v>
      </c>
      <c r="D649" s="157" t="s">
        <v>157</v>
      </c>
      <c r="E649" s="159">
        <v>43927</v>
      </c>
      <c r="F649" s="157"/>
      <c r="G649" s="157">
        <v>37092000</v>
      </c>
      <c r="H649" s="157"/>
      <c r="I649" s="158"/>
      <c r="J649" s="160">
        <f t="shared" si="822"/>
        <v>37092000</v>
      </c>
      <c r="K649" s="157"/>
      <c r="L649" s="157">
        <v>37092000</v>
      </c>
      <c r="M649" s="157"/>
      <c r="N649" s="158"/>
      <c r="O649" s="157">
        <f t="shared" si="823"/>
        <v>37092000</v>
      </c>
      <c r="P649" s="157"/>
      <c r="Q649" s="157">
        <f>O649</f>
        <v>37092000</v>
      </c>
      <c r="R649" s="157"/>
      <c r="S649" s="157"/>
      <c r="T649" s="160">
        <f t="shared" si="824"/>
        <v>37092000</v>
      </c>
      <c r="U649" s="157"/>
      <c r="V649" s="157">
        <f>O649-T649</f>
        <v>0</v>
      </c>
    </row>
    <row r="650" spans="1:22" s="155" customFormat="1" ht="15.75" x14ac:dyDescent="0.25">
      <c r="A650" s="151"/>
      <c r="B650" s="84"/>
      <c r="C650" s="175" t="s">
        <v>63</v>
      </c>
      <c r="D650" s="157" t="s">
        <v>159</v>
      </c>
      <c r="E650" s="159">
        <v>43941</v>
      </c>
      <c r="F650" s="157"/>
      <c r="G650" s="157">
        <v>10317000</v>
      </c>
      <c r="H650" s="157"/>
      <c r="I650" s="158"/>
      <c r="J650" s="160">
        <f t="shared" si="822"/>
        <v>10317000</v>
      </c>
      <c r="K650" s="157"/>
      <c r="L650" s="157">
        <v>10317000</v>
      </c>
      <c r="M650" s="157"/>
      <c r="N650" s="158"/>
      <c r="O650" s="157">
        <f t="shared" si="823"/>
        <v>10317000</v>
      </c>
      <c r="P650" s="157"/>
      <c r="Q650" s="157"/>
      <c r="R650" s="157"/>
      <c r="S650" s="157"/>
      <c r="T650" s="160">
        <f t="shared" si="824"/>
        <v>0</v>
      </c>
      <c r="U650" s="157"/>
      <c r="V650" s="157">
        <f>O650-T650</f>
        <v>10317000</v>
      </c>
    </row>
    <row r="651" spans="1:22" s="155" customFormat="1" ht="15.75" x14ac:dyDescent="0.25">
      <c r="A651" s="151"/>
      <c r="B651" s="84"/>
      <c r="C651" s="156" t="s">
        <v>12</v>
      </c>
      <c r="D651" s="157"/>
      <c r="E651" s="157"/>
      <c r="F651" s="157"/>
      <c r="G651" s="157"/>
      <c r="H651" s="157"/>
      <c r="I651" s="158"/>
      <c r="J651" s="158">
        <f t="shared" si="822"/>
        <v>0</v>
      </c>
      <c r="K651" s="157"/>
      <c r="L651" s="157"/>
      <c r="M651" s="157"/>
      <c r="N651" s="158"/>
      <c r="O651" s="157">
        <f t="shared" si="823"/>
        <v>0</v>
      </c>
      <c r="P651" s="157"/>
      <c r="Q651" s="157"/>
      <c r="R651" s="157"/>
      <c r="S651" s="157"/>
      <c r="T651" s="158">
        <f t="shared" si="824"/>
        <v>0</v>
      </c>
      <c r="U651" s="157">
        <f t="shared" ref="U651:U652" si="838">J651-O651</f>
        <v>0</v>
      </c>
      <c r="V651" s="157">
        <f t="shared" ref="V651:V652" si="839">O651-T651</f>
        <v>0</v>
      </c>
    </row>
    <row r="652" spans="1:22" s="155" customFormat="1" ht="15.75" x14ac:dyDescent="0.25">
      <c r="A652" s="151"/>
      <c r="B652" s="84"/>
      <c r="C652" s="156" t="s">
        <v>13</v>
      </c>
      <c r="D652" s="157"/>
      <c r="E652" s="157"/>
      <c r="F652" s="157"/>
      <c r="G652" s="157"/>
      <c r="H652" s="157"/>
      <c r="I652" s="158"/>
      <c r="J652" s="158">
        <f t="shared" si="822"/>
        <v>0</v>
      </c>
      <c r="K652" s="157"/>
      <c r="L652" s="157"/>
      <c r="M652" s="157"/>
      <c r="N652" s="158"/>
      <c r="O652" s="157">
        <f t="shared" si="823"/>
        <v>0</v>
      </c>
      <c r="P652" s="157"/>
      <c r="Q652" s="157"/>
      <c r="R652" s="157"/>
      <c r="S652" s="157"/>
      <c r="T652" s="158">
        <f t="shared" si="824"/>
        <v>0</v>
      </c>
      <c r="U652" s="157">
        <f t="shared" si="838"/>
        <v>0</v>
      </c>
      <c r="V652" s="157">
        <f t="shared" si="839"/>
        <v>0</v>
      </c>
    </row>
    <row r="653" spans="1:22" s="155" customFormat="1" ht="15.75" x14ac:dyDescent="0.25">
      <c r="A653" s="151"/>
      <c r="B653" s="84"/>
      <c r="C653" s="138"/>
      <c r="D653" s="157"/>
      <c r="E653" s="157"/>
      <c r="F653" s="157"/>
      <c r="G653" s="157"/>
      <c r="H653" s="157"/>
      <c r="I653" s="158"/>
      <c r="J653" s="158"/>
      <c r="K653" s="157"/>
      <c r="L653" s="157"/>
      <c r="M653" s="157"/>
      <c r="N653" s="157"/>
      <c r="O653" s="157"/>
      <c r="P653" s="157"/>
      <c r="Q653" s="157"/>
      <c r="R653" s="157"/>
      <c r="S653" s="157"/>
      <c r="T653" s="158"/>
      <c r="U653" s="157"/>
      <c r="V653" s="157"/>
    </row>
    <row r="654" spans="1:22" s="155" customFormat="1" ht="15.75" x14ac:dyDescent="0.25">
      <c r="A654" s="151"/>
      <c r="B654" s="116"/>
      <c r="C654" s="165" t="s">
        <v>140</v>
      </c>
      <c r="D654" s="152"/>
      <c r="E654" s="152"/>
      <c r="F654" s="152">
        <f t="shared" ref="F654:U654" si="840">SUM(F655:F660)</f>
        <v>0</v>
      </c>
      <c r="G654" s="152">
        <f>G657+G658</f>
        <v>69630000</v>
      </c>
      <c r="H654" s="152">
        <f t="shared" ref="H654:Q654" si="841">H657+H658</f>
        <v>0</v>
      </c>
      <c r="I654" s="152">
        <f t="shared" si="841"/>
        <v>0</v>
      </c>
      <c r="J654" s="154">
        <f t="shared" ref="J654" si="842">SUM(J655:J660)</f>
        <v>69630000</v>
      </c>
      <c r="K654" s="152">
        <f t="shared" si="841"/>
        <v>0</v>
      </c>
      <c r="L654" s="152">
        <f>L657+L658</f>
        <v>69630000</v>
      </c>
      <c r="M654" s="152">
        <f t="shared" si="841"/>
        <v>0</v>
      </c>
      <c r="N654" s="152">
        <f t="shared" si="841"/>
        <v>0</v>
      </c>
      <c r="O654" s="152">
        <f t="shared" ref="O654" si="843">SUM(O655:O660)</f>
        <v>69630000</v>
      </c>
      <c r="P654" s="152">
        <f t="shared" si="841"/>
        <v>0</v>
      </c>
      <c r="Q654" s="152">
        <f t="shared" si="841"/>
        <v>64581000</v>
      </c>
      <c r="R654" s="152">
        <f t="shared" si="840"/>
        <v>4911000</v>
      </c>
      <c r="S654" s="152">
        <f t="shared" si="840"/>
        <v>0</v>
      </c>
      <c r="T654" s="154">
        <f t="shared" si="840"/>
        <v>69492000</v>
      </c>
      <c r="U654" s="154">
        <f t="shared" si="840"/>
        <v>0</v>
      </c>
      <c r="V654" s="154">
        <f>O654-T654</f>
        <v>138000</v>
      </c>
    </row>
    <row r="655" spans="1:22" s="155" customFormat="1" ht="15.75" x14ac:dyDescent="0.25">
      <c r="A655" s="151"/>
      <c r="B655" s="84"/>
      <c r="C655" s="156" t="s">
        <v>10</v>
      </c>
      <c r="D655" s="157"/>
      <c r="E655" s="157"/>
      <c r="F655" s="157"/>
      <c r="G655" s="157"/>
      <c r="H655" s="157"/>
      <c r="I655" s="158"/>
      <c r="J655" s="158">
        <f t="shared" ref="J655:J656" si="844">SUM(F655:I655)</f>
        <v>0</v>
      </c>
      <c r="K655" s="157"/>
      <c r="L655" s="157"/>
      <c r="M655" s="157"/>
      <c r="N655" s="158"/>
      <c r="O655" s="157">
        <f t="shared" ref="O655:O656" si="845">SUM(K655:N655)</f>
        <v>0</v>
      </c>
      <c r="P655" s="157"/>
      <c r="Q655" s="157"/>
      <c r="R655" s="157"/>
      <c r="S655" s="157"/>
      <c r="T655" s="158">
        <f t="shared" ref="T655:T656" si="846">SUM(P655:S655)</f>
        <v>0</v>
      </c>
      <c r="U655" s="157">
        <f t="shared" ref="U655:U656" si="847">J655-O655</f>
        <v>0</v>
      </c>
      <c r="V655" s="157">
        <f t="shared" ref="V655:V656" si="848">O655-T655</f>
        <v>0</v>
      </c>
    </row>
    <row r="656" spans="1:22" s="155" customFormat="1" ht="15.75" x14ac:dyDescent="0.25">
      <c r="A656" s="151"/>
      <c r="B656" s="84"/>
      <c r="C656" s="156" t="s">
        <v>11</v>
      </c>
      <c r="D656" s="157"/>
      <c r="E656" s="159"/>
      <c r="F656" s="157"/>
      <c r="G656" s="157"/>
      <c r="H656" s="157"/>
      <c r="I656" s="158"/>
      <c r="J656" s="160">
        <f t="shared" si="844"/>
        <v>0</v>
      </c>
      <c r="K656" s="157"/>
      <c r="L656" s="157"/>
      <c r="M656" s="157"/>
      <c r="N656" s="158"/>
      <c r="O656" s="157">
        <f t="shared" si="845"/>
        <v>0</v>
      </c>
      <c r="P656" s="157"/>
      <c r="Q656" s="157"/>
      <c r="R656" s="157"/>
      <c r="S656" s="157"/>
      <c r="T656" s="160">
        <f t="shared" si="846"/>
        <v>0</v>
      </c>
      <c r="U656" s="157">
        <f t="shared" si="847"/>
        <v>0</v>
      </c>
      <c r="V656" s="157">
        <f t="shared" si="848"/>
        <v>0</v>
      </c>
    </row>
    <row r="657" spans="1:22" s="155" customFormat="1" ht="15.75" x14ac:dyDescent="0.25">
      <c r="A657" s="151"/>
      <c r="B657" s="84"/>
      <c r="C657" s="175" t="s">
        <v>197</v>
      </c>
      <c r="D657" s="157" t="s">
        <v>157</v>
      </c>
      <c r="E657" s="159">
        <v>43927</v>
      </c>
      <c r="F657" s="157"/>
      <c r="G657" s="157">
        <v>64581000</v>
      </c>
      <c r="H657" s="157"/>
      <c r="I657" s="158"/>
      <c r="J657" s="160">
        <f t="shared" si="822"/>
        <v>64581000</v>
      </c>
      <c r="K657" s="157"/>
      <c r="L657" s="157">
        <v>64581000</v>
      </c>
      <c r="M657" s="157"/>
      <c r="N657" s="158"/>
      <c r="O657" s="157">
        <f t="shared" si="823"/>
        <v>64581000</v>
      </c>
      <c r="P657" s="157"/>
      <c r="Q657" s="157">
        <f>O657</f>
        <v>64581000</v>
      </c>
      <c r="R657" s="157"/>
      <c r="S657" s="157"/>
      <c r="T657" s="160">
        <f t="shared" si="824"/>
        <v>64581000</v>
      </c>
      <c r="U657" s="157"/>
      <c r="V657" s="157">
        <f>O657-T657</f>
        <v>0</v>
      </c>
    </row>
    <row r="658" spans="1:22" s="155" customFormat="1" ht="15.75" x14ac:dyDescent="0.25">
      <c r="A658" s="151"/>
      <c r="B658" s="84"/>
      <c r="C658" s="175" t="s">
        <v>63</v>
      </c>
      <c r="D658" s="157" t="s">
        <v>187</v>
      </c>
      <c r="E658" s="159">
        <v>43949</v>
      </c>
      <c r="F658" s="157"/>
      <c r="G658" s="157">
        <v>5049000</v>
      </c>
      <c r="H658" s="157"/>
      <c r="I658" s="158"/>
      <c r="J658" s="160">
        <f t="shared" si="822"/>
        <v>5049000</v>
      </c>
      <c r="K658" s="157"/>
      <c r="L658" s="157">
        <v>5049000</v>
      </c>
      <c r="M658" s="157"/>
      <c r="N658" s="158"/>
      <c r="O658" s="157">
        <f t="shared" si="823"/>
        <v>5049000</v>
      </c>
      <c r="P658" s="157"/>
      <c r="Q658" s="157"/>
      <c r="R658" s="157">
        <v>4911000</v>
      </c>
      <c r="S658" s="157"/>
      <c r="T658" s="160">
        <f t="shared" si="824"/>
        <v>4911000</v>
      </c>
      <c r="U658" s="157"/>
      <c r="V658" s="157">
        <f>O658-T658</f>
        <v>138000</v>
      </c>
    </row>
    <row r="659" spans="1:22" s="155" customFormat="1" ht="15.75" x14ac:dyDescent="0.25">
      <c r="A659" s="151"/>
      <c r="B659" s="84"/>
      <c r="C659" s="156" t="s">
        <v>12</v>
      </c>
      <c r="D659" s="157"/>
      <c r="E659" s="157"/>
      <c r="F659" s="157"/>
      <c r="G659" s="157"/>
      <c r="H659" s="157"/>
      <c r="I659" s="158"/>
      <c r="J659" s="158">
        <f t="shared" si="822"/>
        <v>0</v>
      </c>
      <c r="K659" s="157"/>
      <c r="L659" s="157"/>
      <c r="M659" s="157"/>
      <c r="N659" s="158"/>
      <c r="O659" s="157">
        <f t="shared" si="823"/>
        <v>0</v>
      </c>
      <c r="P659" s="157"/>
      <c r="Q659" s="157"/>
      <c r="R659" s="157"/>
      <c r="S659" s="157"/>
      <c r="T659" s="158">
        <f t="shared" si="824"/>
        <v>0</v>
      </c>
      <c r="U659" s="157">
        <f t="shared" ref="U659:U660" si="849">J659-O659</f>
        <v>0</v>
      </c>
      <c r="V659" s="157">
        <f t="shared" ref="V659:V660" si="850">O659-T659</f>
        <v>0</v>
      </c>
    </row>
    <row r="660" spans="1:22" s="155" customFormat="1" ht="15.75" x14ac:dyDescent="0.25">
      <c r="A660" s="151"/>
      <c r="B660" s="84"/>
      <c r="C660" s="156" t="s">
        <v>13</v>
      </c>
      <c r="D660" s="157"/>
      <c r="E660" s="157"/>
      <c r="F660" s="157"/>
      <c r="G660" s="157"/>
      <c r="H660" s="157"/>
      <c r="I660" s="158"/>
      <c r="J660" s="158">
        <f t="shared" si="822"/>
        <v>0</v>
      </c>
      <c r="K660" s="157"/>
      <c r="L660" s="157"/>
      <c r="M660" s="157"/>
      <c r="N660" s="158"/>
      <c r="O660" s="157">
        <f t="shared" si="823"/>
        <v>0</v>
      </c>
      <c r="P660" s="157"/>
      <c r="Q660" s="157"/>
      <c r="R660" s="157"/>
      <c r="S660" s="157"/>
      <c r="T660" s="158">
        <f t="shared" si="824"/>
        <v>0</v>
      </c>
      <c r="U660" s="157">
        <f t="shared" si="849"/>
        <v>0</v>
      </c>
      <c r="V660" s="157">
        <f t="shared" si="850"/>
        <v>0</v>
      </c>
    </row>
    <row r="661" spans="1:22" s="155" customFormat="1" ht="15.75" x14ac:dyDescent="0.25">
      <c r="A661" s="151"/>
      <c r="B661" s="84"/>
      <c r="C661" s="138"/>
      <c r="D661" s="157"/>
      <c r="E661" s="157"/>
      <c r="F661" s="157"/>
      <c r="G661" s="157"/>
      <c r="H661" s="157"/>
      <c r="I661" s="158"/>
      <c r="J661" s="158"/>
      <c r="K661" s="157"/>
      <c r="L661" s="157"/>
      <c r="M661" s="157"/>
      <c r="N661" s="157"/>
      <c r="O661" s="157"/>
      <c r="P661" s="157"/>
      <c r="Q661" s="157"/>
      <c r="R661" s="157"/>
      <c r="S661" s="157"/>
      <c r="T661" s="158"/>
      <c r="U661" s="157"/>
      <c r="V661" s="157"/>
    </row>
    <row r="662" spans="1:22" s="155" customFormat="1" ht="15.75" x14ac:dyDescent="0.25">
      <c r="A662" s="151"/>
      <c r="B662" s="116"/>
      <c r="C662" s="165" t="s">
        <v>141</v>
      </c>
      <c r="D662" s="152"/>
      <c r="E662" s="152"/>
      <c r="F662" s="152">
        <f t="shared" ref="F662:U662" si="851">SUM(F663:F668)</f>
        <v>0</v>
      </c>
      <c r="G662" s="152">
        <f>G665+G666</f>
        <v>22390500</v>
      </c>
      <c r="H662" s="152">
        <f t="shared" ref="H662:Q662" si="852">H665+H666</f>
        <v>0</v>
      </c>
      <c r="I662" s="152">
        <f t="shared" si="852"/>
        <v>0</v>
      </c>
      <c r="J662" s="154">
        <f t="shared" ref="J662" si="853">SUM(J663:J668)</f>
        <v>22390500</v>
      </c>
      <c r="K662" s="152">
        <f t="shared" si="852"/>
        <v>0</v>
      </c>
      <c r="L662" s="152">
        <f>L665+L666</f>
        <v>22390500</v>
      </c>
      <c r="M662" s="152">
        <f t="shared" si="852"/>
        <v>0</v>
      </c>
      <c r="N662" s="152">
        <f t="shared" si="852"/>
        <v>0</v>
      </c>
      <c r="O662" s="152">
        <f t="shared" ref="O662" si="854">SUM(O663:O668)</f>
        <v>22390500</v>
      </c>
      <c r="P662" s="152">
        <f t="shared" si="852"/>
        <v>0</v>
      </c>
      <c r="Q662" s="152">
        <f t="shared" si="852"/>
        <v>22270500</v>
      </c>
      <c r="R662" s="152">
        <f t="shared" si="851"/>
        <v>0</v>
      </c>
      <c r="S662" s="152">
        <f t="shared" si="851"/>
        <v>0</v>
      </c>
      <c r="T662" s="154">
        <f t="shared" si="851"/>
        <v>22270500</v>
      </c>
      <c r="U662" s="154">
        <f t="shared" si="851"/>
        <v>0</v>
      </c>
      <c r="V662" s="154">
        <f>O662-T662</f>
        <v>120000</v>
      </c>
    </row>
    <row r="663" spans="1:22" s="155" customFormat="1" ht="15.75" x14ac:dyDescent="0.25">
      <c r="A663" s="151"/>
      <c r="B663" s="84"/>
      <c r="C663" s="156" t="s">
        <v>10</v>
      </c>
      <c r="D663" s="157"/>
      <c r="E663" s="157"/>
      <c r="F663" s="157"/>
      <c r="G663" s="157"/>
      <c r="H663" s="157"/>
      <c r="I663" s="158"/>
      <c r="J663" s="158">
        <f t="shared" ref="J663:J664" si="855">SUM(F663:I663)</f>
        <v>0</v>
      </c>
      <c r="K663" s="157"/>
      <c r="L663" s="157"/>
      <c r="M663" s="157"/>
      <c r="N663" s="158"/>
      <c r="O663" s="157">
        <f t="shared" ref="O663:O664" si="856">SUM(K663:N663)</f>
        <v>0</v>
      </c>
      <c r="P663" s="157"/>
      <c r="Q663" s="157"/>
      <c r="R663" s="157"/>
      <c r="S663" s="157"/>
      <c r="T663" s="158">
        <f t="shared" ref="T663:T664" si="857">SUM(P663:S663)</f>
        <v>0</v>
      </c>
      <c r="U663" s="157">
        <f t="shared" ref="U663:U664" si="858">J663-O663</f>
        <v>0</v>
      </c>
      <c r="V663" s="157">
        <f t="shared" ref="V663:V664" si="859">O663-T663</f>
        <v>0</v>
      </c>
    </row>
    <row r="664" spans="1:22" s="155" customFormat="1" ht="15.75" x14ac:dyDescent="0.25">
      <c r="A664" s="151"/>
      <c r="B664" s="84"/>
      <c r="C664" s="156" t="s">
        <v>11</v>
      </c>
      <c r="D664" s="157"/>
      <c r="E664" s="159"/>
      <c r="F664" s="157"/>
      <c r="G664" s="157"/>
      <c r="H664" s="157"/>
      <c r="I664" s="158"/>
      <c r="J664" s="160">
        <f t="shared" si="855"/>
        <v>0</v>
      </c>
      <c r="K664" s="157"/>
      <c r="L664" s="157"/>
      <c r="M664" s="157"/>
      <c r="N664" s="158"/>
      <c r="O664" s="157">
        <f t="shared" si="856"/>
        <v>0</v>
      </c>
      <c r="P664" s="157"/>
      <c r="Q664" s="157"/>
      <c r="R664" s="157"/>
      <c r="S664" s="157"/>
      <c r="T664" s="160">
        <f t="shared" si="857"/>
        <v>0</v>
      </c>
      <c r="U664" s="157">
        <f t="shared" si="858"/>
        <v>0</v>
      </c>
      <c r="V664" s="157">
        <f t="shared" si="859"/>
        <v>0</v>
      </c>
    </row>
    <row r="665" spans="1:22" s="155" customFormat="1" ht="15.75" x14ac:dyDescent="0.25">
      <c r="A665" s="151"/>
      <c r="B665" s="84"/>
      <c r="C665" s="175" t="s">
        <v>197</v>
      </c>
      <c r="D665" s="157" t="s">
        <v>157</v>
      </c>
      <c r="E665" s="159">
        <v>43927</v>
      </c>
      <c r="F665" s="157"/>
      <c r="G665" s="157">
        <v>18364500</v>
      </c>
      <c r="H665" s="157"/>
      <c r="I665" s="158"/>
      <c r="J665" s="160">
        <f t="shared" si="822"/>
        <v>18364500</v>
      </c>
      <c r="K665" s="157"/>
      <c r="L665" s="157">
        <v>18364500</v>
      </c>
      <c r="M665" s="157"/>
      <c r="N665" s="158"/>
      <c r="O665" s="157">
        <f t="shared" si="823"/>
        <v>18364500</v>
      </c>
      <c r="P665" s="157"/>
      <c r="Q665" s="157">
        <f>O665</f>
        <v>18364500</v>
      </c>
      <c r="R665" s="157"/>
      <c r="S665" s="157"/>
      <c r="T665" s="160">
        <f t="shared" si="824"/>
        <v>18364500</v>
      </c>
      <c r="U665" s="157"/>
      <c r="V665" s="157">
        <f>O665-T665</f>
        <v>0</v>
      </c>
    </row>
    <row r="666" spans="1:22" s="155" customFormat="1" ht="15.75" x14ac:dyDescent="0.25">
      <c r="A666" s="151"/>
      <c r="B666" s="84"/>
      <c r="C666" s="175" t="s">
        <v>63</v>
      </c>
      <c r="D666" s="157" t="s">
        <v>188</v>
      </c>
      <c r="E666" s="159">
        <v>43949</v>
      </c>
      <c r="F666" s="157"/>
      <c r="G666" s="157">
        <v>4026000</v>
      </c>
      <c r="H666" s="157"/>
      <c r="I666" s="158"/>
      <c r="J666" s="160">
        <f t="shared" si="822"/>
        <v>4026000</v>
      </c>
      <c r="K666" s="157"/>
      <c r="L666" s="157">
        <v>4026000</v>
      </c>
      <c r="M666" s="157"/>
      <c r="N666" s="158"/>
      <c r="O666" s="157">
        <f t="shared" si="823"/>
        <v>4026000</v>
      </c>
      <c r="P666" s="157"/>
      <c r="Q666" s="157">
        <v>3906000</v>
      </c>
      <c r="R666" s="157"/>
      <c r="S666" s="157"/>
      <c r="T666" s="160">
        <f t="shared" si="824"/>
        <v>3906000</v>
      </c>
      <c r="U666" s="157"/>
      <c r="V666" s="157">
        <f>O666-T666</f>
        <v>120000</v>
      </c>
    </row>
    <row r="667" spans="1:22" s="155" customFormat="1" ht="15.75" x14ac:dyDescent="0.25">
      <c r="A667" s="151"/>
      <c r="B667" s="84"/>
      <c r="C667" s="156" t="s">
        <v>12</v>
      </c>
      <c r="D667" s="157"/>
      <c r="E667" s="157"/>
      <c r="F667" s="157"/>
      <c r="G667" s="157"/>
      <c r="H667" s="157"/>
      <c r="I667" s="158"/>
      <c r="J667" s="158">
        <f t="shared" si="822"/>
        <v>0</v>
      </c>
      <c r="K667" s="157"/>
      <c r="L667" s="157"/>
      <c r="M667" s="157"/>
      <c r="N667" s="158"/>
      <c r="O667" s="157">
        <f t="shared" si="823"/>
        <v>0</v>
      </c>
      <c r="P667" s="157"/>
      <c r="Q667" s="157"/>
      <c r="R667" s="157"/>
      <c r="S667" s="157"/>
      <c r="T667" s="158">
        <f t="shared" si="824"/>
        <v>0</v>
      </c>
      <c r="U667" s="157">
        <f t="shared" ref="U667:U668" si="860">J667-O667</f>
        <v>0</v>
      </c>
      <c r="V667" s="157">
        <f t="shared" ref="V667:V668" si="861">O667-T667</f>
        <v>0</v>
      </c>
    </row>
    <row r="668" spans="1:22" s="155" customFormat="1" ht="15.75" x14ac:dyDescent="0.25">
      <c r="A668" s="151"/>
      <c r="B668" s="84"/>
      <c r="C668" s="156" t="s">
        <v>13</v>
      </c>
      <c r="D668" s="157"/>
      <c r="E668" s="157"/>
      <c r="F668" s="157"/>
      <c r="G668" s="157"/>
      <c r="H668" s="157"/>
      <c r="I668" s="158"/>
      <c r="J668" s="158">
        <f t="shared" si="822"/>
        <v>0</v>
      </c>
      <c r="K668" s="157"/>
      <c r="L668" s="157"/>
      <c r="M668" s="157"/>
      <c r="N668" s="158"/>
      <c r="O668" s="157">
        <f t="shared" si="823"/>
        <v>0</v>
      </c>
      <c r="P668" s="157"/>
      <c r="Q668" s="157"/>
      <c r="R668" s="157"/>
      <c r="S668" s="157"/>
      <c r="T668" s="158">
        <f t="shared" si="824"/>
        <v>0</v>
      </c>
      <c r="U668" s="157">
        <f t="shared" si="860"/>
        <v>0</v>
      </c>
      <c r="V668" s="157">
        <f t="shared" si="861"/>
        <v>0</v>
      </c>
    </row>
    <row r="669" spans="1:22" s="155" customFormat="1" ht="15.75" x14ac:dyDescent="0.25">
      <c r="A669" s="151"/>
      <c r="B669" s="84"/>
      <c r="C669" s="138"/>
      <c r="D669" s="157"/>
      <c r="E669" s="157"/>
      <c r="F669" s="157"/>
      <c r="G669" s="157"/>
      <c r="H669" s="157"/>
      <c r="I669" s="158"/>
      <c r="J669" s="158"/>
      <c r="K669" s="157"/>
      <c r="L669" s="157"/>
      <c r="M669" s="157"/>
      <c r="N669" s="157"/>
      <c r="O669" s="157"/>
      <c r="P669" s="157"/>
      <c r="Q669" s="157"/>
      <c r="R669" s="157"/>
      <c r="S669" s="157"/>
      <c r="T669" s="158"/>
      <c r="U669" s="157"/>
      <c r="V669" s="157"/>
    </row>
    <row r="670" spans="1:22" s="155" customFormat="1" ht="15.75" x14ac:dyDescent="0.25">
      <c r="A670" s="151"/>
      <c r="B670" s="116"/>
      <c r="C670" s="165" t="s">
        <v>142</v>
      </c>
      <c r="D670" s="152"/>
      <c r="E670" s="152"/>
      <c r="F670" s="152">
        <f t="shared" ref="F670:U670" si="862">SUM(F671:F676)</f>
        <v>0</v>
      </c>
      <c r="G670" s="152">
        <f>G673+G674</f>
        <v>148547000</v>
      </c>
      <c r="H670" s="152">
        <f t="shared" ref="H670:Q670" si="863">H673+H674</f>
        <v>0</v>
      </c>
      <c r="I670" s="152">
        <f t="shared" si="863"/>
        <v>0</v>
      </c>
      <c r="J670" s="154">
        <f t="shared" ref="J670" si="864">SUM(J671:J676)</f>
        <v>148547000</v>
      </c>
      <c r="K670" s="152">
        <f t="shared" si="863"/>
        <v>0</v>
      </c>
      <c r="L670" s="152">
        <f>L673+L674</f>
        <v>148547000</v>
      </c>
      <c r="M670" s="152">
        <f t="shared" si="863"/>
        <v>0</v>
      </c>
      <c r="N670" s="152">
        <f t="shared" si="863"/>
        <v>0</v>
      </c>
      <c r="O670" s="152">
        <f t="shared" ref="O670" si="865">SUM(O671:O676)</f>
        <v>148547000</v>
      </c>
      <c r="P670" s="152">
        <f t="shared" si="863"/>
        <v>0</v>
      </c>
      <c r="Q670" s="152">
        <f t="shared" si="863"/>
        <v>124949000</v>
      </c>
      <c r="R670" s="152">
        <f t="shared" si="862"/>
        <v>23178000</v>
      </c>
      <c r="S670" s="152">
        <f t="shared" si="862"/>
        <v>0</v>
      </c>
      <c r="T670" s="154">
        <f t="shared" si="862"/>
        <v>148127000</v>
      </c>
      <c r="U670" s="154">
        <f t="shared" si="862"/>
        <v>0</v>
      </c>
      <c r="V670" s="154">
        <f>O670-T670</f>
        <v>420000</v>
      </c>
    </row>
    <row r="671" spans="1:22" s="155" customFormat="1" ht="15.75" x14ac:dyDescent="0.25">
      <c r="A671" s="151"/>
      <c r="B671" s="84"/>
      <c r="C671" s="156" t="s">
        <v>10</v>
      </c>
      <c r="D671" s="157"/>
      <c r="E671" s="157"/>
      <c r="F671" s="157"/>
      <c r="G671" s="157"/>
      <c r="H671" s="157"/>
      <c r="I671" s="158"/>
      <c r="J671" s="158">
        <f t="shared" ref="J671:J672" si="866">SUM(F671:I671)</f>
        <v>0</v>
      </c>
      <c r="K671" s="157"/>
      <c r="L671" s="157"/>
      <c r="M671" s="157"/>
      <c r="N671" s="158"/>
      <c r="O671" s="157">
        <f t="shared" ref="O671:O672" si="867">SUM(K671:N671)</f>
        <v>0</v>
      </c>
      <c r="P671" s="157"/>
      <c r="Q671" s="157"/>
      <c r="R671" s="157"/>
      <c r="S671" s="157"/>
      <c r="T671" s="158">
        <f t="shared" ref="T671:T672" si="868">SUM(P671:S671)</f>
        <v>0</v>
      </c>
      <c r="U671" s="157">
        <f t="shared" ref="U671:U672" si="869">J671-O671</f>
        <v>0</v>
      </c>
      <c r="V671" s="157">
        <f t="shared" ref="V671:V672" si="870">O671-T671</f>
        <v>0</v>
      </c>
    </row>
    <row r="672" spans="1:22" s="155" customFormat="1" ht="15.75" x14ac:dyDescent="0.25">
      <c r="A672" s="151"/>
      <c r="B672" s="84"/>
      <c r="C672" s="156" t="s">
        <v>11</v>
      </c>
      <c r="D672" s="157"/>
      <c r="E672" s="159"/>
      <c r="F672" s="157"/>
      <c r="G672" s="157"/>
      <c r="H672" s="157"/>
      <c r="I672" s="158"/>
      <c r="J672" s="160">
        <f t="shared" si="866"/>
        <v>0</v>
      </c>
      <c r="K672" s="157"/>
      <c r="L672" s="157"/>
      <c r="M672" s="157"/>
      <c r="N672" s="158"/>
      <c r="O672" s="157">
        <f t="shared" si="867"/>
        <v>0</v>
      </c>
      <c r="P672" s="157"/>
      <c r="Q672" s="157"/>
      <c r="R672" s="157"/>
      <c r="S672" s="157"/>
      <c r="T672" s="160">
        <f t="shared" si="868"/>
        <v>0</v>
      </c>
      <c r="U672" s="157">
        <f t="shared" si="869"/>
        <v>0</v>
      </c>
      <c r="V672" s="157">
        <f t="shared" si="870"/>
        <v>0</v>
      </c>
    </row>
    <row r="673" spans="1:22" s="155" customFormat="1" ht="15.75" x14ac:dyDescent="0.25">
      <c r="A673" s="151"/>
      <c r="B673" s="84"/>
      <c r="C673" s="175" t="s">
        <v>197</v>
      </c>
      <c r="D673" s="157" t="s">
        <v>157</v>
      </c>
      <c r="E673" s="159">
        <v>43927</v>
      </c>
      <c r="F673" s="157"/>
      <c r="G673" s="157">
        <v>124982000</v>
      </c>
      <c r="H673" s="157"/>
      <c r="I673" s="158"/>
      <c r="J673" s="160">
        <f t="shared" si="822"/>
        <v>124982000</v>
      </c>
      <c r="K673" s="157"/>
      <c r="L673" s="157">
        <v>124982000</v>
      </c>
      <c r="M673" s="157"/>
      <c r="N673" s="158"/>
      <c r="O673" s="157">
        <f t="shared" si="823"/>
        <v>124982000</v>
      </c>
      <c r="P673" s="157"/>
      <c r="Q673" s="157">
        <v>124949000</v>
      </c>
      <c r="R673" s="157">
        <v>33000</v>
      </c>
      <c r="S673" s="157"/>
      <c r="T673" s="160">
        <f t="shared" si="824"/>
        <v>124982000</v>
      </c>
      <c r="U673" s="157"/>
      <c r="V673" s="157">
        <f>O673-T673</f>
        <v>0</v>
      </c>
    </row>
    <row r="674" spans="1:22" s="155" customFormat="1" ht="15.75" x14ac:dyDescent="0.25">
      <c r="A674" s="151"/>
      <c r="B674" s="84"/>
      <c r="C674" s="175" t="s">
        <v>63</v>
      </c>
      <c r="D674" s="157" t="s">
        <v>189</v>
      </c>
      <c r="E674" s="159">
        <v>43949</v>
      </c>
      <c r="F674" s="157"/>
      <c r="G674" s="157">
        <v>23565000</v>
      </c>
      <c r="H674" s="157"/>
      <c r="I674" s="158"/>
      <c r="J674" s="160">
        <f t="shared" si="822"/>
        <v>23565000</v>
      </c>
      <c r="K674" s="157"/>
      <c r="L674" s="157">
        <v>23565000</v>
      </c>
      <c r="M674" s="157"/>
      <c r="N674" s="158"/>
      <c r="O674" s="157">
        <f t="shared" si="823"/>
        <v>23565000</v>
      </c>
      <c r="P674" s="157"/>
      <c r="Q674" s="157"/>
      <c r="R674" s="157">
        <v>23145000</v>
      </c>
      <c r="S674" s="157"/>
      <c r="T674" s="160">
        <f t="shared" si="824"/>
        <v>23145000</v>
      </c>
      <c r="U674" s="157"/>
      <c r="V674" s="157">
        <f>O674-T674</f>
        <v>420000</v>
      </c>
    </row>
    <row r="675" spans="1:22" s="155" customFormat="1" ht="15.75" x14ac:dyDescent="0.25">
      <c r="A675" s="151"/>
      <c r="B675" s="84"/>
      <c r="C675" s="156" t="s">
        <v>12</v>
      </c>
      <c r="D675" s="157"/>
      <c r="E675" s="157"/>
      <c r="F675" s="157"/>
      <c r="G675" s="157"/>
      <c r="H675" s="157"/>
      <c r="I675" s="158"/>
      <c r="J675" s="158">
        <f t="shared" si="822"/>
        <v>0</v>
      </c>
      <c r="K675" s="157"/>
      <c r="L675" s="157"/>
      <c r="M675" s="157"/>
      <c r="N675" s="158"/>
      <c r="O675" s="157">
        <f t="shared" si="823"/>
        <v>0</v>
      </c>
      <c r="P675" s="157"/>
      <c r="Q675" s="157"/>
      <c r="R675" s="157"/>
      <c r="S675" s="157"/>
      <c r="T675" s="158">
        <f t="shared" si="824"/>
        <v>0</v>
      </c>
      <c r="U675" s="157">
        <f t="shared" ref="U675:U676" si="871">J675-O675</f>
        <v>0</v>
      </c>
      <c r="V675" s="157">
        <f t="shared" ref="V675:V676" si="872">O675-T675</f>
        <v>0</v>
      </c>
    </row>
    <row r="676" spans="1:22" s="155" customFormat="1" ht="15.75" x14ac:dyDescent="0.25">
      <c r="A676" s="151"/>
      <c r="B676" s="84"/>
      <c r="C676" s="156" t="s">
        <v>13</v>
      </c>
      <c r="D676" s="157"/>
      <c r="E676" s="157"/>
      <c r="F676" s="157"/>
      <c r="G676" s="157"/>
      <c r="H676" s="157"/>
      <c r="I676" s="158"/>
      <c r="J676" s="158">
        <f t="shared" si="822"/>
        <v>0</v>
      </c>
      <c r="K676" s="157"/>
      <c r="L676" s="157"/>
      <c r="M676" s="157"/>
      <c r="N676" s="158"/>
      <c r="O676" s="157">
        <f t="shared" si="823"/>
        <v>0</v>
      </c>
      <c r="P676" s="157"/>
      <c r="Q676" s="157"/>
      <c r="R676" s="157"/>
      <c r="S676" s="157"/>
      <c r="T676" s="158">
        <f t="shared" si="824"/>
        <v>0</v>
      </c>
      <c r="U676" s="157">
        <f t="shared" si="871"/>
        <v>0</v>
      </c>
      <c r="V676" s="157">
        <f t="shared" si="872"/>
        <v>0</v>
      </c>
    </row>
    <row r="677" spans="1:22" s="155" customFormat="1" ht="15.75" x14ac:dyDescent="0.25">
      <c r="A677" s="151"/>
      <c r="B677" s="84"/>
      <c r="C677" s="138"/>
      <c r="D677" s="157"/>
      <c r="E677" s="157"/>
      <c r="F677" s="157"/>
      <c r="G677" s="157"/>
      <c r="H677" s="157"/>
      <c r="I677" s="158"/>
      <c r="J677" s="158"/>
      <c r="K677" s="157"/>
      <c r="L677" s="157"/>
      <c r="M677" s="157"/>
      <c r="N677" s="157"/>
      <c r="O677" s="157"/>
      <c r="P677" s="157"/>
      <c r="Q677" s="157"/>
      <c r="R677" s="157"/>
      <c r="S677" s="157"/>
      <c r="T677" s="158"/>
      <c r="U677" s="157"/>
      <c r="V677" s="157"/>
    </row>
    <row r="678" spans="1:22" s="155" customFormat="1" ht="15.75" x14ac:dyDescent="0.25">
      <c r="A678" s="151"/>
      <c r="B678" s="116"/>
      <c r="C678" s="165" t="s">
        <v>143</v>
      </c>
      <c r="D678" s="152"/>
      <c r="E678" s="152"/>
      <c r="F678" s="152">
        <f t="shared" ref="F678:U678" si="873">SUM(F679:F684)</f>
        <v>0</v>
      </c>
      <c r="G678" s="152">
        <f>G681+G682</f>
        <v>83115500</v>
      </c>
      <c r="H678" s="152">
        <f t="shared" ref="H678:Q678" si="874">H681+H682</f>
        <v>0</v>
      </c>
      <c r="I678" s="152">
        <f t="shared" si="874"/>
        <v>0</v>
      </c>
      <c r="J678" s="154">
        <f t="shared" ref="J678" si="875">SUM(J679:J684)</f>
        <v>83115500</v>
      </c>
      <c r="K678" s="152">
        <f t="shared" si="874"/>
        <v>0</v>
      </c>
      <c r="L678" s="152">
        <f>L681+L682</f>
        <v>83115500</v>
      </c>
      <c r="M678" s="152">
        <f t="shared" si="874"/>
        <v>0</v>
      </c>
      <c r="N678" s="152">
        <f t="shared" si="874"/>
        <v>0</v>
      </c>
      <c r="O678" s="152">
        <f t="shared" ref="O678" si="876">SUM(O679:O684)</f>
        <v>83115500</v>
      </c>
      <c r="P678" s="152">
        <f t="shared" si="874"/>
        <v>0</v>
      </c>
      <c r="Q678" s="152">
        <f t="shared" si="874"/>
        <v>72198500</v>
      </c>
      <c r="R678" s="152">
        <f t="shared" si="873"/>
        <v>10635000</v>
      </c>
      <c r="S678" s="152">
        <f t="shared" si="873"/>
        <v>0</v>
      </c>
      <c r="T678" s="154">
        <f t="shared" si="873"/>
        <v>82833500</v>
      </c>
      <c r="U678" s="154">
        <f t="shared" si="873"/>
        <v>0</v>
      </c>
      <c r="V678" s="154">
        <f>O678-T678</f>
        <v>282000</v>
      </c>
    </row>
    <row r="679" spans="1:22" s="155" customFormat="1" ht="15.75" x14ac:dyDescent="0.25">
      <c r="A679" s="151"/>
      <c r="B679" s="84"/>
      <c r="C679" s="156" t="s">
        <v>10</v>
      </c>
      <c r="D679" s="157"/>
      <c r="E679" s="157"/>
      <c r="F679" s="157"/>
      <c r="G679" s="157"/>
      <c r="H679" s="157"/>
      <c r="I679" s="158"/>
      <c r="J679" s="158">
        <f t="shared" ref="J679:J700" si="877">SUM(F679:I679)</f>
        <v>0</v>
      </c>
      <c r="K679" s="157"/>
      <c r="L679" s="157"/>
      <c r="M679" s="157"/>
      <c r="N679" s="158"/>
      <c r="O679" s="157">
        <f t="shared" ref="O679:O700" si="878">SUM(K679:N679)</f>
        <v>0</v>
      </c>
      <c r="P679" s="157"/>
      <c r="Q679" s="157"/>
      <c r="R679" s="157"/>
      <c r="S679" s="157"/>
      <c r="T679" s="158">
        <f t="shared" ref="T679:T700" si="879">SUM(P679:S679)</f>
        <v>0</v>
      </c>
      <c r="U679" s="157">
        <f t="shared" ref="U679:U680" si="880">J679-O679</f>
        <v>0</v>
      </c>
      <c r="V679" s="157">
        <f t="shared" ref="V679:V680" si="881">O679-T679</f>
        <v>0</v>
      </c>
    </row>
    <row r="680" spans="1:22" s="155" customFormat="1" ht="15.75" x14ac:dyDescent="0.25">
      <c r="A680" s="151"/>
      <c r="B680" s="84"/>
      <c r="C680" s="156" t="s">
        <v>11</v>
      </c>
      <c r="D680" s="157"/>
      <c r="E680" s="159"/>
      <c r="F680" s="157"/>
      <c r="G680" s="157"/>
      <c r="H680" s="157"/>
      <c r="I680" s="158"/>
      <c r="J680" s="160">
        <f t="shared" si="877"/>
        <v>0</v>
      </c>
      <c r="K680" s="157"/>
      <c r="L680" s="157"/>
      <c r="M680" s="157"/>
      <c r="N680" s="158"/>
      <c r="O680" s="157">
        <f t="shared" si="878"/>
        <v>0</v>
      </c>
      <c r="P680" s="157"/>
      <c r="Q680" s="157"/>
      <c r="R680" s="157"/>
      <c r="S680" s="157"/>
      <c r="T680" s="160">
        <f t="shared" si="879"/>
        <v>0</v>
      </c>
      <c r="U680" s="157">
        <f t="shared" si="880"/>
        <v>0</v>
      </c>
      <c r="V680" s="157">
        <f t="shared" si="881"/>
        <v>0</v>
      </c>
    </row>
    <row r="681" spans="1:22" s="155" customFormat="1" ht="15.75" x14ac:dyDescent="0.25">
      <c r="A681" s="151"/>
      <c r="B681" s="84"/>
      <c r="C681" s="175" t="s">
        <v>197</v>
      </c>
      <c r="D681" s="157" t="s">
        <v>157</v>
      </c>
      <c r="E681" s="159">
        <v>43927</v>
      </c>
      <c r="F681" s="157"/>
      <c r="G681" s="157">
        <v>72198500</v>
      </c>
      <c r="H681" s="157"/>
      <c r="I681" s="158"/>
      <c r="J681" s="160">
        <f t="shared" si="877"/>
        <v>72198500</v>
      </c>
      <c r="K681" s="157"/>
      <c r="L681" s="157">
        <v>72198500</v>
      </c>
      <c r="M681" s="157"/>
      <c r="N681" s="158"/>
      <c r="O681" s="157">
        <f t="shared" si="878"/>
        <v>72198500</v>
      </c>
      <c r="P681" s="157"/>
      <c r="Q681" s="157">
        <f>O681</f>
        <v>72198500</v>
      </c>
      <c r="R681" s="157"/>
      <c r="S681" s="157"/>
      <c r="T681" s="160">
        <f t="shared" si="879"/>
        <v>72198500</v>
      </c>
      <c r="U681" s="157"/>
      <c r="V681" s="157">
        <f>O681-T681</f>
        <v>0</v>
      </c>
    </row>
    <row r="682" spans="1:22" s="155" customFormat="1" ht="15.75" x14ac:dyDescent="0.25">
      <c r="A682" s="151"/>
      <c r="B682" s="84"/>
      <c r="C682" s="175" t="s">
        <v>63</v>
      </c>
      <c r="D682" s="157" t="s">
        <v>190</v>
      </c>
      <c r="E682" s="159">
        <v>43949</v>
      </c>
      <c r="F682" s="157"/>
      <c r="G682" s="157">
        <v>10917000</v>
      </c>
      <c r="H682" s="157"/>
      <c r="I682" s="158"/>
      <c r="J682" s="160">
        <f t="shared" si="877"/>
        <v>10917000</v>
      </c>
      <c r="K682" s="157"/>
      <c r="L682" s="157">
        <v>10917000</v>
      </c>
      <c r="M682" s="157"/>
      <c r="N682" s="158"/>
      <c r="O682" s="157">
        <f t="shared" si="878"/>
        <v>10917000</v>
      </c>
      <c r="P682" s="157"/>
      <c r="Q682" s="157"/>
      <c r="R682" s="157">
        <v>10635000</v>
      </c>
      <c r="S682" s="157"/>
      <c r="T682" s="160">
        <f t="shared" si="879"/>
        <v>10635000</v>
      </c>
      <c r="U682" s="157"/>
      <c r="V682" s="157">
        <f>O682-T682</f>
        <v>282000</v>
      </c>
    </row>
    <row r="683" spans="1:22" s="155" customFormat="1" ht="15.75" x14ac:dyDescent="0.25">
      <c r="A683" s="151"/>
      <c r="B683" s="84"/>
      <c r="C683" s="156" t="s">
        <v>12</v>
      </c>
      <c r="D683" s="157"/>
      <c r="E683" s="157"/>
      <c r="F683" s="157"/>
      <c r="G683" s="157"/>
      <c r="H683" s="157"/>
      <c r="I683" s="158"/>
      <c r="J683" s="158">
        <f t="shared" si="877"/>
        <v>0</v>
      </c>
      <c r="K683" s="157"/>
      <c r="L683" s="157"/>
      <c r="M683" s="157"/>
      <c r="N683" s="158"/>
      <c r="O683" s="157">
        <f t="shared" si="878"/>
        <v>0</v>
      </c>
      <c r="P683" s="157"/>
      <c r="Q683" s="157"/>
      <c r="R683" s="157"/>
      <c r="S683" s="157"/>
      <c r="T683" s="158">
        <f t="shared" si="879"/>
        <v>0</v>
      </c>
      <c r="U683" s="157">
        <f t="shared" ref="U683:U684" si="882">J683-O683</f>
        <v>0</v>
      </c>
      <c r="V683" s="157">
        <f t="shared" ref="V683:V684" si="883">O683-T683</f>
        <v>0</v>
      </c>
    </row>
    <row r="684" spans="1:22" s="155" customFormat="1" ht="15.75" x14ac:dyDescent="0.25">
      <c r="A684" s="151"/>
      <c r="B684" s="84"/>
      <c r="C684" s="156" t="s">
        <v>13</v>
      </c>
      <c r="D684" s="157"/>
      <c r="E684" s="157"/>
      <c r="F684" s="157"/>
      <c r="G684" s="157"/>
      <c r="H684" s="157"/>
      <c r="I684" s="158"/>
      <c r="J684" s="158">
        <f t="shared" si="877"/>
        <v>0</v>
      </c>
      <c r="K684" s="157"/>
      <c r="L684" s="157"/>
      <c r="M684" s="157"/>
      <c r="N684" s="158"/>
      <c r="O684" s="157">
        <f t="shared" si="878"/>
        <v>0</v>
      </c>
      <c r="P684" s="157"/>
      <c r="Q684" s="157"/>
      <c r="R684" s="157"/>
      <c r="S684" s="157"/>
      <c r="T684" s="158">
        <f t="shared" si="879"/>
        <v>0</v>
      </c>
      <c r="U684" s="157">
        <f t="shared" si="882"/>
        <v>0</v>
      </c>
      <c r="V684" s="157">
        <f t="shared" si="883"/>
        <v>0</v>
      </c>
    </row>
    <row r="685" spans="1:22" s="155" customFormat="1" ht="15.75" x14ac:dyDescent="0.25">
      <c r="A685" s="151"/>
      <c r="B685" s="84"/>
      <c r="C685" s="138"/>
      <c r="D685" s="157"/>
      <c r="E685" s="157"/>
      <c r="F685" s="157"/>
      <c r="G685" s="157"/>
      <c r="H685" s="157"/>
      <c r="I685" s="158"/>
      <c r="J685" s="158"/>
      <c r="K685" s="157"/>
      <c r="L685" s="157"/>
      <c r="M685" s="157"/>
      <c r="N685" s="157"/>
      <c r="O685" s="157"/>
      <c r="P685" s="157"/>
      <c r="Q685" s="157"/>
      <c r="R685" s="157"/>
      <c r="S685" s="157"/>
      <c r="T685" s="158"/>
      <c r="U685" s="157"/>
      <c r="V685" s="157"/>
    </row>
    <row r="686" spans="1:22" s="155" customFormat="1" ht="15.75" x14ac:dyDescent="0.25">
      <c r="A686" s="151"/>
      <c r="B686" s="116"/>
      <c r="C686" s="165" t="s">
        <v>144</v>
      </c>
      <c r="D686" s="152"/>
      <c r="E686" s="152"/>
      <c r="F686" s="152">
        <f t="shared" ref="F686:U686" si="884">SUM(F687:F692)</f>
        <v>0</v>
      </c>
      <c r="G686" s="152">
        <f>G689+G690</f>
        <v>77705500</v>
      </c>
      <c r="H686" s="152">
        <f t="shared" ref="H686:Q686" si="885">H689+H690</f>
        <v>0</v>
      </c>
      <c r="I686" s="152">
        <f t="shared" si="885"/>
        <v>0</v>
      </c>
      <c r="J686" s="154">
        <f t="shared" ref="J686" si="886">SUM(J687:J692)</f>
        <v>77705500</v>
      </c>
      <c r="K686" s="152">
        <f t="shared" si="885"/>
        <v>0</v>
      </c>
      <c r="L686" s="152">
        <f>L689+L690</f>
        <v>77705500</v>
      </c>
      <c r="M686" s="152">
        <f t="shared" si="885"/>
        <v>0</v>
      </c>
      <c r="N686" s="152">
        <f t="shared" si="885"/>
        <v>0</v>
      </c>
      <c r="O686" s="152">
        <f t="shared" ref="O686" si="887">SUM(O687:O692)</f>
        <v>77705500</v>
      </c>
      <c r="P686" s="152">
        <f t="shared" si="885"/>
        <v>0</v>
      </c>
      <c r="Q686" s="152">
        <f t="shared" si="885"/>
        <v>76484500</v>
      </c>
      <c r="R686" s="152">
        <f t="shared" si="884"/>
        <v>957000</v>
      </c>
      <c r="S686" s="152">
        <f t="shared" si="884"/>
        <v>0</v>
      </c>
      <c r="T686" s="154">
        <f t="shared" si="884"/>
        <v>77441500</v>
      </c>
      <c r="U686" s="154">
        <f t="shared" si="884"/>
        <v>0</v>
      </c>
      <c r="V686" s="154">
        <f>O686-T686</f>
        <v>264000</v>
      </c>
    </row>
    <row r="687" spans="1:22" s="155" customFormat="1" ht="15.75" x14ac:dyDescent="0.25">
      <c r="A687" s="151"/>
      <c r="B687" s="84"/>
      <c r="C687" s="156" t="s">
        <v>10</v>
      </c>
      <c r="D687" s="157"/>
      <c r="E687" s="157"/>
      <c r="F687" s="157"/>
      <c r="G687" s="157"/>
      <c r="H687" s="157"/>
      <c r="I687" s="158"/>
      <c r="J687" s="158">
        <f t="shared" ref="J687:J688" si="888">SUM(F687:I687)</f>
        <v>0</v>
      </c>
      <c r="K687" s="157"/>
      <c r="L687" s="157"/>
      <c r="M687" s="157"/>
      <c r="N687" s="158"/>
      <c r="O687" s="157">
        <f t="shared" ref="O687:O688" si="889">SUM(K687:N687)</f>
        <v>0</v>
      </c>
      <c r="P687" s="157"/>
      <c r="Q687" s="157"/>
      <c r="R687" s="157"/>
      <c r="S687" s="157"/>
      <c r="T687" s="158">
        <f t="shared" ref="T687:T688" si="890">SUM(P687:S687)</f>
        <v>0</v>
      </c>
      <c r="U687" s="157">
        <f t="shared" ref="U687:U688" si="891">J687-O687</f>
        <v>0</v>
      </c>
      <c r="V687" s="157">
        <f t="shared" ref="V687:V688" si="892">O687-T687</f>
        <v>0</v>
      </c>
    </row>
    <row r="688" spans="1:22" s="155" customFormat="1" ht="15.75" x14ac:dyDescent="0.25">
      <c r="A688" s="151"/>
      <c r="B688" s="84"/>
      <c r="C688" s="156" t="s">
        <v>11</v>
      </c>
      <c r="D688" s="157"/>
      <c r="E688" s="159"/>
      <c r="F688" s="157"/>
      <c r="G688" s="157"/>
      <c r="H688" s="157"/>
      <c r="I688" s="158"/>
      <c r="J688" s="160">
        <f t="shared" si="888"/>
        <v>0</v>
      </c>
      <c r="K688" s="157"/>
      <c r="L688" s="157"/>
      <c r="M688" s="157"/>
      <c r="N688" s="158"/>
      <c r="O688" s="157">
        <f t="shared" si="889"/>
        <v>0</v>
      </c>
      <c r="P688" s="157"/>
      <c r="Q688" s="157"/>
      <c r="R688" s="157"/>
      <c r="S688" s="157"/>
      <c r="T688" s="160">
        <f t="shared" si="890"/>
        <v>0</v>
      </c>
      <c r="U688" s="157">
        <f t="shared" si="891"/>
        <v>0</v>
      </c>
      <c r="V688" s="157">
        <f t="shared" si="892"/>
        <v>0</v>
      </c>
    </row>
    <row r="689" spans="1:22" s="155" customFormat="1" ht="15.75" x14ac:dyDescent="0.25">
      <c r="A689" s="151"/>
      <c r="B689" s="84"/>
      <c r="C689" s="175" t="s">
        <v>197</v>
      </c>
      <c r="D689" s="157" t="s">
        <v>157</v>
      </c>
      <c r="E689" s="159">
        <v>43927</v>
      </c>
      <c r="F689" s="157"/>
      <c r="G689" s="157">
        <v>69239500</v>
      </c>
      <c r="H689" s="157"/>
      <c r="I689" s="158"/>
      <c r="J689" s="160">
        <f t="shared" si="877"/>
        <v>69239500</v>
      </c>
      <c r="K689" s="157"/>
      <c r="L689" s="157">
        <v>69239500</v>
      </c>
      <c r="M689" s="157"/>
      <c r="N689" s="158"/>
      <c r="O689" s="157">
        <f t="shared" si="878"/>
        <v>69239500</v>
      </c>
      <c r="P689" s="157"/>
      <c r="Q689" s="157">
        <f>68227500+55000</f>
        <v>68282500</v>
      </c>
      <c r="R689" s="157">
        <v>957000</v>
      </c>
      <c r="S689" s="157"/>
      <c r="T689" s="160">
        <f t="shared" si="879"/>
        <v>69239500</v>
      </c>
      <c r="U689" s="157"/>
      <c r="V689" s="157">
        <f>O689-T689</f>
        <v>0</v>
      </c>
    </row>
    <row r="690" spans="1:22" s="155" customFormat="1" ht="15.75" x14ac:dyDescent="0.25">
      <c r="A690" s="151"/>
      <c r="B690" s="84"/>
      <c r="C690" s="175" t="s">
        <v>63</v>
      </c>
      <c r="D690" s="157" t="s">
        <v>191</v>
      </c>
      <c r="E690" s="159">
        <v>43949</v>
      </c>
      <c r="F690" s="157"/>
      <c r="G690" s="157">
        <v>8466000</v>
      </c>
      <c r="H690" s="157"/>
      <c r="I690" s="158"/>
      <c r="J690" s="160">
        <f t="shared" si="877"/>
        <v>8466000</v>
      </c>
      <c r="K690" s="157"/>
      <c r="L690" s="157">
        <v>8466000</v>
      </c>
      <c r="M690" s="157"/>
      <c r="N690" s="158"/>
      <c r="O690" s="157">
        <f t="shared" si="878"/>
        <v>8466000</v>
      </c>
      <c r="P690" s="157"/>
      <c r="Q690" s="157">
        <v>8202000</v>
      </c>
      <c r="R690" s="157"/>
      <c r="S690" s="157"/>
      <c r="T690" s="160">
        <f t="shared" si="879"/>
        <v>8202000</v>
      </c>
      <c r="U690" s="157"/>
      <c r="V690" s="157">
        <f>O690-T690</f>
        <v>264000</v>
      </c>
    </row>
    <row r="691" spans="1:22" s="155" customFormat="1" ht="15.75" x14ac:dyDescent="0.25">
      <c r="A691" s="151"/>
      <c r="B691" s="84"/>
      <c r="C691" s="156" t="s">
        <v>12</v>
      </c>
      <c r="D691" s="157"/>
      <c r="E691" s="157"/>
      <c r="F691" s="157"/>
      <c r="G691" s="157"/>
      <c r="H691" s="157"/>
      <c r="I691" s="158"/>
      <c r="J691" s="158">
        <f t="shared" si="877"/>
        <v>0</v>
      </c>
      <c r="K691" s="157"/>
      <c r="L691" s="157"/>
      <c r="M691" s="157"/>
      <c r="N691" s="158"/>
      <c r="O691" s="157">
        <f t="shared" si="878"/>
        <v>0</v>
      </c>
      <c r="P691" s="157"/>
      <c r="Q691" s="157"/>
      <c r="R691" s="157"/>
      <c r="S691" s="157"/>
      <c r="T691" s="158">
        <f t="shared" si="879"/>
        <v>0</v>
      </c>
      <c r="U691" s="157">
        <f t="shared" ref="U691:U692" si="893">J691-O691</f>
        <v>0</v>
      </c>
      <c r="V691" s="157">
        <f t="shared" ref="V691:V692" si="894">O691-T691</f>
        <v>0</v>
      </c>
    </row>
    <row r="692" spans="1:22" s="155" customFormat="1" ht="15.75" x14ac:dyDescent="0.25">
      <c r="A692" s="151"/>
      <c r="B692" s="84"/>
      <c r="C692" s="156" t="s">
        <v>13</v>
      </c>
      <c r="D692" s="157"/>
      <c r="E692" s="157"/>
      <c r="F692" s="157"/>
      <c r="G692" s="157"/>
      <c r="H692" s="157"/>
      <c r="I692" s="158"/>
      <c r="J692" s="158">
        <f t="shared" si="877"/>
        <v>0</v>
      </c>
      <c r="K692" s="157"/>
      <c r="L692" s="157"/>
      <c r="M692" s="157"/>
      <c r="N692" s="158"/>
      <c r="O692" s="157">
        <f t="shared" si="878"/>
        <v>0</v>
      </c>
      <c r="P692" s="157"/>
      <c r="Q692" s="157"/>
      <c r="R692" s="157"/>
      <c r="S692" s="157"/>
      <c r="T692" s="158">
        <f t="shared" si="879"/>
        <v>0</v>
      </c>
      <c r="U692" s="157">
        <f t="shared" si="893"/>
        <v>0</v>
      </c>
      <c r="V692" s="157">
        <f t="shared" si="894"/>
        <v>0</v>
      </c>
    </row>
    <row r="693" spans="1:22" s="155" customFormat="1" ht="15.75" x14ac:dyDescent="0.25">
      <c r="A693" s="151"/>
      <c r="B693" s="84"/>
      <c r="C693" s="138"/>
      <c r="D693" s="157"/>
      <c r="E693" s="157"/>
      <c r="F693" s="157"/>
      <c r="G693" s="157"/>
      <c r="H693" s="157"/>
      <c r="I693" s="158"/>
      <c r="J693" s="158"/>
      <c r="K693" s="157"/>
      <c r="L693" s="157"/>
      <c r="M693" s="157"/>
      <c r="N693" s="157"/>
      <c r="O693" s="157"/>
      <c r="P693" s="157"/>
      <c r="Q693" s="157"/>
      <c r="R693" s="157"/>
      <c r="S693" s="157"/>
      <c r="T693" s="158"/>
      <c r="U693" s="157"/>
      <c r="V693" s="157"/>
    </row>
    <row r="694" spans="1:22" s="155" customFormat="1" ht="15.75" x14ac:dyDescent="0.25">
      <c r="A694" s="151"/>
      <c r="B694" s="116"/>
      <c r="C694" s="165" t="s">
        <v>145</v>
      </c>
      <c r="D694" s="152"/>
      <c r="E694" s="152"/>
      <c r="F694" s="152">
        <f t="shared" ref="F694:U694" si="895">SUM(F695:F700)</f>
        <v>0</v>
      </c>
      <c r="G694" s="152">
        <f>G697+G698</f>
        <v>38091500</v>
      </c>
      <c r="H694" s="152">
        <f t="shared" ref="H694:Q694" si="896">H697+H698</f>
        <v>0</v>
      </c>
      <c r="I694" s="152">
        <f t="shared" si="896"/>
        <v>0</v>
      </c>
      <c r="J694" s="154">
        <f t="shared" ref="J694" si="897">SUM(J695:J700)</f>
        <v>38091500</v>
      </c>
      <c r="K694" s="152">
        <f t="shared" si="896"/>
        <v>0</v>
      </c>
      <c r="L694" s="152">
        <f>L697+L698</f>
        <v>38091500</v>
      </c>
      <c r="M694" s="152">
        <f t="shared" si="896"/>
        <v>0</v>
      </c>
      <c r="N694" s="152">
        <f t="shared" si="896"/>
        <v>0</v>
      </c>
      <c r="O694" s="152">
        <f t="shared" ref="O694" si="898">SUM(O695:O700)</f>
        <v>38091500</v>
      </c>
      <c r="P694" s="152">
        <f t="shared" si="896"/>
        <v>0</v>
      </c>
      <c r="Q694" s="152">
        <f t="shared" si="896"/>
        <v>27742000</v>
      </c>
      <c r="R694" s="152">
        <f t="shared" si="895"/>
        <v>4790500</v>
      </c>
      <c r="S694" s="152">
        <f t="shared" si="895"/>
        <v>0</v>
      </c>
      <c r="T694" s="154">
        <f t="shared" si="895"/>
        <v>32532500</v>
      </c>
      <c r="U694" s="154">
        <f t="shared" si="895"/>
        <v>0</v>
      </c>
      <c r="V694" s="154">
        <f>O694-T694</f>
        <v>5559000</v>
      </c>
    </row>
    <row r="695" spans="1:22" s="155" customFormat="1" ht="15.75" x14ac:dyDescent="0.25">
      <c r="A695" s="151"/>
      <c r="B695" s="84"/>
      <c r="C695" s="156" t="s">
        <v>10</v>
      </c>
      <c r="D695" s="157"/>
      <c r="E695" s="157"/>
      <c r="F695" s="157"/>
      <c r="G695" s="157"/>
      <c r="H695" s="157"/>
      <c r="I695" s="158"/>
      <c r="J695" s="158">
        <f t="shared" ref="J695:J696" si="899">SUM(F695:I695)</f>
        <v>0</v>
      </c>
      <c r="K695" s="157"/>
      <c r="L695" s="157"/>
      <c r="M695" s="157"/>
      <c r="N695" s="158"/>
      <c r="O695" s="157">
        <f t="shared" ref="O695:O696" si="900">SUM(K695:N695)</f>
        <v>0</v>
      </c>
      <c r="P695" s="157"/>
      <c r="Q695" s="157"/>
      <c r="R695" s="157"/>
      <c r="S695" s="157"/>
      <c r="T695" s="158">
        <f t="shared" ref="T695:T696" si="901">SUM(P695:S695)</f>
        <v>0</v>
      </c>
      <c r="U695" s="157">
        <f t="shared" ref="U695:U696" si="902">J695-O695</f>
        <v>0</v>
      </c>
      <c r="V695" s="157">
        <f t="shared" ref="V695:V696" si="903">O695-T695</f>
        <v>0</v>
      </c>
    </row>
    <row r="696" spans="1:22" s="155" customFormat="1" ht="15.75" x14ac:dyDescent="0.25">
      <c r="A696" s="151"/>
      <c r="B696" s="84"/>
      <c r="C696" s="156" t="s">
        <v>11</v>
      </c>
      <c r="D696" s="157"/>
      <c r="E696" s="159"/>
      <c r="F696" s="157"/>
      <c r="G696" s="157"/>
      <c r="H696" s="157"/>
      <c r="I696" s="158"/>
      <c r="J696" s="160">
        <f t="shared" si="899"/>
        <v>0</v>
      </c>
      <c r="K696" s="157"/>
      <c r="L696" s="157"/>
      <c r="M696" s="157"/>
      <c r="N696" s="158"/>
      <c r="O696" s="157">
        <f t="shared" si="900"/>
        <v>0</v>
      </c>
      <c r="P696" s="157"/>
      <c r="Q696" s="157"/>
      <c r="R696" s="157"/>
      <c r="S696" s="157"/>
      <c r="T696" s="160">
        <f t="shared" si="901"/>
        <v>0</v>
      </c>
      <c r="U696" s="157">
        <f t="shared" si="902"/>
        <v>0</v>
      </c>
      <c r="V696" s="157">
        <f t="shared" si="903"/>
        <v>0</v>
      </c>
    </row>
    <row r="697" spans="1:22" s="155" customFormat="1" ht="15.75" x14ac:dyDescent="0.25">
      <c r="A697" s="151"/>
      <c r="B697" s="84"/>
      <c r="C697" s="175" t="s">
        <v>197</v>
      </c>
      <c r="D697" s="157" t="s">
        <v>157</v>
      </c>
      <c r="E697" s="159">
        <v>43927</v>
      </c>
      <c r="F697" s="157"/>
      <c r="G697" s="157">
        <v>32532500</v>
      </c>
      <c r="H697" s="157"/>
      <c r="I697" s="158"/>
      <c r="J697" s="160">
        <f t="shared" si="877"/>
        <v>32532500</v>
      </c>
      <c r="K697" s="157"/>
      <c r="L697" s="157">
        <v>32532500</v>
      </c>
      <c r="M697" s="157"/>
      <c r="N697" s="158"/>
      <c r="O697" s="157">
        <f t="shared" si="878"/>
        <v>32532500</v>
      </c>
      <c r="P697" s="157"/>
      <c r="Q697" s="157">
        <v>27742000</v>
      </c>
      <c r="R697" s="157">
        <v>4790500</v>
      </c>
      <c r="S697" s="157"/>
      <c r="T697" s="160">
        <f t="shared" si="879"/>
        <v>32532500</v>
      </c>
      <c r="U697" s="157"/>
      <c r="V697" s="157">
        <f>O697-T697</f>
        <v>0</v>
      </c>
    </row>
    <row r="698" spans="1:22" s="155" customFormat="1" ht="15.75" x14ac:dyDescent="0.25">
      <c r="A698" s="151"/>
      <c r="B698" s="84"/>
      <c r="C698" s="175" t="s">
        <v>63</v>
      </c>
      <c r="D698" s="157" t="s">
        <v>158</v>
      </c>
      <c r="E698" s="159">
        <v>43938</v>
      </c>
      <c r="F698" s="157"/>
      <c r="G698" s="157">
        <v>5559000</v>
      </c>
      <c r="H698" s="157"/>
      <c r="I698" s="158"/>
      <c r="J698" s="160">
        <f t="shared" si="877"/>
        <v>5559000</v>
      </c>
      <c r="K698" s="157"/>
      <c r="L698" s="157">
        <v>5559000</v>
      </c>
      <c r="M698" s="157"/>
      <c r="N698" s="158"/>
      <c r="O698" s="157">
        <f t="shared" si="878"/>
        <v>5559000</v>
      </c>
      <c r="P698" s="157"/>
      <c r="Q698" s="157"/>
      <c r="R698" s="157"/>
      <c r="S698" s="157"/>
      <c r="T698" s="160">
        <f t="shared" si="879"/>
        <v>0</v>
      </c>
      <c r="U698" s="157"/>
      <c r="V698" s="157">
        <f>O698-T698</f>
        <v>5559000</v>
      </c>
    </row>
    <row r="699" spans="1:22" s="155" customFormat="1" ht="15.75" x14ac:dyDescent="0.25">
      <c r="A699" s="151"/>
      <c r="B699" s="84"/>
      <c r="C699" s="156" t="s">
        <v>12</v>
      </c>
      <c r="D699" s="157"/>
      <c r="E699" s="157"/>
      <c r="F699" s="157"/>
      <c r="G699" s="157"/>
      <c r="H699" s="157"/>
      <c r="I699" s="158"/>
      <c r="J699" s="158">
        <f t="shared" si="877"/>
        <v>0</v>
      </c>
      <c r="K699" s="157"/>
      <c r="L699" s="157"/>
      <c r="M699" s="157"/>
      <c r="N699" s="158"/>
      <c r="O699" s="157">
        <f t="shared" si="878"/>
        <v>0</v>
      </c>
      <c r="P699" s="157"/>
      <c r="Q699" s="157"/>
      <c r="R699" s="157"/>
      <c r="S699" s="157"/>
      <c r="T699" s="158">
        <f t="shared" si="879"/>
        <v>0</v>
      </c>
      <c r="U699" s="157">
        <f t="shared" ref="U699:U700" si="904">J699-O699</f>
        <v>0</v>
      </c>
      <c r="V699" s="157">
        <f t="shared" ref="V699:V700" si="905">O699-T699</f>
        <v>0</v>
      </c>
    </row>
    <row r="700" spans="1:22" s="155" customFormat="1" ht="15.75" x14ac:dyDescent="0.25">
      <c r="A700" s="151"/>
      <c r="B700" s="84"/>
      <c r="C700" s="156" t="s">
        <v>13</v>
      </c>
      <c r="D700" s="157"/>
      <c r="E700" s="157"/>
      <c r="F700" s="157"/>
      <c r="G700" s="157"/>
      <c r="H700" s="157"/>
      <c r="I700" s="158"/>
      <c r="J700" s="158">
        <f t="shared" si="877"/>
        <v>0</v>
      </c>
      <c r="K700" s="157"/>
      <c r="L700" s="157"/>
      <c r="M700" s="157"/>
      <c r="N700" s="158"/>
      <c r="O700" s="157">
        <f t="shared" si="878"/>
        <v>0</v>
      </c>
      <c r="P700" s="157"/>
      <c r="Q700" s="157"/>
      <c r="R700" s="157"/>
      <c r="S700" s="157"/>
      <c r="T700" s="158">
        <f t="shared" si="879"/>
        <v>0</v>
      </c>
      <c r="U700" s="157">
        <f t="shared" si="904"/>
        <v>0</v>
      </c>
      <c r="V700" s="157">
        <f t="shared" si="905"/>
        <v>0</v>
      </c>
    </row>
    <row r="701" spans="1:22" s="155" customFormat="1" ht="15.75" x14ac:dyDescent="0.25">
      <c r="A701" s="151"/>
      <c r="B701" s="84"/>
      <c r="C701" s="138"/>
      <c r="D701" s="157"/>
      <c r="E701" s="157"/>
      <c r="F701" s="157"/>
      <c r="G701" s="157"/>
      <c r="H701" s="157"/>
      <c r="I701" s="158"/>
      <c r="J701" s="158"/>
      <c r="K701" s="157"/>
      <c r="L701" s="157"/>
      <c r="M701" s="157"/>
      <c r="N701" s="157"/>
      <c r="O701" s="157"/>
      <c r="P701" s="157"/>
      <c r="Q701" s="157"/>
      <c r="R701" s="157"/>
      <c r="S701" s="157"/>
      <c r="T701" s="158"/>
      <c r="U701" s="157"/>
      <c r="V701" s="157"/>
    </row>
    <row r="702" spans="1:22" s="155" customFormat="1" ht="15.75" x14ac:dyDescent="0.25">
      <c r="A702" s="151"/>
      <c r="B702" s="116"/>
      <c r="C702" s="165" t="s">
        <v>146</v>
      </c>
      <c r="D702" s="152"/>
      <c r="E702" s="152"/>
      <c r="F702" s="152">
        <f t="shared" ref="F702:U702" si="906">SUM(F703:F708)</f>
        <v>0</v>
      </c>
      <c r="G702" s="152">
        <f>G705+G706</f>
        <v>16970500</v>
      </c>
      <c r="H702" s="152">
        <f t="shared" ref="H702:Q702" si="907">H705+H706</f>
        <v>0</v>
      </c>
      <c r="I702" s="152">
        <f t="shared" si="907"/>
        <v>0</v>
      </c>
      <c r="J702" s="154">
        <f t="shared" ref="J702" si="908">SUM(J703:J708)</f>
        <v>16970500</v>
      </c>
      <c r="K702" s="152">
        <f t="shared" si="907"/>
        <v>0</v>
      </c>
      <c r="L702" s="152">
        <f>L705+L706</f>
        <v>16970500</v>
      </c>
      <c r="M702" s="152">
        <f t="shared" si="907"/>
        <v>0</v>
      </c>
      <c r="N702" s="152">
        <f t="shared" si="907"/>
        <v>0</v>
      </c>
      <c r="O702" s="152">
        <f t="shared" ref="O702" si="909">SUM(O703:O708)</f>
        <v>16970500</v>
      </c>
      <c r="P702" s="152">
        <f t="shared" si="907"/>
        <v>0</v>
      </c>
      <c r="Q702" s="152">
        <f t="shared" si="907"/>
        <v>16739500</v>
      </c>
      <c r="R702" s="152">
        <f t="shared" si="906"/>
        <v>0</v>
      </c>
      <c r="S702" s="152">
        <f t="shared" si="906"/>
        <v>0</v>
      </c>
      <c r="T702" s="154">
        <f t="shared" si="906"/>
        <v>16739500</v>
      </c>
      <c r="U702" s="154">
        <f t="shared" si="906"/>
        <v>0</v>
      </c>
      <c r="V702" s="154">
        <f>O702-T702</f>
        <v>231000</v>
      </c>
    </row>
    <row r="703" spans="1:22" s="155" customFormat="1" ht="15.75" x14ac:dyDescent="0.25">
      <c r="A703" s="151"/>
      <c r="B703" s="84"/>
      <c r="C703" s="156" t="s">
        <v>10</v>
      </c>
      <c r="D703" s="157"/>
      <c r="E703" s="157"/>
      <c r="F703" s="157"/>
      <c r="G703" s="157"/>
      <c r="H703" s="157"/>
      <c r="I703" s="158"/>
      <c r="J703" s="158">
        <f t="shared" ref="J703:J732" si="910">SUM(F703:I703)</f>
        <v>0</v>
      </c>
      <c r="K703" s="157"/>
      <c r="L703" s="157"/>
      <c r="M703" s="157"/>
      <c r="N703" s="158"/>
      <c r="O703" s="157">
        <f t="shared" ref="O703:O732" si="911">SUM(K703:N703)</f>
        <v>0</v>
      </c>
      <c r="P703" s="157"/>
      <c r="Q703" s="157"/>
      <c r="R703" s="157"/>
      <c r="S703" s="157"/>
      <c r="T703" s="158">
        <f t="shared" ref="T703:T732" si="912">SUM(P703:S703)</f>
        <v>0</v>
      </c>
      <c r="U703" s="157">
        <f t="shared" ref="U703:U704" si="913">J703-O703</f>
        <v>0</v>
      </c>
      <c r="V703" s="157">
        <f t="shared" ref="V703:V704" si="914">O703-T703</f>
        <v>0</v>
      </c>
    </row>
    <row r="704" spans="1:22" s="155" customFormat="1" ht="15.75" x14ac:dyDescent="0.25">
      <c r="A704" s="151"/>
      <c r="B704" s="84"/>
      <c r="C704" s="156" t="s">
        <v>11</v>
      </c>
      <c r="D704" s="157"/>
      <c r="E704" s="159"/>
      <c r="F704" s="157"/>
      <c r="G704" s="157"/>
      <c r="H704" s="157"/>
      <c r="I704" s="158"/>
      <c r="J704" s="160">
        <f t="shared" si="910"/>
        <v>0</v>
      </c>
      <c r="K704" s="157"/>
      <c r="L704" s="157"/>
      <c r="M704" s="157"/>
      <c r="N704" s="158"/>
      <c r="O704" s="157">
        <f t="shared" si="911"/>
        <v>0</v>
      </c>
      <c r="P704" s="157"/>
      <c r="Q704" s="157"/>
      <c r="R704" s="157"/>
      <c r="S704" s="157"/>
      <c r="T704" s="160">
        <f t="shared" si="912"/>
        <v>0</v>
      </c>
      <c r="U704" s="157">
        <f t="shared" si="913"/>
        <v>0</v>
      </c>
      <c r="V704" s="157">
        <f t="shared" si="914"/>
        <v>0</v>
      </c>
    </row>
    <row r="705" spans="1:22" s="155" customFormat="1" ht="15.75" x14ac:dyDescent="0.25">
      <c r="A705" s="151"/>
      <c r="B705" s="84"/>
      <c r="C705" s="175" t="s">
        <v>197</v>
      </c>
      <c r="D705" s="157" t="s">
        <v>157</v>
      </c>
      <c r="E705" s="159">
        <v>43927</v>
      </c>
      <c r="F705" s="157"/>
      <c r="G705" s="157">
        <v>13403500</v>
      </c>
      <c r="H705" s="157"/>
      <c r="I705" s="158"/>
      <c r="J705" s="160">
        <f t="shared" si="910"/>
        <v>13403500</v>
      </c>
      <c r="K705" s="157"/>
      <c r="L705" s="157">
        <v>13403500</v>
      </c>
      <c r="M705" s="157"/>
      <c r="N705" s="158"/>
      <c r="O705" s="157">
        <f t="shared" si="911"/>
        <v>13403500</v>
      </c>
      <c r="P705" s="157"/>
      <c r="Q705" s="157">
        <f>O705</f>
        <v>13403500</v>
      </c>
      <c r="R705" s="157"/>
      <c r="S705" s="157"/>
      <c r="T705" s="160">
        <f t="shared" si="912"/>
        <v>13403500</v>
      </c>
      <c r="U705" s="157"/>
      <c r="V705" s="157">
        <f>O705-T705</f>
        <v>0</v>
      </c>
    </row>
    <row r="706" spans="1:22" s="155" customFormat="1" ht="15.75" x14ac:dyDescent="0.25">
      <c r="A706" s="151"/>
      <c r="B706" s="84"/>
      <c r="C706" s="175" t="s">
        <v>63</v>
      </c>
      <c r="D706" s="157" t="s">
        <v>192</v>
      </c>
      <c r="E706" s="159">
        <v>43949</v>
      </c>
      <c r="F706" s="157"/>
      <c r="G706" s="157">
        <v>3567000</v>
      </c>
      <c r="H706" s="157"/>
      <c r="I706" s="158"/>
      <c r="J706" s="160">
        <f t="shared" si="910"/>
        <v>3567000</v>
      </c>
      <c r="K706" s="157"/>
      <c r="L706" s="157">
        <v>3567000</v>
      </c>
      <c r="M706" s="157"/>
      <c r="N706" s="158"/>
      <c r="O706" s="157">
        <f t="shared" si="911"/>
        <v>3567000</v>
      </c>
      <c r="P706" s="157"/>
      <c r="Q706" s="157">
        <v>3336000</v>
      </c>
      <c r="R706" s="157"/>
      <c r="S706" s="157"/>
      <c r="T706" s="160">
        <f t="shared" si="912"/>
        <v>3336000</v>
      </c>
      <c r="U706" s="157"/>
      <c r="V706" s="157">
        <f>O706-T706</f>
        <v>231000</v>
      </c>
    </row>
    <row r="707" spans="1:22" s="155" customFormat="1" ht="15.75" x14ac:dyDescent="0.25">
      <c r="A707" s="151"/>
      <c r="B707" s="84"/>
      <c r="C707" s="156" t="s">
        <v>12</v>
      </c>
      <c r="D707" s="157"/>
      <c r="E707" s="157"/>
      <c r="F707" s="157"/>
      <c r="G707" s="157"/>
      <c r="H707" s="157"/>
      <c r="I707" s="158"/>
      <c r="J707" s="158">
        <f t="shared" si="910"/>
        <v>0</v>
      </c>
      <c r="K707" s="157"/>
      <c r="L707" s="157"/>
      <c r="M707" s="157"/>
      <c r="N707" s="158"/>
      <c r="O707" s="157">
        <f t="shared" si="911"/>
        <v>0</v>
      </c>
      <c r="P707" s="157"/>
      <c r="Q707" s="157"/>
      <c r="R707" s="157"/>
      <c r="S707" s="157"/>
      <c r="T707" s="158">
        <f t="shared" si="912"/>
        <v>0</v>
      </c>
      <c r="U707" s="157">
        <f t="shared" ref="U707:U708" si="915">J707-O707</f>
        <v>0</v>
      </c>
      <c r="V707" s="157">
        <f t="shared" ref="V707:V708" si="916">O707-T707</f>
        <v>0</v>
      </c>
    </row>
    <row r="708" spans="1:22" s="155" customFormat="1" ht="15.75" x14ac:dyDescent="0.25">
      <c r="A708" s="151"/>
      <c r="B708" s="84"/>
      <c r="C708" s="156" t="s">
        <v>13</v>
      </c>
      <c r="D708" s="157"/>
      <c r="E708" s="157"/>
      <c r="F708" s="157"/>
      <c r="G708" s="157"/>
      <c r="H708" s="157"/>
      <c r="I708" s="158"/>
      <c r="J708" s="158">
        <f t="shared" si="910"/>
        <v>0</v>
      </c>
      <c r="K708" s="157"/>
      <c r="L708" s="157"/>
      <c r="M708" s="157"/>
      <c r="N708" s="158"/>
      <c r="O708" s="157">
        <f t="shared" si="911"/>
        <v>0</v>
      </c>
      <c r="P708" s="157"/>
      <c r="Q708" s="157"/>
      <c r="R708" s="157"/>
      <c r="S708" s="157"/>
      <c r="T708" s="158">
        <f t="shared" si="912"/>
        <v>0</v>
      </c>
      <c r="U708" s="157">
        <f t="shared" si="915"/>
        <v>0</v>
      </c>
      <c r="V708" s="157">
        <f t="shared" si="916"/>
        <v>0</v>
      </c>
    </row>
    <row r="709" spans="1:22" s="155" customFormat="1" ht="15.75" x14ac:dyDescent="0.25">
      <c r="A709" s="151"/>
      <c r="B709" s="84"/>
      <c r="C709" s="138"/>
      <c r="D709" s="157"/>
      <c r="E709" s="157"/>
      <c r="F709" s="157"/>
      <c r="G709" s="157"/>
      <c r="H709" s="157"/>
      <c r="I709" s="158"/>
      <c r="J709" s="158"/>
      <c r="K709" s="157"/>
      <c r="L709" s="157"/>
      <c r="M709" s="157"/>
      <c r="N709" s="157"/>
      <c r="O709" s="157"/>
      <c r="P709" s="157"/>
      <c r="Q709" s="157"/>
      <c r="R709" s="157"/>
      <c r="S709" s="157"/>
      <c r="T709" s="158"/>
      <c r="U709" s="157"/>
      <c r="V709" s="157"/>
    </row>
    <row r="710" spans="1:22" s="155" customFormat="1" ht="15.75" x14ac:dyDescent="0.25">
      <c r="A710" s="151"/>
      <c r="B710" s="116"/>
      <c r="C710" s="165" t="s">
        <v>147</v>
      </c>
      <c r="D710" s="152"/>
      <c r="E710" s="152"/>
      <c r="F710" s="152">
        <f t="shared" ref="F710:U710" si="917">SUM(F711:F716)</f>
        <v>0</v>
      </c>
      <c r="G710" s="152">
        <f>G713+G714</f>
        <v>23955500</v>
      </c>
      <c r="H710" s="152">
        <f t="shared" ref="H710:Q710" si="918">H713+H714</f>
        <v>0</v>
      </c>
      <c r="I710" s="152">
        <f t="shared" si="918"/>
        <v>0</v>
      </c>
      <c r="J710" s="154">
        <f t="shared" ref="J710" si="919">SUM(J711:J716)</f>
        <v>23955500</v>
      </c>
      <c r="K710" s="152">
        <f t="shared" si="918"/>
        <v>0</v>
      </c>
      <c r="L710" s="152">
        <f>L713+L714</f>
        <v>23955500</v>
      </c>
      <c r="M710" s="152">
        <f t="shared" si="918"/>
        <v>0</v>
      </c>
      <c r="N710" s="152">
        <f t="shared" si="918"/>
        <v>0</v>
      </c>
      <c r="O710" s="152">
        <f t="shared" ref="O710" si="920">SUM(O711:O716)</f>
        <v>23955500</v>
      </c>
      <c r="P710" s="152">
        <f t="shared" si="918"/>
        <v>0</v>
      </c>
      <c r="Q710" s="152">
        <f t="shared" si="918"/>
        <v>23922500</v>
      </c>
      <c r="R710" s="152">
        <f t="shared" si="917"/>
        <v>0</v>
      </c>
      <c r="S710" s="152">
        <f t="shared" si="917"/>
        <v>0</v>
      </c>
      <c r="T710" s="154">
        <f t="shared" si="917"/>
        <v>23922500</v>
      </c>
      <c r="U710" s="154">
        <f t="shared" si="917"/>
        <v>0</v>
      </c>
      <c r="V710" s="154">
        <f>O710-T710</f>
        <v>33000</v>
      </c>
    </row>
    <row r="711" spans="1:22" s="155" customFormat="1" ht="15.75" x14ac:dyDescent="0.25">
      <c r="A711" s="151"/>
      <c r="B711" s="84"/>
      <c r="C711" s="156" t="s">
        <v>10</v>
      </c>
      <c r="D711" s="157"/>
      <c r="E711" s="157"/>
      <c r="F711" s="157"/>
      <c r="G711" s="157"/>
      <c r="H711" s="157"/>
      <c r="I711" s="158"/>
      <c r="J711" s="158">
        <f t="shared" ref="J711:J712" si="921">SUM(F711:I711)</f>
        <v>0</v>
      </c>
      <c r="K711" s="157"/>
      <c r="L711" s="157"/>
      <c r="M711" s="157"/>
      <c r="N711" s="158"/>
      <c r="O711" s="157">
        <f t="shared" ref="O711:O712" si="922">SUM(K711:N711)</f>
        <v>0</v>
      </c>
      <c r="P711" s="157"/>
      <c r="Q711" s="157"/>
      <c r="R711" s="157"/>
      <c r="S711" s="157"/>
      <c r="T711" s="158">
        <f t="shared" ref="T711:T712" si="923">SUM(P711:S711)</f>
        <v>0</v>
      </c>
      <c r="U711" s="157">
        <f t="shared" ref="U711:U712" si="924">J711-O711</f>
        <v>0</v>
      </c>
      <c r="V711" s="157">
        <f t="shared" ref="V711:V712" si="925">O711-T711</f>
        <v>0</v>
      </c>
    </row>
    <row r="712" spans="1:22" s="155" customFormat="1" ht="15.75" x14ac:dyDescent="0.25">
      <c r="A712" s="151"/>
      <c r="B712" s="84"/>
      <c r="C712" s="156" t="s">
        <v>11</v>
      </c>
      <c r="D712" s="157"/>
      <c r="E712" s="159"/>
      <c r="F712" s="157"/>
      <c r="G712" s="157"/>
      <c r="H712" s="157"/>
      <c r="I712" s="158"/>
      <c r="J712" s="160">
        <f t="shared" si="921"/>
        <v>0</v>
      </c>
      <c r="K712" s="157"/>
      <c r="L712" s="157"/>
      <c r="M712" s="157"/>
      <c r="N712" s="158"/>
      <c r="O712" s="157">
        <f t="shared" si="922"/>
        <v>0</v>
      </c>
      <c r="P712" s="157"/>
      <c r="Q712" s="157"/>
      <c r="R712" s="157"/>
      <c r="S712" s="157"/>
      <c r="T712" s="160">
        <f t="shared" si="923"/>
        <v>0</v>
      </c>
      <c r="U712" s="157">
        <f t="shared" si="924"/>
        <v>0</v>
      </c>
      <c r="V712" s="157">
        <f t="shared" si="925"/>
        <v>0</v>
      </c>
    </row>
    <row r="713" spans="1:22" s="155" customFormat="1" ht="15.75" x14ac:dyDescent="0.25">
      <c r="A713" s="151"/>
      <c r="B713" s="84"/>
      <c r="C713" s="175" t="s">
        <v>197</v>
      </c>
      <c r="D713" s="157" t="s">
        <v>157</v>
      </c>
      <c r="E713" s="159">
        <v>43927</v>
      </c>
      <c r="F713" s="157"/>
      <c r="G713" s="157">
        <v>18540500</v>
      </c>
      <c r="H713" s="157"/>
      <c r="I713" s="158"/>
      <c r="J713" s="160">
        <f t="shared" si="910"/>
        <v>18540500</v>
      </c>
      <c r="K713" s="157"/>
      <c r="L713" s="157">
        <v>18540500</v>
      </c>
      <c r="M713" s="157"/>
      <c r="N713" s="158"/>
      <c r="O713" s="157">
        <f t="shared" si="911"/>
        <v>18540500</v>
      </c>
      <c r="P713" s="157"/>
      <c r="Q713" s="157">
        <f>O713</f>
        <v>18540500</v>
      </c>
      <c r="R713" s="157"/>
      <c r="S713" s="157"/>
      <c r="T713" s="160">
        <f t="shared" si="912"/>
        <v>18540500</v>
      </c>
      <c r="U713" s="157"/>
      <c r="V713" s="157">
        <f>O713-T713</f>
        <v>0</v>
      </c>
    </row>
    <row r="714" spans="1:22" s="155" customFormat="1" ht="15.75" x14ac:dyDescent="0.25">
      <c r="A714" s="151"/>
      <c r="B714" s="84"/>
      <c r="C714" s="175" t="s">
        <v>63</v>
      </c>
      <c r="D714" s="157" t="s">
        <v>193</v>
      </c>
      <c r="E714" s="159">
        <v>43949</v>
      </c>
      <c r="F714" s="157"/>
      <c r="G714" s="157">
        <v>5415000</v>
      </c>
      <c r="H714" s="157"/>
      <c r="I714" s="158"/>
      <c r="J714" s="160">
        <f t="shared" si="910"/>
        <v>5415000</v>
      </c>
      <c r="K714" s="157"/>
      <c r="L714" s="157">
        <v>5415000</v>
      </c>
      <c r="M714" s="157"/>
      <c r="N714" s="158"/>
      <c r="O714" s="157">
        <f t="shared" si="911"/>
        <v>5415000</v>
      </c>
      <c r="P714" s="157"/>
      <c r="Q714" s="157">
        <v>5382000</v>
      </c>
      <c r="R714" s="157"/>
      <c r="S714" s="157"/>
      <c r="T714" s="160">
        <f t="shared" si="912"/>
        <v>5382000</v>
      </c>
      <c r="U714" s="157"/>
      <c r="V714" s="157">
        <f>O714-T714</f>
        <v>33000</v>
      </c>
    </row>
    <row r="715" spans="1:22" s="155" customFormat="1" ht="15.75" x14ac:dyDescent="0.25">
      <c r="A715" s="151"/>
      <c r="B715" s="84"/>
      <c r="C715" s="156" t="s">
        <v>12</v>
      </c>
      <c r="D715" s="157"/>
      <c r="E715" s="157"/>
      <c r="F715" s="157"/>
      <c r="G715" s="157"/>
      <c r="H715" s="157"/>
      <c r="I715" s="158"/>
      <c r="J715" s="158">
        <f t="shared" si="910"/>
        <v>0</v>
      </c>
      <c r="K715" s="157"/>
      <c r="L715" s="157"/>
      <c r="M715" s="157"/>
      <c r="N715" s="158"/>
      <c r="O715" s="157">
        <f t="shared" si="911"/>
        <v>0</v>
      </c>
      <c r="P715" s="157"/>
      <c r="Q715" s="157"/>
      <c r="R715" s="157"/>
      <c r="S715" s="157"/>
      <c r="T715" s="158">
        <f t="shared" si="912"/>
        <v>0</v>
      </c>
      <c r="U715" s="157">
        <f t="shared" ref="U715:U716" si="926">J715-O715</f>
        <v>0</v>
      </c>
      <c r="V715" s="157">
        <f t="shared" ref="V715:V716" si="927">O715-T715</f>
        <v>0</v>
      </c>
    </row>
    <row r="716" spans="1:22" s="155" customFormat="1" ht="15.75" x14ac:dyDescent="0.25">
      <c r="A716" s="151"/>
      <c r="B716" s="84"/>
      <c r="C716" s="156" t="s">
        <v>13</v>
      </c>
      <c r="D716" s="157"/>
      <c r="E716" s="157"/>
      <c r="F716" s="157"/>
      <c r="G716" s="157"/>
      <c r="H716" s="157"/>
      <c r="I716" s="158"/>
      <c r="J716" s="158">
        <f t="shared" si="910"/>
        <v>0</v>
      </c>
      <c r="K716" s="157"/>
      <c r="L716" s="157"/>
      <c r="M716" s="157"/>
      <c r="N716" s="158"/>
      <c r="O716" s="157">
        <f t="shared" si="911"/>
        <v>0</v>
      </c>
      <c r="P716" s="157"/>
      <c r="Q716" s="157"/>
      <c r="R716" s="157"/>
      <c r="S716" s="157"/>
      <c r="T716" s="158">
        <f t="shared" si="912"/>
        <v>0</v>
      </c>
      <c r="U716" s="157">
        <f t="shared" si="926"/>
        <v>0</v>
      </c>
      <c r="V716" s="157">
        <f t="shared" si="927"/>
        <v>0</v>
      </c>
    </row>
    <row r="717" spans="1:22" s="155" customFormat="1" ht="15.75" x14ac:dyDescent="0.25">
      <c r="A717" s="151"/>
      <c r="B717" s="84"/>
      <c r="C717" s="138"/>
      <c r="D717" s="157"/>
      <c r="E717" s="157"/>
      <c r="F717" s="157"/>
      <c r="G717" s="157"/>
      <c r="H717" s="157"/>
      <c r="I717" s="158"/>
      <c r="J717" s="158"/>
      <c r="K717" s="157"/>
      <c r="L717" s="157"/>
      <c r="M717" s="157"/>
      <c r="N717" s="157"/>
      <c r="O717" s="157"/>
      <c r="P717" s="157"/>
      <c r="Q717" s="157"/>
      <c r="R717" s="157"/>
      <c r="S717" s="157"/>
      <c r="T717" s="158"/>
      <c r="U717" s="157"/>
      <c r="V717" s="157"/>
    </row>
    <row r="718" spans="1:22" s="155" customFormat="1" ht="15.75" x14ac:dyDescent="0.25">
      <c r="A718" s="151"/>
      <c r="B718" s="116"/>
      <c r="C718" s="165" t="s">
        <v>148</v>
      </c>
      <c r="D718" s="152"/>
      <c r="E718" s="152"/>
      <c r="F718" s="152">
        <f t="shared" ref="F718:U718" si="928">SUM(F719:F724)</f>
        <v>0</v>
      </c>
      <c r="G718" s="152">
        <f>G721+G722</f>
        <v>7100500</v>
      </c>
      <c r="H718" s="152">
        <f t="shared" ref="H718:Q718" si="929">H721+H722</f>
        <v>0</v>
      </c>
      <c r="I718" s="152">
        <f t="shared" si="929"/>
        <v>0</v>
      </c>
      <c r="J718" s="154">
        <f t="shared" ref="J718" si="930">SUM(J719:J724)</f>
        <v>7100500</v>
      </c>
      <c r="K718" s="152">
        <f t="shared" si="929"/>
        <v>0</v>
      </c>
      <c r="L718" s="152">
        <f>L721+L722</f>
        <v>7100500</v>
      </c>
      <c r="M718" s="152">
        <f t="shared" si="929"/>
        <v>0</v>
      </c>
      <c r="N718" s="152">
        <f t="shared" si="929"/>
        <v>0</v>
      </c>
      <c r="O718" s="152">
        <f t="shared" ref="O718" si="931">SUM(O719:O724)</f>
        <v>7100500</v>
      </c>
      <c r="P718" s="152">
        <f t="shared" si="929"/>
        <v>0</v>
      </c>
      <c r="Q718" s="152">
        <f t="shared" si="929"/>
        <v>6209500</v>
      </c>
      <c r="R718" s="152">
        <f t="shared" si="928"/>
        <v>855000</v>
      </c>
      <c r="S718" s="152">
        <f t="shared" si="928"/>
        <v>0</v>
      </c>
      <c r="T718" s="154">
        <f t="shared" si="928"/>
        <v>7064500</v>
      </c>
      <c r="U718" s="154">
        <f t="shared" si="928"/>
        <v>0</v>
      </c>
      <c r="V718" s="154">
        <f>O718-T718</f>
        <v>36000</v>
      </c>
    </row>
    <row r="719" spans="1:22" s="155" customFormat="1" ht="15.75" x14ac:dyDescent="0.25">
      <c r="A719" s="151"/>
      <c r="B719" s="84"/>
      <c r="C719" s="156" t="s">
        <v>10</v>
      </c>
      <c r="D719" s="157"/>
      <c r="E719" s="157"/>
      <c r="F719" s="157"/>
      <c r="G719" s="157"/>
      <c r="H719" s="157"/>
      <c r="I719" s="158"/>
      <c r="J719" s="158">
        <f t="shared" ref="J719:J720" si="932">SUM(F719:I719)</f>
        <v>0</v>
      </c>
      <c r="K719" s="157"/>
      <c r="L719" s="157"/>
      <c r="M719" s="157"/>
      <c r="N719" s="158"/>
      <c r="O719" s="157">
        <f t="shared" ref="O719:O720" si="933">SUM(K719:N719)</f>
        <v>0</v>
      </c>
      <c r="P719" s="157"/>
      <c r="Q719" s="157"/>
      <c r="R719" s="157"/>
      <c r="S719" s="157"/>
      <c r="T719" s="158">
        <f t="shared" ref="T719:T720" si="934">SUM(P719:S719)</f>
        <v>0</v>
      </c>
      <c r="U719" s="157">
        <f t="shared" ref="U719:U720" si="935">J719-O719</f>
        <v>0</v>
      </c>
      <c r="V719" s="157">
        <f t="shared" ref="V719:V720" si="936">O719-T719</f>
        <v>0</v>
      </c>
    </row>
    <row r="720" spans="1:22" s="155" customFormat="1" ht="15.75" x14ac:dyDescent="0.25">
      <c r="A720" s="151"/>
      <c r="B720" s="84"/>
      <c r="C720" s="156" t="s">
        <v>11</v>
      </c>
      <c r="D720" s="157"/>
      <c r="E720" s="159"/>
      <c r="F720" s="157"/>
      <c r="G720" s="157"/>
      <c r="H720" s="157"/>
      <c r="I720" s="158"/>
      <c r="J720" s="160">
        <f t="shared" si="932"/>
        <v>0</v>
      </c>
      <c r="K720" s="157"/>
      <c r="L720" s="157"/>
      <c r="M720" s="157"/>
      <c r="N720" s="158"/>
      <c r="O720" s="157">
        <f t="shared" si="933"/>
        <v>0</v>
      </c>
      <c r="P720" s="157"/>
      <c r="Q720" s="157"/>
      <c r="R720" s="157"/>
      <c r="S720" s="157"/>
      <c r="T720" s="160">
        <f t="shared" si="934"/>
        <v>0</v>
      </c>
      <c r="U720" s="157">
        <f t="shared" si="935"/>
        <v>0</v>
      </c>
      <c r="V720" s="157">
        <f t="shared" si="936"/>
        <v>0</v>
      </c>
    </row>
    <row r="721" spans="1:22" s="155" customFormat="1" ht="15.75" x14ac:dyDescent="0.25">
      <c r="A721" s="151"/>
      <c r="B721" s="84"/>
      <c r="C721" s="175" t="s">
        <v>197</v>
      </c>
      <c r="D721" s="157" t="s">
        <v>157</v>
      </c>
      <c r="E721" s="159">
        <v>43927</v>
      </c>
      <c r="F721" s="157"/>
      <c r="G721" s="157">
        <v>6209500</v>
      </c>
      <c r="H721" s="157"/>
      <c r="I721" s="158"/>
      <c r="J721" s="160">
        <f t="shared" si="910"/>
        <v>6209500</v>
      </c>
      <c r="K721" s="157"/>
      <c r="L721" s="157">
        <v>6209500</v>
      </c>
      <c r="M721" s="157"/>
      <c r="N721" s="158"/>
      <c r="O721" s="157">
        <f t="shared" si="911"/>
        <v>6209500</v>
      </c>
      <c r="P721" s="157"/>
      <c r="Q721" s="157">
        <f>O721</f>
        <v>6209500</v>
      </c>
      <c r="R721" s="157"/>
      <c r="S721" s="157"/>
      <c r="T721" s="160">
        <f t="shared" si="912"/>
        <v>6209500</v>
      </c>
      <c r="U721" s="157"/>
      <c r="V721" s="157">
        <f>O721-T721</f>
        <v>0</v>
      </c>
    </row>
    <row r="722" spans="1:22" s="155" customFormat="1" ht="15.75" x14ac:dyDescent="0.25">
      <c r="A722" s="151"/>
      <c r="B722" s="84"/>
      <c r="C722" s="175" t="s">
        <v>63</v>
      </c>
      <c r="D722" s="157" t="s">
        <v>158</v>
      </c>
      <c r="E722" s="159">
        <v>43938</v>
      </c>
      <c r="F722" s="157"/>
      <c r="G722" s="157">
        <v>891000</v>
      </c>
      <c r="H722" s="157"/>
      <c r="I722" s="158"/>
      <c r="J722" s="160">
        <f t="shared" si="910"/>
        <v>891000</v>
      </c>
      <c r="K722" s="157"/>
      <c r="L722" s="157">
        <v>891000</v>
      </c>
      <c r="M722" s="157"/>
      <c r="N722" s="158"/>
      <c r="O722" s="157">
        <f t="shared" si="911"/>
        <v>891000</v>
      </c>
      <c r="P722" s="157"/>
      <c r="Q722" s="157"/>
      <c r="R722" s="157">
        <v>855000</v>
      </c>
      <c r="S722" s="157"/>
      <c r="T722" s="160">
        <f t="shared" si="912"/>
        <v>855000</v>
      </c>
      <c r="U722" s="157"/>
      <c r="V722" s="157">
        <f>O722-T722</f>
        <v>36000</v>
      </c>
    </row>
    <row r="723" spans="1:22" s="155" customFormat="1" ht="15.75" x14ac:dyDescent="0.25">
      <c r="A723" s="151"/>
      <c r="B723" s="84"/>
      <c r="C723" s="156" t="s">
        <v>12</v>
      </c>
      <c r="D723" s="157"/>
      <c r="E723" s="157"/>
      <c r="F723" s="157"/>
      <c r="G723" s="157"/>
      <c r="H723" s="157"/>
      <c r="I723" s="158"/>
      <c r="J723" s="158">
        <f t="shared" si="910"/>
        <v>0</v>
      </c>
      <c r="K723" s="157"/>
      <c r="L723" s="157"/>
      <c r="M723" s="157"/>
      <c r="N723" s="158"/>
      <c r="O723" s="157">
        <f t="shared" si="911"/>
        <v>0</v>
      </c>
      <c r="P723" s="157"/>
      <c r="Q723" s="157"/>
      <c r="R723" s="157"/>
      <c r="S723" s="157"/>
      <c r="T723" s="158">
        <f t="shared" si="912"/>
        <v>0</v>
      </c>
      <c r="U723" s="157">
        <f t="shared" ref="U723:U724" si="937">J723-O723</f>
        <v>0</v>
      </c>
      <c r="V723" s="157">
        <f t="shared" ref="V723:V724" si="938">O723-T723</f>
        <v>0</v>
      </c>
    </row>
    <row r="724" spans="1:22" s="155" customFormat="1" ht="15.75" x14ac:dyDescent="0.25">
      <c r="A724" s="151"/>
      <c r="B724" s="84"/>
      <c r="C724" s="156" t="s">
        <v>13</v>
      </c>
      <c r="D724" s="157"/>
      <c r="E724" s="157"/>
      <c r="F724" s="157"/>
      <c r="G724" s="157"/>
      <c r="H724" s="157"/>
      <c r="I724" s="158"/>
      <c r="J724" s="158">
        <f t="shared" si="910"/>
        <v>0</v>
      </c>
      <c r="K724" s="157"/>
      <c r="L724" s="157"/>
      <c r="M724" s="157"/>
      <c r="N724" s="158"/>
      <c r="O724" s="157">
        <f t="shared" si="911"/>
        <v>0</v>
      </c>
      <c r="P724" s="157"/>
      <c r="Q724" s="157"/>
      <c r="R724" s="157"/>
      <c r="S724" s="157"/>
      <c r="T724" s="158">
        <f t="shared" si="912"/>
        <v>0</v>
      </c>
      <c r="U724" s="157">
        <f t="shared" si="937"/>
        <v>0</v>
      </c>
      <c r="V724" s="157">
        <f t="shared" si="938"/>
        <v>0</v>
      </c>
    </row>
    <row r="725" spans="1:22" s="155" customFormat="1" ht="15.75" x14ac:dyDescent="0.25">
      <c r="A725" s="151"/>
      <c r="B725" s="84"/>
      <c r="C725" s="138"/>
      <c r="D725" s="157"/>
      <c r="E725" s="157"/>
      <c r="F725" s="157"/>
      <c r="G725" s="157"/>
      <c r="H725" s="157"/>
      <c r="I725" s="158"/>
      <c r="J725" s="158"/>
      <c r="K725" s="157"/>
      <c r="L725" s="157"/>
      <c r="M725" s="157"/>
      <c r="N725" s="157"/>
      <c r="O725" s="157"/>
      <c r="P725" s="157"/>
      <c r="Q725" s="157"/>
      <c r="R725" s="157"/>
      <c r="S725" s="157"/>
      <c r="T725" s="158"/>
      <c r="U725" s="157"/>
      <c r="V725" s="157"/>
    </row>
    <row r="726" spans="1:22" s="155" customFormat="1" ht="15.75" x14ac:dyDescent="0.25">
      <c r="A726" s="151"/>
      <c r="B726" s="116"/>
      <c r="C726" s="165" t="s">
        <v>149</v>
      </c>
      <c r="D726" s="152"/>
      <c r="E726" s="152"/>
      <c r="F726" s="152">
        <f t="shared" ref="F726:U726" si="939">SUM(F727:F732)</f>
        <v>0</v>
      </c>
      <c r="G726" s="152">
        <f>G729+G730</f>
        <v>22287000</v>
      </c>
      <c r="H726" s="152">
        <f t="shared" ref="H726:Q726" si="940">H729+H730</f>
        <v>0</v>
      </c>
      <c r="I726" s="152">
        <f t="shared" si="940"/>
        <v>0</v>
      </c>
      <c r="J726" s="154">
        <f t="shared" ref="J726" si="941">SUM(J727:J732)</f>
        <v>22287000</v>
      </c>
      <c r="K726" s="152">
        <f t="shared" si="940"/>
        <v>0</v>
      </c>
      <c r="L726" s="152">
        <f>L729+L730</f>
        <v>22287000</v>
      </c>
      <c r="M726" s="152">
        <f t="shared" si="940"/>
        <v>0</v>
      </c>
      <c r="N726" s="152">
        <f t="shared" si="940"/>
        <v>0</v>
      </c>
      <c r="O726" s="152">
        <f t="shared" ref="O726" si="942">SUM(O727:O732)</f>
        <v>22287000</v>
      </c>
      <c r="P726" s="152">
        <f t="shared" si="940"/>
        <v>0</v>
      </c>
      <c r="Q726" s="152">
        <f t="shared" si="940"/>
        <v>17853000</v>
      </c>
      <c r="R726" s="152">
        <f t="shared" si="939"/>
        <v>4320000</v>
      </c>
      <c r="S726" s="152">
        <f t="shared" si="939"/>
        <v>0</v>
      </c>
      <c r="T726" s="154">
        <f t="shared" si="939"/>
        <v>22173000</v>
      </c>
      <c r="U726" s="154">
        <f t="shared" si="939"/>
        <v>0</v>
      </c>
      <c r="V726" s="154">
        <f>O726-T726</f>
        <v>114000</v>
      </c>
    </row>
    <row r="727" spans="1:22" s="155" customFormat="1" ht="15.75" x14ac:dyDescent="0.25">
      <c r="A727" s="151"/>
      <c r="B727" s="84"/>
      <c r="C727" s="156" t="s">
        <v>10</v>
      </c>
      <c r="D727" s="157"/>
      <c r="E727" s="157"/>
      <c r="F727" s="157"/>
      <c r="G727" s="157"/>
      <c r="H727" s="157"/>
      <c r="I727" s="158"/>
      <c r="J727" s="158">
        <f t="shared" ref="J727:J728" si="943">SUM(F727:I727)</f>
        <v>0</v>
      </c>
      <c r="K727" s="157"/>
      <c r="L727" s="157"/>
      <c r="M727" s="157"/>
      <c r="N727" s="158"/>
      <c r="O727" s="157">
        <f t="shared" ref="O727:O728" si="944">SUM(K727:N727)</f>
        <v>0</v>
      </c>
      <c r="P727" s="157"/>
      <c r="Q727" s="157"/>
      <c r="R727" s="157"/>
      <c r="S727" s="157"/>
      <c r="T727" s="158">
        <f t="shared" ref="T727:T728" si="945">SUM(P727:S727)</f>
        <v>0</v>
      </c>
      <c r="U727" s="157">
        <f t="shared" ref="U727:U728" si="946">J727-O727</f>
        <v>0</v>
      </c>
      <c r="V727" s="157">
        <f t="shared" ref="V727:V728" si="947">O727-T727</f>
        <v>0</v>
      </c>
    </row>
    <row r="728" spans="1:22" s="155" customFormat="1" ht="15.75" x14ac:dyDescent="0.25">
      <c r="A728" s="151"/>
      <c r="B728" s="84"/>
      <c r="C728" s="156" t="s">
        <v>11</v>
      </c>
      <c r="D728" s="157"/>
      <c r="E728" s="159"/>
      <c r="F728" s="157"/>
      <c r="G728" s="157"/>
      <c r="H728" s="157"/>
      <c r="I728" s="158"/>
      <c r="J728" s="160">
        <f t="shared" si="943"/>
        <v>0</v>
      </c>
      <c r="K728" s="157"/>
      <c r="L728" s="157"/>
      <c r="M728" s="157"/>
      <c r="N728" s="158"/>
      <c r="O728" s="157">
        <f t="shared" si="944"/>
        <v>0</v>
      </c>
      <c r="P728" s="157"/>
      <c r="Q728" s="157"/>
      <c r="R728" s="157"/>
      <c r="S728" s="157"/>
      <c r="T728" s="160">
        <f t="shared" si="945"/>
        <v>0</v>
      </c>
      <c r="U728" s="157">
        <f t="shared" si="946"/>
        <v>0</v>
      </c>
      <c r="V728" s="157">
        <f t="shared" si="947"/>
        <v>0</v>
      </c>
    </row>
    <row r="729" spans="1:22" s="155" customFormat="1" ht="15.75" x14ac:dyDescent="0.25">
      <c r="A729" s="151"/>
      <c r="B729" s="84"/>
      <c r="C729" s="175" t="s">
        <v>197</v>
      </c>
      <c r="D729" s="157" t="s">
        <v>157</v>
      </c>
      <c r="E729" s="159">
        <v>43927</v>
      </c>
      <c r="F729" s="157"/>
      <c r="G729" s="157">
        <v>17853000</v>
      </c>
      <c r="H729" s="157"/>
      <c r="I729" s="158"/>
      <c r="J729" s="160">
        <f t="shared" si="910"/>
        <v>17853000</v>
      </c>
      <c r="K729" s="157"/>
      <c r="L729" s="157">
        <v>17853000</v>
      </c>
      <c r="M729" s="157"/>
      <c r="N729" s="158"/>
      <c r="O729" s="157">
        <f t="shared" si="911"/>
        <v>17853000</v>
      </c>
      <c r="P729" s="157"/>
      <c r="Q729" s="157">
        <f>O729</f>
        <v>17853000</v>
      </c>
      <c r="R729" s="157"/>
      <c r="S729" s="157"/>
      <c r="T729" s="160">
        <f t="shared" si="912"/>
        <v>17853000</v>
      </c>
      <c r="U729" s="157"/>
      <c r="V729" s="157">
        <f>O729-T729</f>
        <v>0</v>
      </c>
    </row>
    <row r="730" spans="1:22" s="155" customFormat="1" ht="15.75" x14ac:dyDescent="0.25">
      <c r="A730" s="151"/>
      <c r="B730" s="84"/>
      <c r="C730" s="175" t="s">
        <v>63</v>
      </c>
      <c r="D730" s="157" t="s">
        <v>159</v>
      </c>
      <c r="E730" s="159">
        <v>43941</v>
      </c>
      <c r="F730" s="157"/>
      <c r="G730" s="157">
        <v>4434000</v>
      </c>
      <c r="H730" s="157"/>
      <c r="I730" s="158"/>
      <c r="J730" s="160">
        <f t="shared" si="910"/>
        <v>4434000</v>
      </c>
      <c r="K730" s="157"/>
      <c r="L730" s="157">
        <v>4434000</v>
      </c>
      <c r="M730" s="157"/>
      <c r="N730" s="158"/>
      <c r="O730" s="157">
        <f t="shared" si="911"/>
        <v>4434000</v>
      </c>
      <c r="P730" s="157"/>
      <c r="Q730" s="157"/>
      <c r="R730" s="157">
        <v>4320000</v>
      </c>
      <c r="S730" s="157"/>
      <c r="T730" s="160">
        <f t="shared" si="912"/>
        <v>4320000</v>
      </c>
      <c r="U730" s="157"/>
      <c r="V730" s="157">
        <f>O730-T730</f>
        <v>114000</v>
      </c>
    </row>
    <row r="731" spans="1:22" s="155" customFormat="1" ht="15.75" x14ac:dyDescent="0.25">
      <c r="A731" s="151"/>
      <c r="B731" s="84"/>
      <c r="C731" s="156" t="s">
        <v>12</v>
      </c>
      <c r="D731" s="157"/>
      <c r="E731" s="157"/>
      <c r="F731" s="157"/>
      <c r="G731" s="157"/>
      <c r="H731" s="157"/>
      <c r="I731" s="158"/>
      <c r="J731" s="158">
        <f t="shared" si="910"/>
        <v>0</v>
      </c>
      <c r="K731" s="157"/>
      <c r="L731" s="157"/>
      <c r="M731" s="157"/>
      <c r="N731" s="158"/>
      <c r="O731" s="157">
        <f t="shared" si="911"/>
        <v>0</v>
      </c>
      <c r="P731" s="157"/>
      <c r="Q731" s="157"/>
      <c r="R731" s="157"/>
      <c r="S731" s="157"/>
      <c r="T731" s="158">
        <f t="shared" si="912"/>
        <v>0</v>
      </c>
      <c r="U731" s="157">
        <f t="shared" ref="U731:U732" si="948">J731-O731</f>
        <v>0</v>
      </c>
      <c r="V731" s="157">
        <f t="shared" ref="V731:V732" si="949">O731-T731</f>
        <v>0</v>
      </c>
    </row>
    <row r="732" spans="1:22" s="155" customFormat="1" ht="15.75" x14ac:dyDescent="0.25">
      <c r="A732" s="151"/>
      <c r="B732" s="84"/>
      <c r="C732" s="156" t="s">
        <v>13</v>
      </c>
      <c r="D732" s="157"/>
      <c r="E732" s="157"/>
      <c r="F732" s="157"/>
      <c r="G732" s="157"/>
      <c r="H732" s="157"/>
      <c r="I732" s="158"/>
      <c r="J732" s="158">
        <f t="shared" si="910"/>
        <v>0</v>
      </c>
      <c r="K732" s="157"/>
      <c r="L732" s="157"/>
      <c r="M732" s="157"/>
      <c r="N732" s="158"/>
      <c r="O732" s="157">
        <f t="shared" si="911"/>
        <v>0</v>
      </c>
      <c r="P732" s="157"/>
      <c r="Q732" s="157"/>
      <c r="R732" s="157"/>
      <c r="S732" s="157"/>
      <c r="T732" s="158">
        <f t="shared" si="912"/>
        <v>0</v>
      </c>
      <c r="U732" s="157">
        <f t="shared" si="948"/>
        <v>0</v>
      </c>
      <c r="V732" s="157">
        <f t="shared" si="949"/>
        <v>0</v>
      </c>
    </row>
    <row r="733" spans="1:22" s="155" customFormat="1" ht="15.75" x14ac:dyDescent="0.25">
      <c r="A733" s="151"/>
      <c r="B733" s="84"/>
      <c r="C733" s="138"/>
      <c r="D733" s="157"/>
      <c r="E733" s="157"/>
      <c r="F733" s="157"/>
      <c r="G733" s="157"/>
      <c r="H733" s="157"/>
      <c r="I733" s="158"/>
      <c r="J733" s="158"/>
      <c r="K733" s="157"/>
      <c r="L733" s="157"/>
      <c r="M733" s="157"/>
      <c r="N733" s="157"/>
      <c r="O733" s="157"/>
      <c r="P733" s="157"/>
      <c r="Q733" s="157"/>
      <c r="R733" s="157"/>
      <c r="S733" s="157"/>
      <c r="T733" s="158"/>
      <c r="U733" s="157"/>
      <c r="V733" s="157"/>
    </row>
    <row r="734" spans="1:22" s="155" customFormat="1" ht="15.75" x14ac:dyDescent="0.25">
      <c r="A734" s="151"/>
      <c r="B734" s="116"/>
      <c r="C734" s="165" t="s">
        <v>150</v>
      </c>
      <c r="D734" s="152"/>
      <c r="E734" s="152"/>
      <c r="F734" s="152">
        <f t="shared" ref="F734:U734" si="950">SUM(F735:F740)</f>
        <v>0</v>
      </c>
      <c r="G734" s="152">
        <f>G737+G738</f>
        <v>32759500</v>
      </c>
      <c r="H734" s="152">
        <f t="shared" ref="H734:Q734" si="951">H737+H738</f>
        <v>0</v>
      </c>
      <c r="I734" s="152">
        <f t="shared" si="951"/>
        <v>0</v>
      </c>
      <c r="J734" s="154">
        <f>SUM(J735:J740)</f>
        <v>32759500</v>
      </c>
      <c r="K734" s="152">
        <f t="shared" si="951"/>
        <v>0</v>
      </c>
      <c r="L734" s="152">
        <f>L737+L738</f>
        <v>32759500</v>
      </c>
      <c r="M734" s="152">
        <f t="shared" si="951"/>
        <v>0</v>
      </c>
      <c r="N734" s="152">
        <f t="shared" si="951"/>
        <v>0</v>
      </c>
      <c r="O734" s="152">
        <f>SUM(O735:O740)</f>
        <v>32759500</v>
      </c>
      <c r="P734" s="152">
        <f t="shared" si="951"/>
        <v>0</v>
      </c>
      <c r="Q734" s="152">
        <f t="shared" si="951"/>
        <v>18909000</v>
      </c>
      <c r="R734" s="152">
        <f t="shared" si="950"/>
        <v>6374500</v>
      </c>
      <c r="S734" s="152">
        <f t="shared" si="950"/>
        <v>0</v>
      </c>
      <c r="T734" s="154">
        <f>SUM(T735:T740)</f>
        <v>25283500</v>
      </c>
      <c r="U734" s="154">
        <f t="shared" si="950"/>
        <v>0</v>
      </c>
      <c r="V734" s="154">
        <f>O734-T734</f>
        <v>7476000</v>
      </c>
    </row>
    <row r="735" spans="1:22" s="155" customFormat="1" ht="15.75" x14ac:dyDescent="0.25">
      <c r="A735" s="151"/>
      <c r="B735" s="84"/>
      <c r="C735" s="156" t="s">
        <v>10</v>
      </c>
      <c r="D735" s="157"/>
      <c r="E735" s="157"/>
      <c r="F735" s="157"/>
      <c r="G735" s="157"/>
      <c r="H735" s="157"/>
      <c r="I735" s="158"/>
      <c r="J735" s="158">
        <f>SUM(F735:I735)</f>
        <v>0</v>
      </c>
      <c r="K735" s="157"/>
      <c r="L735" s="157"/>
      <c r="M735" s="157"/>
      <c r="N735" s="158"/>
      <c r="O735" s="157">
        <f>SUM(K735:N735)</f>
        <v>0</v>
      </c>
      <c r="P735" s="157"/>
      <c r="Q735" s="157"/>
      <c r="R735" s="157"/>
      <c r="S735" s="157"/>
      <c r="T735" s="158">
        <f>SUM(P735:S735)</f>
        <v>0</v>
      </c>
      <c r="U735" s="157">
        <f t="shared" ref="U735:U736" si="952">J735-O735</f>
        <v>0</v>
      </c>
      <c r="V735" s="157">
        <f t="shared" ref="V735:V736" si="953">O735-T735</f>
        <v>0</v>
      </c>
    </row>
    <row r="736" spans="1:22" s="155" customFormat="1" ht="15.75" x14ac:dyDescent="0.25">
      <c r="A736" s="151"/>
      <c r="B736" s="84"/>
      <c r="C736" s="156" t="s">
        <v>11</v>
      </c>
      <c r="D736" s="157"/>
      <c r="E736" s="159"/>
      <c r="F736" s="157"/>
      <c r="G736" s="157"/>
      <c r="H736" s="157"/>
      <c r="I736" s="158"/>
      <c r="J736" s="160">
        <f>SUM(F736:I736)</f>
        <v>0</v>
      </c>
      <c r="K736" s="157"/>
      <c r="L736" s="157"/>
      <c r="M736" s="157"/>
      <c r="N736" s="158"/>
      <c r="O736" s="157">
        <f>SUM(K736:N736)</f>
        <v>0</v>
      </c>
      <c r="P736" s="157"/>
      <c r="Q736" s="157"/>
      <c r="R736" s="157"/>
      <c r="S736" s="157"/>
      <c r="T736" s="160">
        <f>SUM(P736:S736)</f>
        <v>0</v>
      </c>
      <c r="U736" s="157">
        <f t="shared" si="952"/>
        <v>0</v>
      </c>
      <c r="V736" s="157">
        <f t="shared" si="953"/>
        <v>0</v>
      </c>
    </row>
    <row r="737" spans="1:22" s="155" customFormat="1" ht="15.75" x14ac:dyDescent="0.25">
      <c r="A737" s="151"/>
      <c r="B737" s="84"/>
      <c r="C737" s="175" t="s">
        <v>197</v>
      </c>
      <c r="D737" s="157" t="s">
        <v>157</v>
      </c>
      <c r="E737" s="159">
        <v>43927</v>
      </c>
      <c r="F737" s="157"/>
      <c r="G737" s="157">
        <v>25283500</v>
      </c>
      <c r="H737" s="157"/>
      <c r="I737" s="158"/>
      <c r="J737" s="160">
        <f t="shared" ref="J737:J738" si="954">SUM(F737:I737)</f>
        <v>25283500</v>
      </c>
      <c r="K737" s="157"/>
      <c r="L737" s="157">
        <v>25283500</v>
      </c>
      <c r="M737" s="157"/>
      <c r="N737" s="158"/>
      <c r="O737" s="157">
        <f t="shared" ref="O737:O738" si="955">SUM(K737:N737)</f>
        <v>25283500</v>
      </c>
      <c r="P737" s="157"/>
      <c r="Q737" s="157">
        <v>18909000</v>
      </c>
      <c r="R737" s="157">
        <v>6374500</v>
      </c>
      <c r="S737" s="157"/>
      <c r="T737" s="160">
        <f t="shared" ref="T737:T738" si="956">SUM(P737:S737)</f>
        <v>25283500</v>
      </c>
      <c r="U737" s="157"/>
      <c r="V737" s="157">
        <f>O737-T737</f>
        <v>0</v>
      </c>
    </row>
    <row r="738" spans="1:22" s="155" customFormat="1" ht="15.75" x14ac:dyDescent="0.25">
      <c r="A738" s="151"/>
      <c r="B738" s="84"/>
      <c r="C738" s="175" t="s">
        <v>63</v>
      </c>
      <c r="D738" s="157" t="s">
        <v>194</v>
      </c>
      <c r="E738" s="159">
        <v>43949</v>
      </c>
      <c r="F738" s="157"/>
      <c r="G738" s="157">
        <v>7476000</v>
      </c>
      <c r="H738" s="157"/>
      <c r="I738" s="158"/>
      <c r="J738" s="160">
        <f t="shared" si="954"/>
        <v>7476000</v>
      </c>
      <c r="K738" s="157"/>
      <c r="L738" s="157">
        <v>7476000</v>
      </c>
      <c r="M738" s="157"/>
      <c r="N738" s="158"/>
      <c r="O738" s="157">
        <f t="shared" si="955"/>
        <v>7476000</v>
      </c>
      <c r="P738" s="157"/>
      <c r="Q738" s="157"/>
      <c r="R738" s="157"/>
      <c r="S738" s="157"/>
      <c r="T738" s="160">
        <f t="shared" si="956"/>
        <v>0</v>
      </c>
      <c r="U738" s="157"/>
      <c r="V738" s="157">
        <f>O738-T738</f>
        <v>7476000</v>
      </c>
    </row>
    <row r="739" spans="1:22" s="155" customFormat="1" ht="15.75" x14ac:dyDescent="0.25">
      <c r="A739" s="151"/>
      <c r="B739" s="84"/>
      <c r="C739" s="156" t="s">
        <v>12</v>
      </c>
      <c r="D739" s="157"/>
      <c r="E739" s="157"/>
      <c r="F739" s="157"/>
      <c r="G739" s="157"/>
      <c r="H739" s="157"/>
      <c r="I739" s="158"/>
      <c r="J739" s="158">
        <f>SUM(F739:I739)</f>
        <v>0</v>
      </c>
      <c r="K739" s="157"/>
      <c r="L739" s="157"/>
      <c r="M739" s="157"/>
      <c r="N739" s="158"/>
      <c r="O739" s="157">
        <f>SUM(K739:N739)</f>
        <v>0</v>
      </c>
      <c r="P739" s="157"/>
      <c r="Q739" s="157"/>
      <c r="R739" s="157"/>
      <c r="S739" s="157"/>
      <c r="T739" s="158">
        <f>SUM(P739:S739)</f>
        <v>0</v>
      </c>
      <c r="U739" s="157">
        <f t="shared" ref="U739:U740" si="957">J739-O739</f>
        <v>0</v>
      </c>
      <c r="V739" s="157">
        <f t="shared" ref="V739:V740" si="958">O739-T739</f>
        <v>0</v>
      </c>
    </row>
    <row r="740" spans="1:22" s="155" customFormat="1" ht="15.75" x14ac:dyDescent="0.25">
      <c r="A740" s="151"/>
      <c r="B740" s="84"/>
      <c r="C740" s="156" t="s">
        <v>13</v>
      </c>
      <c r="D740" s="157"/>
      <c r="E740" s="157"/>
      <c r="F740" s="157"/>
      <c r="G740" s="157"/>
      <c r="H740" s="157"/>
      <c r="I740" s="158"/>
      <c r="J740" s="158">
        <f>SUM(F740:I740)</f>
        <v>0</v>
      </c>
      <c r="K740" s="157"/>
      <c r="L740" s="157"/>
      <c r="M740" s="157"/>
      <c r="N740" s="158"/>
      <c r="O740" s="157">
        <f>SUM(K740:N740)</f>
        <v>0</v>
      </c>
      <c r="P740" s="157"/>
      <c r="Q740" s="157"/>
      <c r="R740" s="157"/>
      <c r="S740" s="157"/>
      <c r="T740" s="158">
        <f>SUM(P740:S740)</f>
        <v>0</v>
      </c>
      <c r="U740" s="157">
        <f t="shared" si="957"/>
        <v>0</v>
      </c>
      <c r="V740" s="157">
        <f t="shared" si="958"/>
        <v>0</v>
      </c>
    </row>
    <row r="741" spans="1:22" s="155" customFormat="1" ht="15.75" x14ac:dyDescent="0.25">
      <c r="A741" s="151"/>
      <c r="B741" s="84"/>
      <c r="C741" s="138"/>
      <c r="D741" s="157"/>
      <c r="E741" s="157"/>
      <c r="F741" s="157"/>
      <c r="G741" s="157"/>
      <c r="H741" s="157"/>
      <c r="I741" s="158"/>
      <c r="J741" s="158"/>
      <c r="K741" s="157"/>
      <c r="L741" s="157"/>
      <c r="M741" s="157"/>
      <c r="N741" s="157"/>
      <c r="O741" s="157"/>
      <c r="P741" s="157"/>
      <c r="Q741" s="157"/>
      <c r="R741" s="157"/>
      <c r="S741" s="157"/>
      <c r="T741" s="158"/>
      <c r="U741" s="157"/>
      <c r="V741" s="157"/>
    </row>
    <row r="742" spans="1:22" s="155" customFormat="1" ht="15.75" x14ac:dyDescent="0.25">
      <c r="A742" s="151"/>
      <c r="B742" s="116"/>
      <c r="C742" s="165" t="s">
        <v>151</v>
      </c>
      <c r="D742" s="152"/>
      <c r="E742" s="152"/>
      <c r="F742" s="152">
        <f t="shared" ref="F742:U742" si="959">SUM(F743:F748)</f>
        <v>0</v>
      </c>
      <c r="G742" s="152">
        <f>G745+G746</f>
        <v>20108000</v>
      </c>
      <c r="H742" s="152">
        <f t="shared" ref="H742:Q742" si="960">H745+H746</f>
        <v>0</v>
      </c>
      <c r="I742" s="152">
        <f t="shared" si="960"/>
        <v>0</v>
      </c>
      <c r="J742" s="154">
        <f>SUM(J743:J748)</f>
        <v>20108000</v>
      </c>
      <c r="K742" s="152">
        <f t="shared" si="960"/>
        <v>0</v>
      </c>
      <c r="L742" s="152">
        <f>L745+L746</f>
        <v>20108000</v>
      </c>
      <c r="M742" s="152">
        <f t="shared" si="960"/>
        <v>0</v>
      </c>
      <c r="N742" s="152">
        <f t="shared" si="960"/>
        <v>0</v>
      </c>
      <c r="O742" s="152">
        <f>SUM(O743:O748)</f>
        <v>20108000</v>
      </c>
      <c r="P742" s="152">
        <f t="shared" si="960"/>
        <v>0</v>
      </c>
      <c r="Q742" s="152">
        <f t="shared" si="960"/>
        <v>20108000</v>
      </c>
      <c r="R742" s="152">
        <f t="shared" si="959"/>
        <v>0</v>
      </c>
      <c r="S742" s="152">
        <f t="shared" si="959"/>
        <v>0</v>
      </c>
      <c r="T742" s="154">
        <f>SUM(T743:T748)</f>
        <v>20108000</v>
      </c>
      <c r="U742" s="154">
        <f t="shared" si="959"/>
        <v>0</v>
      </c>
      <c r="V742" s="154">
        <f>O742-T742</f>
        <v>0</v>
      </c>
    </row>
    <row r="743" spans="1:22" s="155" customFormat="1" ht="15.75" x14ac:dyDescent="0.25">
      <c r="A743" s="151"/>
      <c r="B743" s="84"/>
      <c r="C743" s="156" t="s">
        <v>10</v>
      </c>
      <c r="D743" s="157"/>
      <c r="E743" s="157"/>
      <c r="F743" s="157"/>
      <c r="G743" s="157"/>
      <c r="H743" s="157"/>
      <c r="I743" s="158"/>
      <c r="J743" s="158">
        <f>SUM(F743:I743)</f>
        <v>0</v>
      </c>
      <c r="K743" s="157"/>
      <c r="L743" s="157"/>
      <c r="M743" s="157"/>
      <c r="N743" s="158"/>
      <c r="O743" s="157">
        <f>SUM(K743:N743)</f>
        <v>0</v>
      </c>
      <c r="P743" s="157"/>
      <c r="Q743" s="157"/>
      <c r="R743" s="157"/>
      <c r="S743" s="157"/>
      <c r="T743" s="158">
        <f>SUM(P743:S743)</f>
        <v>0</v>
      </c>
      <c r="U743" s="157">
        <f t="shared" ref="U743:U744" si="961">J743-O743</f>
        <v>0</v>
      </c>
      <c r="V743" s="157">
        <f t="shared" ref="V743:V744" si="962">O743-T743</f>
        <v>0</v>
      </c>
    </row>
    <row r="744" spans="1:22" s="155" customFormat="1" ht="15.75" x14ac:dyDescent="0.25">
      <c r="A744" s="151"/>
      <c r="B744" s="84"/>
      <c r="C744" s="156" t="s">
        <v>11</v>
      </c>
      <c r="D744" s="157"/>
      <c r="E744" s="159"/>
      <c r="F744" s="157"/>
      <c r="G744" s="157"/>
      <c r="H744" s="157"/>
      <c r="I744" s="158"/>
      <c r="J744" s="160">
        <f>SUM(F744:I744)</f>
        <v>0</v>
      </c>
      <c r="K744" s="157"/>
      <c r="L744" s="157"/>
      <c r="M744" s="157"/>
      <c r="N744" s="158"/>
      <c r="O744" s="157">
        <f>SUM(K744:N744)</f>
        <v>0</v>
      </c>
      <c r="P744" s="157"/>
      <c r="Q744" s="157"/>
      <c r="R744" s="157"/>
      <c r="S744" s="157"/>
      <c r="T744" s="160">
        <f>SUM(P744:S744)</f>
        <v>0</v>
      </c>
      <c r="U744" s="157">
        <f t="shared" si="961"/>
        <v>0</v>
      </c>
      <c r="V744" s="157">
        <f t="shared" si="962"/>
        <v>0</v>
      </c>
    </row>
    <row r="745" spans="1:22" s="155" customFormat="1" ht="15.75" x14ac:dyDescent="0.25">
      <c r="A745" s="151"/>
      <c r="B745" s="84"/>
      <c r="C745" s="175" t="s">
        <v>197</v>
      </c>
      <c r="D745" s="157" t="s">
        <v>157</v>
      </c>
      <c r="E745" s="159">
        <v>43927</v>
      </c>
      <c r="F745" s="157"/>
      <c r="G745" s="157">
        <v>20108000</v>
      </c>
      <c r="H745" s="157"/>
      <c r="I745" s="158"/>
      <c r="J745" s="160">
        <f t="shared" ref="J745:J746" si="963">SUM(F745:I745)</f>
        <v>20108000</v>
      </c>
      <c r="K745" s="157"/>
      <c r="L745" s="157">
        <v>20108000</v>
      </c>
      <c r="M745" s="157"/>
      <c r="N745" s="158"/>
      <c r="O745" s="157">
        <f t="shared" ref="O745:O746" si="964">SUM(K745:N745)</f>
        <v>20108000</v>
      </c>
      <c r="P745" s="157"/>
      <c r="Q745" s="157">
        <f>O745</f>
        <v>20108000</v>
      </c>
      <c r="R745" s="157"/>
      <c r="S745" s="157"/>
      <c r="T745" s="160">
        <f t="shared" ref="T745:T746" si="965">SUM(P745:S745)</f>
        <v>20108000</v>
      </c>
      <c r="U745" s="157"/>
      <c r="V745" s="157">
        <f>O745-T745</f>
        <v>0</v>
      </c>
    </row>
    <row r="746" spans="1:22" s="155" customFormat="1" ht="15.75" x14ac:dyDescent="0.25">
      <c r="A746" s="151"/>
      <c r="B746" s="84"/>
      <c r="C746" s="175" t="s">
        <v>63</v>
      </c>
      <c r="D746" s="157"/>
      <c r="E746" s="159"/>
      <c r="F746" s="157"/>
      <c r="G746" s="157"/>
      <c r="H746" s="157"/>
      <c r="I746" s="158"/>
      <c r="J746" s="160">
        <f t="shared" si="963"/>
        <v>0</v>
      </c>
      <c r="K746" s="157"/>
      <c r="L746" s="157"/>
      <c r="M746" s="157"/>
      <c r="N746" s="158"/>
      <c r="O746" s="157">
        <f t="shared" si="964"/>
        <v>0</v>
      </c>
      <c r="P746" s="157"/>
      <c r="Q746" s="157"/>
      <c r="R746" s="157"/>
      <c r="S746" s="157"/>
      <c r="T746" s="160">
        <f t="shared" si="965"/>
        <v>0</v>
      </c>
      <c r="U746" s="157"/>
      <c r="V746" s="157">
        <f>O746-T746</f>
        <v>0</v>
      </c>
    </row>
    <row r="747" spans="1:22" s="155" customFormat="1" ht="15.75" x14ac:dyDescent="0.25">
      <c r="A747" s="151"/>
      <c r="B747" s="84"/>
      <c r="C747" s="156" t="s">
        <v>12</v>
      </c>
      <c r="D747" s="157"/>
      <c r="E747" s="157"/>
      <c r="F747" s="157"/>
      <c r="G747" s="157"/>
      <c r="H747" s="157"/>
      <c r="I747" s="158"/>
      <c r="J747" s="158">
        <f>SUM(F747:I747)</f>
        <v>0</v>
      </c>
      <c r="K747" s="157"/>
      <c r="L747" s="157"/>
      <c r="M747" s="157"/>
      <c r="N747" s="158"/>
      <c r="O747" s="157">
        <f>SUM(K747:N747)</f>
        <v>0</v>
      </c>
      <c r="P747" s="157"/>
      <c r="Q747" s="157"/>
      <c r="R747" s="157"/>
      <c r="S747" s="157"/>
      <c r="T747" s="158">
        <f>SUM(P747:S747)</f>
        <v>0</v>
      </c>
      <c r="U747" s="157">
        <f t="shared" ref="U747:U748" si="966">J747-O747</f>
        <v>0</v>
      </c>
      <c r="V747" s="157">
        <f t="shared" ref="V747:V748" si="967">O747-T747</f>
        <v>0</v>
      </c>
    </row>
    <row r="748" spans="1:22" s="155" customFormat="1" ht="15.75" x14ac:dyDescent="0.25">
      <c r="A748" s="151"/>
      <c r="B748" s="84"/>
      <c r="C748" s="156" t="s">
        <v>13</v>
      </c>
      <c r="D748" s="157"/>
      <c r="E748" s="157"/>
      <c r="F748" s="157"/>
      <c r="G748" s="157"/>
      <c r="H748" s="157"/>
      <c r="I748" s="158"/>
      <c r="J748" s="158">
        <f>SUM(F748:I748)</f>
        <v>0</v>
      </c>
      <c r="K748" s="157"/>
      <c r="L748" s="157"/>
      <c r="M748" s="157"/>
      <c r="N748" s="158"/>
      <c r="O748" s="157">
        <f>SUM(K748:N748)</f>
        <v>0</v>
      </c>
      <c r="P748" s="157"/>
      <c r="Q748" s="157"/>
      <c r="R748" s="157"/>
      <c r="S748" s="157"/>
      <c r="T748" s="158">
        <f>SUM(P748:S748)</f>
        <v>0</v>
      </c>
      <c r="U748" s="157">
        <f t="shared" si="966"/>
        <v>0</v>
      </c>
      <c r="V748" s="157">
        <f t="shared" si="967"/>
        <v>0</v>
      </c>
    </row>
    <row r="749" spans="1:22" s="155" customFormat="1" ht="15.75" x14ac:dyDescent="0.25">
      <c r="A749" s="151"/>
      <c r="B749" s="84"/>
      <c r="C749" s="138"/>
      <c r="D749" s="157"/>
      <c r="E749" s="157"/>
      <c r="F749" s="157"/>
      <c r="G749" s="157"/>
      <c r="H749" s="157"/>
      <c r="I749" s="158"/>
      <c r="J749" s="158"/>
      <c r="K749" s="157"/>
      <c r="L749" s="157"/>
      <c r="M749" s="157"/>
      <c r="N749" s="157"/>
      <c r="O749" s="157"/>
      <c r="P749" s="157"/>
      <c r="Q749" s="157"/>
      <c r="R749" s="157"/>
      <c r="S749" s="157"/>
      <c r="T749" s="158"/>
      <c r="U749" s="157"/>
      <c r="V749" s="157"/>
    </row>
    <row r="750" spans="1:22" s="155" customFormat="1" ht="15.75" x14ac:dyDescent="0.25">
      <c r="A750" s="151"/>
      <c r="B750" s="116"/>
      <c r="C750" s="165" t="s">
        <v>152</v>
      </c>
      <c r="D750" s="152"/>
      <c r="E750" s="152"/>
      <c r="F750" s="152">
        <f t="shared" ref="F750:U750" si="968">SUM(F751:F756)</f>
        <v>0</v>
      </c>
      <c r="G750" s="152">
        <f>G753+G754</f>
        <v>59946500</v>
      </c>
      <c r="H750" s="152">
        <f t="shared" ref="H750:Q750" si="969">H753+H754</f>
        <v>0</v>
      </c>
      <c r="I750" s="152">
        <f t="shared" si="969"/>
        <v>0</v>
      </c>
      <c r="J750" s="154">
        <f t="shared" ref="J750" si="970">SUM(J751:J756)</f>
        <v>59946500</v>
      </c>
      <c r="K750" s="152">
        <f t="shared" si="969"/>
        <v>0</v>
      </c>
      <c r="L750" s="152">
        <f>L753+L754</f>
        <v>59946500</v>
      </c>
      <c r="M750" s="152">
        <f t="shared" si="969"/>
        <v>0</v>
      </c>
      <c r="N750" s="152">
        <f t="shared" si="969"/>
        <v>0</v>
      </c>
      <c r="O750" s="152">
        <f t="shared" ref="O750" si="971">SUM(O751:O756)</f>
        <v>59946500</v>
      </c>
      <c r="P750" s="152">
        <f t="shared" si="969"/>
        <v>0</v>
      </c>
      <c r="Q750" s="152">
        <f t="shared" si="969"/>
        <v>52596500</v>
      </c>
      <c r="R750" s="152">
        <f t="shared" si="968"/>
        <v>0</v>
      </c>
      <c r="S750" s="152">
        <f t="shared" si="968"/>
        <v>0</v>
      </c>
      <c r="T750" s="154">
        <f t="shared" si="968"/>
        <v>52596500</v>
      </c>
      <c r="U750" s="154">
        <f t="shared" si="968"/>
        <v>0</v>
      </c>
      <c r="V750" s="154">
        <f>O750-T750</f>
        <v>7350000</v>
      </c>
    </row>
    <row r="751" spans="1:22" s="155" customFormat="1" ht="15.75" x14ac:dyDescent="0.25">
      <c r="A751" s="151"/>
      <c r="B751" s="84"/>
      <c r="C751" s="156" t="s">
        <v>10</v>
      </c>
      <c r="D751" s="157"/>
      <c r="E751" s="157"/>
      <c r="F751" s="157"/>
      <c r="G751" s="157"/>
      <c r="H751" s="157"/>
      <c r="I751" s="158"/>
      <c r="J751" s="158">
        <f t="shared" ref="J751:J764" si="972">SUM(F751:I751)</f>
        <v>0</v>
      </c>
      <c r="K751" s="157"/>
      <c r="L751" s="157"/>
      <c r="M751" s="157"/>
      <c r="N751" s="158"/>
      <c r="O751" s="157">
        <f t="shared" ref="O751:O764" si="973">SUM(K751:N751)</f>
        <v>0</v>
      </c>
      <c r="P751" s="157"/>
      <c r="Q751" s="157"/>
      <c r="R751" s="157"/>
      <c r="S751" s="157"/>
      <c r="T751" s="158">
        <f t="shared" ref="T751:T764" si="974">SUM(P751:S751)</f>
        <v>0</v>
      </c>
      <c r="U751" s="157">
        <f t="shared" ref="U751:U752" si="975">J751-O751</f>
        <v>0</v>
      </c>
      <c r="V751" s="157">
        <f t="shared" ref="V751:V752" si="976">O751-T751</f>
        <v>0</v>
      </c>
    </row>
    <row r="752" spans="1:22" s="155" customFormat="1" ht="15.75" x14ac:dyDescent="0.25">
      <c r="A752" s="151"/>
      <c r="B752" s="84"/>
      <c r="C752" s="156" t="s">
        <v>11</v>
      </c>
      <c r="D752" s="157"/>
      <c r="E752" s="159"/>
      <c r="F752" s="157"/>
      <c r="G752" s="157"/>
      <c r="H752" s="157"/>
      <c r="I752" s="158"/>
      <c r="J752" s="160">
        <f t="shared" si="972"/>
        <v>0</v>
      </c>
      <c r="K752" s="157"/>
      <c r="L752" s="157"/>
      <c r="M752" s="157"/>
      <c r="N752" s="158"/>
      <c r="O752" s="157">
        <f t="shared" si="973"/>
        <v>0</v>
      </c>
      <c r="P752" s="157"/>
      <c r="Q752" s="157"/>
      <c r="R752" s="157"/>
      <c r="S752" s="157"/>
      <c r="T752" s="160">
        <f t="shared" si="974"/>
        <v>0</v>
      </c>
      <c r="U752" s="157">
        <f t="shared" si="975"/>
        <v>0</v>
      </c>
      <c r="V752" s="157">
        <f t="shared" si="976"/>
        <v>0</v>
      </c>
    </row>
    <row r="753" spans="1:22" s="155" customFormat="1" ht="15.75" x14ac:dyDescent="0.25">
      <c r="A753" s="151"/>
      <c r="B753" s="84"/>
      <c r="C753" s="175" t="s">
        <v>197</v>
      </c>
      <c r="D753" s="157" t="s">
        <v>157</v>
      </c>
      <c r="E753" s="159">
        <v>43927</v>
      </c>
      <c r="F753" s="157"/>
      <c r="G753" s="157">
        <v>52596500</v>
      </c>
      <c r="H753" s="157"/>
      <c r="I753" s="158"/>
      <c r="J753" s="160">
        <f t="shared" si="972"/>
        <v>52596500</v>
      </c>
      <c r="K753" s="157"/>
      <c r="L753" s="157">
        <v>52596500</v>
      </c>
      <c r="M753" s="157"/>
      <c r="N753" s="158"/>
      <c r="O753" s="157">
        <f t="shared" si="973"/>
        <v>52596500</v>
      </c>
      <c r="P753" s="157"/>
      <c r="Q753" s="157">
        <f>O753</f>
        <v>52596500</v>
      </c>
      <c r="R753" s="157"/>
      <c r="S753" s="157"/>
      <c r="T753" s="160">
        <f t="shared" si="974"/>
        <v>52596500</v>
      </c>
      <c r="U753" s="157"/>
      <c r="V753" s="157">
        <f>O753-T753</f>
        <v>0</v>
      </c>
    </row>
    <row r="754" spans="1:22" s="155" customFormat="1" ht="15.75" x14ac:dyDescent="0.25">
      <c r="A754" s="151"/>
      <c r="B754" s="84"/>
      <c r="C754" s="175" t="s">
        <v>63</v>
      </c>
      <c r="D754" s="157" t="s">
        <v>159</v>
      </c>
      <c r="E754" s="159">
        <v>43941</v>
      </c>
      <c r="F754" s="157"/>
      <c r="G754" s="157">
        <v>7350000</v>
      </c>
      <c r="H754" s="157"/>
      <c r="I754" s="158"/>
      <c r="J754" s="160">
        <f t="shared" si="972"/>
        <v>7350000</v>
      </c>
      <c r="K754" s="157"/>
      <c r="L754" s="157">
        <v>7350000</v>
      </c>
      <c r="M754" s="157"/>
      <c r="N754" s="158"/>
      <c r="O754" s="157">
        <f t="shared" si="973"/>
        <v>7350000</v>
      </c>
      <c r="P754" s="157"/>
      <c r="Q754" s="157"/>
      <c r="R754" s="157"/>
      <c r="S754" s="157"/>
      <c r="T754" s="160">
        <f t="shared" si="974"/>
        <v>0</v>
      </c>
      <c r="U754" s="157"/>
      <c r="V754" s="157">
        <f>O754-T754</f>
        <v>7350000</v>
      </c>
    </row>
    <row r="755" spans="1:22" s="155" customFormat="1" ht="15.75" x14ac:dyDescent="0.25">
      <c r="A755" s="151"/>
      <c r="B755" s="84"/>
      <c r="C755" s="156" t="s">
        <v>12</v>
      </c>
      <c r="D755" s="157"/>
      <c r="E755" s="157"/>
      <c r="F755" s="157"/>
      <c r="G755" s="157"/>
      <c r="H755" s="157"/>
      <c r="I755" s="158"/>
      <c r="J755" s="158">
        <f t="shared" si="972"/>
        <v>0</v>
      </c>
      <c r="K755" s="157"/>
      <c r="L755" s="157"/>
      <c r="M755" s="157"/>
      <c r="N755" s="158"/>
      <c r="O755" s="157">
        <f t="shared" si="973"/>
        <v>0</v>
      </c>
      <c r="P755" s="157"/>
      <c r="Q755" s="157"/>
      <c r="R755" s="157"/>
      <c r="S755" s="157"/>
      <c r="T755" s="158">
        <f t="shared" si="974"/>
        <v>0</v>
      </c>
      <c r="U755" s="157">
        <f t="shared" ref="U755:U756" si="977">J755-O755</f>
        <v>0</v>
      </c>
      <c r="V755" s="157">
        <f t="shared" ref="V755:V756" si="978">O755-T755</f>
        <v>0</v>
      </c>
    </row>
    <row r="756" spans="1:22" s="155" customFormat="1" ht="15.75" x14ac:dyDescent="0.25">
      <c r="A756" s="151"/>
      <c r="B756" s="84"/>
      <c r="C756" s="156" t="s">
        <v>13</v>
      </c>
      <c r="D756" s="157"/>
      <c r="E756" s="157"/>
      <c r="F756" s="157"/>
      <c r="G756" s="157"/>
      <c r="H756" s="157"/>
      <c r="I756" s="158"/>
      <c r="J756" s="158">
        <f t="shared" si="972"/>
        <v>0</v>
      </c>
      <c r="K756" s="157"/>
      <c r="L756" s="157"/>
      <c r="M756" s="157"/>
      <c r="N756" s="158"/>
      <c r="O756" s="157">
        <f t="shared" si="973"/>
        <v>0</v>
      </c>
      <c r="P756" s="157"/>
      <c r="Q756" s="157"/>
      <c r="R756" s="157"/>
      <c r="S756" s="157"/>
      <c r="T756" s="158">
        <f t="shared" si="974"/>
        <v>0</v>
      </c>
      <c r="U756" s="157">
        <f t="shared" si="977"/>
        <v>0</v>
      </c>
      <c r="V756" s="157">
        <f t="shared" si="978"/>
        <v>0</v>
      </c>
    </row>
    <row r="757" spans="1:22" s="155" customFormat="1" ht="15.75" x14ac:dyDescent="0.25">
      <c r="A757" s="151"/>
      <c r="B757" s="84"/>
      <c r="C757" s="138"/>
      <c r="D757" s="157"/>
      <c r="E757" s="157"/>
      <c r="F757" s="157"/>
      <c r="G757" s="157"/>
      <c r="H757" s="157"/>
      <c r="I757" s="158"/>
      <c r="J757" s="158"/>
      <c r="K757" s="157"/>
      <c r="L757" s="157"/>
      <c r="M757" s="157"/>
      <c r="N757" s="157"/>
      <c r="O757" s="157"/>
      <c r="P757" s="157"/>
      <c r="Q757" s="157"/>
      <c r="R757" s="157"/>
      <c r="S757" s="157"/>
      <c r="T757" s="158"/>
      <c r="U757" s="157"/>
      <c r="V757" s="157"/>
    </row>
    <row r="758" spans="1:22" s="155" customFormat="1" ht="15.75" x14ac:dyDescent="0.25">
      <c r="A758" s="151"/>
      <c r="B758" s="116"/>
      <c r="C758" s="165" t="s">
        <v>153</v>
      </c>
      <c r="D758" s="152"/>
      <c r="E758" s="152"/>
      <c r="F758" s="152">
        <f t="shared" ref="F758:U758" si="979">SUM(F759:F764)</f>
        <v>0</v>
      </c>
      <c r="G758" s="152">
        <f>G761+G762</f>
        <v>159082500</v>
      </c>
      <c r="H758" s="152">
        <f t="shared" ref="H758:Q758" si="980">H761+H762</f>
        <v>0</v>
      </c>
      <c r="I758" s="152">
        <f t="shared" si="980"/>
        <v>0</v>
      </c>
      <c r="J758" s="154">
        <f t="shared" ref="J758" si="981">SUM(J759:J764)</f>
        <v>159082500</v>
      </c>
      <c r="K758" s="152">
        <f t="shared" si="980"/>
        <v>0</v>
      </c>
      <c r="L758" s="152">
        <f>L761+L762</f>
        <v>159082500</v>
      </c>
      <c r="M758" s="152">
        <f t="shared" si="980"/>
        <v>0</v>
      </c>
      <c r="N758" s="152">
        <f t="shared" si="980"/>
        <v>0</v>
      </c>
      <c r="O758" s="152">
        <f t="shared" ref="O758" si="982">SUM(O759:O764)</f>
        <v>159082500</v>
      </c>
      <c r="P758" s="152">
        <f t="shared" si="980"/>
        <v>0</v>
      </c>
      <c r="Q758" s="152">
        <f t="shared" si="980"/>
        <v>140827500</v>
      </c>
      <c r="R758" s="152">
        <f t="shared" si="979"/>
        <v>17850000</v>
      </c>
      <c r="S758" s="152">
        <f t="shared" si="979"/>
        <v>0</v>
      </c>
      <c r="T758" s="154">
        <f t="shared" si="979"/>
        <v>158677500</v>
      </c>
      <c r="U758" s="154">
        <f t="shared" si="979"/>
        <v>0</v>
      </c>
      <c r="V758" s="154">
        <f>O758-T758</f>
        <v>405000</v>
      </c>
    </row>
    <row r="759" spans="1:22" s="155" customFormat="1" ht="15.75" x14ac:dyDescent="0.25">
      <c r="A759" s="151"/>
      <c r="B759" s="84"/>
      <c r="C759" s="156" t="s">
        <v>10</v>
      </c>
      <c r="D759" s="157"/>
      <c r="E759" s="157"/>
      <c r="F759" s="157"/>
      <c r="G759" s="157"/>
      <c r="H759" s="157"/>
      <c r="I759" s="158"/>
      <c r="J759" s="158">
        <f t="shared" ref="J759:J760" si="983">SUM(F759:I759)</f>
        <v>0</v>
      </c>
      <c r="K759" s="157"/>
      <c r="L759" s="157"/>
      <c r="M759" s="157"/>
      <c r="N759" s="158"/>
      <c r="O759" s="157">
        <f t="shared" ref="O759:O760" si="984">SUM(K759:N759)</f>
        <v>0</v>
      </c>
      <c r="P759" s="157"/>
      <c r="Q759" s="157"/>
      <c r="R759" s="157"/>
      <c r="S759" s="157"/>
      <c r="T759" s="158">
        <f t="shared" ref="T759:T760" si="985">SUM(P759:S759)</f>
        <v>0</v>
      </c>
      <c r="U759" s="157">
        <f t="shared" ref="U759:U760" si="986">J759-O759</f>
        <v>0</v>
      </c>
      <c r="V759" s="157">
        <f t="shared" ref="V759:V760" si="987">O759-T759</f>
        <v>0</v>
      </c>
    </row>
    <row r="760" spans="1:22" s="155" customFormat="1" ht="15.75" x14ac:dyDescent="0.25">
      <c r="A760" s="151"/>
      <c r="B760" s="84"/>
      <c r="C760" s="156" t="s">
        <v>11</v>
      </c>
      <c r="D760" s="157"/>
      <c r="E760" s="159"/>
      <c r="F760" s="157"/>
      <c r="G760" s="157"/>
      <c r="H760" s="157"/>
      <c r="I760" s="158"/>
      <c r="J760" s="160">
        <f t="shared" si="983"/>
        <v>0</v>
      </c>
      <c r="K760" s="157"/>
      <c r="L760" s="157"/>
      <c r="M760" s="157"/>
      <c r="N760" s="158"/>
      <c r="O760" s="157">
        <f t="shared" si="984"/>
        <v>0</v>
      </c>
      <c r="P760" s="157"/>
      <c r="Q760" s="157"/>
      <c r="R760" s="157"/>
      <c r="S760" s="157"/>
      <c r="T760" s="160">
        <f t="shared" si="985"/>
        <v>0</v>
      </c>
      <c r="U760" s="157">
        <f t="shared" si="986"/>
        <v>0</v>
      </c>
      <c r="V760" s="157">
        <f t="shared" si="987"/>
        <v>0</v>
      </c>
    </row>
    <row r="761" spans="1:22" s="155" customFormat="1" ht="15.75" x14ac:dyDescent="0.25">
      <c r="A761" s="151"/>
      <c r="B761" s="84"/>
      <c r="C761" s="175" t="s">
        <v>197</v>
      </c>
      <c r="D761" s="157" t="s">
        <v>157</v>
      </c>
      <c r="E761" s="159">
        <v>43927</v>
      </c>
      <c r="F761" s="157"/>
      <c r="G761" s="157">
        <v>140827500</v>
      </c>
      <c r="H761" s="157"/>
      <c r="I761" s="158"/>
      <c r="J761" s="160">
        <f t="shared" si="972"/>
        <v>140827500</v>
      </c>
      <c r="K761" s="157"/>
      <c r="L761" s="157">
        <v>140827500</v>
      </c>
      <c r="M761" s="157"/>
      <c r="N761" s="158"/>
      <c r="O761" s="157">
        <f t="shared" si="973"/>
        <v>140827500</v>
      </c>
      <c r="P761" s="157"/>
      <c r="Q761" s="157">
        <f>O761</f>
        <v>140827500</v>
      </c>
      <c r="R761" s="157"/>
      <c r="S761" s="157"/>
      <c r="T761" s="160">
        <f t="shared" si="974"/>
        <v>140827500</v>
      </c>
      <c r="U761" s="157"/>
      <c r="V761" s="157">
        <f>O761-T761</f>
        <v>0</v>
      </c>
    </row>
    <row r="762" spans="1:22" s="155" customFormat="1" ht="15.75" x14ac:dyDescent="0.25">
      <c r="A762" s="151"/>
      <c r="B762" s="84"/>
      <c r="C762" s="175" t="s">
        <v>63</v>
      </c>
      <c r="D762" s="157" t="s">
        <v>159</v>
      </c>
      <c r="E762" s="159">
        <v>43941</v>
      </c>
      <c r="F762" s="157"/>
      <c r="G762" s="157">
        <v>18255000</v>
      </c>
      <c r="H762" s="157"/>
      <c r="I762" s="158"/>
      <c r="J762" s="160">
        <f t="shared" si="972"/>
        <v>18255000</v>
      </c>
      <c r="K762" s="157"/>
      <c r="L762" s="157">
        <v>18255000</v>
      </c>
      <c r="M762" s="157"/>
      <c r="N762" s="158"/>
      <c r="O762" s="157">
        <f t="shared" si="973"/>
        <v>18255000</v>
      </c>
      <c r="P762" s="157"/>
      <c r="Q762" s="157"/>
      <c r="R762" s="157">
        <v>17850000</v>
      </c>
      <c r="S762" s="157"/>
      <c r="T762" s="160">
        <f t="shared" si="974"/>
        <v>17850000</v>
      </c>
      <c r="U762" s="157"/>
      <c r="V762" s="157">
        <f>O762-T762</f>
        <v>405000</v>
      </c>
    </row>
    <row r="763" spans="1:22" s="155" customFormat="1" ht="15.75" x14ac:dyDescent="0.25">
      <c r="A763" s="151"/>
      <c r="B763" s="84"/>
      <c r="C763" s="156" t="s">
        <v>12</v>
      </c>
      <c r="D763" s="157"/>
      <c r="E763" s="157"/>
      <c r="F763" s="157"/>
      <c r="G763" s="157"/>
      <c r="H763" s="157"/>
      <c r="I763" s="158"/>
      <c r="J763" s="158">
        <f t="shared" si="972"/>
        <v>0</v>
      </c>
      <c r="K763" s="157"/>
      <c r="L763" s="157"/>
      <c r="M763" s="157"/>
      <c r="N763" s="158"/>
      <c r="O763" s="157">
        <f t="shared" si="973"/>
        <v>0</v>
      </c>
      <c r="P763" s="157"/>
      <c r="Q763" s="157"/>
      <c r="R763" s="157"/>
      <c r="S763" s="157"/>
      <c r="T763" s="158">
        <f t="shared" si="974"/>
        <v>0</v>
      </c>
      <c r="U763" s="157">
        <f t="shared" ref="U763:U764" si="988">J763-O763</f>
        <v>0</v>
      </c>
      <c r="V763" s="157">
        <f t="shared" ref="V763:V764" si="989">O763-T763</f>
        <v>0</v>
      </c>
    </row>
    <row r="764" spans="1:22" s="155" customFormat="1" ht="15.75" x14ac:dyDescent="0.25">
      <c r="A764" s="151"/>
      <c r="B764" s="84"/>
      <c r="C764" s="156" t="s">
        <v>13</v>
      </c>
      <c r="D764" s="157"/>
      <c r="E764" s="157"/>
      <c r="F764" s="157"/>
      <c r="G764" s="157"/>
      <c r="H764" s="157"/>
      <c r="I764" s="158"/>
      <c r="J764" s="158">
        <f t="shared" si="972"/>
        <v>0</v>
      </c>
      <c r="K764" s="157"/>
      <c r="L764" s="157"/>
      <c r="M764" s="157"/>
      <c r="N764" s="158"/>
      <c r="O764" s="157">
        <f t="shared" si="973"/>
        <v>0</v>
      </c>
      <c r="P764" s="157"/>
      <c r="Q764" s="157"/>
      <c r="R764" s="157"/>
      <c r="S764" s="157"/>
      <c r="T764" s="158">
        <f t="shared" si="974"/>
        <v>0</v>
      </c>
      <c r="U764" s="157">
        <f t="shared" si="988"/>
        <v>0</v>
      </c>
      <c r="V764" s="157">
        <f t="shared" si="989"/>
        <v>0</v>
      </c>
    </row>
    <row r="765" spans="1:22" s="155" customFormat="1" ht="15.75" x14ac:dyDescent="0.25">
      <c r="A765" s="151"/>
      <c r="B765" s="84"/>
      <c r="C765" s="138"/>
      <c r="D765" s="157"/>
      <c r="E765" s="157"/>
      <c r="F765" s="157"/>
      <c r="G765" s="157"/>
      <c r="H765" s="157"/>
      <c r="I765" s="158"/>
      <c r="J765" s="158"/>
      <c r="K765" s="157"/>
      <c r="L765" s="157"/>
      <c r="M765" s="157"/>
      <c r="N765" s="157"/>
      <c r="O765" s="157"/>
      <c r="P765" s="157"/>
      <c r="Q765" s="157"/>
      <c r="R765" s="157"/>
      <c r="S765" s="157"/>
      <c r="T765" s="158"/>
      <c r="U765" s="157"/>
      <c r="V765" s="157"/>
    </row>
    <row r="766" spans="1:22" s="155" customFormat="1" ht="15.75" x14ac:dyDescent="0.25">
      <c r="A766" s="151"/>
      <c r="B766" s="116"/>
      <c r="C766" s="165" t="s">
        <v>154</v>
      </c>
      <c r="D766" s="152"/>
      <c r="E766" s="152"/>
      <c r="F766" s="152">
        <f t="shared" ref="F766:U766" si="990">SUM(F767:F772)</f>
        <v>0</v>
      </c>
      <c r="G766" s="152">
        <f>G769+G770</f>
        <v>68070500</v>
      </c>
      <c r="H766" s="152">
        <f t="shared" ref="H766:Q766" si="991">H769+H770</f>
        <v>0</v>
      </c>
      <c r="I766" s="152">
        <f t="shared" si="991"/>
        <v>0</v>
      </c>
      <c r="J766" s="154">
        <f>SUM(J767:J772)</f>
        <v>68070500</v>
      </c>
      <c r="K766" s="152">
        <f t="shared" si="991"/>
        <v>0</v>
      </c>
      <c r="L766" s="152">
        <f>L769+L770</f>
        <v>68070500</v>
      </c>
      <c r="M766" s="152">
        <f t="shared" si="991"/>
        <v>0</v>
      </c>
      <c r="N766" s="152">
        <f t="shared" si="991"/>
        <v>0</v>
      </c>
      <c r="O766" s="152">
        <f>SUM(O767:O772)</f>
        <v>68070500</v>
      </c>
      <c r="P766" s="152">
        <f t="shared" si="991"/>
        <v>0</v>
      </c>
      <c r="Q766" s="152">
        <f t="shared" si="991"/>
        <v>59889500</v>
      </c>
      <c r="R766" s="152">
        <f t="shared" si="990"/>
        <v>7728000</v>
      </c>
      <c r="S766" s="152">
        <f t="shared" si="990"/>
        <v>0</v>
      </c>
      <c r="T766" s="154">
        <f>SUM(T767:T772)</f>
        <v>67617500</v>
      </c>
      <c r="U766" s="154">
        <f t="shared" si="990"/>
        <v>0</v>
      </c>
      <c r="V766" s="154">
        <f>O766-T766</f>
        <v>453000</v>
      </c>
    </row>
    <row r="767" spans="1:22" s="155" customFormat="1" ht="15.75" x14ac:dyDescent="0.25">
      <c r="A767" s="151"/>
      <c r="B767" s="84"/>
      <c r="C767" s="156" t="s">
        <v>10</v>
      </c>
      <c r="D767" s="157"/>
      <c r="E767" s="157"/>
      <c r="F767" s="157"/>
      <c r="G767" s="157"/>
      <c r="H767" s="157"/>
      <c r="I767" s="158"/>
      <c r="J767" s="158">
        <f>SUM(F767:I767)</f>
        <v>0</v>
      </c>
      <c r="K767" s="157"/>
      <c r="L767" s="157"/>
      <c r="M767" s="157"/>
      <c r="N767" s="158"/>
      <c r="O767" s="157">
        <f>SUM(K767:N767)</f>
        <v>0</v>
      </c>
      <c r="P767" s="157"/>
      <c r="Q767" s="157"/>
      <c r="R767" s="157"/>
      <c r="S767" s="157"/>
      <c r="T767" s="158">
        <f>SUM(P767:S767)</f>
        <v>0</v>
      </c>
      <c r="U767" s="157">
        <f t="shared" ref="U767:U768" si="992">J767-O767</f>
        <v>0</v>
      </c>
      <c r="V767" s="157">
        <f t="shared" ref="V767:V768" si="993">O767-T767</f>
        <v>0</v>
      </c>
    </row>
    <row r="768" spans="1:22" s="155" customFormat="1" ht="15.75" x14ac:dyDescent="0.25">
      <c r="A768" s="151"/>
      <c r="B768" s="84"/>
      <c r="C768" s="156" t="s">
        <v>11</v>
      </c>
      <c r="D768" s="157"/>
      <c r="E768" s="159"/>
      <c r="F768" s="157"/>
      <c r="G768" s="157"/>
      <c r="H768" s="157"/>
      <c r="I768" s="158"/>
      <c r="J768" s="160">
        <f>SUM(F768:I768)</f>
        <v>0</v>
      </c>
      <c r="K768" s="157"/>
      <c r="L768" s="157"/>
      <c r="M768" s="157"/>
      <c r="N768" s="158"/>
      <c r="O768" s="157">
        <f>SUM(K768:N768)</f>
        <v>0</v>
      </c>
      <c r="P768" s="157"/>
      <c r="Q768" s="157"/>
      <c r="R768" s="157"/>
      <c r="S768" s="157"/>
      <c r="T768" s="160">
        <f>SUM(P768:S768)</f>
        <v>0</v>
      </c>
      <c r="U768" s="157">
        <f t="shared" si="992"/>
        <v>0</v>
      </c>
      <c r="V768" s="157">
        <f t="shared" si="993"/>
        <v>0</v>
      </c>
    </row>
    <row r="769" spans="1:22" s="155" customFormat="1" ht="15.75" x14ac:dyDescent="0.25">
      <c r="A769" s="151"/>
      <c r="B769" s="84"/>
      <c r="C769" s="175" t="s">
        <v>197</v>
      </c>
      <c r="D769" s="157" t="s">
        <v>157</v>
      </c>
      <c r="E769" s="159">
        <v>43927</v>
      </c>
      <c r="F769" s="157"/>
      <c r="G769" s="157">
        <v>59889500</v>
      </c>
      <c r="H769" s="157"/>
      <c r="I769" s="158"/>
      <c r="J769" s="160">
        <f t="shared" ref="J769:J770" si="994">SUM(F769:I769)</f>
        <v>59889500</v>
      </c>
      <c r="K769" s="157"/>
      <c r="L769" s="157">
        <v>59889500</v>
      </c>
      <c r="M769" s="157"/>
      <c r="N769" s="158"/>
      <c r="O769" s="157">
        <f t="shared" ref="O769:O770" si="995">SUM(K769:N769)</f>
        <v>59889500</v>
      </c>
      <c r="P769" s="157"/>
      <c r="Q769" s="157">
        <f>O769</f>
        <v>59889500</v>
      </c>
      <c r="R769" s="157"/>
      <c r="S769" s="157"/>
      <c r="T769" s="160">
        <f t="shared" ref="T769:T770" si="996">SUM(P769:S769)</f>
        <v>59889500</v>
      </c>
      <c r="U769" s="157"/>
      <c r="V769" s="157">
        <f>O769-T769</f>
        <v>0</v>
      </c>
    </row>
    <row r="770" spans="1:22" s="155" customFormat="1" ht="15.75" x14ac:dyDescent="0.25">
      <c r="A770" s="151"/>
      <c r="B770" s="84"/>
      <c r="C770" s="175" t="s">
        <v>63</v>
      </c>
      <c r="D770" s="157" t="s">
        <v>195</v>
      </c>
      <c r="E770" s="159">
        <v>43949</v>
      </c>
      <c r="F770" s="157"/>
      <c r="G770" s="157">
        <v>8181000</v>
      </c>
      <c r="H770" s="157"/>
      <c r="I770" s="158"/>
      <c r="J770" s="160">
        <f t="shared" si="994"/>
        <v>8181000</v>
      </c>
      <c r="K770" s="157"/>
      <c r="L770" s="157">
        <v>8181000</v>
      </c>
      <c r="M770" s="157"/>
      <c r="N770" s="158"/>
      <c r="O770" s="157">
        <f t="shared" si="995"/>
        <v>8181000</v>
      </c>
      <c r="P770" s="157"/>
      <c r="Q770" s="157"/>
      <c r="R770" s="157">
        <v>7728000</v>
      </c>
      <c r="S770" s="157"/>
      <c r="T770" s="160">
        <f t="shared" si="996"/>
        <v>7728000</v>
      </c>
      <c r="U770" s="157"/>
      <c r="V770" s="157">
        <f>O770-T770</f>
        <v>453000</v>
      </c>
    </row>
    <row r="771" spans="1:22" s="155" customFormat="1" ht="15.75" x14ac:dyDescent="0.25">
      <c r="A771" s="151"/>
      <c r="B771" s="84"/>
      <c r="C771" s="156" t="s">
        <v>12</v>
      </c>
      <c r="D771" s="157"/>
      <c r="E771" s="157"/>
      <c r="F771" s="157"/>
      <c r="G771" s="157"/>
      <c r="H771" s="157"/>
      <c r="I771" s="158"/>
      <c r="J771" s="158">
        <f>SUM(F771:I771)</f>
        <v>0</v>
      </c>
      <c r="K771" s="157"/>
      <c r="L771" s="157"/>
      <c r="M771" s="157"/>
      <c r="N771" s="158"/>
      <c r="O771" s="157">
        <f>SUM(K771:N771)</f>
        <v>0</v>
      </c>
      <c r="P771" s="157"/>
      <c r="Q771" s="157"/>
      <c r="R771" s="157"/>
      <c r="S771" s="157"/>
      <c r="T771" s="158">
        <f>SUM(P771:S771)</f>
        <v>0</v>
      </c>
      <c r="U771" s="157">
        <f t="shared" ref="U771:U772" si="997">J771-O771</f>
        <v>0</v>
      </c>
      <c r="V771" s="157">
        <f t="shared" ref="V771:V772" si="998">O771-T771</f>
        <v>0</v>
      </c>
    </row>
    <row r="772" spans="1:22" s="155" customFormat="1" ht="15.75" x14ac:dyDescent="0.25">
      <c r="A772" s="151"/>
      <c r="B772" s="84"/>
      <c r="C772" s="156" t="s">
        <v>13</v>
      </c>
      <c r="D772" s="157"/>
      <c r="E772" s="157"/>
      <c r="F772" s="157"/>
      <c r="G772" s="157"/>
      <c r="H772" s="157"/>
      <c r="I772" s="158"/>
      <c r="J772" s="158">
        <f>SUM(F772:I772)</f>
        <v>0</v>
      </c>
      <c r="K772" s="157"/>
      <c r="L772" s="157"/>
      <c r="M772" s="157"/>
      <c r="N772" s="158"/>
      <c r="O772" s="157">
        <f>SUM(K772:N772)</f>
        <v>0</v>
      </c>
      <c r="P772" s="157"/>
      <c r="Q772" s="157"/>
      <c r="R772" s="157"/>
      <c r="S772" s="157"/>
      <c r="T772" s="158">
        <f>SUM(P772:S772)</f>
        <v>0</v>
      </c>
      <c r="U772" s="157">
        <f t="shared" si="997"/>
        <v>0</v>
      </c>
      <c r="V772" s="157">
        <f t="shared" si="998"/>
        <v>0</v>
      </c>
    </row>
    <row r="773" spans="1:22" s="155" customFormat="1" ht="15.75" x14ac:dyDescent="0.25">
      <c r="A773" s="151"/>
      <c r="B773" s="84"/>
      <c r="C773" s="138"/>
      <c r="D773" s="157"/>
      <c r="E773" s="157"/>
      <c r="F773" s="157"/>
      <c r="G773" s="157"/>
      <c r="H773" s="157"/>
      <c r="I773" s="158"/>
      <c r="J773" s="158"/>
      <c r="K773" s="157"/>
      <c r="L773" s="157"/>
      <c r="M773" s="157"/>
      <c r="N773" s="157"/>
      <c r="O773" s="157"/>
      <c r="P773" s="157"/>
      <c r="Q773" s="157"/>
      <c r="R773" s="157"/>
      <c r="S773" s="157"/>
      <c r="T773" s="158"/>
      <c r="U773" s="157"/>
      <c r="V773" s="157"/>
    </row>
    <row r="774" spans="1:22" s="155" customFormat="1" ht="15.75" x14ac:dyDescent="0.25">
      <c r="A774" s="151"/>
      <c r="B774" s="116"/>
      <c r="C774" s="165" t="s">
        <v>155</v>
      </c>
      <c r="D774" s="152"/>
      <c r="E774" s="152"/>
      <c r="F774" s="152">
        <f t="shared" ref="F774:U774" si="999">SUM(F775:F780)</f>
        <v>0</v>
      </c>
      <c r="G774" s="152">
        <f>G777+G778</f>
        <v>1478000</v>
      </c>
      <c r="H774" s="152">
        <f t="shared" ref="H774:Q774" si="1000">H777+H778</f>
        <v>0</v>
      </c>
      <c r="I774" s="152">
        <f t="shared" si="1000"/>
        <v>0</v>
      </c>
      <c r="J774" s="154">
        <f>SUM(J775:J780)</f>
        <v>1478000</v>
      </c>
      <c r="K774" s="152">
        <f t="shared" si="1000"/>
        <v>0</v>
      </c>
      <c r="L774" s="152">
        <f>L777+L778</f>
        <v>1478000</v>
      </c>
      <c r="M774" s="152">
        <f t="shared" si="1000"/>
        <v>0</v>
      </c>
      <c r="N774" s="152">
        <f t="shared" si="1000"/>
        <v>0</v>
      </c>
      <c r="O774" s="152">
        <f>SUM(O775:O780)</f>
        <v>1478000</v>
      </c>
      <c r="P774" s="152">
        <f t="shared" si="1000"/>
        <v>0</v>
      </c>
      <c r="Q774" s="152">
        <f t="shared" si="1000"/>
        <v>1100000</v>
      </c>
      <c r="R774" s="152">
        <f t="shared" si="999"/>
        <v>369000</v>
      </c>
      <c r="S774" s="152">
        <f t="shared" si="999"/>
        <v>0</v>
      </c>
      <c r="T774" s="154">
        <f>SUM(T775:T780)</f>
        <v>1469000</v>
      </c>
      <c r="U774" s="154">
        <f t="shared" si="999"/>
        <v>0</v>
      </c>
      <c r="V774" s="154">
        <f>O774-T774</f>
        <v>9000</v>
      </c>
    </row>
    <row r="775" spans="1:22" s="155" customFormat="1" ht="15.75" x14ac:dyDescent="0.25">
      <c r="A775" s="151"/>
      <c r="B775" s="84"/>
      <c r="C775" s="156" t="s">
        <v>10</v>
      </c>
      <c r="D775" s="157"/>
      <c r="E775" s="157"/>
      <c r="F775" s="157"/>
      <c r="G775" s="157"/>
      <c r="H775" s="157"/>
      <c r="I775" s="158"/>
      <c r="J775" s="158">
        <f>SUM(F775:I775)</f>
        <v>0</v>
      </c>
      <c r="K775" s="157"/>
      <c r="L775" s="157"/>
      <c r="M775" s="157"/>
      <c r="N775" s="158"/>
      <c r="O775" s="157">
        <f>SUM(K775:N775)</f>
        <v>0</v>
      </c>
      <c r="P775" s="157"/>
      <c r="Q775" s="157"/>
      <c r="R775" s="157"/>
      <c r="S775" s="157"/>
      <c r="T775" s="158">
        <f>SUM(P775:S775)</f>
        <v>0</v>
      </c>
      <c r="U775" s="157">
        <f t="shared" ref="U775:U776" si="1001">J775-O775</f>
        <v>0</v>
      </c>
      <c r="V775" s="157">
        <f t="shared" ref="V775:V776" si="1002">O775-T775</f>
        <v>0</v>
      </c>
    </row>
    <row r="776" spans="1:22" s="155" customFormat="1" ht="15.75" x14ac:dyDescent="0.25">
      <c r="A776" s="151"/>
      <c r="B776" s="84"/>
      <c r="C776" s="156" t="s">
        <v>11</v>
      </c>
      <c r="D776" s="157"/>
      <c r="E776" s="159"/>
      <c r="F776" s="157"/>
      <c r="G776" s="157"/>
      <c r="H776" s="157"/>
      <c r="I776" s="158"/>
      <c r="J776" s="160">
        <f>SUM(F776:I776)</f>
        <v>0</v>
      </c>
      <c r="K776" s="157"/>
      <c r="L776" s="157"/>
      <c r="M776" s="157"/>
      <c r="N776" s="158"/>
      <c r="O776" s="157">
        <f>SUM(K776:N776)</f>
        <v>0</v>
      </c>
      <c r="P776" s="157"/>
      <c r="Q776" s="157"/>
      <c r="R776" s="157"/>
      <c r="S776" s="157"/>
      <c r="T776" s="160">
        <f>SUM(P776:S776)</f>
        <v>0</v>
      </c>
      <c r="U776" s="157">
        <f t="shared" si="1001"/>
        <v>0</v>
      </c>
      <c r="V776" s="157">
        <f t="shared" si="1002"/>
        <v>0</v>
      </c>
    </row>
    <row r="777" spans="1:22" s="155" customFormat="1" ht="15.75" x14ac:dyDescent="0.25">
      <c r="A777" s="151"/>
      <c r="B777" s="84"/>
      <c r="C777" s="175" t="s">
        <v>197</v>
      </c>
      <c r="D777" s="157" t="s">
        <v>157</v>
      </c>
      <c r="E777" s="159">
        <v>43927</v>
      </c>
      <c r="F777" s="157"/>
      <c r="G777" s="157">
        <v>1100000</v>
      </c>
      <c r="H777" s="157"/>
      <c r="I777" s="158"/>
      <c r="J777" s="160">
        <f t="shared" ref="J777:J778" si="1003">SUM(F777:I777)</f>
        <v>1100000</v>
      </c>
      <c r="K777" s="157"/>
      <c r="L777" s="157">
        <v>1100000</v>
      </c>
      <c r="M777" s="157"/>
      <c r="N777" s="158"/>
      <c r="O777" s="157">
        <f t="shared" ref="O777:O778" si="1004">SUM(K777:N777)</f>
        <v>1100000</v>
      </c>
      <c r="P777" s="157"/>
      <c r="Q777" s="157">
        <f>O777</f>
        <v>1100000</v>
      </c>
      <c r="R777" s="157"/>
      <c r="S777" s="157"/>
      <c r="T777" s="160">
        <f t="shared" ref="T777:T778" si="1005">SUM(P777:S777)</f>
        <v>1100000</v>
      </c>
      <c r="U777" s="157"/>
      <c r="V777" s="157">
        <f>O777-T777</f>
        <v>0</v>
      </c>
    </row>
    <row r="778" spans="1:22" s="155" customFormat="1" ht="15.75" x14ac:dyDescent="0.25">
      <c r="A778" s="151"/>
      <c r="B778" s="84"/>
      <c r="C778" s="175" t="s">
        <v>63</v>
      </c>
      <c r="D778" s="157" t="s">
        <v>158</v>
      </c>
      <c r="E778" s="159">
        <v>43938</v>
      </c>
      <c r="F778" s="157"/>
      <c r="G778" s="157">
        <v>378000</v>
      </c>
      <c r="H778" s="157"/>
      <c r="I778" s="158"/>
      <c r="J778" s="160">
        <f t="shared" si="1003"/>
        <v>378000</v>
      </c>
      <c r="K778" s="157"/>
      <c r="L778" s="157">
        <v>378000</v>
      </c>
      <c r="M778" s="157"/>
      <c r="N778" s="158"/>
      <c r="O778" s="157">
        <f t="shared" si="1004"/>
        <v>378000</v>
      </c>
      <c r="P778" s="157"/>
      <c r="Q778" s="157"/>
      <c r="R778" s="157">
        <v>369000</v>
      </c>
      <c r="S778" s="157"/>
      <c r="T778" s="160">
        <f t="shared" si="1005"/>
        <v>369000</v>
      </c>
      <c r="U778" s="157"/>
      <c r="V778" s="157">
        <f>O778-T778</f>
        <v>9000</v>
      </c>
    </row>
    <row r="779" spans="1:22" s="155" customFormat="1" ht="15.75" x14ac:dyDescent="0.25">
      <c r="A779" s="151"/>
      <c r="B779" s="84"/>
      <c r="C779" s="156" t="s">
        <v>12</v>
      </c>
      <c r="D779" s="157"/>
      <c r="E779" s="157"/>
      <c r="F779" s="157"/>
      <c r="G779" s="157"/>
      <c r="H779" s="157"/>
      <c r="I779" s="158"/>
      <c r="J779" s="158">
        <f>SUM(F779:I779)</f>
        <v>0</v>
      </c>
      <c r="K779" s="157"/>
      <c r="L779" s="157"/>
      <c r="M779" s="157"/>
      <c r="N779" s="158"/>
      <c r="O779" s="157">
        <f>SUM(K779:N779)</f>
        <v>0</v>
      </c>
      <c r="P779" s="157"/>
      <c r="Q779" s="157"/>
      <c r="R779" s="157"/>
      <c r="S779" s="157"/>
      <c r="T779" s="158">
        <f>SUM(P779:S779)</f>
        <v>0</v>
      </c>
      <c r="U779" s="157">
        <f t="shared" ref="U779:U780" si="1006">J779-O779</f>
        <v>0</v>
      </c>
      <c r="V779" s="157">
        <f t="shared" ref="V779:V780" si="1007">O779-T779</f>
        <v>0</v>
      </c>
    </row>
    <row r="780" spans="1:22" s="155" customFormat="1" ht="15.75" x14ac:dyDescent="0.25">
      <c r="A780" s="151"/>
      <c r="B780" s="84"/>
      <c r="C780" s="156" t="s">
        <v>13</v>
      </c>
      <c r="D780" s="157"/>
      <c r="E780" s="157"/>
      <c r="F780" s="157"/>
      <c r="G780" s="157"/>
      <c r="H780" s="157"/>
      <c r="I780" s="158"/>
      <c r="J780" s="158">
        <f>SUM(F780:I780)</f>
        <v>0</v>
      </c>
      <c r="K780" s="157"/>
      <c r="L780" s="157"/>
      <c r="M780" s="157"/>
      <c r="N780" s="158"/>
      <c r="O780" s="157">
        <f>SUM(K780:N780)</f>
        <v>0</v>
      </c>
      <c r="P780" s="157"/>
      <c r="Q780" s="157"/>
      <c r="R780" s="157"/>
      <c r="S780" s="157"/>
      <c r="T780" s="158">
        <f>SUM(P780:S780)</f>
        <v>0</v>
      </c>
      <c r="U780" s="157">
        <f t="shared" si="1006"/>
        <v>0</v>
      </c>
      <c r="V780" s="157">
        <f t="shared" si="1007"/>
        <v>0</v>
      </c>
    </row>
    <row r="781" spans="1:22" s="155" customFormat="1" ht="15.75" x14ac:dyDescent="0.25">
      <c r="A781" s="151"/>
      <c r="B781" s="84"/>
      <c r="C781" s="138"/>
      <c r="D781" s="157"/>
      <c r="E781" s="157"/>
      <c r="F781" s="157"/>
      <c r="G781" s="157"/>
      <c r="H781" s="157"/>
      <c r="I781" s="158"/>
      <c r="J781" s="158"/>
      <c r="K781" s="157"/>
      <c r="L781" s="157"/>
      <c r="M781" s="157"/>
      <c r="N781" s="157"/>
      <c r="O781" s="157"/>
      <c r="P781" s="157"/>
      <c r="Q781" s="157"/>
      <c r="R781" s="157"/>
      <c r="S781" s="157"/>
      <c r="T781" s="158"/>
      <c r="U781" s="157"/>
      <c r="V781" s="157"/>
    </row>
    <row r="782" spans="1:22" s="155" customFormat="1" ht="15.75" x14ac:dyDescent="0.25">
      <c r="A782" s="151"/>
      <c r="B782" s="116"/>
      <c r="C782" s="165" t="s">
        <v>156</v>
      </c>
      <c r="D782" s="152"/>
      <c r="E782" s="152"/>
      <c r="F782" s="152">
        <f t="shared" ref="F782:U782" si="1008">SUM(F783:F788)</f>
        <v>0</v>
      </c>
      <c r="G782" s="152">
        <f>G785+G786</f>
        <v>22661500</v>
      </c>
      <c r="H782" s="152">
        <f t="shared" ref="H782:Q782" si="1009">H785+H786</f>
        <v>0</v>
      </c>
      <c r="I782" s="152">
        <f t="shared" si="1009"/>
        <v>0</v>
      </c>
      <c r="J782" s="154">
        <f>SUM(J783:J788)</f>
        <v>22661500</v>
      </c>
      <c r="K782" s="152">
        <f t="shared" si="1009"/>
        <v>0</v>
      </c>
      <c r="L782" s="152">
        <f>L785+L786</f>
        <v>22661500</v>
      </c>
      <c r="M782" s="152">
        <f t="shared" si="1009"/>
        <v>0</v>
      </c>
      <c r="N782" s="152">
        <f t="shared" si="1009"/>
        <v>0</v>
      </c>
      <c r="O782" s="152">
        <f>SUM(O783:O788)</f>
        <v>22661500</v>
      </c>
      <c r="P782" s="152">
        <f t="shared" si="1009"/>
        <v>0</v>
      </c>
      <c r="Q782" s="152">
        <f t="shared" si="1009"/>
        <v>18188500</v>
      </c>
      <c r="R782" s="152">
        <f t="shared" si="1008"/>
        <v>4326000</v>
      </c>
      <c r="S782" s="152">
        <f t="shared" si="1008"/>
        <v>0</v>
      </c>
      <c r="T782" s="154">
        <f>SUM(T783:T788)</f>
        <v>22514500</v>
      </c>
      <c r="U782" s="154">
        <f t="shared" si="1008"/>
        <v>0</v>
      </c>
      <c r="V782" s="154">
        <f>O782-T782</f>
        <v>147000</v>
      </c>
    </row>
    <row r="783" spans="1:22" s="155" customFormat="1" ht="15.75" x14ac:dyDescent="0.25">
      <c r="A783" s="151"/>
      <c r="B783" s="84"/>
      <c r="C783" s="156" t="s">
        <v>10</v>
      </c>
      <c r="D783" s="157"/>
      <c r="E783" s="157"/>
      <c r="F783" s="157"/>
      <c r="G783" s="157"/>
      <c r="H783" s="157"/>
      <c r="I783" s="158"/>
      <c r="J783" s="158">
        <f>SUM(F783:I783)</f>
        <v>0</v>
      </c>
      <c r="K783" s="157"/>
      <c r="L783" s="157"/>
      <c r="M783" s="157"/>
      <c r="N783" s="158"/>
      <c r="O783" s="157">
        <f>SUM(K783:N783)</f>
        <v>0</v>
      </c>
      <c r="P783" s="157"/>
      <c r="Q783" s="157"/>
      <c r="R783" s="157"/>
      <c r="S783" s="157"/>
      <c r="T783" s="158">
        <f>SUM(P783:S783)</f>
        <v>0</v>
      </c>
      <c r="U783" s="157">
        <f t="shared" ref="U783:U784" si="1010">J783-O783</f>
        <v>0</v>
      </c>
      <c r="V783" s="157">
        <f t="shared" ref="V783:V784" si="1011">O783-T783</f>
        <v>0</v>
      </c>
    </row>
    <row r="784" spans="1:22" s="155" customFormat="1" ht="15.75" x14ac:dyDescent="0.25">
      <c r="A784" s="151"/>
      <c r="B784" s="84"/>
      <c r="C784" s="156" t="s">
        <v>11</v>
      </c>
      <c r="D784" s="157"/>
      <c r="E784" s="159"/>
      <c r="F784" s="157"/>
      <c r="G784" s="157"/>
      <c r="H784" s="157"/>
      <c r="I784" s="158"/>
      <c r="J784" s="160">
        <f>SUM(F784:I784)</f>
        <v>0</v>
      </c>
      <c r="K784" s="157"/>
      <c r="L784" s="157"/>
      <c r="M784" s="157"/>
      <c r="N784" s="158"/>
      <c r="O784" s="157">
        <f>SUM(K784:N784)</f>
        <v>0</v>
      </c>
      <c r="P784" s="157"/>
      <c r="Q784" s="157"/>
      <c r="R784" s="157"/>
      <c r="S784" s="157"/>
      <c r="T784" s="160">
        <f>SUM(P784:S784)</f>
        <v>0</v>
      </c>
      <c r="U784" s="157">
        <f t="shared" si="1010"/>
        <v>0</v>
      </c>
      <c r="V784" s="157">
        <f t="shared" si="1011"/>
        <v>0</v>
      </c>
    </row>
    <row r="785" spans="1:22" s="155" customFormat="1" ht="15.75" x14ac:dyDescent="0.25">
      <c r="A785" s="151"/>
      <c r="B785" s="84"/>
      <c r="C785" s="175" t="s">
        <v>197</v>
      </c>
      <c r="D785" s="157" t="s">
        <v>157</v>
      </c>
      <c r="E785" s="159">
        <v>43927</v>
      </c>
      <c r="F785" s="157"/>
      <c r="G785" s="157">
        <v>18188500</v>
      </c>
      <c r="H785" s="157"/>
      <c r="I785" s="158"/>
      <c r="J785" s="160">
        <f t="shared" ref="J785:J786" si="1012">SUM(F785:I785)</f>
        <v>18188500</v>
      </c>
      <c r="K785" s="157"/>
      <c r="L785" s="157">
        <v>18188500</v>
      </c>
      <c r="M785" s="157"/>
      <c r="N785" s="158"/>
      <c r="O785" s="157">
        <f t="shared" ref="O785:O786" si="1013">SUM(K785:N785)</f>
        <v>18188500</v>
      </c>
      <c r="P785" s="157"/>
      <c r="Q785" s="157">
        <f>O785</f>
        <v>18188500</v>
      </c>
      <c r="R785" s="157"/>
      <c r="S785" s="157"/>
      <c r="T785" s="160">
        <f t="shared" ref="T785:T786" si="1014">SUM(P785:S785)</f>
        <v>18188500</v>
      </c>
      <c r="U785" s="157"/>
      <c r="V785" s="157">
        <f>O785-T785</f>
        <v>0</v>
      </c>
    </row>
    <row r="786" spans="1:22" s="155" customFormat="1" ht="15.75" x14ac:dyDescent="0.25">
      <c r="A786" s="151"/>
      <c r="B786" s="84"/>
      <c r="C786" s="175" t="s">
        <v>63</v>
      </c>
      <c r="D786" s="157" t="s">
        <v>196</v>
      </c>
      <c r="E786" s="159">
        <v>43949</v>
      </c>
      <c r="F786" s="157"/>
      <c r="G786" s="157">
        <v>4473000</v>
      </c>
      <c r="H786" s="157"/>
      <c r="I786" s="158"/>
      <c r="J786" s="160">
        <f t="shared" si="1012"/>
        <v>4473000</v>
      </c>
      <c r="K786" s="157"/>
      <c r="L786" s="157">
        <v>4473000</v>
      </c>
      <c r="M786" s="157"/>
      <c r="N786" s="158"/>
      <c r="O786" s="157">
        <f t="shared" si="1013"/>
        <v>4473000</v>
      </c>
      <c r="P786" s="157"/>
      <c r="Q786" s="157"/>
      <c r="R786" s="157">
        <v>4326000</v>
      </c>
      <c r="S786" s="157"/>
      <c r="T786" s="160">
        <f t="shared" si="1014"/>
        <v>4326000</v>
      </c>
      <c r="U786" s="157"/>
      <c r="V786" s="157">
        <f>O786-T786</f>
        <v>147000</v>
      </c>
    </row>
    <row r="787" spans="1:22" s="155" customFormat="1" ht="15.75" x14ac:dyDescent="0.25">
      <c r="A787" s="151"/>
      <c r="B787" s="84"/>
      <c r="C787" s="156" t="s">
        <v>12</v>
      </c>
      <c r="D787" s="157"/>
      <c r="E787" s="157"/>
      <c r="F787" s="157"/>
      <c r="G787" s="157"/>
      <c r="H787" s="157"/>
      <c r="I787" s="158"/>
      <c r="J787" s="158">
        <f>SUM(F787:I787)</f>
        <v>0</v>
      </c>
      <c r="K787" s="157"/>
      <c r="L787" s="157"/>
      <c r="M787" s="157"/>
      <c r="N787" s="158"/>
      <c r="O787" s="157">
        <f>SUM(K787:N787)</f>
        <v>0</v>
      </c>
      <c r="P787" s="157"/>
      <c r="Q787" s="157"/>
      <c r="R787" s="157"/>
      <c r="S787" s="157"/>
      <c r="T787" s="158">
        <f>SUM(P787:S787)</f>
        <v>0</v>
      </c>
      <c r="U787" s="157">
        <f t="shared" ref="U787:U788" si="1015">J787-O787</f>
        <v>0</v>
      </c>
      <c r="V787" s="157">
        <f t="shared" ref="V787:V788" si="1016">O787-T787</f>
        <v>0</v>
      </c>
    </row>
    <row r="788" spans="1:22" s="155" customFormat="1" ht="15.75" x14ac:dyDescent="0.25">
      <c r="A788" s="151"/>
      <c r="B788" s="84"/>
      <c r="C788" s="156" t="s">
        <v>13</v>
      </c>
      <c r="D788" s="157"/>
      <c r="E788" s="157"/>
      <c r="F788" s="157"/>
      <c r="G788" s="157"/>
      <c r="H788" s="157"/>
      <c r="I788" s="158"/>
      <c r="J788" s="158">
        <f>SUM(F788:I788)</f>
        <v>0</v>
      </c>
      <c r="K788" s="157"/>
      <c r="L788" s="157"/>
      <c r="M788" s="157"/>
      <c r="N788" s="158"/>
      <c r="O788" s="157">
        <f>SUM(K788:N788)</f>
        <v>0</v>
      </c>
      <c r="P788" s="157"/>
      <c r="Q788" s="157"/>
      <c r="R788" s="157"/>
      <c r="S788" s="157"/>
      <c r="T788" s="158">
        <f>SUM(P788:S788)</f>
        <v>0</v>
      </c>
      <c r="U788" s="157">
        <f t="shared" si="1015"/>
        <v>0</v>
      </c>
      <c r="V788" s="157">
        <f t="shared" si="1016"/>
        <v>0</v>
      </c>
    </row>
    <row r="789" spans="1:22" s="155" customFormat="1" ht="15.75" x14ac:dyDescent="0.25">
      <c r="A789" s="151"/>
      <c r="B789" s="84"/>
      <c r="C789" s="138"/>
      <c r="D789" s="157"/>
      <c r="E789" s="157"/>
      <c r="F789" s="157"/>
      <c r="G789" s="157"/>
      <c r="H789" s="157"/>
      <c r="I789" s="158"/>
      <c r="J789" s="158"/>
      <c r="K789" s="157"/>
      <c r="L789" s="157"/>
      <c r="M789" s="157"/>
      <c r="N789" s="157"/>
      <c r="O789" s="157"/>
      <c r="P789" s="157"/>
      <c r="Q789" s="157"/>
      <c r="R789" s="157"/>
      <c r="S789" s="157"/>
      <c r="T789" s="158"/>
      <c r="U789" s="157"/>
      <c r="V789" s="157"/>
    </row>
    <row r="790" spans="1:22" s="155" customFormat="1" ht="15.75" x14ac:dyDescent="0.25">
      <c r="A790" s="151"/>
      <c r="B790" s="84"/>
      <c r="C790" s="138"/>
      <c r="D790" s="157"/>
      <c r="E790" s="157"/>
      <c r="F790" s="157"/>
      <c r="G790" s="157"/>
      <c r="H790" s="157"/>
      <c r="I790" s="158"/>
      <c r="J790" s="158"/>
      <c r="K790" s="157"/>
      <c r="L790" s="157"/>
      <c r="M790" s="157"/>
      <c r="N790" s="157"/>
      <c r="O790" s="157"/>
      <c r="P790" s="157"/>
      <c r="Q790" s="157"/>
      <c r="R790" s="157"/>
      <c r="S790" s="157"/>
      <c r="T790" s="158"/>
      <c r="U790" s="157"/>
      <c r="V790" s="157"/>
    </row>
    <row r="791" spans="1:22" s="155" customFormat="1" ht="15.75" x14ac:dyDescent="0.25">
      <c r="A791" s="151"/>
      <c r="B791" s="84"/>
      <c r="C791" s="138"/>
      <c r="D791" s="157"/>
      <c r="E791" s="157"/>
      <c r="F791" s="157"/>
      <c r="G791" s="157"/>
      <c r="H791" s="157"/>
      <c r="I791" s="158"/>
      <c r="J791" s="158"/>
      <c r="K791" s="157"/>
      <c r="L791" s="157"/>
      <c r="M791" s="157"/>
      <c r="N791" s="157"/>
      <c r="O791" s="157"/>
      <c r="P791" s="157"/>
      <c r="Q791" s="157"/>
      <c r="R791" s="157"/>
      <c r="S791" s="157"/>
      <c r="T791" s="158"/>
      <c r="U791" s="157"/>
      <c r="V791" s="157"/>
    </row>
    <row r="792" spans="1:22" s="155" customFormat="1" ht="15.75" x14ac:dyDescent="0.25">
      <c r="A792" s="151"/>
      <c r="B792" s="84"/>
      <c r="C792" s="138"/>
      <c r="D792" s="157"/>
      <c r="E792" s="157"/>
      <c r="F792" s="157"/>
      <c r="G792" s="157"/>
      <c r="H792" s="157"/>
      <c r="I792" s="158"/>
      <c r="J792" s="158"/>
      <c r="K792" s="157"/>
      <c r="L792" s="157"/>
      <c r="M792" s="157"/>
      <c r="N792" s="157"/>
      <c r="O792" s="157"/>
      <c r="P792" s="157"/>
      <c r="Q792" s="157"/>
      <c r="R792" s="157"/>
      <c r="S792" s="157"/>
      <c r="T792" s="158"/>
      <c r="U792" s="157"/>
      <c r="V792" s="157"/>
    </row>
    <row r="793" spans="1:22" s="155" customFormat="1" ht="15.75" x14ac:dyDescent="0.25">
      <c r="A793" s="151"/>
      <c r="B793" s="116" t="s">
        <v>14</v>
      </c>
      <c r="C793" s="138"/>
      <c r="D793" s="152"/>
      <c r="E793" s="152"/>
      <c r="F793" s="152">
        <f>SUM(F794:F800)</f>
        <v>6276000</v>
      </c>
      <c r="G793" s="152">
        <f>SUM(G794:G800)</f>
        <v>3827534000</v>
      </c>
      <c r="H793" s="152">
        <f>SUM(H794:H800)</f>
        <v>11794000</v>
      </c>
      <c r="I793" s="153">
        <f t="shared" ref="I793:V793" si="1017">SUM(I794:I800)</f>
        <v>0</v>
      </c>
      <c r="J793" s="154">
        <f>SUM(J794:J800)</f>
        <v>3845604000</v>
      </c>
      <c r="K793" s="152">
        <f t="shared" si="1017"/>
        <v>6276000</v>
      </c>
      <c r="L793" s="152">
        <f>SUM(L794:L800)</f>
        <v>3827534000</v>
      </c>
      <c r="M793" s="152">
        <f t="shared" si="1017"/>
        <v>11794000</v>
      </c>
      <c r="N793" s="152">
        <f t="shared" si="1017"/>
        <v>0</v>
      </c>
      <c r="O793" s="152">
        <f>SUM(O794:O800)</f>
        <v>3845604000</v>
      </c>
      <c r="P793" s="152">
        <f t="shared" si="1017"/>
        <v>0</v>
      </c>
      <c r="Q793" s="152">
        <f>SUM(Q794:Q800)</f>
        <v>3328506700</v>
      </c>
      <c r="R793" s="152">
        <f>SUM(R794:R800)</f>
        <v>352084300</v>
      </c>
      <c r="S793" s="152">
        <f t="shared" ref="S793" si="1018">SUM(S794:S800)</f>
        <v>0</v>
      </c>
      <c r="T793" s="154">
        <f>SUM(T794:T800)</f>
        <v>3680591000</v>
      </c>
      <c r="U793" s="152">
        <f t="shared" si="1017"/>
        <v>0</v>
      </c>
      <c r="V793" s="152">
        <f t="shared" si="1017"/>
        <v>165013000</v>
      </c>
    </row>
    <row r="794" spans="1:22" s="155" customFormat="1" ht="15.75" x14ac:dyDescent="0.25">
      <c r="A794" s="151"/>
      <c r="B794" s="84"/>
      <c r="C794" s="156" t="s">
        <v>10</v>
      </c>
      <c r="D794" s="157"/>
      <c r="E794" s="157"/>
      <c r="F794" s="157"/>
      <c r="G794" s="157"/>
      <c r="H794" s="157"/>
      <c r="I794" s="157"/>
      <c r="J794" s="158">
        <f>SUM(F794:I794)</f>
        <v>0</v>
      </c>
      <c r="K794" s="157"/>
      <c r="L794" s="157"/>
      <c r="M794" s="157"/>
      <c r="N794" s="157"/>
      <c r="O794" s="157">
        <f>SUM(K794:N794)</f>
        <v>0</v>
      </c>
      <c r="P794" s="157"/>
      <c r="Q794" s="157"/>
      <c r="R794" s="157"/>
      <c r="S794" s="157"/>
      <c r="T794" s="158">
        <f>SUM(P794:S794)</f>
        <v>0</v>
      </c>
      <c r="U794" s="157"/>
      <c r="V794" s="157"/>
    </row>
    <row r="795" spans="1:22" s="155" customFormat="1" ht="15.75" x14ac:dyDescent="0.25">
      <c r="A795" s="151"/>
      <c r="B795" s="84"/>
      <c r="C795" s="156" t="s">
        <v>11</v>
      </c>
      <c r="D795" s="157"/>
      <c r="E795" s="157"/>
      <c r="F795" s="157"/>
      <c r="G795" s="157"/>
      <c r="H795" s="157"/>
      <c r="I795" s="157"/>
      <c r="J795" s="160">
        <f>SUM(F795:I795)</f>
        <v>0</v>
      </c>
      <c r="K795" s="157"/>
      <c r="L795" s="157"/>
      <c r="M795" s="157"/>
      <c r="N795" s="157"/>
      <c r="O795" s="157">
        <f>SUM(K795:N795)</f>
        <v>0</v>
      </c>
      <c r="P795" s="157"/>
      <c r="Q795" s="157"/>
      <c r="R795" s="157"/>
      <c r="S795" s="157"/>
      <c r="T795" s="160">
        <f>SUM(P795:S795)</f>
        <v>0</v>
      </c>
      <c r="U795" s="157"/>
      <c r="V795" s="157"/>
    </row>
    <row r="796" spans="1:22" s="155" customFormat="1" ht="15.75" x14ac:dyDescent="0.25">
      <c r="A796" s="151"/>
      <c r="B796" s="84"/>
      <c r="C796" s="175" t="s">
        <v>204</v>
      </c>
      <c r="D796" s="157"/>
      <c r="E796" s="157"/>
      <c r="F796" s="157">
        <f>F15+F21+F28</f>
        <v>6276000</v>
      </c>
      <c r="G796" s="157">
        <f>G15+G21+G28</f>
        <v>675000</v>
      </c>
      <c r="H796" s="157">
        <f>H15+H21+H28+H34+H40</f>
        <v>11794000</v>
      </c>
      <c r="I796" s="157">
        <f>I15+I21+I28</f>
        <v>0</v>
      </c>
      <c r="J796" s="160">
        <f>SUM(F796:I796)</f>
        <v>18745000</v>
      </c>
      <c r="K796" s="157">
        <f>K15+K21+K28</f>
        <v>6276000</v>
      </c>
      <c r="L796" s="157">
        <f>L15+L21+L28</f>
        <v>675000</v>
      </c>
      <c r="M796" s="157">
        <f>M15+M21+M28+M34+M40</f>
        <v>11794000</v>
      </c>
      <c r="N796" s="157">
        <f>N15+N21+N28</f>
        <v>0</v>
      </c>
      <c r="O796" s="157">
        <f>SUM(K796:N796)</f>
        <v>18745000</v>
      </c>
      <c r="P796" s="157">
        <f>P15+P21+P28</f>
        <v>0</v>
      </c>
      <c r="Q796" s="157">
        <f>Q15+Q21+Q28</f>
        <v>6951000</v>
      </c>
      <c r="R796" s="157">
        <f>R15+R21+R28+R34+R40</f>
        <v>0</v>
      </c>
      <c r="S796" s="157">
        <f>S15+S21+S28</f>
        <v>0</v>
      </c>
      <c r="T796" s="160">
        <f t="shared" ref="T796:T797" si="1019">SUM(P796:S796)</f>
        <v>6951000</v>
      </c>
      <c r="U796" s="157"/>
      <c r="V796" s="157">
        <f>O796-T796</f>
        <v>11794000</v>
      </c>
    </row>
    <row r="797" spans="1:22" s="155" customFormat="1" ht="15.75" x14ac:dyDescent="0.25">
      <c r="A797" s="151"/>
      <c r="B797" s="84"/>
      <c r="C797" s="175" t="s">
        <v>197</v>
      </c>
      <c r="D797" s="157"/>
      <c r="E797" s="159"/>
      <c r="F797" s="157"/>
      <c r="G797" s="157">
        <f>G49+G57+G65+G73+G81+G89+G97+G105+G113+G121+G129+G137+G145+G153+G161+G169+G177+G185+G193+G201+G209+G217+G225+G233+G241+G249+G257+G265+G273+G281+G289+G297+G305+G313+G321+G329+G337+G345+G353+G361+G369+G377+G385+G393+G401+G409+G417+G425+G433+G441+G449+G457+G465+G473+G481+G489+G497+G505+G513+G521+G529+G537+G545+G553+G561+G569+G577+G585+G593+G601+G609+G617+G625+G633+G641+G649+G657+G665+G673+G681+G689+G697+G705+G713+G721+G729+G737+G745+G753+G761+G769+G777+G785</f>
        <v>3213419000</v>
      </c>
      <c r="H797" s="157">
        <f t="shared" ref="H797:I797" si="1020">H49+H57+H65+H73+H81+H89+H97+H105+H113+H121+H129+H137+H145+H153+H161+H169+H177+H185+H193+H201+H209+H217+H225+H233+H241+H249+H257+H265+H273+H281+H289+H297+H305+H313+H321+H329+H337+H345+H353+H361+H369+H377+H385+H393+H401+H409+H417+H425+H433+H441+H449+H457+H465+H473+H481+H489+H497+H505+H513+H521+H529+H537+H545+H553+H561+H569+H577+H585+H593+H601+H609+H617+H625+H633+H641+H649+H657+H665+H673+H681+H689+H697+H705+H713+H721+H729+H737+H745+H753+H761+H769+H777+H785</f>
        <v>0</v>
      </c>
      <c r="I797" s="157">
        <f t="shared" si="1020"/>
        <v>0</v>
      </c>
      <c r="J797" s="160">
        <f t="shared" ref="J797:J798" si="1021">SUM(F797:I797)</f>
        <v>3213419000</v>
      </c>
      <c r="K797" s="157"/>
      <c r="L797" s="157">
        <f>L49+L57+L65+L73+L81+L89+L97+L105+L113+L121+L129+L137+L145+L153+L161+L169+L177+L185+L193+L201+L209+L217+L225+L233+L241+L249+L257+L265+L273+L281+L289+L297+L305+L313+L321+L329+L337+L345+L353+L361+L369+L377+L385+L393+L401+L409+L417+L425+L433+L441+L449+L457+L465+L473+L481+L489+L497+L505+L513+L521+L529+L537+L545+L553+L561+L569+L577+L585+L593+L601+L609+L617+L625+L633+L641+L649+L657+L665+L673+L681+L689+L697+L705+L713+L721+L729+L737+L745+L753+L761+L769+L777+L785</f>
        <v>3213419000</v>
      </c>
      <c r="M797" s="157">
        <f t="shared" ref="M797:N797" si="1022">M49+M57+M65+M73+M81+M89+M97+M105+M113+M121+M129+M137+M145+M153+M161+M169+M177+M185+M193+M201+M209+M217+M225+M233+M241+M249+M257+M265+M273+M281+M289+M297+M305+M313+M321+M329+M337+M345+M353+M361+M369+M377+M385+M393+M401+M409+M417+M425+M433+M441+M449+M457+M465+M473+M481+M489+M497+M505+M513+M521+M529+M537+M545+M553+M561+M569+M577+M585+M593+M601+M609+M617+M625+M633+M641+M649+M657+M665+M673+M681+M689+M697+M705+M713+M721+M729+M737+M745+M753+M761+M769+M777+M785</f>
        <v>0</v>
      </c>
      <c r="N797" s="157">
        <f t="shared" si="1022"/>
        <v>0</v>
      </c>
      <c r="O797" s="157">
        <f t="shared" ref="O797:O798" si="1023">SUM(K797:N797)</f>
        <v>3213419000</v>
      </c>
      <c r="P797" s="157"/>
      <c r="Q797" s="157">
        <f>Q49+Q57+Q65+Q73+Q81+Q89+Q97+Q105+Q113+Q121+Q129+Q137+Q145+Q153+Q161+Q169+Q177+Q185+Q193+Q201+Q209+Q217+Q225+Q233+Q241+Q249+Q257+Q265+Q273+Q281+Q289+Q297+Q305+Q313+Q321+Q329+Q337+Q345+Q353+Q361+Q369+Q377+Q385+Q393+Q401+Q409+Q417+Q425+Q433+Q441+Q449+Q457+Q465+Q473+Q481+Q489+Q497+Q505+Q513+Q521+Q529+Q537+Q545+Q553+Q561+Q569+Q577+Q585+Q593+Q601+Q609+Q617+Q625+Q633+Q641+Q649+Q657+Q665+Q673+Q681+Q689+Q697+Q705+Q713+Q721+Q729+Q737+Q745+Q753+Q761+Q769+Q777+Q785</f>
        <v>3133317700</v>
      </c>
      <c r="R797" s="157">
        <f t="shared" ref="R797:S797" si="1024">R49+R57+R65+R73+R81+R89+R97+R105+R113+R121+R129+R137+R145+R153+R161+R169+R177+R185+R193+R201+R209+R217+R225+R233+R241+R249+R257+R265+R273+R281+R289+R297+R305+R313+R321+R329+R337+R345+R353+R361+R369+R377+R385+R393+R401+R409+R417+R425+R433+R441+R449+R457+R465+R473+R481+R489+R497+R505+R513+R521+R529+R537+R545+R553+R561+R569+R577+R585+R593+R601+R609+R617+R625+R633+R641+R649+R657+R665+R673+R681+R689+R697+R705+R713+R721+R729+R737+R745+R753+R761+R769+R777+R785</f>
        <v>80101300</v>
      </c>
      <c r="S797" s="157">
        <f t="shared" si="1024"/>
        <v>0</v>
      </c>
      <c r="T797" s="160">
        <f t="shared" si="1019"/>
        <v>3213419000</v>
      </c>
      <c r="U797" s="157"/>
      <c r="V797" s="157">
        <f>O797-T797</f>
        <v>0</v>
      </c>
    </row>
    <row r="798" spans="1:22" s="155" customFormat="1" ht="15.75" x14ac:dyDescent="0.25">
      <c r="A798" s="151"/>
      <c r="B798" s="84"/>
      <c r="C798" s="175" t="s">
        <v>63</v>
      </c>
      <c r="D798" s="157"/>
      <c r="E798" s="159"/>
      <c r="F798" s="157"/>
      <c r="G798" s="157">
        <f>G50+G58+G66+G74+G82+G90+G98+G106+G114+G122+G130+G138+G146+G154+G162+G170+G178+G186+G194+G202+G210+G218+G226+G234+G242+G250+G258+G266+G274+G282+G290+G298+G306+G314+G322+G330+G338+G346+G354+G362+G370+G378+G386+G394+G402+G410+G418+G426+G434+G442+G450+G458+G466+G474+G482+G490+G498+G506+G514+G522+G530+G538+G546+G554+G562+G570+G578+G586+G594+G602+G610+G618+G626+G634+G642+G650+G658+G666+G674+G682+G690+G698+G706+G714+G722+G730+G738+G746+G754+G762+G770+G778+G786</f>
        <v>613440000</v>
      </c>
      <c r="H798" s="157">
        <f t="shared" ref="H798:I798" si="1025">H50+H58+H66+H74+H82+H90+H98+H106+H114+H122+H130+H138+H146+H154+H162+H170+H178+H186+H194+H202+H210+H218+H226+H234+H242+H250+H258+H266+H274+H282+H290+H298+H306+H314+H322+H330+H338+H346+H354+H362+H370+H378+H386+H394+H402+H410+H418+H426+H434+H442+H450+H458+H466+H474+H482+H490+H498+H506+H514+H522+H530+H538+H546+H554+H562+H570+H578+H586+H594+H602+H610+H618+H626+H634+H642+H650+H658+H666+H674+H682+H690+H698+H706+H714+H722+H730+H738+H746+H754+H762+H770+H778+H786</f>
        <v>0</v>
      </c>
      <c r="I798" s="157">
        <f t="shared" si="1025"/>
        <v>0</v>
      </c>
      <c r="J798" s="160">
        <f t="shared" si="1021"/>
        <v>613440000</v>
      </c>
      <c r="K798" s="157"/>
      <c r="L798" s="157">
        <f>L50+L58+L66+L74+L82+L90+L98+L106+L114+L122+L130+L138+L146+L154+L162+L170+L178+L186+L194+L202+L210+L218+L226+L234+L242+L250+L258+L266+L274+L282+L290+L298+L306+L314+L322+L330+L338+L346+L354+L362+L370+L378+L386+L394+L402+L410+L418+L426+L434+L442+L450+L458+L466+L474+L482+L490+L498+L506+L514+L522+L530+L538+L546+L554+L562+L570+L578+L586+L594+L602+L610+L618+L626+L634+L642+L650+L658+L666+L674+L682+L690+L698+L706+L714+L722+L730+L738+L746+L754+L762+L770+L778+L786</f>
        <v>613440000</v>
      </c>
      <c r="M798" s="157">
        <f t="shared" ref="M798:N798" si="1026">M50+M58+M66+M74+M82+M90+M98+M106+M114+M122+M130+M138+M146+M154+M162+M170+M178+M186+M194+M202+M210+M218+M226+M234+M242+M250+M258+M266+M274+M282+M290+M298+M306+M314+M322+M330+M338+M346+M354+M362+M370+M378+M386+M394+M402+M410+M418+M426+M434+M442+M450+M458+M466+M474+M482+M490+M498+M506+M514+M522+M530+M538+M546+M554+M562+M570+M578+M586+M594+M602+M610+M618+M626+M634+M642+M650+M658+M666+M674+M682+M690+M698+M706+M714+M722+M730+M738+M746+M754+M762+M770+M778+M786</f>
        <v>0</v>
      </c>
      <c r="N798" s="157">
        <f t="shared" si="1026"/>
        <v>0</v>
      </c>
      <c r="O798" s="157">
        <f t="shared" si="1023"/>
        <v>613440000</v>
      </c>
      <c r="P798" s="157"/>
      <c r="Q798" s="157">
        <f>Q50+Q58+Q66+Q74+Q82+Q90+Q98+Q106+Q114+Q122+Q130+Q138+Q146+Q154+Q162+Q170+Q178+Q186+Q194+Q202+Q210+Q218+Q226+Q234+Q242+Q250+Q258+Q266+Q274+Q282+Q290+Q298+Q306+Q314+Q322+Q330+Q338+Q346+Q354+Q362+Q370+Q378+Q386+Q394+Q402+Q410+Q418+Q426+Q434+Q442+Q450+Q458+Q466+Q474+Q482+Q490+Q498+Q506+Q514+Q522+Q530+Q538+Q546+Q554+Q562+Q570+Q578+Q586+Q594+Q602+Q610+Q618+Q626+Q634+Q642+Q650+Q658+Q666+Q674+Q682+Q690+Q698+Q706+Q714+Q722+Q730+Q738+Q746+Q754+Q762+Q770+Q778+Q786</f>
        <v>188238000</v>
      </c>
      <c r="R798" s="157">
        <f t="shared" ref="R798:S798" si="1027">R50+R58+R66+R74+R82+R90+R98+R106+R114+R122+R130+R138+R146+R154+R162+R170+R178+R186+R194+R202+R210+R218+R226+R234+R242+R250+R258+R266+R274+R282+R290+R298+R306+R314+R322+R330+R338+R346+R354+R362+R370+R378+R386+R394+R402+R410+R418+R426+R434+R442+R450+R458+R466+R474+R482+R490+R498+R506+R514+R522+R530+R538+R546+R554+R562+R570+R578+R586+R594+R602+R610+R618+R626+R634+R642+R650+R658+R666+R674+R682+R690+R698+R706+R714+R722+R730+R738+R746+R754+R762+R770+R778+R786</f>
        <v>271983000</v>
      </c>
      <c r="S798" s="157">
        <f t="shared" si="1027"/>
        <v>0</v>
      </c>
      <c r="T798" s="160">
        <f t="shared" ref="T798" si="1028">SUM(P798:S798)</f>
        <v>460221000</v>
      </c>
      <c r="U798" s="157"/>
      <c r="V798" s="157">
        <f>O798-T798</f>
        <v>153219000</v>
      </c>
    </row>
    <row r="799" spans="1:22" s="155" customFormat="1" ht="15.75" x14ac:dyDescent="0.25">
      <c r="A799" s="151"/>
      <c r="B799" s="84"/>
      <c r="C799" s="156" t="s">
        <v>12</v>
      </c>
      <c r="D799" s="157"/>
      <c r="E799" s="157"/>
      <c r="F799" s="157"/>
      <c r="G799" s="157"/>
      <c r="H799" s="157"/>
      <c r="I799" s="157"/>
      <c r="J799" s="158">
        <f>SUM(F799:I799)</f>
        <v>0</v>
      </c>
      <c r="K799" s="157"/>
      <c r="L799" s="157"/>
      <c r="M799" s="157"/>
      <c r="N799" s="157"/>
      <c r="O799" s="157">
        <f>SUM(K799:N799)</f>
        <v>0</v>
      </c>
      <c r="P799" s="157"/>
      <c r="Q799" s="157"/>
      <c r="R799" s="157"/>
      <c r="S799" s="157"/>
      <c r="T799" s="158">
        <f>SUM(P799:S799)</f>
        <v>0</v>
      </c>
      <c r="U799" s="157"/>
      <c r="V799" s="157"/>
    </row>
    <row r="800" spans="1:22" s="155" customFormat="1" ht="15.75" x14ac:dyDescent="0.25">
      <c r="A800" s="151"/>
      <c r="B800" s="84"/>
      <c r="C800" s="156" t="s">
        <v>13</v>
      </c>
      <c r="D800" s="157"/>
      <c r="E800" s="157"/>
      <c r="F800" s="157"/>
      <c r="G800" s="157"/>
      <c r="H800" s="157"/>
      <c r="I800" s="157"/>
      <c r="J800" s="158">
        <f>SUM(F800:I800)</f>
        <v>0</v>
      </c>
      <c r="K800" s="157"/>
      <c r="L800" s="157"/>
      <c r="M800" s="157"/>
      <c r="N800" s="157"/>
      <c r="O800" s="157">
        <f>SUM(K800:N800)</f>
        <v>0</v>
      </c>
      <c r="P800" s="157"/>
      <c r="Q800" s="157"/>
      <c r="R800" s="157"/>
      <c r="S800" s="157"/>
      <c r="T800" s="158">
        <f>SUM(P800:S800)</f>
        <v>0</v>
      </c>
      <c r="U800" s="157"/>
      <c r="V800" s="157"/>
    </row>
    <row r="801" spans="1:33" s="155" customFormat="1" ht="15.75" hidden="1" customHeight="1" x14ac:dyDescent="0.25">
      <c r="A801" s="151"/>
      <c r="B801" s="84"/>
      <c r="C801" s="138"/>
      <c r="D801" s="157"/>
      <c r="E801" s="157"/>
      <c r="F801" s="157"/>
      <c r="G801" s="157"/>
      <c r="H801" s="157"/>
      <c r="I801" s="158"/>
      <c r="J801" s="158"/>
      <c r="K801" s="157"/>
      <c r="L801" s="157"/>
      <c r="M801" s="157"/>
      <c r="N801" s="157"/>
      <c r="O801" s="157"/>
      <c r="P801" s="157"/>
      <c r="Q801" s="157"/>
      <c r="R801" s="157"/>
      <c r="S801" s="157"/>
      <c r="T801" s="158"/>
      <c r="U801" s="157"/>
      <c r="V801" s="157"/>
    </row>
    <row r="802" spans="1:33" s="169" customFormat="1" ht="15.75" hidden="1" customHeight="1" x14ac:dyDescent="0.25">
      <c r="A802" s="166"/>
      <c r="B802" s="116"/>
      <c r="C802" s="116"/>
      <c r="D802" s="167"/>
      <c r="E802" s="167"/>
      <c r="F802" s="167"/>
      <c r="G802" s="167"/>
      <c r="H802" s="167"/>
      <c r="I802" s="168"/>
      <c r="J802" s="168"/>
      <c r="K802" s="167"/>
      <c r="L802" s="167"/>
      <c r="M802" s="167"/>
      <c r="N802" s="167"/>
      <c r="O802" s="167"/>
      <c r="P802" s="167"/>
      <c r="Q802" s="167"/>
      <c r="R802" s="167"/>
      <c r="S802" s="167"/>
      <c r="T802" s="168"/>
      <c r="U802" s="167"/>
      <c r="V802" s="167"/>
    </row>
    <row r="803" spans="1:33" s="155" customFormat="1" ht="15.75" hidden="1" customHeight="1" x14ac:dyDescent="0.25">
      <c r="A803" s="151"/>
      <c r="B803" s="84"/>
      <c r="C803" s="138"/>
      <c r="D803" s="157"/>
      <c r="E803" s="157"/>
      <c r="F803" s="157"/>
      <c r="G803" s="157"/>
      <c r="H803" s="157"/>
      <c r="I803" s="158"/>
      <c r="J803" s="158"/>
      <c r="K803" s="157"/>
      <c r="L803" s="157"/>
      <c r="M803" s="157"/>
      <c r="N803" s="157"/>
      <c r="O803" s="157"/>
      <c r="P803" s="157"/>
      <c r="Q803" s="157"/>
      <c r="R803" s="157"/>
      <c r="S803" s="157"/>
      <c r="T803" s="158"/>
      <c r="U803" s="157"/>
      <c r="V803" s="157"/>
    </row>
    <row r="804" spans="1:33" s="155" customFormat="1" ht="16.5" thickBot="1" x14ac:dyDescent="0.3">
      <c r="A804" s="170"/>
      <c r="B804" s="171"/>
      <c r="C804" s="172"/>
      <c r="D804" s="173"/>
      <c r="E804" s="173"/>
      <c r="F804" s="173"/>
      <c r="G804" s="173"/>
      <c r="H804" s="173"/>
      <c r="I804" s="174"/>
      <c r="J804" s="174"/>
      <c r="K804" s="173"/>
      <c r="L804" s="173"/>
      <c r="M804" s="173"/>
      <c r="N804" s="173"/>
      <c r="O804" s="173"/>
      <c r="P804" s="173"/>
      <c r="Q804" s="173"/>
      <c r="R804" s="173"/>
      <c r="S804" s="173"/>
      <c r="T804" s="174"/>
      <c r="U804" s="173"/>
      <c r="V804" s="173"/>
    </row>
    <row r="806" spans="1:33" s="182" customFormat="1" x14ac:dyDescent="0.3">
      <c r="C806" s="184" t="s">
        <v>58</v>
      </c>
      <c r="E806" s="185"/>
      <c r="F806" s="185"/>
      <c r="G806" s="185"/>
      <c r="H806" s="186"/>
      <c r="I806" s="187"/>
      <c r="J806" s="227" t="s">
        <v>59</v>
      </c>
      <c r="K806" s="227"/>
      <c r="L806" s="185"/>
      <c r="M806" s="186"/>
      <c r="N806" s="185"/>
      <c r="O806" s="186"/>
      <c r="P806" s="185"/>
      <c r="Q806" s="185" t="s">
        <v>60</v>
      </c>
      <c r="R806" s="186"/>
      <c r="S806" s="185"/>
      <c r="T806" s="185"/>
      <c r="U806" s="185"/>
      <c r="V806" s="185"/>
      <c r="W806" s="185"/>
      <c r="X806" s="185"/>
      <c r="Y806" s="185"/>
      <c r="Z806" s="185"/>
      <c r="AA806" s="185"/>
      <c r="AB806" s="185"/>
      <c r="AC806" s="185"/>
      <c r="AD806" s="185"/>
      <c r="AE806" s="185"/>
      <c r="AF806" s="185"/>
      <c r="AG806" s="185"/>
    </row>
    <row r="807" spans="1:33" s="182" customFormat="1" x14ac:dyDescent="0.3">
      <c r="B807" s="184"/>
      <c r="E807" s="185"/>
      <c r="F807" s="185"/>
      <c r="G807" s="185"/>
      <c r="H807" s="186"/>
      <c r="I807" s="187"/>
      <c r="J807" s="187"/>
      <c r="K807" s="187"/>
      <c r="L807" s="185"/>
      <c r="M807" s="186"/>
      <c r="N807" s="185"/>
      <c r="O807" s="186"/>
      <c r="P807" s="185"/>
      <c r="Q807" s="185"/>
      <c r="R807" s="186"/>
      <c r="S807" s="185"/>
      <c r="T807" s="185"/>
      <c r="U807" s="185"/>
      <c r="V807" s="185"/>
      <c r="W807" s="185"/>
      <c r="X807" s="185"/>
      <c r="Y807" s="185"/>
      <c r="Z807" s="185"/>
      <c r="AA807" s="185"/>
      <c r="AB807" s="185"/>
      <c r="AC807" s="185"/>
      <c r="AD807" s="185"/>
      <c r="AE807" s="185"/>
      <c r="AF807" s="185"/>
      <c r="AG807" s="185"/>
    </row>
    <row r="808" spans="1:33" s="182" customFormat="1" x14ac:dyDescent="0.3">
      <c r="B808" s="184"/>
      <c r="E808" s="185"/>
      <c r="F808" s="185"/>
      <c r="G808" s="185"/>
      <c r="H808" s="186"/>
      <c r="I808" s="187"/>
      <c r="J808" s="187"/>
      <c r="K808" s="187"/>
      <c r="L808" s="185"/>
      <c r="M808" s="186"/>
      <c r="N808" s="185"/>
      <c r="O808" s="186"/>
      <c r="P808" s="185"/>
      <c r="Q808" s="185"/>
      <c r="R808" s="186"/>
      <c r="S808" s="185"/>
      <c r="T808" s="185"/>
      <c r="U808" s="185"/>
      <c r="V808" s="185"/>
      <c r="W808" s="185"/>
      <c r="X808" s="185"/>
      <c r="Y808" s="185"/>
      <c r="Z808" s="185"/>
      <c r="AA808" s="185"/>
      <c r="AB808" s="185"/>
      <c r="AC808" s="185"/>
      <c r="AD808" s="185"/>
      <c r="AE808" s="185"/>
      <c r="AF808" s="185"/>
      <c r="AG808" s="185"/>
    </row>
    <row r="809" spans="1:33" s="182" customFormat="1" x14ac:dyDescent="0.3">
      <c r="B809" s="184"/>
      <c r="E809" s="185"/>
      <c r="F809" s="188"/>
      <c r="G809" s="185"/>
      <c r="H809" s="186"/>
      <c r="I809" s="187"/>
      <c r="J809" s="187"/>
      <c r="K809" s="187"/>
      <c r="L809" s="185"/>
      <c r="M809" s="189"/>
      <c r="N809" s="185"/>
      <c r="O809" s="186"/>
      <c r="P809" s="185"/>
      <c r="Q809" s="185"/>
      <c r="R809" s="186"/>
      <c r="S809" s="185"/>
      <c r="T809" s="185"/>
      <c r="U809" s="185"/>
      <c r="V809" s="185"/>
      <c r="W809" s="185"/>
      <c r="X809" s="185"/>
      <c r="Y809" s="185"/>
      <c r="Z809" s="185"/>
      <c r="AA809" s="185"/>
      <c r="AB809" s="185"/>
      <c r="AC809" s="185"/>
      <c r="AD809" s="185"/>
      <c r="AE809" s="185"/>
      <c r="AF809" s="185"/>
      <c r="AG809" s="185"/>
    </row>
    <row r="810" spans="1:33" s="190" customFormat="1" ht="18.75" customHeight="1" x14ac:dyDescent="0.3">
      <c r="B810" s="191"/>
      <c r="C810" s="192" t="s">
        <v>56</v>
      </c>
      <c r="E810" s="193"/>
      <c r="F810" s="193"/>
      <c r="G810" s="194"/>
      <c r="H810" s="195"/>
      <c r="I810" s="230" t="s">
        <v>49</v>
      </c>
      <c r="J810" s="230"/>
      <c r="K810" s="230"/>
      <c r="L810" s="194"/>
      <c r="M810" s="196"/>
      <c r="N810" s="193"/>
      <c r="O810" s="195"/>
      <c r="P810" s="194"/>
      <c r="Q810" s="197" t="s">
        <v>62</v>
      </c>
      <c r="R810" s="198"/>
      <c r="S810" s="194"/>
      <c r="T810" s="194"/>
      <c r="U810" s="194"/>
      <c r="V810" s="194"/>
      <c r="W810" s="194"/>
      <c r="X810" s="194"/>
      <c r="Y810" s="194"/>
      <c r="Z810" s="194"/>
      <c r="AA810" s="194"/>
      <c r="AB810" s="194"/>
      <c r="AC810" s="194"/>
      <c r="AD810" s="194"/>
      <c r="AE810" s="194"/>
      <c r="AF810" s="194"/>
      <c r="AG810" s="194"/>
    </row>
    <row r="811" spans="1:33" s="182" customFormat="1" x14ac:dyDescent="0.3">
      <c r="C811" s="182" t="s">
        <v>57</v>
      </c>
      <c r="E811" s="185"/>
      <c r="F811" s="188"/>
      <c r="G811" s="185"/>
      <c r="H811" s="186"/>
      <c r="I811" s="187"/>
      <c r="J811" s="227" t="s">
        <v>61</v>
      </c>
      <c r="K811" s="227"/>
      <c r="L811" s="185"/>
      <c r="M811" s="189"/>
      <c r="O811" s="186"/>
      <c r="Q811" s="182" t="s">
        <v>50</v>
      </c>
      <c r="R811" s="183"/>
      <c r="T811" s="185"/>
    </row>
    <row r="812" spans="1:33" s="107" customFormat="1" x14ac:dyDescent="0.3">
      <c r="A812" s="131"/>
      <c r="B812" s="83"/>
      <c r="C812" s="84"/>
      <c r="D812" s="131"/>
      <c r="E812" s="84"/>
      <c r="F812" s="123"/>
      <c r="G812" s="123"/>
      <c r="H812" s="132"/>
      <c r="I812" s="233"/>
      <c r="J812" s="233"/>
      <c r="K812" s="133"/>
      <c r="L812" s="123"/>
      <c r="M812" s="132"/>
      <c r="N812" s="132"/>
      <c r="O812" s="122"/>
      <c r="P812" s="122"/>
      <c r="Q812" s="122"/>
      <c r="R812" s="122"/>
      <c r="S812" s="122"/>
      <c r="T812" s="122"/>
      <c r="U812" s="122"/>
      <c r="V812" s="122"/>
    </row>
    <row r="813" spans="1:33" s="107" customFormat="1" x14ac:dyDescent="0.3">
      <c r="A813" s="84"/>
      <c r="B813" s="84"/>
      <c r="C813" s="84"/>
      <c r="D813" s="84"/>
      <c r="E813" s="84"/>
      <c r="F813" s="135"/>
      <c r="G813" s="135"/>
      <c r="H813" s="124"/>
      <c r="I813" s="124"/>
      <c r="J813" s="124"/>
      <c r="K813" s="136"/>
      <c r="L813" s="135"/>
      <c r="M813" s="132"/>
      <c r="N813" s="84"/>
      <c r="O813" s="124"/>
      <c r="P813" s="122"/>
      <c r="Q813" s="122"/>
      <c r="R813" s="122"/>
      <c r="S813" s="122"/>
      <c r="T813" s="124"/>
      <c r="U813" s="122"/>
      <c r="V813" s="122"/>
    </row>
    <row r="814" spans="1:33" s="117" customFormat="1" x14ac:dyDescent="0.3">
      <c r="A814" s="137"/>
      <c r="B814" s="137"/>
      <c r="C814" s="138"/>
      <c r="D814" s="137"/>
      <c r="E814" s="138"/>
      <c r="F814" s="138"/>
      <c r="G814" s="139"/>
      <c r="H814" s="125"/>
      <c r="I814" s="86"/>
      <c r="J814" s="125"/>
      <c r="K814" s="140"/>
      <c r="L814" s="139"/>
      <c r="M814" s="86"/>
      <c r="N814" s="138"/>
      <c r="O814" s="125"/>
      <c r="P814" s="122"/>
      <c r="Q814" s="122"/>
      <c r="R814" s="122"/>
      <c r="S814" s="122"/>
      <c r="T814" s="125"/>
      <c r="U814" s="141"/>
      <c r="V814" s="141"/>
    </row>
    <row r="815" spans="1:33" x14ac:dyDescent="0.3">
      <c r="I815" s="126"/>
      <c r="J815" s="126"/>
      <c r="O815" s="122"/>
      <c r="T815" s="126"/>
    </row>
    <row r="816" spans="1:33" x14ac:dyDescent="0.3">
      <c r="I816" s="126"/>
      <c r="J816" s="126"/>
      <c r="O816" s="122"/>
      <c r="T816" s="126"/>
    </row>
    <row r="819" spans="2:22" ht="12.75" x14ac:dyDescent="0.2">
      <c r="B819" s="110"/>
      <c r="D819" s="110"/>
      <c r="E819" s="110"/>
      <c r="F819" s="110"/>
      <c r="G819" s="110"/>
      <c r="H819" s="128"/>
      <c r="I819" s="127"/>
      <c r="J819" s="127"/>
      <c r="K819" s="110"/>
      <c r="L819" s="110"/>
      <c r="M819" s="128"/>
      <c r="N819" s="110"/>
      <c r="O819" s="128"/>
      <c r="P819" s="110"/>
      <c r="Q819" s="110"/>
      <c r="R819" s="128"/>
      <c r="S819" s="128"/>
      <c r="T819" s="127"/>
      <c r="U819" s="110"/>
      <c r="V819" s="110"/>
    </row>
    <row r="820" spans="2:22" ht="12.75" x14ac:dyDescent="0.2">
      <c r="B820" s="110"/>
      <c r="D820" s="110"/>
      <c r="E820" s="110"/>
      <c r="F820" s="110"/>
      <c r="G820" s="110"/>
      <c r="H820" s="128"/>
      <c r="I820" s="127"/>
      <c r="J820" s="127"/>
      <c r="K820" s="110"/>
      <c r="L820" s="110"/>
      <c r="M820" s="128"/>
      <c r="N820" s="110"/>
      <c r="O820" s="128"/>
      <c r="P820" s="110"/>
      <c r="Q820" s="110"/>
      <c r="R820" s="128"/>
      <c r="S820" s="128"/>
      <c r="T820" s="127"/>
      <c r="U820" s="110"/>
      <c r="V820" s="110"/>
    </row>
  </sheetData>
  <protectedRanges>
    <protectedRange sqref="R806:S811 U806:AG811" name="Range1_1_1"/>
  </protectedRanges>
  <autoFilter ref="A13:AG800"/>
  <mergeCells count="29">
    <mergeCell ref="I812:J812"/>
    <mergeCell ref="A2:V2"/>
    <mergeCell ref="A3:V3"/>
    <mergeCell ref="A9:C11"/>
    <mergeCell ref="D9:J9"/>
    <mergeCell ref="K9:O9"/>
    <mergeCell ref="P9:T9"/>
    <mergeCell ref="U9:U11"/>
    <mergeCell ref="V9:V11"/>
    <mergeCell ref="D10:E10"/>
    <mergeCell ref="F10:F11"/>
    <mergeCell ref="S10:S11"/>
    <mergeCell ref="T10:T11"/>
    <mergeCell ref="A12:C12"/>
    <mergeCell ref="M10:M11"/>
    <mergeCell ref="N10:N11"/>
    <mergeCell ref="G10:G11"/>
    <mergeCell ref="H10:H11"/>
    <mergeCell ref="I10:I11"/>
    <mergeCell ref="J10:J11"/>
    <mergeCell ref="K10:K11"/>
    <mergeCell ref="J811:K811"/>
    <mergeCell ref="O10:O11"/>
    <mergeCell ref="P10:P11"/>
    <mergeCell ref="Q10:Q11"/>
    <mergeCell ref="R10:R11"/>
    <mergeCell ref="L10:L11"/>
    <mergeCell ref="I810:K810"/>
    <mergeCell ref="J806:K806"/>
  </mergeCells>
  <pageMargins left="0.19685039370078741" right="0.19685039370078741" top="0.74803149606299213" bottom="0.74803149606299213" header="0.31496062992125984" footer="0.31496062992125984"/>
  <pageSetup paperSize="10000" scale="46" fitToWidth="0" fitToHeight="0" orientation="landscape" r:id="rId1"/>
  <rowBreaks count="12" manualBreakCount="12">
    <brk id="61" max="21" man="1"/>
    <brk id="125" max="21" man="1"/>
    <brk id="188" max="21" man="1"/>
    <brk id="253" max="21" man="1"/>
    <brk id="317" max="21" man="1"/>
    <brk id="381" max="21" man="1"/>
    <brk id="445" max="21" man="1"/>
    <brk id="509" max="21" man="1"/>
    <brk id="573" max="21" man="1"/>
    <brk id="637" max="21" man="1"/>
    <brk id="701" max="21" man="1"/>
    <brk id="765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FAR 1-C (04)</vt:lpstr>
      <vt:lpstr>Region 02 FAR 1-C (current)</vt:lpstr>
      <vt:lpstr>'FAR 1-C (04)'!Print_Area</vt:lpstr>
      <vt:lpstr>'Region 02 FAR 1-C (current)'!Print_Area</vt:lpstr>
      <vt:lpstr>'Region 02 FAR 1-C (current)'!Print_Titles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Santos</dc:creator>
  <cp:lastModifiedBy>Eunice F. Delgado</cp:lastModifiedBy>
  <cp:lastPrinted>2020-10-08T05:47:04Z</cp:lastPrinted>
  <dcterms:created xsi:type="dcterms:W3CDTF">2019-03-27T02:44:27Z</dcterms:created>
  <dcterms:modified xsi:type="dcterms:W3CDTF">2020-10-12T09:12:07Z</dcterms:modified>
</cp:coreProperties>
</file>