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3040" windowHeight="8805" tabRatio="952" firstSheet="3" activeTab="3"/>
  </bookViews>
  <sheets>
    <sheet name="FARS-CONT" sheetId="34" state="hidden" r:id="rId1"/>
    <sheet name="FARS-101-SUMMARY" sheetId="35" state="hidden" r:id="rId2"/>
    <sheet name="Pamana-DSWD-LGU" sheetId="43" state="hidden" r:id="rId3"/>
    <sheet name="DFAT (PDPB)" sheetId="33" r:id="rId4"/>
  </sheets>
  <externalReferences>
    <externalReference r:id="rId5"/>
  </externalReferences>
  <definedNames>
    <definedName name="_xlnm.Print_Area" localSheetId="3">'DFAT (PDPB)'!$A$1:$T$239</definedName>
    <definedName name="_xlnm.Print_Area" localSheetId="2">'Pamana-DSWD-LGU'!$A$1:$T$388</definedName>
    <definedName name="_xlnm.Print_Titles" localSheetId="3">'DFAT (PDPB)'!$9:$11</definedName>
    <definedName name="_xlnm.Print_Titles" localSheetId="1">'FARS-101-SUMMARY'!$9:$11</definedName>
    <definedName name="_xlnm.Print_Titles" localSheetId="0">'FARS-CONT'!$9:$11</definedName>
    <definedName name="_xlnm.Print_Titles" localSheetId="2">'Pamana-DSWD-LGU'!$9:$11</definedName>
  </definedNames>
  <calcPr calcId="144525"/>
</workbook>
</file>

<file path=xl/calcChain.xml><?xml version="1.0" encoding="utf-8"?>
<calcChain xmlns="http://schemas.openxmlformats.org/spreadsheetml/2006/main">
  <c r="E115" i="33" l="1"/>
  <c r="F115" i="33"/>
  <c r="E74" i="33" l="1"/>
  <c r="F74" i="33"/>
  <c r="G74" i="33"/>
  <c r="H74" i="33"/>
  <c r="I74" i="33"/>
  <c r="J74" i="33"/>
  <c r="K74" i="33"/>
  <c r="L74" i="33"/>
  <c r="M74" i="33"/>
  <c r="T181" i="33" l="1"/>
  <c r="T183" i="33"/>
  <c r="T184" i="33"/>
  <c r="T185" i="33"/>
  <c r="T187" i="33"/>
  <c r="T189" i="33"/>
  <c r="T190" i="33"/>
  <c r="T191" i="33"/>
  <c r="T216" i="33"/>
  <c r="T218" i="33"/>
  <c r="T220" i="33"/>
  <c r="T222" i="33"/>
  <c r="E77" i="33" l="1"/>
  <c r="E156" i="33" l="1"/>
  <c r="E167" i="33"/>
  <c r="E182" i="33" l="1"/>
  <c r="R154" i="33" l="1"/>
  <c r="T154" i="33" s="1"/>
  <c r="R153" i="33"/>
  <c r="T153" i="33" s="1"/>
  <c r="R152" i="33"/>
  <c r="T152" i="33" s="1"/>
  <c r="R151" i="33"/>
  <c r="T151" i="33" s="1"/>
  <c r="R150" i="33"/>
  <c r="T150" i="33" s="1"/>
  <c r="R149" i="33"/>
  <c r="T149" i="33" s="1"/>
  <c r="R148" i="33"/>
  <c r="T148" i="33" s="1"/>
  <c r="R147" i="33"/>
  <c r="T147" i="33" s="1"/>
  <c r="R146" i="33"/>
  <c r="T146" i="33" s="1"/>
  <c r="R145" i="33"/>
  <c r="T145" i="33" s="1"/>
  <c r="R144" i="33"/>
  <c r="T144" i="33" s="1"/>
  <c r="R143" i="33"/>
  <c r="T143" i="33" s="1"/>
  <c r="R142" i="33"/>
  <c r="T142" i="33" s="1"/>
  <c r="R141" i="33"/>
  <c r="T141" i="33" s="1"/>
  <c r="R140" i="33"/>
  <c r="T140" i="33" s="1"/>
  <c r="R139" i="33"/>
  <c r="T139" i="33" s="1"/>
  <c r="R138" i="33"/>
  <c r="T138" i="33" s="1"/>
  <c r="R137" i="33"/>
  <c r="T137" i="33" s="1"/>
  <c r="R136" i="33"/>
  <c r="T136" i="33" s="1"/>
  <c r="R135" i="33"/>
  <c r="T135" i="33" s="1"/>
  <c r="R134" i="33"/>
  <c r="T134" i="33" s="1"/>
  <c r="R133" i="33"/>
  <c r="T133" i="33" s="1"/>
  <c r="R132" i="33"/>
  <c r="T132" i="33" s="1"/>
  <c r="R131" i="33"/>
  <c r="T131" i="33" s="1"/>
  <c r="R130" i="33"/>
  <c r="T130" i="33" s="1"/>
  <c r="R129" i="33"/>
  <c r="T129" i="33" s="1"/>
  <c r="R128" i="33"/>
  <c r="T128" i="33" s="1"/>
  <c r="R127" i="33"/>
  <c r="T127" i="33" s="1"/>
  <c r="R126" i="33"/>
  <c r="T126" i="33" s="1"/>
  <c r="R125" i="33"/>
  <c r="T125" i="33" s="1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R123" i="33"/>
  <c r="T123" i="33" s="1"/>
  <c r="R122" i="33"/>
  <c r="T122" i="33" s="1"/>
  <c r="R121" i="33"/>
  <c r="T121" i="33" s="1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R119" i="33"/>
  <c r="R118" i="33"/>
  <c r="R117" i="33"/>
  <c r="T117" i="33" s="1"/>
  <c r="R116" i="33"/>
  <c r="T116" i="33" s="1"/>
  <c r="Q115" i="33"/>
  <c r="P115" i="33"/>
  <c r="O115" i="33"/>
  <c r="N115" i="33"/>
  <c r="M115" i="33"/>
  <c r="L115" i="33"/>
  <c r="K115" i="33"/>
  <c r="J115" i="33"/>
  <c r="I115" i="33"/>
  <c r="H115" i="33"/>
  <c r="G115" i="33"/>
  <c r="R114" i="33"/>
  <c r="T114" i="33" s="1"/>
  <c r="R113" i="33"/>
  <c r="T113" i="33" s="1"/>
  <c r="R112" i="33"/>
  <c r="T112" i="33" s="1"/>
  <c r="R111" i="33"/>
  <c r="T111" i="33" s="1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T109" i="33" s="1"/>
  <c r="R108" i="33"/>
  <c r="T108" i="33" s="1"/>
  <c r="R107" i="33"/>
  <c r="T107" i="33" s="1"/>
  <c r="R106" i="33"/>
  <c r="T106" i="33" s="1"/>
  <c r="R105" i="33"/>
  <c r="T105" i="33" s="1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R103" i="33"/>
  <c r="T103" i="33" s="1"/>
  <c r="R102" i="33"/>
  <c r="T102" i="33" s="1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T100" i="33" s="1"/>
  <c r="R99" i="33"/>
  <c r="T99" i="33" s="1"/>
  <c r="R98" i="33"/>
  <c r="T98" i="33" s="1"/>
  <c r="R97" i="33"/>
  <c r="T97" i="33" s="1"/>
  <c r="R96" i="33"/>
  <c r="T96" i="33" s="1"/>
  <c r="R95" i="33"/>
  <c r="T95" i="33" s="1"/>
  <c r="R94" i="33"/>
  <c r="T94" i="33" s="1"/>
  <c r="R93" i="33"/>
  <c r="T93" i="33" s="1"/>
  <c r="R92" i="33"/>
  <c r="T92" i="33" s="1"/>
  <c r="R91" i="33"/>
  <c r="T91" i="33" s="1"/>
  <c r="R90" i="33"/>
  <c r="T90" i="33" s="1"/>
  <c r="R89" i="33"/>
  <c r="T89" i="33" s="1"/>
  <c r="R88" i="33"/>
  <c r="T88" i="33" s="1"/>
  <c r="R87" i="33"/>
  <c r="T87" i="33" s="1"/>
  <c r="R86" i="33"/>
  <c r="T86" i="33" s="1"/>
  <c r="R85" i="33"/>
  <c r="T85" i="33" s="1"/>
  <c r="R84" i="33"/>
  <c r="T84" i="33" s="1"/>
  <c r="R83" i="33"/>
  <c r="T83" i="33" s="1"/>
  <c r="R82" i="33"/>
  <c r="T82" i="33" s="1"/>
  <c r="R81" i="33"/>
  <c r="T81" i="33" s="1"/>
  <c r="Q80" i="33"/>
  <c r="P80" i="33"/>
  <c r="O80" i="33"/>
  <c r="N80" i="33"/>
  <c r="M80" i="33"/>
  <c r="L80" i="33"/>
  <c r="K80" i="33"/>
  <c r="J80" i="33"/>
  <c r="I80" i="33"/>
  <c r="H80" i="33"/>
  <c r="G80" i="33"/>
  <c r="F80" i="33"/>
  <c r="T118" i="33" l="1"/>
  <c r="S118" i="33"/>
  <c r="T119" i="33"/>
  <c r="S119" i="33"/>
  <c r="R101" i="33"/>
  <c r="T101" i="33" s="1"/>
  <c r="R80" i="33"/>
  <c r="T80" i="33" s="1"/>
  <c r="R110" i="33"/>
  <c r="T110" i="33" s="1"/>
  <c r="R120" i="33"/>
  <c r="T120" i="33" s="1"/>
  <c r="R104" i="33"/>
  <c r="T104" i="33" s="1"/>
  <c r="R115" i="33"/>
  <c r="T115" i="33" s="1"/>
  <c r="S115" i="33" l="1"/>
  <c r="R221" i="33"/>
  <c r="E219" i="33"/>
  <c r="R215" i="33"/>
  <c r="T215" i="33" s="1"/>
  <c r="R214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R212" i="33"/>
  <c r="T212" i="33" s="1"/>
  <c r="R211" i="33"/>
  <c r="T211" i="33" s="1"/>
  <c r="R210" i="33"/>
  <c r="T210" i="33" s="1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R208" i="33"/>
  <c r="T208" i="33" s="1"/>
  <c r="R207" i="33"/>
  <c r="T207" i="33" s="1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R205" i="33"/>
  <c r="T205" i="33" s="1"/>
  <c r="R204" i="33"/>
  <c r="T204" i="33" s="1"/>
  <c r="R203" i="33"/>
  <c r="T203" i="33" s="1"/>
  <c r="R202" i="33"/>
  <c r="T202" i="33" s="1"/>
  <c r="R201" i="33"/>
  <c r="T201" i="33" s="1"/>
  <c r="R200" i="33"/>
  <c r="T200" i="33" s="1"/>
  <c r="R199" i="33"/>
  <c r="T199" i="33" s="1"/>
  <c r="R198" i="33"/>
  <c r="T198" i="33" s="1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R196" i="33"/>
  <c r="T196" i="33" s="1"/>
  <c r="R195" i="33"/>
  <c r="T195" i="33" s="1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R193" i="33"/>
  <c r="T193" i="33" s="1"/>
  <c r="R192" i="33"/>
  <c r="T192" i="33" s="1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R186" i="33"/>
  <c r="R180" i="33"/>
  <c r="T180" i="33" s="1"/>
  <c r="R179" i="33"/>
  <c r="T179" i="33" s="1"/>
  <c r="R178" i="33"/>
  <c r="T178" i="33" s="1"/>
  <c r="R177" i="33"/>
  <c r="T177" i="33" s="1"/>
  <c r="R176" i="33"/>
  <c r="T176" i="33" s="1"/>
  <c r="R175" i="33"/>
  <c r="T175" i="33" s="1"/>
  <c r="R174" i="33"/>
  <c r="T174" i="33" s="1"/>
  <c r="R173" i="33"/>
  <c r="T173" i="33" s="1"/>
  <c r="R172" i="33"/>
  <c r="T172" i="33" s="1"/>
  <c r="R171" i="33"/>
  <c r="T171" i="33" s="1"/>
  <c r="R170" i="33"/>
  <c r="T170" i="33" s="1"/>
  <c r="R169" i="33"/>
  <c r="T169" i="33" s="1"/>
  <c r="R168" i="33"/>
  <c r="T168" i="33" s="1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R166" i="33"/>
  <c r="T166" i="33" s="1"/>
  <c r="R165" i="33"/>
  <c r="T165" i="33" s="1"/>
  <c r="R164" i="33"/>
  <c r="T164" i="33" s="1"/>
  <c r="R163" i="33"/>
  <c r="T163" i="33" s="1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1" i="33"/>
  <c r="T161" i="33" s="1"/>
  <c r="R160" i="33"/>
  <c r="R159" i="33"/>
  <c r="R158" i="33"/>
  <c r="R157" i="33"/>
  <c r="Q156" i="33"/>
  <c r="P156" i="33"/>
  <c r="O156" i="33"/>
  <c r="N156" i="33"/>
  <c r="M156" i="33"/>
  <c r="L156" i="33"/>
  <c r="K156" i="33"/>
  <c r="J156" i="33"/>
  <c r="I156" i="33"/>
  <c r="H156" i="33"/>
  <c r="G156" i="33"/>
  <c r="F156" i="33"/>
  <c r="R155" i="33"/>
  <c r="R79" i="33"/>
  <c r="R78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R76" i="33"/>
  <c r="R75" i="33"/>
  <c r="Q74" i="33"/>
  <c r="P74" i="33"/>
  <c r="O74" i="33"/>
  <c r="N74" i="33"/>
  <c r="R381" i="43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213" i="33" l="1"/>
  <c r="T213" i="33" s="1"/>
  <c r="T214" i="33"/>
  <c r="R188" i="33"/>
  <c r="T186" i="33"/>
  <c r="S221" i="33"/>
  <c r="T221" i="33"/>
  <c r="S157" i="33"/>
  <c r="T157" i="33"/>
  <c r="S158" i="33"/>
  <c r="T158" i="33"/>
  <c r="S159" i="33"/>
  <c r="T159" i="33"/>
  <c r="R124" i="33"/>
  <c r="T124" i="33" s="1"/>
  <c r="T155" i="33"/>
  <c r="S160" i="33"/>
  <c r="T160" i="33"/>
  <c r="T75" i="33"/>
  <c r="S75" i="33"/>
  <c r="S78" i="33"/>
  <c r="T78" i="33"/>
  <c r="S76" i="33"/>
  <c r="T76" i="33"/>
  <c r="R72" i="43"/>
  <c r="R87" i="43"/>
  <c r="R194" i="33"/>
  <c r="T194" i="33" s="1"/>
  <c r="R282" i="43"/>
  <c r="R258" i="43"/>
  <c r="R261" i="43"/>
  <c r="R209" i="33"/>
  <c r="T209" i="33" s="1"/>
  <c r="R316" i="43"/>
  <c r="R373" i="43"/>
  <c r="R75" i="43"/>
  <c r="R167" i="33"/>
  <c r="T167" i="33" s="1"/>
  <c r="R77" i="33"/>
  <c r="R276" i="43"/>
  <c r="R74" i="33"/>
  <c r="R110" i="43"/>
  <c r="R96" i="43"/>
  <c r="R101" i="43"/>
  <c r="R106" i="43"/>
  <c r="R136" i="43"/>
  <c r="R171" i="43"/>
  <c r="R254" i="43"/>
  <c r="R322" i="43"/>
  <c r="G342" i="43"/>
  <c r="J182" i="33"/>
  <c r="R183" i="43"/>
  <c r="R273" i="43"/>
  <c r="R369" i="43"/>
  <c r="F191" i="43"/>
  <c r="N191" i="43"/>
  <c r="R180" i="43"/>
  <c r="R327" i="43"/>
  <c r="R197" i="33"/>
  <c r="T197" i="33" s="1"/>
  <c r="R206" i="33"/>
  <c r="T206" i="33" s="1"/>
  <c r="I217" i="33"/>
  <c r="M217" i="33"/>
  <c r="Q217" i="33"/>
  <c r="O191" i="43"/>
  <c r="R287" i="43"/>
  <c r="G377" i="43"/>
  <c r="F217" i="33"/>
  <c r="J217" i="33"/>
  <c r="N217" i="33"/>
  <c r="R168" i="43"/>
  <c r="G191" i="43"/>
  <c r="K191" i="43"/>
  <c r="R187" i="43"/>
  <c r="O342" i="43"/>
  <c r="K377" i="43"/>
  <c r="O377" i="43"/>
  <c r="G182" i="33"/>
  <c r="K182" i="33"/>
  <c r="O182" i="33"/>
  <c r="F182" i="33"/>
  <c r="N182" i="33"/>
  <c r="P191" i="43"/>
  <c r="R78" i="43"/>
  <c r="H156" i="43"/>
  <c r="P156" i="43"/>
  <c r="H191" i="43"/>
  <c r="H342" i="43"/>
  <c r="P342" i="43"/>
  <c r="K342" i="43"/>
  <c r="R357" i="43"/>
  <c r="F377" i="43"/>
  <c r="J377" i="43"/>
  <c r="N377" i="43"/>
  <c r="R162" i="33"/>
  <c r="T162" i="33" s="1"/>
  <c r="H182" i="33"/>
  <c r="L182" i="33"/>
  <c r="P182" i="33"/>
  <c r="G217" i="33"/>
  <c r="K217" i="33"/>
  <c r="O217" i="33"/>
  <c r="L191" i="43"/>
  <c r="R68" i="43"/>
  <c r="S68" i="43"/>
  <c r="R141" i="43"/>
  <c r="J191" i="43"/>
  <c r="L342" i="43"/>
  <c r="R156" i="33"/>
  <c r="I182" i="33"/>
  <c r="M182" i="33"/>
  <c r="Q182" i="33"/>
  <c r="H217" i="33"/>
  <c r="L217" i="33"/>
  <c r="P217" i="33"/>
  <c r="G379" i="43"/>
  <c r="G383" i="43" s="1"/>
  <c r="S254" i="43"/>
  <c r="R264" i="43"/>
  <c r="R296" i="43"/>
  <c r="I342" i="43"/>
  <c r="M342" i="43"/>
  <c r="Q342" i="43"/>
  <c r="R366" i="43"/>
  <c r="H377" i="43"/>
  <c r="L377" i="43"/>
  <c r="P377" i="43"/>
  <c r="R292" i="43"/>
  <c r="F342" i="43"/>
  <c r="J342" i="43"/>
  <c r="N342" i="43"/>
  <c r="R354" i="43"/>
  <c r="I377" i="43"/>
  <c r="M377" i="43"/>
  <c r="Q377" i="43"/>
  <c r="L156" i="43"/>
  <c r="L193" i="43" s="1"/>
  <c r="L197" i="43" s="1"/>
  <c r="G156" i="43"/>
  <c r="K156" i="43"/>
  <c r="K193" i="43" s="1"/>
  <c r="K197" i="43" s="1"/>
  <c r="O156" i="43"/>
  <c r="O193" i="43" s="1"/>
  <c r="O197" i="43" s="1"/>
  <c r="I156" i="43"/>
  <c r="M156" i="43"/>
  <c r="Q156" i="43"/>
  <c r="F156" i="43"/>
  <c r="N156" i="43"/>
  <c r="N193" i="43" s="1"/>
  <c r="N197" i="43" s="1"/>
  <c r="M191" i="43"/>
  <c r="R90" i="43"/>
  <c r="J156" i="43"/>
  <c r="I191" i="43"/>
  <c r="Q191" i="43"/>
  <c r="R130" i="43"/>
  <c r="J193" i="43" l="1"/>
  <c r="J197" i="43" s="1"/>
  <c r="S188" i="33"/>
  <c r="T188" i="33"/>
  <c r="N379" i="43"/>
  <c r="N383" i="43" s="1"/>
  <c r="N385" i="43" s="1"/>
  <c r="J379" i="43"/>
  <c r="J383" i="43" s="1"/>
  <c r="K379" i="43"/>
  <c r="K383" i="43" s="1"/>
  <c r="H193" i="43"/>
  <c r="H197" i="43" s="1"/>
  <c r="O379" i="43"/>
  <c r="O383" i="43" s="1"/>
  <c r="O385" i="43" s="1"/>
  <c r="S156" i="33"/>
  <c r="T156" i="33"/>
  <c r="S77" i="33"/>
  <c r="T77" i="33"/>
  <c r="T74" i="33"/>
  <c r="S74" i="33"/>
  <c r="F193" i="43"/>
  <c r="F197" i="43" s="1"/>
  <c r="G193" i="43"/>
  <c r="G197" i="43" s="1"/>
  <c r="G385" i="43" s="1"/>
  <c r="R217" i="33"/>
  <c r="T217" i="33" s="1"/>
  <c r="P193" i="43"/>
  <c r="P197" i="43" s="1"/>
  <c r="R191" i="43"/>
  <c r="S191" i="43" s="1"/>
  <c r="P379" i="43"/>
  <c r="P383" i="43" s="1"/>
  <c r="Q379" i="43"/>
  <c r="Q383" i="43" s="1"/>
  <c r="K385" i="43"/>
  <c r="M379" i="43"/>
  <c r="M383" i="43" s="1"/>
  <c r="R377" i="43"/>
  <c r="S377" i="43" s="1"/>
  <c r="R342" i="43"/>
  <c r="S342" i="43" s="1"/>
  <c r="I379" i="43"/>
  <c r="I383" i="43" s="1"/>
  <c r="R156" i="43"/>
  <c r="S156" i="43" s="1"/>
  <c r="I193" i="43"/>
  <c r="I197" i="43" s="1"/>
  <c r="L379" i="43"/>
  <c r="L383" i="43" s="1"/>
  <c r="L385" i="43" s="1"/>
  <c r="H379" i="43"/>
  <c r="H383" i="43" s="1"/>
  <c r="F379" i="43"/>
  <c r="F383" i="43" s="1"/>
  <c r="F385" i="43" s="1"/>
  <c r="R182" i="33"/>
  <c r="S217" i="33"/>
  <c r="Q193" i="43"/>
  <c r="Q197" i="43" s="1"/>
  <c r="M193" i="43"/>
  <c r="M197" i="43" s="1"/>
  <c r="J385" i="43"/>
  <c r="R193" i="43" l="1"/>
  <c r="R197" i="43" s="1"/>
  <c r="H385" i="43"/>
  <c r="P385" i="43"/>
  <c r="S182" i="33"/>
  <c r="T182" i="33"/>
  <c r="S379" i="43"/>
  <c r="S383" i="43" s="1"/>
  <c r="Q385" i="43"/>
  <c r="R379" i="43"/>
  <c r="R383" i="43" s="1"/>
  <c r="S193" i="43"/>
  <c r="S197" i="43" s="1"/>
  <c r="I385" i="43"/>
  <c r="M385" i="43"/>
  <c r="E385" i="43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K2947" i="34"/>
  <c r="J2947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K2943" i="34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999" i="34" l="1"/>
  <c r="K2946" i="34"/>
  <c r="N6077" i="34"/>
  <c r="N5643" i="34"/>
  <c r="N5746" i="34"/>
  <c r="N2641" i="34"/>
  <c r="N2408" i="34"/>
  <c r="N2425" i="34"/>
  <c r="N3032" i="34"/>
  <c r="N3467" i="34"/>
  <c r="N589" i="34"/>
  <c r="Q4607" i="34"/>
  <c r="L2942" i="34"/>
  <c r="N4418" i="34"/>
  <c r="P4616" i="34"/>
  <c r="J4626" i="34"/>
  <c r="J4689" i="34"/>
  <c r="P4692" i="34"/>
  <c r="L4696" i="34"/>
  <c r="K2857" i="34"/>
  <c r="Q2857" i="34"/>
  <c r="Q2860" i="34"/>
  <c r="N5832" i="34"/>
  <c r="N4801" i="34"/>
  <c r="N119" i="34"/>
  <c r="N3893" i="34"/>
  <c r="I4414" i="34"/>
  <c r="O4367" i="34"/>
  <c r="O4369" i="34"/>
  <c r="O4372" i="34"/>
  <c r="N648" i="34"/>
  <c r="N961" i="34"/>
  <c r="N964" i="34"/>
  <c r="N1081" i="34"/>
  <c r="N1208" i="34"/>
  <c r="N1921" i="34"/>
  <c r="N2068" i="34"/>
  <c r="N2088" i="34"/>
  <c r="N2404" i="34"/>
  <c r="N2629" i="34"/>
  <c r="N3041" i="34"/>
  <c r="N3207" i="34"/>
  <c r="N4339" i="34"/>
  <c r="N4864" i="34"/>
  <c r="N4867" i="34"/>
  <c r="N5564" i="34"/>
  <c r="O4500" i="34"/>
  <c r="F4525" i="34"/>
  <c r="K4593" i="34"/>
  <c r="N1488" i="34"/>
  <c r="N1801" i="34"/>
  <c r="N1928" i="34"/>
  <c r="O4406" i="34"/>
  <c r="O4411" i="34"/>
  <c r="O4481" i="34"/>
  <c r="O4483" i="34"/>
  <c r="N5818" i="34"/>
  <c r="O4375" i="34"/>
  <c r="N4502" i="34"/>
  <c r="L4692" i="34"/>
  <c r="N2098" i="34"/>
  <c r="J2895" i="34"/>
  <c r="M4607" i="34"/>
  <c r="K4621" i="34"/>
  <c r="Q4626" i="34"/>
  <c r="N1204" i="34"/>
  <c r="N1429" i="34"/>
  <c r="N1441" i="34"/>
  <c r="N2185" i="34"/>
  <c r="N2269" i="34"/>
  <c r="Q2876" i="34"/>
  <c r="N3196" i="34"/>
  <c r="N3817" i="34"/>
  <c r="N3992" i="34"/>
  <c r="N4071" i="34"/>
  <c r="N4091" i="34"/>
  <c r="N4939" i="34"/>
  <c r="N5482" i="34"/>
  <c r="N5742" i="34"/>
  <c r="N6026" i="34"/>
  <c r="N4101" i="34"/>
  <c r="O4507" i="34"/>
  <c r="Q4645" i="34"/>
  <c r="K4677" i="34"/>
  <c r="K4680" i="34"/>
  <c r="N484" i="34"/>
  <c r="N1479" i="34"/>
  <c r="N2338" i="34"/>
  <c r="N2389" i="34"/>
  <c r="N3391" i="34"/>
  <c r="N3627" i="34"/>
  <c r="O3771" i="34"/>
  <c r="N5921" i="34"/>
  <c r="O4377" i="34"/>
  <c r="O4380" i="34"/>
  <c r="O4385" i="34"/>
  <c r="O4401" i="34"/>
  <c r="O4476" i="34"/>
  <c r="N5039" i="34"/>
  <c r="N5042" i="34"/>
  <c r="N56" i="34"/>
  <c r="N1858" i="34"/>
  <c r="N2591" i="34"/>
  <c r="L2849" i="34"/>
  <c r="M2876" i="34"/>
  <c r="M2880" i="34"/>
  <c r="K2942" i="34"/>
  <c r="J2946" i="34"/>
  <c r="P2946" i="34"/>
  <c r="M4596" i="34"/>
  <c r="J4607" i="34"/>
  <c r="N37" i="34"/>
  <c r="N658" i="34"/>
  <c r="N712" i="34"/>
  <c r="N1561" i="34"/>
  <c r="N1568" i="34"/>
  <c r="N1839" i="34"/>
  <c r="N2044" i="34"/>
  <c r="N2281" i="34"/>
  <c r="O3246" i="34"/>
  <c r="N3639" i="34"/>
  <c r="N3996" i="34"/>
  <c r="N4082" i="34"/>
  <c r="O4512" i="34"/>
  <c r="O4520" i="34"/>
  <c r="O4522" i="34"/>
  <c r="N5851" i="34"/>
  <c r="N5996" i="34"/>
  <c r="N6016" i="34"/>
  <c r="E6077" i="34"/>
  <c r="G949" i="34"/>
  <c r="E2428" i="34"/>
  <c r="M1378" i="34"/>
  <c r="F3296" i="34"/>
  <c r="G3420" i="34"/>
  <c r="E1391" i="34"/>
  <c r="L1397" i="34"/>
  <c r="E1444" i="34"/>
  <c r="G2874" i="34"/>
  <c r="F968" i="34"/>
  <c r="H1231" i="34"/>
  <c r="K1271" i="34"/>
  <c r="H1688" i="34"/>
  <c r="G2284" i="34"/>
  <c r="L1231" i="34"/>
  <c r="Q1391" i="34"/>
  <c r="H3102" i="34"/>
  <c r="E3032" i="34"/>
  <c r="F3391" i="34"/>
  <c r="G1468" i="34"/>
  <c r="F2281" i="34"/>
  <c r="N51" i="34"/>
  <c r="N408" i="34"/>
  <c r="N469" i="34"/>
  <c r="N879" i="34"/>
  <c r="N991" i="34"/>
  <c r="N1084" i="34"/>
  <c r="F1397" i="34"/>
  <c r="K1397" i="34"/>
  <c r="N1631" i="34"/>
  <c r="N1705" i="34"/>
  <c r="E1808" i="34"/>
  <c r="N1825" i="34"/>
  <c r="N1848" i="34"/>
  <c r="N2065" i="34"/>
  <c r="N2237" i="34"/>
  <c r="N2597" i="34"/>
  <c r="N2905" i="34"/>
  <c r="Q2946" i="34"/>
  <c r="N3021" i="34"/>
  <c r="N3595" i="34"/>
  <c r="N3646" i="34"/>
  <c r="N3721" i="34"/>
  <c r="N3732" i="34"/>
  <c r="N3741" i="34"/>
  <c r="G4243" i="34"/>
  <c r="O4370" i="34"/>
  <c r="O4381" i="34"/>
  <c r="O4423" i="34"/>
  <c r="O4427" i="34"/>
  <c r="O4429" i="34"/>
  <c r="O4431" i="34"/>
  <c r="O4443" i="34"/>
  <c r="O4449" i="34"/>
  <c r="O4453" i="34"/>
  <c r="O4457" i="34"/>
  <c r="O4461" i="34"/>
  <c r="O4463" i="34"/>
  <c r="O4511" i="34"/>
  <c r="N4521" i="34"/>
  <c r="N4542" i="34"/>
  <c r="N5221" i="34"/>
  <c r="N5307" i="34"/>
  <c r="P4596" i="34"/>
  <c r="M4616" i="34"/>
  <c r="K4639" i="34"/>
  <c r="Q4639" i="34"/>
  <c r="K4696" i="34"/>
  <c r="N29" i="34"/>
  <c r="N110" i="34"/>
  <c r="N601" i="34"/>
  <c r="N604" i="34"/>
  <c r="F1208" i="34"/>
  <c r="E4164" i="34"/>
  <c r="N4164" i="34"/>
  <c r="H4171" i="34"/>
  <c r="N4243" i="34"/>
  <c r="N4246" i="34"/>
  <c r="O4420" i="34"/>
  <c r="O4436" i="34"/>
  <c r="O4438" i="34"/>
  <c r="O4440" i="34"/>
  <c r="N5505" i="34"/>
  <c r="N5821" i="34"/>
  <c r="N5870" i="34"/>
  <c r="N6039" i="34"/>
  <c r="N162" i="34"/>
  <c r="N317" i="34"/>
  <c r="N505" i="34"/>
  <c r="N625" i="34"/>
  <c r="N868" i="34"/>
  <c r="N888" i="34"/>
  <c r="N1037" i="34"/>
  <c r="N1157" i="34"/>
  <c r="N1637" i="34"/>
  <c r="N2322" i="34"/>
  <c r="N4432" i="34"/>
  <c r="N4960" i="34"/>
  <c r="N5326" i="34"/>
  <c r="N244" i="34"/>
  <c r="N488" i="34"/>
  <c r="N773" i="34"/>
  <c r="N1142" i="34"/>
  <c r="N1192" i="34"/>
  <c r="N1882" i="34"/>
  <c r="J2843" i="34"/>
  <c r="P2857" i="34"/>
  <c r="L2857" i="34"/>
  <c r="L2866" i="34"/>
  <c r="N3035" i="34"/>
  <c r="F3102" i="34"/>
  <c r="G3121" i="34"/>
  <c r="N3945" i="34"/>
  <c r="I4521" i="34"/>
  <c r="P4593" i="34"/>
  <c r="K4689" i="34"/>
  <c r="N5118" i="34"/>
  <c r="N898" i="34"/>
  <c r="O4474" i="34"/>
  <c r="N4547" i="34"/>
  <c r="Q4596" i="34"/>
  <c r="N4609" i="34"/>
  <c r="N5520" i="34"/>
  <c r="N265" i="34"/>
  <c r="H841" i="34"/>
  <c r="N968" i="34"/>
  <c r="F1321" i="34"/>
  <c r="N2582" i="34"/>
  <c r="F3277" i="34"/>
  <c r="G3296" i="34"/>
  <c r="O4389" i="34"/>
  <c r="O4395" i="34"/>
  <c r="O4400" i="34"/>
  <c r="L4596" i="34"/>
  <c r="N5468" i="34"/>
  <c r="N5471" i="34"/>
  <c r="N5657" i="34"/>
  <c r="N5914" i="34"/>
  <c r="N841" i="34"/>
  <c r="N1128" i="34"/>
  <c r="N2029" i="34"/>
  <c r="K2846" i="34"/>
  <c r="J2927" i="34"/>
  <c r="N3216" i="34"/>
  <c r="N3289" i="34"/>
  <c r="N3382" i="34"/>
  <c r="N4289" i="34"/>
  <c r="L4616" i="34"/>
  <c r="N5170" i="34"/>
  <c r="N5214" i="34"/>
  <c r="F1808" i="34"/>
  <c r="G2328" i="34"/>
  <c r="E2648" i="34"/>
  <c r="G3018" i="34"/>
  <c r="H3292" i="34"/>
  <c r="G4327" i="34"/>
  <c r="H4339" i="34"/>
  <c r="M4621" i="34"/>
  <c r="N282" i="34"/>
  <c r="N519" i="34"/>
  <c r="N682" i="34"/>
  <c r="N797" i="34"/>
  <c r="N949" i="34"/>
  <c r="N1069" i="34"/>
  <c r="E1105" i="34"/>
  <c r="N1111" i="34"/>
  <c r="N1138" i="34"/>
  <c r="N1549" i="34"/>
  <c r="N1613" i="34"/>
  <c r="N1618" i="34"/>
  <c r="N1642" i="34"/>
  <c r="N1688" i="34"/>
  <c r="N1948" i="34"/>
  <c r="N1978" i="34"/>
  <c r="N1991" i="34"/>
  <c r="N2199" i="34"/>
  <c r="N2202" i="34"/>
  <c r="N2213" i="34"/>
  <c r="N2401" i="34"/>
  <c r="N2442" i="34"/>
  <c r="H2629" i="34"/>
  <c r="N2644" i="34"/>
  <c r="N2820" i="34"/>
  <c r="N2822" i="34"/>
  <c r="N2825" i="34"/>
  <c r="J2849" i="34"/>
  <c r="K2866" i="34"/>
  <c r="N2870" i="34"/>
  <c r="P2927" i="34"/>
  <c r="L2930" i="34"/>
  <c r="P2939" i="34"/>
  <c r="L2946" i="34"/>
  <c r="N3075" i="34"/>
  <c r="N3114" i="34"/>
  <c r="N3117" i="34"/>
  <c r="N3189" i="34"/>
  <c r="N3193" i="34"/>
  <c r="N3396" i="34"/>
  <c r="G3401" i="34"/>
  <c r="F3420" i="34"/>
  <c r="N3543" i="34"/>
  <c r="N3546" i="34"/>
  <c r="N3566" i="34"/>
  <c r="N3576" i="34"/>
  <c r="F3907" i="34"/>
  <c r="N3977" i="34"/>
  <c r="N4096" i="34"/>
  <c r="E4152" i="34"/>
  <c r="N4152" i="34"/>
  <c r="G4246" i="34"/>
  <c r="N4257" i="34"/>
  <c r="N4327" i="34"/>
  <c r="N4330" i="34"/>
  <c r="F4339" i="34"/>
  <c r="N4346" i="34"/>
  <c r="O4368" i="34"/>
  <c r="O4373" i="34"/>
  <c r="O4379" i="34"/>
  <c r="O4388" i="34"/>
  <c r="O4391" i="34"/>
  <c r="O4394" i="34"/>
  <c r="O4396" i="34"/>
  <c r="O4399" i="34"/>
  <c r="O4404" i="34"/>
  <c r="O4428" i="34"/>
  <c r="O4430" i="34"/>
  <c r="O4437" i="34"/>
  <c r="O4439" i="34"/>
  <c r="N4441" i="34"/>
  <c r="O4462" i="34"/>
  <c r="O4480" i="34"/>
  <c r="O4488" i="34"/>
  <c r="O4494" i="34"/>
  <c r="O4496" i="34" s="1"/>
  <c r="O4513" i="34"/>
  <c r="O4519" i="34"/>
  <c r="L4593" i="34"/>
  <c r="Q4621" i="34"/>
  <c r="J4677" i="34"/>
  <c r="K4692" i="34"/>
  <c r="Q6214" i="34"/>
  <c r="N4771" i="34"/>
  <c r="N4791" i="34"/>
  <c r="N4957" i="34"/>
  <c r="N4966" i="34"/>
  <c r="N5135" i="34"/>
  <c r="N5146" i="34"/>
  <c r="N5155" i="34"/>
  <c r="N5202" i="34"/>
  <c r="N5571" i="34"/>
  <c r="N5666" i="34"/>
  <c r="N6021" i="34"/>
  <c r="G40" i="34"/>
  <c r="E46" i="34"/>
  <c r="N46" i="34"/>
  <c r="N122" i="34"/>
  <c r="N349" i="34"/>
  <c r="F408" i="34"/>
  <c r="N418" i="34"/>
  <c r="N442" i="34"/>
  <c r="N557" i="34"/>
  <c r="N642" i="34"/>
  <c r="N709" i="34"/>
  <c r="N728" i="34"/>
  <c r="N748" i="34"/>
  <c r="N768" i="34"/>
  <c r="N844" i="34"/>
  <c r="N917" i="34"/>
  <c r="N985" i="34"/>
  <c r="N988" i="34"/>
  <c r="N1031" i="34"/>
  <c r="N1122" i="34"/>
  <c r="N1465" i="34"/>
  <c r="N1493" i="34"/>
  <c r="N1728" i="34"/>
  <c r="E1789" i="34"/>
  <c r="N1789" i="34"/>
  <c r="H1828" i="34"/>
  <c r="H1997" i="34"/>
  <c r="N2079" i="34"/>
  <c r="N2164" i="34"/>
  <c r="H2237" i="34"/>
  <c r="F2284" i="34"/>
  <c r="E2288" i="34"/>
  <c r="N2288" i="34"/>
  <c r="E2305" i="34"/>
  <c r="N2305" i="34"/>
  <c r="N2311" i="34"/>
  <c r="N2351" i="34"/>
  <c r="G2425" i="34"/>
  <c r="N2521" i="34"/>
  <c r="N2632" i="34"/>
  <c r="N2813" i="34"/>
  <c r="N2906" i="34"/>
  <c r="N2908" i="34"/>
  <c r="N2912" i="34"/>
  <c r="N2945" i="34"/>
  <c r="H2819" i="34"/>
  <c r="N3018" i="34"/>
  <c r="H2863" i="34"/>
  <c r="N3121" i="34"/>
  <c r="N3364" i="34"/>
  <c r="N3557" i="34"/>
  <c r="N3714" i="34"/>
  <c r="N3718" i="34"/>
  <c r="N3916" i="34"/>
  <c r="N4074" i="34"/>
  <c r="O4383" i="34"/>
  <c r="O4405" i="34"/>
  <c r="O4408" i="34"/>
  <c r="O4410" i="34"/>
  <c r="O4412" i="34"/>
  <c r="O4504" i="34"/>
  <c r="O4523" i="34"/>
  <c r="O4521" i="34" s="1"/>
  <c r="N4551" i="34"/>
  <c r="N4556" i="34"/>
  <c r="N4561" i="34"/>
  <c r="P4639" i="34"/>
  <c r="F4624" i="34"/>
  <c r="N4852" i="34"/>
  <c r="N4855" i="34"/>
  <c r="G4946" i="34"/>
  <c r="N5289" i="34"/>
  <c r="N5389" i="34"/>
  <c r="N5474" i="34"/>
  <c r="N5491" i="34"/>
  <c r="N5496" i="34"/>
  <c r="N5501" i="34"/>
  <c r="N5552" i="34"/>
  <c r="N5671" i="34"/>
  <c r="N5989" i="34"/>
  <c r="N6089" i="34"/>
  <c r="N23" i="34"/>
  <c r="E26" i="34"/>
  <c r="N26" i="34"/>
  <c r="G122" i="34"/>
  <c r="F145" i="34"/>
  <c r="N148" i="34"/>
  <c r="E159" i="34"/>
  <c r="N159" i="34"/>
  <c r="E168" i="34"/>
  <c r="N168" i="34"/>
  <c r="N229" i="34"/>
  <c r="N232" i="34"/>
  <c r="N298" i="34"/>
  <c r="N311" i="34"/>
  <c r="N361" i="34"/>
  <c r="N368" i="34"/>
  <c r="N385" i="34"/>
  <c r="E388" i="34"/>
  <c r="N388" i="34"/>
  <c r="N511" i="34"/>
  <c r="N562" i="34"/>
  <c r="L1239" i="34"/>
  <c r="E1309" i="34"/>
  <c r="K1328" i="34"/>
  <c r="J1448" i="34"/>
  <c r="N1482" i="34"/>
  <c r="N1622" i="34"/>
  <c r="N1757" i="34"/>
  <c r="N1828" i="34"/>
  <c r="N2041" i="34"/>
  <c r="N2093" i="34"/>
  <c r="N2191" i="34"/>
  <c r="N2458" i="34"/>
  <c r="N2482" i="34"/>
  <c r="N2512" i="34"/>
  <c r="N2545" i="34"/>
  <c r="N2794" i="34"/>
  <c r="N2800" i="34"/>
  <c r="N2837" i="34"/>
  <c r="L2846" i="34"/>
  <c r="J2857" i="34"/>
  <c r="J2871" i="34"/>
  <c r="N2898" i="34"/>
  <c r="K2939" i="34"/>
  <c r="Q2939" i="34"/>
  <c r="N3105" i="34"/>
  <c r="N3210" i="34"/>
  <c r="N3221" i="34"/>
  <c r="N3735" i="34"/>
  <c r="N4105" i="34"/>
  <c r="N4260" i="34"/>
  <c r="N4266" i="34"/>
  <c r="N4280" i="34"/>
  <c r="N4295" i="34"/>
  <c r="O4382" i="34"/>
  <c r="O4392" i="34"/>
  <c r="O4479" i="34"/>
  <c r="O4510" i="34"/>
  <c r="O4516" i="34"/>
  <c r="N4581" i="34"/>
  <c r="N4585" i="34"/>
  <c r="N4586" i="34"/>
  <c r="L4626" i="34"/>
  <c r="N4764" i="34"/>
  <c r="N4820" i="34"/>
  <c r="N4995" i="34"/>
  <c r="N5121" i="34"/>
  <c r="N5141" i="34"/>
  <c r="N5695" i="34"/>
  <c r="N5835" i="34"/>
  <c r="N5905" i="34"/>
  <c r="F6089" i="34"/>
  <c r="F3289" i="34"/>
  <c r="F4825" i="34"/>
  <c r="G5914" i="34"/>
  <c r="F1201" i="34"/>
  <c r="E241" i="34"/>
  <c r="G1108" i="34"/>
  <c r="G1201" i="34"/>
  <c r="L1391" i="34"/>
  <c r="H4257" i="34"/>
  <c r="F265" i="34"/>
  <c r="F1681" i="34"/>
  <c r="H2328" i="34"/>
  <c r="F2425" i="34"/>
  <c r="H2439" i="34"/>
  <c r="P2532" i="34"/>
  <c r="H23" i="34"/>
  <c r="E197" i="34"/>
  <c r="F241" i="34"/>
  <c r="H829" i="34"/>
  <c r="F3627" i="34"/>
  <c r="F3735" i="34"/>
  <c r="M4175" i="34"/>
  <c r="M4350" i="34"/>
  <c r="H388" i="34"/>
  <c r="H1733" i="34"/>
  <c r="F1789" i="34"/>
  <c r="E4606" i="34"/>
  <c r="G126" i="34"/>
  <c r="G197" i="34"/>
  <c r="G241" i="34"/>
  <c r="G829" i="34"/>
  <c r="F868" i="34"/>
  <c r="E949" i="34"/>
  <c r="G961" i="34"/>
  <c r="H1108" i="34"/>
  <c r="L1212" i="34"/>
  <c r="F1608" i="34"/>
  <c r="E2794" i="34"/>
  <c r="E3277" i="34"/>
  <c r="E3391" i="34"/>
  <c r="E3646" i="34"/>
  <c r="K4175" i="34"/>
  <c r="Q4350" i="34"/>
  <c r="H4805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42" i="34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L3827" i="34" s="1"/>
  <c r="L3831" i="34" s="1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O5108" i="34" s="1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E4671" i="34" s="1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O2443" i="34" s="1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O280" i="34" s="1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O312" i="34" s="1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O1466" i="34" s="1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O1856" i="34" s="1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4611" i="34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O1245" i="34" s="1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O353" i="34" s="1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O656" i="34" s="1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O1494" i="34" s="1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O2348" i="34" s="1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O4777" i="34" s="1"/>
  <c r="I4783" i="34"/>
  <c r="O4783" i="34" s="1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O4245" i="34" s="1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I5041" i="34"/>
  <c r="O5041" i="34" s="1"/>
  <c r="I5043" i="34"/>
  <c r="O5043" i="34" s="1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O5419" i="34" s="1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O5254" i="34" s="1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O5397" i="34" s="1"/>
  <c r="I5415" i="34"/>
  <c r="O5415" i="34" s="1"/>
  <c r="I5423" i="34"/>
  <c r="O5423" i="34" s="1"/>
  <c r="I5432" i="34"/>
  <c r="O5432" i="34" s="1"/>
  <c r="G4558" i="34"/>
  <c r="I5441" i="34"/>
  <c r="O5441" i="34" s="1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O5320" i="34" s="1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O6052" i="34" s="1"/>
  <c r="I6057" i="34"/>
  <c r="O6057" i="34" s="1"/>
  <c r="I6086" i="34"/>
  <c r="O6086" i="34" s="1"/>
  <c r="I6097" i="34"/>
  <c r="O6097" i="34" s="1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1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O1256" i="34" s="1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M2769" i="34"/>
  <c r="M1448" i="34"/>
  <c r="N1449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P337" i="34"/>
  <c r="P374" i="34" s="1"/>
  <c r="P378" i="34" s="1"/>
  <c r="I326" i="34"/>
  <c r="O326" i="34" s="1"/>
  <c r="G322" i="34"/>
  <c r="H343" i="34"/>
  <c r="I341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G2873" i="34"/>
  <c r="I3048" i="34"/>
  <c r="O3048" i="34" s="1"/>
  <c r="G3046" i="34"/>
  <c r="F2882" i="34"/>
  <c r="F3055" i="34"/>
  <c r="G2885" i="34"/>
  <c r="G615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I3106" i="34"/>
  <c r="F2936" i="34"/>
  <c r="I3120" i="34"/>
  <c r="O3120" i="34" s="1"/>
  <c r="I3122" i="34"/>
  <c r="G2947" i="34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50" i="34"/>
  <c r="N2858" i="34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E6143" i="34" s="1"/>
  <c r="H2882" i="34"/>
  <c r="G2883" i="34"/>
  <c r="M2889" i="34"/>
  <c r="G2891" i="34"/>
  <c r="E2929" i="34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I3564" i="34"/>
  <c r="O3564" i="34" s="1"/>
  <c r="G3560" i="34"/>
  <c r="I3584" i="34"/>
  <c r="O3584" i="34" s="1"/>
  <c r="G3580" i="34"/>
  <c r="P3615" i="34"/>
  <c r="N3630" i="34"/>
  <c r="H3642" i="34"/>
  <c r="I3643" i="34"/>
  <c r="G3714" i="34"/>
  <c r="G3724" i="34"/>
  <c r="H3735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Q4140" i="34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I4250" i="34"/>
  <c r="G4249" i="34"/>
  <c r="H4280" i="34"/>
  <c r="K4315" i="34"/>
  <c r="Q4315" i="34"/>
  <c r="I4301" i="34"/>
  <c r="H4300" i="34"/>
  <c r="M4490" i="34"/>
  <c r="M4527" i="34" s="1"/>
  <c r="M4531" i="34" s="1"/>
  <c r="L4589" i="34"/>
  <c r="Q6135" i="34"/>
  <c r="J6152" i="34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L6260" i="34" s="1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P6211" i="34"/>
  <c r="P6215" i="34"/>
  <c r="I4776" i="34"/>
  <c r="O4776" i="34" s="1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L6129" i="34"/>
  <c r="P6129" i="34"/>
  <c r="J6131" i="34"/>
  <c r="M6132" i="34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L6294" i="34" s="1"/>
  <c r="Q6174" i="34"/>
  <c r="M6175" i="34"/>
  <c r="N4655" i="34"/>
  <c r="J6176" i="34"/>
  <c r="N4656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M6117" i="34"/>
  <c r="Q6117" i="34"/>
  <c r="L6118" i="34"/>
  <c r="P6118" i="34"/>
  <c r="K4599" i="34"/>
  <c r="J6120" i="34"/>
  <c r="N4600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K6135" i="34"/>
  <c r="J4616" i="34"/>
  <c r="M6137" i="34"/>
  <c r="Q6137" i="34"/>
  <c r="L6138" i="34"/>
  <c r="P6138" i="34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J6149" i="34"/>
  <c r="N4629" i="34"/>
  <c r="P4630" i="34"/>
  <c r="K6151" i="34"/>
  <c r="K4630" i="34"/>
  <c r="P6151" i="34"/>
  <c r="L6152" i="34"/>
  <c r="P6152" i="34"/>
  <c r="K6153" i="34"/>
  <c r="J6154" i="34"/>
  <c r="J6274" i="34" s="1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K6181" i="34"/>
  <c r="J6182" i="34"/>
  <c r="N4662" i="34"/>
  <c r="K6183" i="34"/>
  <c r="P6183" i="34"/>
  <c r="J6189" i="34"/>
  <c r="N4669" i="34"/>
  <c r="N4671" i="34" s="1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G4693" i="34"/>
  <c r="G4867" i="34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M5050" i="34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H5464" i="34"/>
  <c r="I5414" i="34"/>
  <c r="G5464" i="34"/>
  <c r="H5471" i="34"/>
  <c r="I5472" i="34"/>
  <c r="I5497" i="34"/>
  <c r="H5496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L6204" i="34"/>
  <c r="P6204" i="34"/>
  <c r="K6205" i="34"/>
  <c r="K6325" i="34" s="1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K6162" i="34"/>
  <c r="J6163" i="34"/>
  <c r="M6164" i="34"/>
  <c r="Q6164" i="34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I5393" i="34"/>
  <c r="F5396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I6061" i="34"/>
  <c r="O6061" i="34" s="1"/>
  <c r="I6078" i="34"/>
  <c r="K6100" i="34"/>
  <c r="P6100" i="34"/>
  <c r="H6096" i="34"/>
  <c r="I6093" i="34"/>
  <c r="J6100" i="34"/>
  <c r="L1094" i="34" l="1"/>
  <c r="L1098" i="34" s="1"/>
  <c r="Q734" i="34"/>
  <c r="Q738" i="34" s="1"/>
  <c r="L374" i="34"/>
  <c r="L378" i="34" s="1"/>
  <c r="F6144" i="34"/>
  <c r="L6252" i="34"/>
  <c r="H6117" i="34"/>
  <c r="P6258" i="34"/>
  <c r="K6302" i="34"/>
  <c r="E6135" i="34"/>
  <c r="H6132" i="34"/>
  <c r="H6252" i="34" s="1"/>
  <c r="O2629" i="34"/>
  <c r="E6175" i="34"/>
  <c r="E6154" i="34"/>
  <c r="G6134" i="34"/>
  <c r="G6254" i="34" s="1"/>
  <c r="I4569" i="34"/>
  <c r="O4569" i="34" s="1"/>
  <c r="J132" i="34"/>
  <c r="J136" i="34" s="1"/>
  <c r="M1694" i="34"/>
  <c r="M1698" i="34" s="1"/>
  <c r="P1694" i="34"/>
  <c r="P1698" i="34" s="1"/>
  <c r="K2950" i="34"/>
  <c r="N2843" i="34"/>
  <c r="K2915" i="34"/>
  <c r="O4441" i="34"/>
  <c r="H6213" i="34"/>
  <c r="H6333" i="34" s="1"/>
  <c r="Q6296" i="34"/>
  <c r="I4675" i="34"/>
  <c r="M5927" i="34"/>
  <c r="M5931" i="34" s="1"/>
  <c r="J3127" i="34"/>
  <c r="J3131" i="34" s="1"/>
  <c r="J6298" i="34"/>
  <c r="G6161" i="34"/>
  <c r="K6283" i="34"/>
  <c r="J6242" i="34"/>
  <c r="E6174" i="34"/>
  <c r="E6294" i="34" s="1"/>
  <c r="Q6278" i="34"/>
  <c r="P4877" i="34"/>
  <c r="P4881" i="34" s="1"/>
  <c r="H4607" i="34"/>
  <c r="G6167" i="34"/>
  <c r="G6287" i="34" s="1"/>
  <c r="F4692" i="34"/>
  <c r="I2933" i="34"/>
  <c r="O2933" i="34" s="1"/>
  <c r="M2688" i="34"/>
  <c r="L5227" i="34"/>
  <c r="L5231" i="34" s="1"/>
  <c r="O5042" i="34"/>
  <c r="G6144" i="34"/>
  <c r="G6264" i="34" s="1"/>
  <c r="H6154" i="34"/>
  <c r="H6274" i="34" s="1"/>
  <c r="E6149" i="34"/>
  <c r="E6269" i="34" s="1"/>
  <c r="G6203" i="34"/>
  <c r="G6323" i="34" s="1"/>
  <c r="L6246" i="34"/>
  <c r="N4175" i="34"/>
  <c r="L1574" i="34"/>
  <c r="L1578" i="34" s="1"/>
  <c r="K494" i="34"/>
  <c r="K498" i="34" s="1"/>
  <c r="H6179" i="34"/>
  <c r="G2942" i="34"/>
  <c r="G5750" i="34"/>
  <c r="F6129" i="34"/>
  <c r="F6249" i="34" s="1"/>
  <c r="K5927" i="34"/>
  <c r="K5931" i="34" s="1"/>
  <c r="E5400" i="34"/>
  <c r="K5402" i="34"/>
  <c r="K5406" i="34" s="1"/>
  <c r="Q4352" i="34"/>
  <c r="Q4356" i="34" s="1"/>
  <c r="M4352" i="34"/>
  <c r="M4356" i="34" s="1"/>
  <c r="K3477" i="34"/>
  <c r="K3481" i="34" s="1"/>
  <c r="P2534" i="34"/>
  <c r="P2538" i="34" s="1"/>
  <c r="J854" i="34"/>
  <c r="J858" i="34" s="1"/>
  <c r="J374" i="34"/>
  <c r="J378" i="34" s="1"/>
  <c r="E6126" i="34"/>
  <c r="E6246" i="34" s="1"/>
  <c r="N2412" i="34"/>
  <c r="I4571" i="34"/>
  <c r="O4571" i="34" s="1"/>
  <c r="E6169" i="34"/>
  <c r="E6289" i="34" s="1"/>
  <c r="Q854" i="34"/>
  <c r="Q858" i="34" s="1"/>
  <c r="O5818" i="34"/>
  <c r="F4616" i="34"/>
  <c r="H6129" i="34"/>
  <c r="H6249" i="34" s="1"/>
  <c r="H6204" i="34"/>
  <c r="H6324" i="34" s="1"/>
  <c r="F6117" i="34"/>
  <c r="E6214" i="34"/>
  <c r="E6334" i="34" s="1"/>
  <c r="E6210" i="34"/>
  <c r="E6330" i="34" s="1"/>
  <c r="I4597" i="34"/>
  <c r="O4597" i="34" s="1"/>
  <c r="N4875" i="34"/>
  <c r="P6298" i="34"/>
  <c r="O1435" i="34"/>
  <c r="L6324" i="34"/>
  <c r="K6269" i="34"/>
  <c r="H4621" i="34"/>
  <c r="H4645" i="34"/>
  <c r="E2846" i="34"/>
  <c r="L3652" i="34"/>
  <c r="L3656" i="34" s="1"/>
  <c r="O1411" i="34"/>
  <c r="O1367" i="34"/>
  <c r="J6326" i="34"/>
  <c r="K6255" i="34"/>
  <c r="Q6294" i="34"/>
  <c r="P6287" i="34"/>
  <c r="Q6252" i="34"/>
  <c r="P6296" i="34"/>
  <c r="P6284" i="34"/>
  <c r="Q6295" i="34"/>
  <c r="L6284" i="34"/>
  <c r="Q4177" i="34"/>
  <c r="Q4181" i="34" s="1"/>
  <c r="J6254" i="34"/>
  <c r="E6199" i="34"/>
  <c r="E6319" i="34" s="1"/>
  <c r="E6147" i="34"/>
  <c r="E6267" i="34" s="1"/>
  <c r="G6217" i="34"/>
  <c r="G6337" i="34" s="1"/>
  <c r="N972" i="34"/>
  <c r="P6301" i="34"/>
  <c r="J6263" i="34"/>
  <c r="J6302" i="34"/>
  <c r="L6276" i="34"/>
  <c r="K6289" i="34"/>
  <c r="Q6303" i="34"/>
  <c r="J6288" i="34"/>
  <c r="L6268" i="34"/>
  <c r="J6272" i="34"/>
  <c r="F6151" i="34"/>
  <c r="F5925" i="34"/>
  <c r="O1375" i="34"/>
  <c r="H6148" i="34"/>
  <c r="H6268" i="34" s="1"/>
  <c r="O5821" i="34"/>
  <c r="E6140" i="34"/>
  <c r="O1289" i="34"/>
  <c r="G6173" i="34"/>
  <c r="G6293" i="34" s="1"/>
  <c r="E6178" i="34"/>
  <c r="E6298" i="34" s="1"/>
  <c r="P6281" i="34"/>
  <c r="L6301" i="34"/>
  <c r="O1285" i="34"/>
  <c r="I2263" i="34"/>
  <c r="K3127" i="34"/>
  <c r="K3131" i="34" s="1"/>
  <c r="I608" i="34"/>
  <c r="L1934" i="34"/>
  <c r="L1938" i="34" s="1"/>
  <c r="I2218" i="34"/>
  <c r="J6249" i="34"/>
  <c r="G6208" i="34"/>
  <c r="G6328" i="34" s="1"/>
  <c r="I4653" i="34"/>
  <c r="O4653" i="34" s="1"/>
  <c r="G6139" i="34"/>
  <c r="G6259" i="34" s="1"/>
  <c r="O1311" i="34"/>
  <c r="F6161" i="34"/>
  <c r="F6281" i="34" s="1"/>
  <c r="H6123" i="34"/>
  <c r="H6243" i="34" s="1"/>
  <c r="L6255" i="34"/>
  <c r="E6252" i="34"/>
  <c r="L1214" i="34"/>
  <c r="L1218" i="34" s="1"/>
  <c r="I3117" i="34"/>
  <c r="P6265" i="34"/>
  <c r="P6297" i="34"/>
  <c r="J6295" i="34"/>
  <c r="H6196" i="34"/>
  <c r="H6316" i="34" s="1"/>
  <c r="F6157" i="34"/>
  <c r="F6277" i="34" s="1"/>
  <c r="G6162" i="34"/>
  <c r="G6282" i="34" s="1"/>
  <c r="F6132" i="34"/>
  <c r="F6252" i="34" s="1"/>
  <c r="F6131" i="34"/>
  <c r="F6251" i="34" s="1"/>
  <c r="I4600" i="34"/>
  <c r="O4600" i="34" s="1"/>
  <c r="E6260" i="34"/>
  <c r="E5575" i="34"/>
  <c r="G6140" i="34"/>
  <c r="G6260" i="34" s="1"/>
  <c r="F6143" i="34"/>
  <c r="F6263" i="34" s="1"/>
  <c r="E6177" i="34"/>
  <c r="E6297" i="34" s="1"/>
  <c r="I4656" i="34"/>
  <c r="O4656" i="34" s="1"/>
  <c r="G4689" i="34"/>
  <c r="I4613" i="34"/>
  <c r="O4613" i="34" s="1"/>
  <c r="L5577" i="34"/>
  <c r="L5581" i="34" s="1"/>
  <c r="F6177" i="34"/>
  <c r="F6297" i="34" s="1"/>
  <c r="F6121" i="34"/>
  <c r="F6241" i="34" s="1"/>
  <c r="N4350" i="34"/>
  <c r="F6189" i="34"/>
  <c r="F6191" i="34" s="1"/>
  <c r="J6293" i="34"/>
  <c r="L6254" i="34"/>
  <c r="F4593" i="34"/>
  <c r="F6171" i="34"/>
  <c r="F6291" i="34" s="1"/>
  <c r="O1439" i="34"/>
  <c r="J1452" i="34"/>
  <c r="I4697" i="34"/>
  <c r="O4697" i="34" s="1"/>
  <c r="L6272" i="34"/>
  <c r="I4669" i="34"/>
  <c r="O4669" i="34" s="1"/>
  <c r="O4671" i="34" s="1"/>
  <c r="L6296" i="34"/>
  <c r="K6281" i="34"/>
  <c r="K3302" i="34"/>
  <c r="K3306" i="34" s="1"/>
  <c r="K4177" i="34"/>
  <c r="K4181" i="34" s="1"/>
  <c r="F6206" i="34"/>
  <c r="F6326" i="34" s="1"/>
  <c r="J5227" i="34"/>
  <c r="J5231" i="34" s="1"/>
  <c r="I4580" i="34"/>
  <c r="O4580" i="34" s="1"/>
  <c r="J4877" i="34"/>
  <c r="J4881" i="34" s="1"/>
  <c r="M4177" i="34"/>
  <c r="M4181" i="34" s="1"/>
  <c r="M4002" i="34"/>
  <c r="M4006" i="34" s="1"/>
  <c r="F6214" i="34"/>
  <c r="F6334" i="34" s="1"/>
  <c r="E6151" i="34"/>
  <c r="E6271" i="34" s="1"/>
  <c r="F6156" i="34"/>
  <c r="F6276" i="34" s="1"/>
  <c r="O3041" i="34"/>
  <c r="O1257" i="34"/>
  <c r="O1241" i="34"/>
  <c r="P2665" i="34"/>
  <c r="O1255" i="34"/>
  <c r="J6296" i="34"/>
  <c r="L6243" i="34"/>
  <c r="L6269" i="34"/>
  <c r="P6322" i="34"/>
  <c r="Q6274" i="34"/>
  <c r="L2679" i="34"/>
  <c r="O1407" i="34"/>
  <c r="G6158" i="34"/>
  <c r="G6278" i="34" s="1"/>
  <c r="N1239" i="34"/>
  <c r="O1608" i="34"/>
  <c r="O1400" i="34"/>
  <c r="O1401" i="34"/>
  <c r="O1350" i="34"/>
  <c r="O1287" i="34"/>
  <c r="J6245" i="34"/>
  <c r="O1308" i="34"/>
  <c r="N1448" i="34"/>
  <c r="O1313" i="34"/>
  <c r="O1386" i="34"/>
  <c r="I1368" i="34"/>
  <c r="L6326" i="34"/>
  <c r="E3125" i="34"/>
  <c r="P2688" i="34"/>
  <c r="O1390" i="34"/>
  <c r="O1247" i="34"/>
  <c r="P6324" i="34"/>
  <c r="P6338" i="34"/>
  <c r="K6284" i="34"/>
  <c r="Q6238" i="34"/>
  <c r="P6235" i="34"/>
  <c r="G6272" i="34"/>
  <c r="Q6326" i="34"/>
  <c r="K6295" i="34"/>
  <c r="J6282" i="34"/>
  <c r="J6264" i="34"/>
  <c r="H6128" i="34"/>
  <c r="H6248" i="34" s="1"/>
  <c r="E6120" i="34"/>
  <c r="E6240" i="34" s="1"/>
  <c r="I3041" i="34"/>
  <c r="O6016" i="34"/>
  <c r="N3125" i="34"/>
  <c r="M2054" i="34"/>
  <c r="M2058" i="34" s="1"/>
  <c r="O1388" i="34"/>
  <c r="F1932" i="34"/>
  <c r="F6148" i="34"/>
  <c r="F6268" i="34" s="1"/>
  <c r="H6207" i="34"/>
  <c r="H6327" i="34" s="1"/>
  <c r="K6254" i="34"/>
  <c r="M1214" i="34"/>
  <c r="M1218" i="34" s="1"/>
  <c r="G6207" i="34"/>
  <c r="G6327" i="34" s="1"/>
  <c r="E6123" i="34"/>
  <c r="E6243" i="34" s="1"/>
  <c r="K6292" i="34"/>
  <c r="Q6288" i="34"/>
  <c r="L6265" i="34"/>
  <c r="L6281" i="34"/>
  <c r="J4002" i="34"/>
  <c r="J4006" i="34" s="1"/>
  <c r="K6335" i="34"/>
  <c r="J6284" i="34"/>
  <c r="O1227" i="34"/>
  <c r="O1450" i="34"/>
  <c r="H6169" i="34"/>
  <c r="H6289" i="34" s="1"/>
  <c r="K6238" i="34"/>
  <c r="L6303" i="34"/>
  <c r="N2876" i="34"/>
  <c r="J2915" i="34"/>
  <c r="K6268" i="34"/>
  <c r="G6275" i="34"/>
  <c r="J1694" i="34"/>
  <c r="J1698" i="34" s="1"/>
  <c r="O1353" i="34"/>
  <c r="K6294" i="34"/>
  <c r="Q6284" i="34"/>
  <c r="L6322" i="34"/>
  <c r="L6242" i="34"/>
  <c r="P6245" i="34"/>
  <c r="N2857" i="34"/>
  <c r="G6281" i="34"/>
  <c r="J4700" i="34"/>
  <c r="G6135" i="34"/>
  <c r="G6255" i="34" s="1"/>
  <c r="N4626" i="34"/>
  <c r="N2880" i="34"/>
  <c r="F6118" i="34"/>
  <c r="F6238" i="34" s="1"/>
  <c r="M1094" i="34"/>
  <c r="M1098" i="34" s="1"/>
  <c r="Q6276" i="34"/>
  <c r="J6335" i="34"/>
  <c r="K6299" i="34"/>
  <c r="Q2294" i="34"/>
  <c r="Q2298" i="34" s="1"/>
  <c r="G6172" i="34"/>
  <c r="G6292" i="34" s="1"/>
  <c r="L3302" i="34"/>
  <c r="L3306" i="34" s="1"/>
  <c r="O4435" i="34"/>
  <c r="O3382" i="34"/>
  <c r="O1434" i="34"/>
  <c r="O1246" i="34"/>
  <c r="E6121" i="34"/>
  <c r="E6241" i="34" s="1"/>
  <c r="E6202" i="34"/>
  <c r="E6322" i="34" s="1"/>
  <c r="F6201" i="34"/>
  <c r="F6321" i="34" s="1"/>
  <c r="O4525" i="34"/>
  <c r="O4475" i="34"/>
  <c r="O1292" i="34"/>
  <c r="G6181" i="34"/>
  <c r="G6301" i="34" s="1"/>
  <c r="G4607" i="34"/>
  <c r="P4700" i="34"/>
  <c r="E4645" i="34"/>
  <c r="N2652" i="34"/>
  <c r="P2950" i="34"/>
  <c r="O4424" i="34"/>
  <c r="M4665" i="34"/>
  <c r="Q2915" i="34"/>
  <c r="O1290" i="34"/>
  <c r="F972" i="34"/>
  <c r="G6211" i="34"/>
  <c r="G6331" i="34" s="1"/>
  <c r="H6139" i="34"/>
  <c r="H6259" i="34" s="1"/>
  <c r="I4564" i="34"/>
  <c r="O4564" i="34" s="1"/>
  <c r="F6153" i="34"/>
  <c r="F6273" i="34" s="1"/>
  <c r="I4550" i="34"/>
  <c r="O4550" i="34" s="1"/>
  <c r="G4677" i="34"/>
  <c r="N1932" i="34"/>
  <c r="E6142" i="34"/>
  <c r="E6262" i="34" s="1"/>
  <c r="N5050" i="34"/>
  <c r="P3827" i="34"/>
  <c r="P3831" i="34" s="1"/>
  <c r="M854" i="34"/>
  <c r="M858" i="34" s="1"/>
  <c r="H6217" i="34"/>
  <c r="H6337" i="34" s="1"/>
  <c r="F6138" i="34"/>
  <c r="F6258" i="34" s="1"/>
  <c r="O1325" i="34"/>
  <c r="O1229" i="34"/>
  <c r="F1177" i="34"/>
  <c r="O1275" i="34"/>
  <c r="O248" i="34"/>
  <c r="E4140" i="34"/>
  <c r="F6269" i="34"/>
  <c r="H6180" i="34"/>
  <c r="H6300" i="34" s="1"/>
  <c r="I4636" i="34"/>
  <c r="O4636" i="34" s="1"/>
  <c r="J5402" i="34"/>
  <c r="J5406" i="34" s="1"/>
  <c r="F6125" i="34"/>
  <c r="F6245" i="34" s="1"/>
  <c r="P5227" i="34"/>
  <c r="P5231" i="34" s="1"/>
  <c r="F6145" i="34"/>
  <c r="F6265" i="34" s="1"/>
  <c r="N5575" i="34"/>
  <c r="E6218" i="34"/>
  <c r="E6338" i="34" s="1"/>
  <c r="F6169" i="34"/>
  <c r="F6289" i="34" s="1"/>
  <c r="H4610" i="34"/>
  <c r="G6126" i="34"/>
  <c r="G6246" i="34" s="1"/>
  <c r="H2871" i="34"/>
  <c r="J3302" i="34"/>
  <c r="J3306" i="34" s="1"/>
  <c r="P854" i="34"/>
  <c r="P858" i="34" s="1"/>
  <c r="N1692" i="34"/>
  <c r="N732" i="34"/>
  <c r="G6157" i="34"/>
  <c r="G6277" i="34" s="1"/>
  <c r="F6140" i="34"/>
  <c r="K734" i="34"/>
  <c r="K738" i="34" s="1"/>
  <c r="O2597" i="34"/>
  <c r="O1273" i="34"/>
  <c r="E6118" i="34"/>
  <c r="E6238" i="34" s="1"/>
  <c r="G6195" i="34"/>
  <c r="G6315" i="34" s="1"/>
  <c r="O5389" i="34"/>
  <c r="I4544" i="34"/>
  <c r="O4544" i="34" s="1"/>
  <c r="F6137" i="34"/>
  <c r="F6257" i="34" s="1"/>
  <c r="O1307" i="34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J6273" i="34"/>
  <c r="J6241" i="34"/>
  <c r="L6274" i="34"/>
  <c r="F4599" i="34"/>
  <c r="E6263" i="34"/>
  <c r="I2814" i="34"/>
  <c r="O2814" i="34" s="1"/>
  <c r="I2935" i="34"/>
  <c r="O2935" i="34" s="1"/>
  <c r="H6181" i="34"/>
  <c r="H6301" i="34" s="1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E6293" i="34" s="1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G6322" i="34" s="1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H6278" i="34" s="1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E6124" i="34"/>
  <c r="E6244" i="34" s="1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G6326" i="34" s="1"/>
  <c r="H6115" i="34"/>
  <c r="H6235" i="34" s="1"/>
  <c r="N3825" i="34"/>
  <c r="M3477" i="34"/>
  <c r="M3481" i="34" s="1"/>
  <c r="G6120" i="34"/>
  <c r="G6240" i="34" s="1"/>
  <c r="H6153" i="34"/>
  <c r="H6273" i="34" s="1"/>
  <c r="J3477" i="34"/>
  <c r="J3481" i="34" s="1"/>
  <c r="M2534" i="34"/>
  <c r="M2538" i="34" s="1"/>
  <c r="K2414" i="34"/>
  <c r="K2418" i="34" s="1"/>
  <c r="K1934" i="34"/>
  <c r="K1938" i="34" s="1"/>
  <c r="F6142" i="34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O4575" i="34" s="1"/>
  <c r="K1214" i="34"/>
  <c r="K1218" i="34" s="1"/>
  <c r="K132" i="34"/>
  <c r="K136" i="34" s="1"/>
  <c r="E6133" i="34"/>
  <c r="E6253" i="34" s="1"/>
  <c r="I4687" i="34"/>
  <c r="O4687" i="34" s="1"/>
  <c r="P1934" i="34"/>
  <c r="P1938" i="34" s="1"/>
  <c r="O4171" i="34"/>
  <c r="E3825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G6318" i="34" s="1"/>
  <c r="F6114" i="34"/>
  <c r="F6234" i="34" s="1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F6278" i="34" s="1"/>
  <c r="I4619" i="34"/>
  <c r="O4619" i="34" s="1"/>
  <c r="E6206" i="34"/>
  <c r="E6326" i="34" s="1"/>
  <c r="H6155" i="34"/>
  <c r="H6275" i="34" s="1"/>
  <c r="I4576" i="34"/>
  <c r="O4576" i="34" s="1"/>
  <c r="E6122" i="34"/>
  <c r="E6242" i="34" s="1"/>
  <c r="I2888" i="34"/>
  <c r="O2888" i="34" s="1"/>
  <c r="H6151" i="34"/>
  <c r="H6271" i="34" s="1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H6251" i="34" s="1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E6251" i="34" s="1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H6282" i="34" s="1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H6260" i="34" s="1"/>
  <c r="F6196" i="34"/>
  <c r="F6316" i="34" s="1"/>
  <c r="G6122" i="34"/>
  <c r="G6242" i="34" s="1"/>
  <c r="I4661" i="34"/>
  <c r="O4661" i="34" s="1"/>
  <c r="I4631" i="34"/>
  <c r="O4631" i="34" s="1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225" i="34"/>
  <c r="K1814" i="34"/>
  <c r="K1818" i="34" s="1"/>
  <c r="K1094" i="34"/>
  <c r="K1098" i="34" s="1"/>
  <c r="I4584" i="34"/>
  <c r="O4584" i="34" s="1"/>
  <c r="P6293" i="34"/>
  <c r="H6210" i="34"/>
  <c r="H6330" i="34" s="1"/>
  <c r="H6163" i="34"/>
  <c r="H6283" i="34" s="1"/>
  <c r="H6125" i="34"/>
  <c r="Q6275" i="34"/>
  <c r="E4350" i="34"/>
  <c r="J2534" i="34"/>
  <c r="J2538" i="34" s="1"/>
  <c r="L2761" i="34"/>
  <c r="N2377" i="34"/>
  <c r="O1019" i="34"/>
  <c r="O1018" i="34" s="1"/>
  <c r="N337" i="34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P6238" i="34"/>
  <c r="E6204" i="34"/>
  <c r="E6324" i="34" s="1"/>
  <c r="O4943" i="34"/>
  <c r="K6300" i="34"/>
  <c r="K6287" i="34"/>
  <c r="Q4877" i="34"/>
  <c r="Q4881" i="34" s="1"/>
  <c r="N4840" i="34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O2792" i="34" s="1"/>
  <c r="F1692" i="34"/>
  <c r="O1358" i="34"/>
  <c r="N1177" i="34"/>
  <c r="N612" i="34"/>
  <c r="P1574" i="34"/>
  <c r="P1578" i="34" s="1"/>
  <c r="I865" i="34"/>
  <c r="N1092" i="34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O4688" i="34" s="1"/>
  <c r="E6144" i="34"/>
  <c r="E6264" i="34" s="1"/>
  <c r="I4566" i="34"/>
  <c r="O4566" i="34" s="1"/>
  <c r="G2895" i="34"/>
  <c r="E6125" i="34"/>
  <c r="E6245" i="34" s="1"/>
  <c r="K2294" i="34"/>
  <c r="K2298" i="34" s="1"/>
  <c r="I6010" i="34"/>
  <c r="N5890" i="34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P6241" i="34"/>
  <c r="O4971" i="34"/>
  <c r="G6179" i="34"/>
  <c r="G6299" i="34" s="1"/>
  <c r="H6142" i="34"/>
  <c r="Q6254" i="34"/>
  <c r="F6133" i="34"/>
  <c r="F6253" i="34" s="1"/>
  <c r="Q6246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M4700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J6338" i="34"/>
  <c r="P6326" i="34"/>
  <c r="F6211" i="34"/>
  <c r="F6331" i="34" s="1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400" i="34"/>
  <c r="E5715" i="34"/>
  <c r="E5365" i="34"/>
  <c r="O5289" i="34"/>
  <c r="H5225" i="34"/>
  <c r="K6326" i="34"/>
  <c r="Q6324" i="34"/>
  <c r="E6196" i="34"/>
  <c r="E6316" i="34" s="1"/>
  <c r="K6278" i="34"/>
  <c r="P6273" i="34"/>
  <c r="Q6264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Q6242" i="34"/>
  <c r="I4655" i="34"/>
  <c r="O4655" i="34" s="1"/>
  <c r="Q6243" i="34"/>
  <c r="E5190" i="34"/>
  <c r="Q6255" i="34"/>
  <c r="Q6273" i="34"/>
  <c r="F6126" i="34"/>
  <c r="F6246" i="34" s="1"/>
  <c r="H3475" i="34"/>
  <c r="F3615" i="34"/>
  <c r="F3475" i="34"/>
  <c r="G3300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N2770" i="34"/>
  <c r="N2730" i="34"/>
  <c r="N2727" i="34"/>
  <c r="P2711" i="34"/>
  <c r="N2705" i="34"/>
  <c r="N2700" i="34"/>
  <c r="N2673" i="34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N2726" i="34"/>
  <c r="O1330" i="34"/>
  <c r="F2930" i="34"/>
  <c r="F2137" i="34"/>
  <c r="O1968" i="34"/>
  <c r="F337" i="34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M6324" i="34"/>
  <c r="N6204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M6257" i="34"/>
  <c r="M6136" i="34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198" i="34"/>
  <c r="H4677" i="34"/>
  <c r="I4678" i="34"/>
  <c r="H6118" i="34"/>
  <c r="H6116" i="34" s="1"/>
  <c r="I4598" i="34"/>
  <c r="O4598" i="34" s="1"/>
  <c r="H4596" i="34"/>
  <c r="Q6251" i="34"/>
  <c r="Q6130" i="34"/>
  <c r="H6183" i="34"/>
  <c r="I4663" i="34"/>
  <c r="O4663" i="34" s="1"/>
  <c r="O4301" i="34"/>
  <c r="O4300" i="34" s="1"/>
  <c r="I4300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E6295" i="34"/>
  <c r="M6291" i="34"/>
  <c r="N6171" i="34"/>
  <c r="M6170" i="34"/>
  <c r="P6275" i="34"/>
  <c r="K6271" i="34"/>
  <c r="K6150" i="34"/>
  <c r="P6264" i="34"/>
  <c r="K6251" i="34"/>
  <c r="K6130" i="34"/>
  <c r="K6243" i="34"/>
  <c r="J6240" i="34"/>
  <c r="J6119" i="34"/>
  <c r="J6337" i="34"/>
  <c r="J6216" i="34"/>
  <c r="M6299" i="34"/>
  <c r="N6179" i="34"/>
  <c r="L4665" i="34"/>
  <c r="L6288" i="34"/>
  <c r="H6164" i="34"/>
  <c r="M6281" i="34"/>
  <c r="N6161" i="34"/>
  <c r="M6269" i="34"/>
  <c r="N6149" i="34"/>
  <c r="Q6267" i="34"/>
  <c r="Q6146" i="34"/>
  <c r="J6259" i="34"/>
  <c r="P6257" i="34"/>
  <c r="P6136" i="34"/>
  <c r="H6253" i="34"/>
  <c r="J6251" i="34"/>
  <c r="J6130" i="34"/>
  <c r="K6246" i="34"/>
  <c r="L6241" i="34"/>
  <c r="H6237" i="34"/>
  <c r="O4455" i="34"/>
  <c r="O5553" i="34"/>
  <c r="O5552" i="34" s="1"/>
  <c r="I5552" i="34"/>
  <c r="H6218" i="34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J6257" i="34"/>
  <c r="J6136" i="34"/>
  <c r="P6251" i="34"/>
  <c r="P6130" i="34"/>
  <c r="M6246" i="34"/>
  <c r="N6126" i="34"/>
  <c r="K6244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N4490" i="34"/>
  <c r="K4352" i="34"/>
  <c r="K4356" i="34" s="1"/>
  <c r="H6145" i="34"/>
  <c r="I4625" i="34"/>
  <c r="O4625" i="34" s="1"/>
  <c r="I4685" i="34"/>
  <c r="O4685" i="34" s="1"/>
  <c r="M6273" i="34"/>
  <c r="N6153" i="34"/>
  <c r="K6237" i="34"/>
  <c r="K6116" i="34"/>
  <c r="J6234" i="34"/>
  <c r="J6113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H1212" i="34"/>
  <c r="E1177" i="34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J6237" i="34"/>
  <c r="J6116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K6318" i="34"/>
  <c r="K6197" i="34"/>
  <c r="L6297" i="34"/>
  <c r="M6292" i="34"/>
  <c r="N6172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M6274" i="34"/>
  <c r="N6154" i="34"/>
  <c r="L6267" i="34"/>
  <c r="L6146" i="34"/>
  <c r="L6257" i="34"/>
  <c r="L6136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M6315" i="34"/>
  <c r="N6195" i="34"/>
  <c r="M6278" i="34"/>
  <c r="N6158" i="34"/>
  <c r="M6275" i="34"/>
  <c r="N6155" i="34"/>
  <c r="F4630" i="34"/>
  <c r="M6255" i="34"/>
  <c r="N6135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I2858" i="34"/>
  <c r="H2857" i="34"/>
  <c r="O3772" i="34"/>
  <c r="O3770" i="34" s="1"/>
  <c r="I3770" i="34"/>
  <c r="I3075" i="34"/>
  <c r="O3076" i="34"/>
  <c r="O3075" i="34" s="1"/>
  <c r="I3600" i="34"/>
  <c r="F3090" i="34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M6316" i="34"/>
  <c r="N6196" i="34"/>
  <c r="P6309" i="34"/>
  <c r="P6191" i="34"/>
  <c r="L6293" i="34"/>
  <c r="J6291" i="34"/>
  <c r="J6170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Q6322" i="34"/>
  <c r="P6286" i="34"/>
  <c r="P6165" i="34"/>
  <c r="M6283" i="34"/>
  <c r="N6163" i="34"/>
  <c r="P6271" i="34"/>
  <c r="P6150" i="34"/>
  <c r="M6267" i="34"/>
  <c r="N6147" i="34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F6286" i="34"/>
  <c r="K6276" i="34"/>
  <c r="M6260" i="34"/>
  <c r="N6140" i="34"/>
  <c r="P6253" i="34"/>
  <c r="M6252" i="34"/>
  <c r="N6132" i="34"/>
  <c r="P6249" i="34"/>
  <c r="M6248" i="34"/>
  <c r="M6127" i="34"/>
  <c r="N6128" i="34"/>
  <c r="M6244" i="34"/>
  <c r="N6124" i="34"/>
  <c r="M6240" i="34"/>
  <c r="M6119" i="34"/>
  <c r="N6120" i="34"/>
  <c r="P6237" i="34"/>
  <c r="P6116" i="34"/>
  <c r="K6234" i="34"/>
  <c r="K6113" i="34"/>
  <c r="I5474" i="34"/>
  <c r="H6206" i="34"/>
  <c r="I4686" i="34"/>
  <c r="O4686" i="34" s="1"/>
  <c r="F6198" i="34"/>
  <c r="F4677" i="34"/>
  <c r="P6327" i="34"/>
  <c r="Q6286" i="34"/>
  <c r="Q6165" i="34"/>
  <c r="H6286" i="34"/>
  <c r="I6166" i="34"/>
  <c r="L6280" i="34"/>
  <c r="L6159" i="34"/>
  <c r="L6275" i="34"/>
  <c r="L6271" i="34"/>
  <c r="L6150" i="34"/>
  <c r="H6263" i="34"/>
  <c r="M6258" i="34"/>
  <c r="N6138" i="34"/>
  <c r="M6254" i="34"/>
  <c r="N6134" i="34"/>
  <c r="G6128" i="34"/>
  <c r="M6242" i="34"/>
  <c r="N6122" i="34"/>
  <c r="K6240" i="34"/>
  <c r="K6119" i="34"/>
  <c r="G6149" i="34"/>
  <c r="G6269" i="34" s="1"/>
  <c r="I4629" i="34"/>
  <c r="O4629" i="34" s="1"/>
  <c r="G6291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L4702" i="34" l="1"/>
  <c r="L4706" i="34" s="1"/>
  <c r="N4527" i="34"/>
  <c r="N4531" i="34" s="1"/>
  <c r="M6256" i="34"/>
  <c r="N6146" i="34"/>
  <c r="H6212" i="34"/>
  <c r="E5402" i="34"/>
  <c r="E5406" i="34" s="1"/>
  <c r="N4177" i="34"/>
  <c r="N4181" i="34" s="1"/>
  <c r="E6209" i="34"/>
  <c r="H4877" i="34"/>
  <c r="H4881" i="34" s="1"/>
  <c r="F6309" i="34"/>
  <c r="G6165" i="34"/>
  <c r="N974" i="34"/>
  <c r="N978" i="34" s="1"/>
  <c r="F6116" i="34"/>
  <c r="N1452" i="34"/>
  <c r="F6237" i="34"/>
  <c r="F6236" i="34" s="1"/>
  <c r="O1309" i="34"/>
  <c r="G5752" i="34"/>
  <c r="G5756" i="34" s="1"/>
  <c r="F5927" i="34"/>
  <c r="F5931" i="34" s="1"/>
  <c r="O2754" i="34"/>
  <c r="O1348" i="34"/>
  <c r="N4877" i="34"/>
  <c r="N4881" i="34" s="1"/>
  <c r="N2414" i="34"/>
  <c r="N2418" i="34" s="1"/>
  <c r="J1334" i="34"/>
  <c r="J1338" i="34" s="1"/>
  <c r="F6146" i="34"/>
  <c r="O1253" i="34"/>
  <c r="N4352" i="34"/>
  <c r="N4356" i="34" s="1"/>
  <c r="H6127" i="34"/>
  <c r="N3127" i="34"/>
  <c r="N3131" i="34" s="1"/>
  <c r="E4352" i="34"/>
  <c r="E4356" i="34" s="1"/>
  <c r="N5577" i="34"/>
  <c r="N5581" i="34" s="1"/>
  <c r="I4671" i="34"/>
  <c r="F4177" i="34"/>
  <c r="F4181" i="34" s="1"/>
  <c r="H6216" i="34"/>
  <c r="F2174" i="34"/>
  <c r="F2178" i="34" s="1"/>
  <c r="E2174" i="34"/>
  <c r="E2178" i="34" s="1"/>
  <c r="F6141" i="34"/>
  <c r="O1448" i="34"/>
  <c r="O1239" i="34"/>
  <c r="O2726" i="34"/>
  <c r="I4527" i="34"/>
  <c r="I4531" i="34" s="1"/>
  <c r="E3127" i="34"/>
  <c r="E3131" i="34" s="1"/>
  <c r="O2758" i="34"/>
  <c r="O1324" i="34"/>
  <c r="Q2952" i="34"/>
  <c r="Q2956" i="34" s="1"/>
  <c r="P2952" i="34"/>
  <c r="P2956" i="34" s="1"/>
  <c r="L2952" i="34"/>
  <c r="L2956" i="34" s="1"/>
  <c r="L1454" i="34"/>
  <c r="L1458" i="34" s="1"/>
  <c r="E5577" i="34"/>
  <c r="E5581" i="34" s="1"/>
  <c r="E494" i="34"/>
  <c r="E498" i="34" s="1"/>
  <c r="I6169" i="34"/>
  <c r="O6169" i="34" s="1"/>
  <c r="G1334" i="34"/>
  <c r="G1338" i="34" s="1"/>
  <c r="O2673" i="34"/>
  <c r="P6256" i="34"/>
  <c r="F1934" i="34"/>
  <c r="F1938" i="34" s="1"/>
  <c r="N1694" i="34"/>
  <c r="N1698" i="34" s="1"/>
  <c r="J6256" i="34"/>
  <c r="F6136" i="34"/>
  <c r="F6256" i="34" s="1"/>
  <c r="J1454" i="34"/>
  <c r="J1458" i="34" s="1"/>
  <c r="O1225" i="34"/>
  <c r="N5052" i="34"/>
  <c r="N5056" i="34" s="1"/>
  <c r="N2654" i="34"/>
  <c r="N2658" i="34" s="1"/>
  <c r="O2735" i="34"/>
  <c r="O2759" i="34"/>
  <c r="O2695" i="34"/>
  <c r="G3827" i="34"/>
  <c r="G3831" i="34" s="1"/>
  <c r="O2700" i="34"/>
  <c r="K1334" i="34"/>
  <c r="K1338" i="34" s="1"/>
  <c r="I6140" i="34"/>
  <c r="O6140" i="34" s="1"/>
  <c r="F1214" i="34"/>
  <c r="F1218" i="34" s="1"/>
  <c r="O2706" i="34"/>
  <c r="E974" i="34"/>
  <c r="E978" i="34" s="1"/>
  <c r="O1242" i="34"/>
  <c r="F6262" i="34"/>
  <c r="F6261" i="34" s="1"/>
  <c r="F5227" i="34"/>
  <c r="F5231" i="34" s="1"/>
  <c r="K1454" i="34"/>
  <c r="K1458" i="34" s="1"/>
  <c r="F254" i="34"/>
  <c r="F258" i="34" s="1"/>
  <c r="N6102" i="34"/>
  <c r="N6106" i="34" s="1"/>
  <c r="F6260" i="34"/>
  <c r="I6260" i="34" s="1"/>
  <c r="E3477" i="34"/>
  <c r="E3481" i="34" s="1"/>
  <c r="H4177" i="34"/>
  <c r="H4181" i="34" s="1"/>
  <c r="I6132" i="34"/>
  <c r="O6132" i="34" s="1"/>
  <c r="I6182" i="34"/>
  <c r="O6182" i="34" s="1"/>
  <c r="E1214" i="34"/>
  <c r="E1218" i="34" s="1"/>
  <c r="O2674" i="34"/>
  <c r="N2768" i="34"/>
  <c r="F4877" i="34"/>
  <c r="F4881" i="34" s="1"/>
  <c r="E6102" i="34"/>
  <c r="E6106" i="34" s="1"/>
  <c r="O2685" i="34"/>
  <c r="N1094" i="34"/>
  <c r="N1098" i="34" s="1"/>
  <c r="I6207" i="34"/>
  <c r="O6207" i="34" s="1"/>
  <c r="G132" i="34"/>
  <c r="G136" i="34" s="1"/>
  <c r="E1094" i="34"/>
  <c r="E1098" i="34" s="1"/>
  <c r="O1397" i="34"/>
  <c r="N3477" i="34"/>
  <c r="N3481" i="34" s="1"/>
  <c r="F6212" i="34"/>
  <c r="H374" i="34"/>
  <c r="H378" i="34" s="1"/>
  <c r="N2665" i="34"/>
  <c r="H3477" i="34"/>
  <c r="H3481" i="34" s="1"/>
  <c r="N2054" i="34"/>
  <c r="N2058" i="34" s="1"/>
  <c r="G6130" i="34"/>
  <c r="O1321" i="34"/>
  <c r="H1814" i="34"/>
  <c r="H1818" i="34" s="1"/>
  <c r="F4002" i="34"/>
  <c r="F4006" i="34" s="1"/>
  <c r="Q1334" i="34"/>
  <c r="Q1338" i="34" s="1"/>
  <c r="E5752" i="34"/>
  <c r="E5756" i="34" s="1"/>
  <c r="O2667" i="34"/>
  <c r="N4002" i="34"/>
  <c r="N4006" i="34" s="1"/>
  <c r="G2414" i="34"/>
  <c r="G2418" i="34" s="1"/>
  <c r="N1214" i="34"/>
  <c r="N1218" i="34" s="1"/>
  <c r="I6211" i="34"/>
  <c r="O6211" i="34" s="1"/>
  <c r="O1228" i="34"/>
  <c r="O2721" i="34"/>
  <c r="H6331" i="34"/>
  <c r="I6331" i="34" s="1"/>
  <c r="G374" i="34"/>
  <c r="G378" i="34" s="1"/>
  <c r="N5402" i="34"/>
  <c r="N5406" i="34" s="1"/>
  <c r="G3127" i="34"/>
  <c r="G3131" i="34" s="1"/>
  <c r="G4877" i="34"/>
  <c r="G4881" i="34" s="1"/>
  <c r="I6162" i="34"/>
  <c r="O6162" i="34" s="1"/>
  <c r="N6113" i="34"/>
  <c r="N6127" i="34"/>
  <c r="F3127" i="34"/>
  <c r="F3131" i="34" s="1"/>
  <c r="I6204" i="34"/>
  <c r="O6204" i="34" s="1"/>
  <c r="O2719" i="34"/>
  <c r="F374" i="34"/>
  <c r="F378" i="34" s="1"/>
  <c r="E1454" i="34"/>
  <c r="E1458" i="34" s="1"/>
  <c r="E4177" i="34"/>
  <c r="E4181" i="34" s="1"/>
  <c r="N1814" i="34"/>
  <c r="N1818" i="34" s="1"/>
  <c r="G6288" i="34"/>
  <c r="G6285" i="34" s="1"/>
  <c r="N254" i="34"/>
  <c r="N258" i="34" s="1"/>
  <c r="O2731" i="34"/>
  <c r="E6257" i="34"/>
  <c r="I6257" i="34" s="1"/>
  <c r="E2654" i="34"/>
  <c r="E2658" i="34" s="1"/>
  <c r="N374" i="34"/>
  <c r="N378" i="34" s="1"/>
  <c r="N1934" i="34"/>
  <c r="N1938" i="34" s="1"/>
  <c r="E2054" i="34"/>
  <c r="E2058" i="34" s="1"/>
  <c r="N6165" i="34"/>
  <c r="H4352" i="34"/>
  <c r="H4356" i="34" s="1"/>
  <c r="J6185" i="34"/>
  <c r="P4702" i="34"/>
  <c r="P4706" i="34" s="1"/>
  <c r="E1814" i="34"/>
  <c r="E1818" i="34" s="1"/>
  <c r="F2654" i="34"/>
  <c r="F2658" i="34" s="1"/>
  <c r="F3652" i="34"/>
  <c r="F3656" i="34" s="1"/>
  <c r="E3827" i="34"/>
  <c r="E3831" i="34" s="1"/>
  <c r="N734" i="34"/>
  <c r="N738" i="34" s="1"/>
  <c r="E5227" i="34"/>
  <c r="E5231" i="34" s="1"/>
  <c r="N3652" i="34"/>
  <c r="N3656" i="34" s="1"/>
  <c r="K6220" i="34"/>
  <c r="G1934" i="34"/>
  <c r="G1938" i="34" s="1"/>
  <c r="F3302" i="34"/>
  <c r="F3306" i="34" s="1"/>
  <c r="E2414" i="34"/>
  <c r="E2418" i="34" s="1"/>
  <c r="H6113" i="34"/>
  <c r="M4702" i="34"/>
  <c r="M4706" i="34" s="1"/>
  <c r="N4700" i="34"/>
  <c r="E2950" i="34"/>
  <c r="I6126" i="34"/>
  <c r="O6126" i="34" s="1"/>
  <c r="I6157" i="34"/>
  <c r="O6157" i="34" s="1"/>
  <c r="G3302" i="34"/>
  <c r="G3306" i="34" s="1"/>
  <c r="G5577" i="34"/>
  <c r="G5581" i="34" s="1"/>
  <c r="G6251" i="34"/>
  <c r="I6251" i="34" s="1"/>
  <c r="F974" i="34"/>
  <c r="F978" i="34" s="1"/>
  <c r="G4352" i="34"/>
  <c r="G4356" i="34" s="1"/>
  <c r="O1312" i="34"/>
  <c r="I6125" i="34"/>
  <c r="O6125" i="34" s="1"/>
  <c r="O2697" i="34"/>
  <c r="F2054" i="34"/>
  <c r="F2058" i="34" s="1"/>
  <c r="N3827" i="34"/>
  <c r="N3831" i="34" s="1"/>
  <c r="G6136" i="34"/>
  <c r="G6256" i="34" s="1"/>
  <c r="F1454" i="34"/>
  <c r="F1458" i="34" s="1"/>
  <c r="I6203" i="34"/>
  <c r="O6203" i="34" s="1"/>
  <c r="F1694" i="34"/>
  <c r="F1698" i="34" s="1"/>
  <c r="M1454" i="34"/>
  <c r="M1458" i="34" s="1"/>
  <c r="E6327" i="34"/>
  <c r="E6320" i="34" s="1"/>
  <c r="I6173" i="34"/>
  <c r="O6173" i="34" s="1"/>
  <c r="N494" i="34"/>
  <c r="N498" i="34" s="1"/>
  <c r="G6258" i="34"/>
  <c r="I6122" i="34"/>
  <c r="O6122" i="34" s="1"/>
  <c r="N3302" i="34"/>
  <c r="N3306" i="34" s="1"/>
  <c r="G854" i="34"/>
  <c r="G858" i="34" s="1"/>
  <c r="H2294" i="34"/>
  <c r="H2298" i="34" s="1"/>
  <c r="I6180" i="34"/>
  <c r="O6180" i="34" s="1"/>
  <c r="I6147" i="34"/>
  <c r="O6147" i="34" s="1"/>
  <c r="G6150" i="34"/>
  <c r="G494" i="34"/>
  <c r="G498" i="34" s="1"/>
  <c r="O2681" i="34"/>
  <c r="H3827" i="34"/>
  <c r="H3831" i="34" s="1"/>
  <c r="G6116" i="34"/>
  <c r="I6195" i="34"/>
  <c r="O6195" i="34" s="1"/>
  <c r="F6267" i="34"/>
  <c r="F6266" i="34" s="1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E6311" i="34" s="1"/>
  <c r="H6234" i="34"/>
  <c r="H6233" i="34" s="1"/>
  <c r="I6134" i="34"/>
  <c r="O6134" i="34" s="1"/>
  <c r="H6209" i="34"/>
  <c r="O1359" i="34"/>
  <c r="I6154" i="34"/>
  <c r="O6154" i="34" s="1"/>
  <c r="I6151" i="34"/>
  <c r="O6151" i="34" s="1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O6215" i="34" s="1"/>
  <c r="I6178" i="34"/>
  <c r="O6178" i="34" s="1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6114" i="34" s="1"/>
  <c r="O1271" i="34"/>
  <c r="G2294" i="34"/>
  <c r="G2298" i="34" s="1"/>
  <c r="F4352" i="34"/>
  <c r="F4356" i="34" s="1"/>
  <c r="E6288" i="34"/>
  <c r="E6285" i="34" s="1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F6320" i="34" s="1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O6199" i="34" s="1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O6142" i="34" s="1"/>
  <c r="E6119" i="34"/>
  <c r="F6127" i="34"/>
  <c r="I6172" i="34"/>
  <c r="O6172" i="34" s="1"/>
  <c r="H6245" i="34"/>
  <c r="I6245" i="34" s="1"/>
  <c r="E6141" i="34"/>
  <c r="I6144" i="34"/>
  <c r="O6144" i="34" s="1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H6256" i="34" s="1"/>
  <c r="F6200" i="34"/>
  <c r="H6262" i="34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L2772" i="34"/>
  <c r="G5402" i="34"/>
  <c r="G54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L6247" i="34"/>
  <c r="N6255" i="34"/>
  <c r="N6275" i="34"/>
  <c r="N6315" i="34"/>
  <c r="O4490" i="34"/>
  <c r="O4527" i="34" s="1"/>
  <c r="O4531" i="34" s="1"/>
  <c r="K6247" i="34"/>
  <c r="Q6270" i="34"/>
  <c r="N6287" i="34"/>
  <c r="E6329" i="34"/>
  <c r="N6274" i="34"/>
  <c r="N6298" i="34"/>
  <c r="J6332" i="34"/>
  <c r="P6317" i="34"/>
  <c r="N6319" i="34"/>
  <c r="N6327" i="34"/>
  <c r="K6261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I2752" i="34"/>
  <c r="O2753" i="34"/>
  <c r="O3790" i="34"/>
  <c r="N6286" i="34"/>
  <c r="M6285" i="34"/>
  <c r="H6250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130" i="34"/>
  <c r="O972" i="34"/>
  <c r="H854" i="34"/>
  <c r="H858" i="34" s="1"/>
  <c r="P2737" i="34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I6271" i="34"/>
  <c r="N6116" i="34"/>
  <c r="I6242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O4630" i="34"/>
  <c r="F6113" i="34"/>
  <c r="P6250" i="34"/>
  <c r="H6276" i="34"/>
  <c r="I6156" i="34"/>
  <c r="O6156" i="34" s="1"/>
  <c r="M6317" i="34"/>
  <c r="N6318" i="34"/>
  <c r="H4700" i="34"/>
  <c r="J6239" i="34"/>
  <c r="I6254" i="34"/>
  <c r="E6146" i="34"/>
  <c r="M6185" i="34"/>
  <c r="N6209" i="34"/>
  <c r="I6210" i="34"/>
  <c r="O5050" i="34"/>
  <c r="I5225" i="34"/>
  <c r="O5575" i="34"/>
  <c r="O217" i="34"/>
  <c r="O337" i="34"/>
  <c r="O1248" i="34"/>
  <c r="J2737" i="34"/>
  <c r="O1391" i="34"/>
  <c r="O2377" i="34"/>
  <c r="I3125" i="34"/>
  <c r="I2880" i="34"/>
  <c r="N6259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N6325" i="34"/>
  <c r="I4696" i="34"/>
  <c r="I4692" i="34"/>
  <c r="O4693" i="34"/>
  <c r="O4692" i="34" s="1"/>
  <c r="I2412" i="34"/>
  <c r="O3265" i="34"/>
  <c r="H6258" i="34"/>
  <c r="I6138" i="34"/>
  <c r="O6138" i="34" s="1"/>
  <c r="O2666" i="34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I6286" i="34"/>
  <c r="N6240" i="34"/>
  <c r="M6239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H6240" i="34"/>
  <c r="I6120" i="34"/>
  <c r="H6119" i="34"/>
  <c r="O4621" i="34"/>
  <c r="F4665" i="34"/>
  <c r="O5365" i="34"/>
  <c r="G4665" i="34"/>
  <c r="L6261" i="34"/>
  <c r="Q6247" i="34"/>
  <c r="L6256" i="34"/>
  <c r="N6295" i="34"/>
  <c r="E6237" i="34"/>
  <c r="E6116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E6239" i="34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E2915" i="34"/>
  <c r="O2617" i="34"/>
  <c r="I2895" i="34"/>
  <c r="I3825" i="34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N6324" i="34"/>
  <c r="I6217" i="34"/>
  <c r="N4702" i="34" l="1"/>
  <c r="N4706" i="34" s="1"/>
  <c r="K6222" i="34"/>
  <c r="K6226" i="34" s="1"/>
  <c r="H6329" i="34"/>
  <c r="O1452" i="34"/>
  <c r="I6267" i="34"/>
  <c r="O6267" i="34" s="1"/>
  <c r="I3827" i="34"/>
  <c r="I3831" i="34" s="1"/>
  <c r="I6327" i="34"/>
  <c r="O6283" i="34"/>
  <c r="G6250" i="34"/>
  <c r="O5052" i="34"/>
  <c r="O5056" i="34" s="1"/>
  <c r="I254" i="34"/>
  <c r="I258" i="34" s="1"/>
  <c r="O254" i="34"/>
  <c r="O258" i="34" s="1"/>
  <c r="I974" i="34"/>
  <c r="I978" i="34" s="1"/>
  <c r="O6325" i="34"/>
  <c r="L6222" i="34"/>
  <c r="L6226" i="34" s="1"/>
  <c r="E2952" i="34"/>
  <c r="E2956" i="34" s="1"/>
  <c r="J6222" i="34"/>
  <c r="J6226" i="34" s="1"/>
  <c r="I5752" i="34"/>
  <c r="I5756" i="34" s="1"/>
  <c r="O4877" i="34"/>
  <c r="O4881" i="34" s="1"/>
  <c r="O6274" i="34"/>
  <c r="Q2774" i="34"/>
  <c r="Q2778" i="34" s="1"/>
  <c r="O2665" i="34"/>
  <c r="I2294" i="34"/>
  <c r="I2298" i="34" s="1"/>
  <c r="O6264" i="34"/>
  <c r="O6253" i="34"/>
  <c r="O6315" i="34"/>
  <c r="O6301" i="34"/>
  <c r="O6278" i="34"/>
  <c r="O6246" i="34"/>
  <c r="F2952" i="34"/>
  <c r="F2956" i="34" s="1"/>
  <c r="I6328" i="34"/>
  <c r="N6256" i="34"/>
  <c r="N6220" i="34"/>
  <c r="I6309" i="34"/>
  <c r="I6311" i="34" s="1"/>
  <c r="O6275" i="34"/>
  <c r="I6262" i="34"/>
  <c r="O6262" i="34" s="1"/>
  <c r="O4002" i="34"/>
  <c r="O4006" i="34" s="1"/>
  <c r="P2774" i="34"/>
  <c r="P2778" i="34" s="1"/>
  <c r="I3477" i="34"/>
  <c r="I3481" i="34" s="1"/>
  <c r="N6336" i="34"/>
  <c r="O2693" i="34"/>
  <c r="O1934" i="34"/>
  <c r="O1938" i="34" s="1"/>
  <c r="O2679" i="34"/>
  <c r="N2772" i="34"/>
  <c r="O1332" i="34"/>
  <c r="O5577" i="34"/>
  <c r="O5581" i="34" s="1"/>
  <c r="O3477" i="34"/>
  <c r="O3481" i="34" s="1"/>
  <c r="O5227" i="34"/>
  <c r="O5231" i="34" s="1"/>
  <c r="I374" i="34"/>
  <c r="I378" i="34" s="1"/>
  <c r="O2717" i="34"/>
  <c r="O132" i="34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H6336" i="34"/>
  <c r="H6270" i="34"/>
  <c r="O3127" i="34"/>
  <c r="O3131" i="34" s="1"/>
  <c r="O6309" i="34"/>
  <c r="O6311" i="34" s="1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1454" i="34" l="1"/>
  <c r="O1458" i="34" s="1"/>
  <c r="G6305" i="34"/>
  <c r="N6222" i="34"/>
  <c r="N6226" i="34" s="1"/>
  <c r="E6222" i="34"/>
  <c r="E6226" i="34" s="1"/>
  <c r="O1334" i="34"/>
  <c r="O1338" i="34" s="1"/>
  <c r="N6340" i="34"/>
  <c r="O6234" i="34"/>
  <c r="O6233" i="34" s="1"/>
  <c r="K6342" i="34"/>
  <c r="K6346" i="34" s="1"/>
  <c r="L6342" i="34"/>
  <c r="L6346" i="34" s="1"/>
  <c r="J6342" i="34"/>
  <c r="J6346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O6285" i="34"/>
  <c r="E6340" i="34"/>
  <c r="O6270" i="34"/>
  <c r="I6332" i="34"/>
  <c r="N6305" i="34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G6342" i="34" l="1"/>
  <c r="G6346" i="34" s="1"/>
  <c r="N6342" i="34"/>
  <c r="N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E223" i="33" l="1"/>
  <c r="Q70" i="33"/>
  <c r="Q219" i="33" s="1"/>
  <c r="P70" i="33"/>
  <c r="P219" i="33" s="1"/>
  <c r="O70" i="33"/>
  <c r="O219" i="33" s="1"/>
  <c r="N70" i="33"/>
  <c r="N219" i="33" s="1"/>
  <c r="M70" i="33"/>
  <c r="M219" i="33" s="1"/>
  <c r="L70" i="33"/>
  <c r="L219" i="33" s="1"/>
  <c r="K70" i="33"/>
  <c r="K219" i="33" s="1"/>
  <c r="J70" i="33"/>
  <c r="J219" i="33" s="1"/>
  <c r="I70" i="33"/>
  <c r="I219" i="33" s="1"/>
  <c r="H70" i="33"/>
  <c r="H219" i="33" s="1"/>
  <c r="G70" i="33"/>
  <c r="G219" i="33" s="1"/>
  <c r="F70" i="33"/>
  <c r="F219" i="33" s="1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20" i="33"/>
  <c r="R19" i="33"/>
  <c r="R70" i="33" l="1"/>
  <c r="I223" i="33"/>
  <c r="M223" i="33"/>
  <c r="Q223" i="33"/>
  <c r="G223" i="33"/>
  <c r="K223" i="33"/>
  <c r="J223" i="33"/>
  <c r="N223" i="33"/>
  <c r="L223" i="33"/>
  <c r="P223" i="33"/>
  <c r="O223" i="33"/>
  <c r="H223" i="33"/>
  <c r="S70" i="33" l="1"/>
  <c r="S219" i="33" s="1"/>
  <c r="R219" i="33"/>
  <c r="F223" i="33"/>
  <c r="R223" i="33" l="1"/>
  <c r="T223" i="33" s="1"/>
  <c r="T219" i="33"/>
  <c r="S223" i="33"/>
  <c r="J59" i="35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<sst xmlns="http://schemas.openxmlformats.org/spreadsheetml/2006/main" count="11363" uniqueCount="450">
  <si>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</si>
  <si>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</si>
  <si>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</si>
  <si>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</si>
  <si>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</si>
  <si>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</si>
  <si>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</si>
  <si>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</si>
  <si>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</si>
  <si>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</si>
  <si>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</si>
  <si>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</si>
  <si>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</si>
  <si>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</si>
  <si>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</si>
  <si>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</si>
  <si>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</si>
  <si>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</si>
  <si>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</si>
  <si>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</si>
  <si>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</si>
  <si>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</si>
  <si>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</si>
  <si>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</si>
  <si>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</si>
  <si>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</si>
  <si>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</si>
  <si>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</si>
  <si>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</si>
  <si>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</si>
  <si>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</si>
  <si>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</si>
  <si>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</si>
  <si>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</si>
  <si>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</si>
  <si>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</si>
  <si>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</si>
  <si>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</si>
  <si>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</si>
  <si>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</si>
  <si>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</si>
  <si>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</si>
  <si>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</si>
  <si>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</si>
  <si>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</si>
  <si>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</si>
  <si>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</si>
  <si>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</si>
  <si>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</si>
  <si>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</si>
  <si>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</si>
  <si>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</si>
  <si>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</si>
  <si>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</si>
  <si>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</si>
  <si>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</si>
  <si>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</si>
  <si>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</si>
  <si>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</si>
  <si>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</si>
  <si>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</si>
  <si>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</si>
  <si>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</si>
  <si>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</si>
  <si>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</si>
  <si>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</si>
  <si>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</si>
  <si>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</si>
  <si>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</si>
  <si>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</si>
  <si>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</si>
  <si>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</si>
  <si>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</si>
  <si>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</si>
  <si>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</si>
  <si>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</si>
  <si>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</si>
  <si>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</si>
  <si>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</si>
  <si>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</si>
  <si>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</si>
  <si>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</si>
  <si>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</si>
  <si>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</si>
  <si>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</si>
  <si>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</si>
  <si>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</si>
  <si>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</si>
  <si>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</si>
  <si>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</si>
  <si>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</si>
  <si>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</si>
  <si>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</si>
  <si>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</si>
  <si>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</si>
  <si>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</si>
  <si>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</si>
  <si>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</si>
  <si>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</si>
  <si>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</si>
  <si>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</si>
  <si>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</si>
  <si>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</si>
  <si>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</si>
  <si>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</si>
  <si>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</si>
  <si>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</si>
  <si>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</si>
  <si>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</si>
  <si>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</si>
  <si>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</si>
  <si>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</si>
  <si>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</si>
  <si>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</si>
  <si>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</si>
  <si>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</si>
  <si>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</si>
  <si>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</si>
  <si>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</si>
  <si>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</si>
  <si>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</si>
  <si>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</si>
  <si>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</si>
  <si>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</si>
  <si>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</si>
  <si>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</si>
  <si>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</si>
  <si>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</si>
  <si>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</si>
  <si>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</si>
  <si>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</si>
  <si>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</si>
  <si>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</si>
  <si>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</si>
  <si>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</si>
  <si>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</si>
  <si>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</si>
  <si>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</si>
  <si>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</si>
  <si>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</si>
  <si>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</si>
  <si>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</si>
  <si>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</si>
  <si>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</si>
  <si>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</si>
  <si>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</si>
  <si>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</si>
  <si>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</si>
  <si>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</si>
  <si>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</si>
  <si>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</si>
  <si>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</si>
  <si>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</si>
  <si>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</si>
  <si>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</si>
  <si>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</si>
  <si>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</si>
  <si>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</si>
  <si>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</si>
  <si>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</si>
  <si>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</si>
  <si>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</si>
  <si>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</si>
  <si>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</si>
  <si>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</si>
  <si>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</si>
  <si>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</si>
  <si>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</si>
  <si>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</si>
  <si>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</si>
  <si>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</si>
  <si>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</si>
  <si>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</si>
  <si>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</si>
  <si>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</si>
  <si>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</si>
  <si>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</si>
  <si>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</si>
  <si>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</si>
  <si>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</si>
  <si>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</si>
  <si>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</si>
  <si>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</si>
  <si>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</si>
  <si>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</si>
  <si>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</si>
  <si>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</si>
  <si>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</si>
  <si>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</si>
  <si>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</si>
  <si>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</si>
  <si>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</si>
  <si>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</si>
  <si>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</si>
  <si>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</si>
  <si>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</si>
  <si>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</si>
  <si>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</si>
  <si>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</si>
  <si>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</si>
  <si>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</si>
  <si>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</si>
  <si>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</si>
  <si>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</si>
  <si>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</si>
  <si>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</si>
  <si>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</si>
  <si>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</si>
  <si>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</si>
  <si>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</si>
  <si>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</si>
  <si>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</si>
  <si>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</si>
  <si>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</si>
  <si>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</si>
  <si>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</si>
  <si>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</si>
  <si>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</si>
  <si>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</si>
  <si>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</si>
  <si>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</si>
  <si>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</si>
  <si>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</si>
  <si>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</si>
  <si>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</si>
  <si>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</si>
  <si>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</si>
  <si>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</si>
  <si>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</si>
  <si>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</si>
  <si>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</si>
  <si>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</si>
  <si>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</si>
  <si>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</si>
  <si>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</si>
  <si>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</si>
  <si>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</si>
  <si>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</si>
  <si>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</si>
  <si>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</si>
  <si>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</si>
  <si>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</si>
  <si>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</si>
  <si>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</si>
  <si>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</si>
  <si>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</si>
  <si>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</si>
  <si>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</si>
  <si>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</si>
  <si>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</si>
  <si>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</si>
  <si>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</si>
  <si>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</si>
  <si>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</si>
  <si>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</si>
  <si>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</si>
  <si>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</si>
  <si>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</si>
  <si>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</si>
  <si>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</si>
  <si>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</si>
  <si>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</si>
  <si>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</si>
  <si>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</si>
  <si>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</si>
  <si>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</si>
  <si>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</si>
  <si>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</si>
  <si>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</si>
  <si>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</si>
  <si>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</si>
  <si>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</si>
  <si>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</si>
  <si>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</si>
  <si>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</si>
  <si>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</si>
  <si>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</si>
  <si>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</si>
  <si>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</si>
  <si>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</si>
  <si>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</si>
  <si>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</si>
  <si>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</si>
  <si>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</si>
  <si>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</si>
  <si>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</si>
  <si>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</si>
  <si>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</si>
  <si>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</si>
  <si>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</si>
  <si>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</si>
  <si>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</si>
  <si>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</si>
  <si>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</si>
  <si>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</si>
  <si>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</si>
  <si>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</si>
  <si>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</si>
  <si>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</si>
  <si>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</si>
  <si>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</si>
  <si>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</si>
  <si>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</si>
  <si>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</si>
  <si>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</si>
  <si>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</si>
  <si>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</si>
  <si>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</si>
  <si>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</si>
  <si>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</si>
  <si>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</si>
  <si>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</si>
  <si>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</si>
  <si>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</si>
  <si>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</si>
  <si>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</si>
  <si>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</si>
  <si>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</si>
  <si>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</si>
  <si>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</si>
  <si>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</si>
  <si>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</si>
  <si>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</si>
  <si>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</si>
  <si>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</si>
  <si>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</si>
  <si>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</si>
  <si>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</si>
  <si>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</si>
  <si>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</si>
  <si>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</si>
  <si>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 xml:space="preserve">Total, 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</si>
  <si>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</si>
  <si>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</si>
  <si>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</si>
  <si>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</si>
  <si>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</si>
  <si>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</si>
  <si>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</si>
  <si>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</si>
  <si>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</si>
  <si>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</si>
  <si>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</si>
  <si>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</si>
  <si>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</si>
  <si>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</si>
  <si>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</si>
  <si>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</si>
  <si>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</si>
  <si>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</si>
  <si>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</si>
  <si>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</si>
  <si>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</si>
  <si>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</si>
  <si>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</si>
  <si>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</si>
  <si>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</si>
  <si>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</si>
  <si>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</si>
  <si>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</si>
  <si>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</si>
  <si>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</si>
  <si>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</si>
  <si>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</si>
  <si>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</si>
  <si>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</si>
  <si>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</si>
  <si>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</si>
  <si>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</si>
  <si>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</si>
  <si>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</si>
  <si>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</si>
  <si>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</si>
  <si>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</si>
  <si>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</si>
  <si>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</si>
  <si>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</si>
  <si>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</si>
  <si>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</si>
  <si>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50203060   00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</si>
  <si>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</si>
  <si>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</si>
  <si>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</si>
  <si>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</si>
  <si>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</si>
  <si>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</si>
  <si>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</si>
  <si>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</si>
  <si>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</si>
  <si>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</si>
  <si>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</si>
  <si>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</si>
  <si>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</si>
  <si>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</si>
  <si>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</si>
  <si>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</si>
  <si>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</si>
  <si>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</si>
  <si>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</si>
  <si>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</si>
  <si>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</si>
  <si>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</si>
  <si>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</si>
  <si>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</si>
  <si>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</si>
  <si>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</si>
  <si>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</si>
  <si>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</si>
  <si>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</si>
  <si>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</si>
  <si>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</si>
  <si>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</si>
  <si>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</si>
  <si>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</si>
  <si>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</si>
  <si>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</si>
  <si>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</si>
  <si>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</si>
  <si>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Semi Expendable Machinery &amp; Equipment Exp.</t>
  </si>
  <si>
    <t xml:space="preserve">        Machinery</t>
  </si>
  <si>
    <t xml:space="preserve">        Office Equipment</t>
  </si>
  <si>
    <t xml:space="preserve">        ICT Equipment</t>
  </si>
  <si>
    <t xml:space="preserve">       Communication Equipment</t>
  </si>
  <si>
    <t xml:space="preserve">       Disaster Response &amp; Rescue Equipment</t>
  </si>
  <si>
    <t xml:space="preserve">       Medical Equipment</t>
  </si>
  <si>
    <t xml:space="preserve">       Printing Equipment</t>
  </si>
  <si>
    <t xml:space="preserve">       Other Machinery Equipment</t>
  </si>
  <si>
    <t>Semi Expendable Furniture, Fixtures &amp; Books</t>
  </si>
  <si>
    <t xml:space="preserve">       Furniture &amp; Fixtures</t>
  </si>
  <si>
    <t xml:space="preserve">       Books</t>
  </si>
  <si>
    <t>RM - Semi Expendable Machinery &amp; Equipment Exp.</t>
  </si>
  <si>
    <t>REGIONAL Office II</t>
  </si>
  <si>
    <t>Tuguegarao City</t>
  </si>
  <si>
    <t>PREPARED BY:</t>
  </si>
  <si>
    <t>REVIEWED BY:</t>
  </si>
  <si>
    <t>NOTED BY:</t>
  </si>
  <si>
    <t>FUND 171</t>
  </si>
  <si>
    <t>200000100004000 (PDPB)</t>
  </si>
  <si>
    <t>Utilization Rate</t>
  </si>
  <si>
    <t>Regional Director</t>
  </si>
  <si>
    <t>MILDRED D. MANGONOR</t>
  </si>
  <si>
    <t>AO V/ Budget Section Head</t>
  </si>
  <si>
    <t>PAUL JACOB A. TALOMA</t>
  </si>
  <si>
    <t>Financial Analyst III</t>
  </si>
  <si>
    <t>DFAT-SARO-BMB-B-20-0000877 dtd. 8/13/2020</t>
  </si>
  <si>
    <t>FERNANDO R. DE VILLA, JR., CESO IV</t>
  </si>
  <si>
    <t>as of October 29, 2020</t>
  </si>
  <si>
    <t>By:</t>
  </si>
  <si>
    <t>LUCIA S. ALAN</t>
  </si>
  <si>
    <t>SWO V/ OIC- 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</si>
</sst>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32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20" fillId="0" borderId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7" fontId="21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0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2">
    <xf numFmtId="0" fontId="0" fillId="0" borderId="0" xfId="0"/>
    <xf numFmtId="165" fontId="0" fillId="0" borderId="0" xfId="1" applyFont="1"/>
    <xf numFmtId="165" fontId="5" fillId="0" borderId="0" xfId="1" applyFont="1"/>
    <xf numFmtId="0" fontId="0" fillId="0" borderId="0" xfId="0" applyBorder="1"/>
    <xf numFmtId="165" fontId="0" fillId="0" borderId="1" xfId="1" applyFont="1" applyBorder="1"/>
    <xf numFmtId="165" fontId="5" fillId="0" borderId="1" xfId="1" quotePrefix="1" applyFont="1" applyBorder="1"/>
    <xf numFmtId="0" fontId="4" fillId="0" borderId="0" xfId="0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165" fontId="6" fillId="0" borderId="1" xfId="1" applyFont="1" applyBorder="1"/>
    <xf numFmtId="165" fontId="6" fillId="0" borderId="3" xfId="1" quotePrefix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 applyBorder="1"/>
    <xf numFmtId="0" fontId="4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Border="1"/>
    <xf numFmtId="0" fontId="6" fillId="0" borderId="2" xfId="0" applyFont="1" applyBorder="1" applyAlignment="1">
      <alignment horizontal="left"/>
    </xf>
    <xf numFmtId="165" fontId="6" fillId="0" borderId="6" xfId="1" quotePrefix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 applyAlignment="1">
      <alignment horizontal="left"/>
    </xf>
    <xf numFmtId="165" fontId="6" fillId="0" borderId="9" xfId="1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0" fontId="7" fillId="0" borderId="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6" fillId="0" borderId="0" xfId="0" applyFont="1" applyBorder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5" fillId="0" borderId="6" xfId="1" quotePrefix="1" applyFont="1" applyBorder="1"/>
    <xf numFmtId="0" fontId="4" fillId="0" borderId="0" xfId="0" applyFont="1" applyFill="1" applyBorder="1" applyAlignment="1"/>
    <xf numFmtId="0" fontId="8" fillId="0" borderId="2" xfId="0" applyFont="1" applyBorder="1" applyAlignment="1"/>
    <xf numFmtId="0" fontId="4" fillId="0" borderId="2" xfId="0" applyFont="1" applyBorder="1"/>
    <xf numFmtId="0" fontId="9" fillId="0" borderId="0" xfId="0" applyFont="1" applyBorder="1" applyAlignment="1"/>
    <xf numFmtId="0" fontId="8" fillId="0" borderId="2" xfId="0" applyFont="1" applyBorder="1"/>
    <xf numFmtId="0" fontId="8" fillId="0" borderId="0" xfId="0" applyFont="1"/>
    <xf numFmtId="0" fontId="10" fillId="0" borderId="0" xfId="0" applyFont="1"/>
    <xf numFmtId="0" fontId="8" fillId="0" borderId="2" xfId="0" applyFont="1" applyBorder="1" applyAlignment="1">
      <alignment horizontal="left"/>
    </xf>
    <xf numFmtId="165" fontId="5" fillId="0" borderId="9" xfId="1" quotePrefix="1" applyFont="1" applyBorder="1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0" fillId="0" borderId="1" xfId="0" applyBorder="1"/>
    <xf numFmtId="0" fontId="9" fillId="0" borderId="0" xfId="0" applyFont="1" applyBorder="1"/>
    <xf numFmtId="0" fontId="6" fillId="0" borderId="12" xfId="0" applyFont="1" applyBorder="1" applyAlignment="1"/>
    <xf numFmtId="165" fontId="10" fillId="0" borderId="1" xfId="1" applyFont="1" applyBorder="1"/>
    <xf numFmtId="165" fontId="8" fillId="0" borderId="1" xfId="1" quotePrefix="1" applyFont="1" applyBorder="1"/>
    <xf numFmtId="0" fontId="10" fillId="0" borderId="1" xfId="0" applyFont="1" applyBorder="1"/>
    <xf numFmtId="0" fontId="10" fillId="0" borderId="0" xfId="0" applyFont="1" applyBorder="1"/>
    <xf numFmtId="0" fontId="8" fillId="0" borderId="0" xfId="0" applyFont="1" applyBorder="1"/>
    <xf numFmtId="0" fontId="5" fillId="0" borderId="2" xfId="0" applyFont="1" applyBorder="1" applyAlignment="1">
      <alignment horizontal="left"/>
    </xf>
    <xf numFmtId="165" fontId="6" fillId="0" borderId="9" xfId="1" quotePrefix="1" applyFont="1" applyBorder="1"/>
    <xf numFmtId="0" fontId="6" fillId="0" borderId="2" xfId="0" applyFont="1" applyBorder="1" applyAlignment="1">
      <alignment horizontal="center"/>
    </xf>
    <xf numFmtId="165" fontId="6" fillId="0" borderId="6" xfId="1" applyFont="1" applyBorder="1"/>
    <xf numFmtId="0" fontId="6" fillId="0" borderId="2" xfId="0" applyFont="1" applyBorder="1" applyAlignment="1"/>
    <xf numFmtId="0" fontId="5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0" xfId="0" applyFont="1"/>
    <xf numFmtId="165" fontId="9" fillId="0" borderId="1" xfId="1" applyFont="1" applyBorder="1"/>
    <xf numFmtId="165" fontId="9" fillId="0" borderId="6" xfId="1" applyFont="1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indent="3"/>
    </xf>
    <xf numFmtId="0" fontId="5" fillId="0" borderId="2" xfId="0" quotePrefix="1" applyFont="1" applyBorder="1" applyAlignment="1">
      <alignment horizontal="center"/>
    </xf>
    <xf numFmtId="0" fontId="6" fillId="0" borderId="1" xfId="0" applyFont="1" applyBorder="1"/>
    <xf numFmtId="0" fontId="6" fillId="0" borderId="2" xfId="0" quotePrefix="1" applyFont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0" xfId="0" applyFont="1" applyFill="1" applyBorder="1" applyAlignment="1">
      <alignment horizontal="left" indent="2"/>
    </xf>
    <xf numFmtId="0" fontId="11" fillId="0" borderId="0" xfId="0" applyFont="1"/>
    <xf numFmtId="165" fontId="11" fillId="0" borderId="1" xfId="1" applyFont="1" applyBorder="1"/>
    <xf numFmtId="165" fontId="12" fillId="0" borderId="1" xfId="1" applyFont="1" applyBorder="1"/>
    <xf numFmtId="0" fontId="11" fillId="0" borderId="1" xfId="0" applyFont="1" applyBorder="1"/>
    <xf numFmtId="0" fontId="11" fillId="0" borderId="0" xfId="0" applyFont="1" applyBorder="1"/>
    <xf numFmtId="0" fontId="13" fillId="0" borderId="0" xfId="0" applyFont="1" applyBorder="1"/>
    <xf numFmtId="0" fontId="12" fillId="0" borderId="2" xfId="0" applyFont="1" applyBorder="1"/>
    <xf numFmtId="165" fontId="6" fillId="0" borderId="1" xfId="1" quotePrefix="1" applyFont="1" applyBorder="1"/>
    <xf numFmtId="165" fontId="8" fillId="0" borderId="1" xfId="1" applyFont="1" applyBorder="1"/>
    <xf numFmtId="0" fontId="4" fillId="0" borderId="1" xfId="0" applyFont="1" applyBorder="1"/>
    <xf numFmtId="0" fontId="12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5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6" fillId="0" borderId="15" xfId="1" quotePrefix="1" applyFont="1" applyBorder="1" applyAlignment="1">
      <alignment horizontal="center" vertical="justify"/>
    </xf>
    <xf numFmtId="165" fontId="6" fillId="0" borderId="15" xfId="1" applyFont="1" applyBorder="1" applyAlignment="1">
      <alignment horizontal="center" vertical="justify"/>
    </xf>
    <xf numFmtId="165" fontId="6" fillId="0" borderId="16" xfId="1" quotePrefix="1" applyFont="1" applyBorder="1" applyAlignment="1">
      <alignment horizontal="center" vertical="justify"/>
    </xf>
    <xf numFmtId="165" fontId="6" fillId="0" borderId="17" xfId="1" quotePrefix="1" applyFont="1" applyBorder="1" applyAlignment="1">
      <alignment horizontal="center" vertical="justify"/>
    </xf>
    <xf numFmtId="165" fontId="6" fillId="0" borderId="2" xfId="1" applyFont="1" applyBorder="1" applyAlignment="1">
      <alignment horizontal="center" vertical="justify"/>
    </xf>
    <xf numFmtId="165" fontId="6" fillId="0" borderId="0" xfId="1" applyFont="1" applyBorder="1" applyAlignment="1">
      <alignment horizontal="center" vertical="justify"/>
    </xf>
    <xf numFmtId="165" fontId="6" fillId="0" borderId="18" xfId="1" applyFont="1" applyBorder="1" applyAlignment="1">
      <alignment horizontal="center" vertical="justify"/>
    </xf>
    <xf numFmtId="165" fontId="6" fillId="0" borderId="21" xfId="1" applyFont="1" applyBorder="1" applyAlignment="1">
      <alignment horizontal="center" vertical="justify"/>
    </xf>
    <xf numFmtId="165" fontId="6" fillId="0" borderId="21" xfId="1" applyFont="1" applyBorder="1" applyAlignment="1">
      <alignment vertical="justify"/>
    </xf>
    <xf numFmtId="165" fontId="6" fillId="0" borderId="22" xfId="1" applyFont="1" applyBorder="1" applyAlignment="1">
      <alignment vertical="justify"/>
    </xf>
    <xf numFmtId="0" fontId="6" fillId="2" borderId="5" xfId="0" applyFont="1" applyFill="1" applyBorder="1" applyAlignment="1">
      <alignment horizontal="left"/>
    </xf>
    <xf numFmtId="0" fontId="6" fillId="2" borderId="4" xfId="0" applyFont="1" applyFill="1" applyBorder="1"/>
    <xf numFmtId="0" fontId="6" fillId="2" borderId="3" xfId="0" applyFont="1" applyFill="1" applyBorder="1"/>
    <xf numFmtId="165" fontId="6" fillId="2" borderId="3" xfId="1" quotePrefix="1" applyFont="1" applyFill="1" applyBorder="1"/>
    <xf numFmtId="0" fontId="4" fillId="0" borderId="24" xfId="0" applyFont="1" applyBorder="1"/>
    <xf numFmtId="0" fontId="4" fillId="0" borderId="23" xfId="0" applyFont="1" applyBorder="1"/>
    <xf numFmtId="0" fontId="15" fillId="0" borderId="23" xfId="0" applyFont="1" applyBorder="1" applyAlignment="1"/>
    <xf numFmtId="0" fontId="4" fillId="0" borderId="0" xfId="0" applyFont="1"/>
    <xf numFmtId="0" fontId="17" fillId="0" borderId="0" xfId="0" applyFont="1" applyBorder="1"/>
    <xf numFmtId="0" fontId="15" fillId="0" borderId="0" xfId="0" applyFont="1" applyBorder="1" applyAlignment="1"/>
    <xf numFmtId="0" fontId="10" fillId="0" borderId="12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8" fillId="0" borderId="15" xfId="0" applyFont="1" applyBorder="1"/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10" fillId="0" borderId="16" xfId="0" applyFont="1" applyBorder="1"/>
    <xf numFmtId="0" fontId="8" fillId="0" borderId="16" xfId="0" applyFont="1" applyBorder="1" applyAlignment="1">
      <alignment horizontal="right"/>
    </xf>
    <xf numFmtId="0" fontId="10" fillId="0" borderId="14" xfId="0" applyFont="1" applyBorder="1"/>
    <xf numFmtId="0" fontId="9" fillId="3" borderId="2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1" xfId="0" applyFont="1" applyBorder="1" applyAlignment="1"/>
    <xf numFmtId="0" fontId="15" fillId="0" borderId="12" xfId="0" applyFont="1" applyBorder="1" applyAlignment="1"/>
    <xf numFmtId="0" fontId="16" fillId="0" borderId="20" xfId="0" applyFont="1" applyBorder="1" applyAlignment="1"/>
    <xf numFmtId="0" fontId="15" fillId="0" borderId="0" xfId="0" applyFont="1" applyAlignment="1"/>
    <xf numFmtId="0" fontId="12" fillId="0" borderId="0" xfId="0" applyFont="1" applyBorder="1"/>
    <xf numFmtId="165" fontId="5" fillId="0" borderId="1" xfId="1" applyFont="1" applyBorder="1"/>
    <xf numFmtId="165" fontId="5" fillId="0" borderId="19" xfId="1" applyFont="1" applyBorder="1"/>
    <xf numFmtId="165" fontId="0" fillId="0" borderId="19" xfId="1" applyFont="1" applyBorder="1"/>
    <xf numFmtId="0" fontId="18" fillId="0" borderId="1" xfId="0" applyFont="1" applyBorder="1" applyAlignment="1"/>
    <xf numFmtId="0" fontId="5" fillId="0" borderId="12" xfId="0" applyFont="1" applyBorder="1"/>
    <xf numFmtId="0" fontId="8" fillId="0" borderId="0" xfId="0" applyFont="1" applyAlignment="1"/>
    <xf numFmtId="0" fontId="19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165" fontId="5" fillId="0" borderId="30" xfId="1" applyFont="1" applyBorder="1"/>
    <xf numFmtId="165" fontId="5" fillId="0" borderId="29" xfId="1" applyFont="1" applyBorder="1"/>
    <xf numFmtId="165" fontId="5" fillId="0" borderId="31" xfId="1" applyFont="1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Alignment="1">
      <alignment horizontal="center"/>
    </xf>
    <xf numFmtId="0" fontId="0" fillId="0" borderId="0" xfId="0"/>
    <xf numFmtId="165" fontId="0" fillId="0" borderId="1" xfId="1" applyFont="1" applyBorder="1"/>
    <xf numFmtId="0" fontId="0" fillId="0" borderId="0" xfId="0" applyBorder="1"/>
    <xf numFmtId="165" fontId="6" fillId="0" borderId="9" xfId="1" applyFont="1" applyBorder="1"/>
    <xf numFmtId="165" fontId="6" fillId="0" borderId="6" xfId="1" applyFont="1" applyBorder="1"/>
    <xf numFmtId="165" fontId="5" fillId="0" borderId="0" xfId="1" applyFont="1"/>
    <xf numFmtId="165" fontId="0" fillId="0" borderId="0" xfId="1" applyFont="1"/>
    <xf numFmtId="10" fontId="0" fillId="0" borderId="0" xfId="1231" applyNumberFormat="1" applyFont="1"/>
    <xf numFmtId="10" fontId="6" fillId="0" borderId="1" xfId="1" applyNumberFormat="1" applyFont="1" applyBorder="1"/>
    <xf numFmtId="10" fontId="6" fillId="0" borderId="6" xfId="1" applyNumberFormat="1" applyFont="1" applyBorder="1"/>
    <xf numFmtId="10" fontId="0" fillId="0" borderId="1" xfId="1" applyNumberFormat="1" applyFont="1" applyBorder="1"/>
    <xf numFmtId="10" fontId="9" fillId="0" borderId="6" xfId="1" applyNumberFormat="1" applyFont="1" applyBorder="1"/>
    <xf numFmtId="10" fontId="6" fillId="0" borderId="9" xfId="1" applyNumberFormat="1" applyFont="1" applyBorder="1"/>
    <xf numFmtId="10" fontId="10" fillId="0" borderId="1" xfId="1" applyNumberFormat="1" applyFont="1" applyBorder="1"/>
    <xf numFmtId="10" fontId="0" fillId="0" borderId="6" xfId="1" applyNumberFormat="1" applyFont="1" applyBorder="1"/>
    <xf numFmtId="10" fontId="0" fillId="0" borderId="9" xfId="1" applyNumberFormat="1" applyFont="1" applyBorder="1"/>
    <xf numFmtId="10" fontId="6" fillId="0" borderId="6" xfId="1" quotePrefix="1" applyNumberFormat="1" applyFont="1" applyBorder="1"/>
    <xf numFmtId="10" fontId="6" fillId="0" borderId="3" xfId="1" quotePrefix="1" applyNumberFormat="1" applyFont="1" applyBorder="1"/>
    <xf numFmtId="165" fontId="0" fillId="0" borderId="2" xfId="1" applyFont="1" applyBorder="1" applyAlignment="1">
      <alignment horizontal="center" vertical="center"/>
    </xf>
    <xf numFmtId="0" fontId="5" fillId="0" borderId="0" xfId="0" applyFont="1"/>
    <xf numFmtId="10" fontId="5" fillId="0" borderId="0" xfId="1231" applyNumberFormat="1" applyFont="1"/>
    <xf numFmtId="0" fontId="0" fillId="0" borderId="0" xfId="0" applyFont="1" applyBorder="1" applyAlignment="1"/>
    <xf numFmtId="165" fontId="0" fillId="0" borderId="0" xfId="1" applyFont="1" applyAlignment="1">
      <alignment horizontal="left"/>
    </xf>
    <xf numFmtId="165" fontId="5" fillId="0" borderId="0" xfId="1" applyFont="1" applyAlignment="1">
      <alignment horizontal="left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4" fillId="0" borderId="19" xfId="1" applyFont="1" applyFill="1" applyBorder="1" applyAlignment="1">
      <alignment horizontal="center" vertical="center" wrapText="1"/>
    </xf>
    <xf numFmtId="165" fontId="10" fillId="0" borderId="1" xfId="1" applyFont="1" applyBorder="1" applyAlignment="1">
      <alignment horizontal="center" vertical="center" wrapText="1"/>
    </xf>
    <xf numFmtId="165" fontId="10" fillId="0" borderId="13" xfId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65" fontId="6" fillId="0" borderId="19" xfId="1" applyFont="1" applyFill="1" applyBorder="1" applyAlignment="1">
      <alignment horizontal="center" vertical="center" wrapText="1"/>
    </xf>
    <xf numFmtId="165" fontId="6" fillId="0" borderId="1" xfId="1" applyFont="1" applyFill="1" applyBorder="1" applyAlignment="1">
      <alignment horizontal="center" vertical="center" wrapText="1"/>
    </xf>
    <xf numFmtId="165" fontId="6" fillId="0" borderId="13" xfId="1" applyFont="1" applyFill="1" applyBorder="1" applyAlignment="1">
      <alignment horizontal="center" vertical="center" wrapText="1"/>
    </xf>
    <xf numFmtId="165" fontId="6" fillId="0" borderId="26" xfId="1" applyFont="1" applyBorder="1" applyAlignment="1">
      <alignment horizontal="center" vertical="center" wrapText="1"/>
    </xf>
    <xf numFmtId="165" fontId="6" fillId="0" borderId="27" xfId="1" applyFont="1" applyBorder="1" applyAlignment="1">
      <alignment horizontal="center" vertical="center" wrapText="1"/>
    </xf>
    <xf numFmtId="165" fontId="6" fillId="0" borderId="28" xfId="1" applyFont="1" applyBorder="1" applyAlignment="1">
      <alignment horizontal="center" vertical="center" wrapText="1"/>
    </xf>
    <xf numFmtId="165" fontId="6" fillId="0" borderId="19" xfId="1" applyFont="1" applyBorder="1" applyAlignment="1">
      <alignment horizontal="center" vertical="center" wrapText="1"/>
    </xf>
    <xf numFmtId="165" fontId="6" fillId="0" borderId="1" xfId="1" applyFont="1" applyBorder="1" applyAlignment="1">
      <alignment horizontal="center" vertical="center" wrapText="1"/>
    </xf>
    <xf numFmtId="165" fontId="6" fillId="0" borderId="13" xfId="1" applyFont="1" applyBorder="1" applyAlignment="1">
      <alignment horizontal="center" vertical="center" wrapText="1"/>
    </xf>
    <xf numFmtId="165" fontId="6" fillId="0" borderId="22" xfId="1" applyFont="1" applyBorder="1" applyAlignment="1">
      <alignment horizontal="left" vertical="center"/>
    </xf>
    <xf numFmtId="165" fontId="6" fillId="0" borderId="21" xfId="1" applyFont="1" applyBorder="1" applyAlignment="1">
      <alignment horizontal="left" vertical="center"/>
    </xf>
    <xf numFmtId="165" fontId="6" fillId="0" borderId="32" xfId="1" applyFont="1" applyBorder="1" applyAlignment="1">
      <alignment horizontal="left" vertical="center"/>
    </xf>
  </cellXfs>
  <cellStyles count="1232">
    <cellStyle name="Comma" xfId="1" builtinId="3"/>
    <cellStyle name="Comma 10" xfId="5"/>
    <cellStyle name="Comma 10 2" xfId="70"/>
    <cellStyle name="Comma 10 2 2" xfId="71"/>
    <cellStyle name="Comma 10 2 2 2" xfId="910"/>
    <cellStyle name="Comma 10 2 3" xfId="909"/>
    <cellStyle name="Comma 11" xfId="6"/>
    <cellStyle name="Comma 11 2" xfId="72"/>
    <cellStyle name="Comma 11 3" xfId="73"/>
    <cellStyle name="Comma 11 3 2" xfId="912"/>
    <cellStyle name="Comma 11 4" xfId="74"/>
    <cellStyle name="Comma 11 4 2" xfId="913"/>
    <cellStyle name="Comma 11 5" xfId="75"/>
    <cellStyle name="Comma 11 5 2" xfId="914"/>
    <cellStyle name="Comma 11 6" xfId="76"/>
    <cellStyle name="Comma 11 6 2" xfId="915"/>
    <cellStyle name="Comma 11 7" xfId="911"/>
    <cellStyle name="Comma 12" xfId="7"/>
    <cellStyle name="Comma 12 2" xfId="77"/>
    <cellStyle name="Comma 12 3" xfId="916"/>
    <cellStyle name="Comma 13" xfId="8"/>
    <cellStyle name="Comma 13 2" xfId="78"/>
    <cellStyle name="Comma 13 3" xfId="917"/>
    <cellStyle name="Comma 14" xfId="79"/>
    <cellStyle name="Comma 14 2" xfId="80"/>
    <cellStyle name="Comma 14 2 2" xfId="81"/>
    <cellStyle name="Comma 14 2 2 2" xfId="920"/>
    <cellStyle name="Comma 14 2 3" xfId="919"/>
    <cellStyle name="Comma 14 3" xfId="82"/>
    <cellStyle name="Comma 14 4" xfId="918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19 2 2" xfId="922"/>
    <cellStyle name="Comma 19 3" xfId="921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7 3" xfId="923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 2 3" xfId="924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 2 3" xfId="925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 2 3" xfId="926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 2 3" xfId="927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4 2 2" xfId="929"/>
    <cellStyle name="Comma 24 3" xfId="928"/>
    <cellStyle name="Comma 25" xfId="494"/>
    <cellStyle name="Comma 26" xfId="495"/>
    <cellStyle name="Comma 26 2" xfId="496"/>
    <cellStyle name="Comma 26 2 2" xfId="931"/>
    <cellStyle name="Comma 26 3" xfId="930"/>
    <cellStyle name="Comma 27" xfId="497"/>
    <cellStyle name="Comma 27 2" xfId="498"/>
    <cellStyle name="Comma 27 2 2" xfId="933"/>
    <cellStyle name="Comma 27 3" xfId="932"/>
    <cellStyle name="Comma 28" xfId="499"/>
    <cellStyle name="Comma 28 2" xfId="500"/>
    <cellStyle name="Comma 28 2 2" xfId="935"/>
    <cellStyle name="Comma 28 3" xfId="934"/>
    <cellStyle name="Comma 29" xfId="501"/>
    <cellStyle name="Comma 3" xfId="21"/>
    <cellStyle name="Comma 3 10" xfId="502"/>
    <cellStyle name="Comma 3 11" xfId="503"/>
    <cellStyle name="Comma 3 12" xfId="936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5 3" xfId="937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1 2 2" xfId="939"/>
    <cellStyle name="Comma 31 3" xfId="938"/>
    <cellStyle name="Comma 32" xfId="520"/>
    <cellStyle name="Comma 33" xfId="521"/>
    <cellStyle name="Comma 34" xfId="522"/>
    <cellStyle name="Comma 34 2" xfId="523"/>
    <cellStyle name="Comma 34 2 2" xfId="941"/>
    <cellStyle name="Comma 34 3" xfId="940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20" xfId="942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3 2" xfId="945"/>
    <cellStyle name="Comma 6 2 4" xfId="573"/>
    <cellStyle name="Comma 6 2 4 2" xfId="946"/>
    <cellStyle name="Comma 6 2 5" xfId="574"/>
    <cellStyle name="Comma 6 2 5 2" xfId="947"/>
    <cellStyle name="Comma 6 2 6" xfId="944"/>
    <cellStyle name="Comma 6 3" xfId="575"/>
    <cellStyle name="Comma 6 3 2" xfId="576"/>
    <cellStyle name="Comma 6 4" xfId="577"/>
    <cellStyle name="Comma 6 5" xfId="578"/>
    <cellStyle name="Comma 6 6" xfId="579"/>
    <cellStyle name="Comma 6 6 2" xfId="948"/>
    <cellStyle name="Comma 6 7" xfId="580"/>
    <cellStyle name="Comma 6 7 2" xfId="949"/>
    <cellStyle name="Comma 6 8" xfId="581"/>
    <cellStyle name="Comma 6 8 2" xfId="950"/>
    <cellStyle name="Comma 6 9" xfId="943"/>
    <cellStyle name="Comma 7" xfId="35"/>
    <cellStyle name="Comma 7 10" xfId="582"/>
    <cellStyle name="Comma 7 10 2" xfId="952"/>
    <cellStyle name="Comma 7 11" xfId="583"/>
    <cellStyle name="Comma 7 11 2" xfId="953"/>
    <cellStyle name="Comma 7 12" xfId="584"/>
    <cellStyle name="Comma 7 12 2" xfId="954"/>
    <cellStyle name="Comma 7 13" xfId="951"/>
    <cellStyle name="Comma 7 2" xfId="36"/>
    <cellStyle name="Comma 7 2 2" xfId="585"/>
    <cellStyle name="Comma 7 2 2 2" xfId="956"/>
    <cellStyle name="Comma 7 2 3" xfId="586"/>
    <cellStyle name="Comma 7 2 3 2" xfId="957"/>
    <cellStyle name="Comma 7 2 4" xfId="587"/>
    <cellStyle name="Comma 7 2 4 2" xfId="958"/>
    <cellStyle name="Comma 7 2 5" xfId="955"/>
    <cellStyle name="Comma 7 3" xfId="588"/>
    <cellStyle name="Comma 7 3 2" xfId="589"/>
    <cellStyle name="Comma 7 3 2 2" xfId="959"/>
    <cellStyle name="Comma 7 3 3" xfId="590"/>
    <cellStyle name="Comma 7 3 3 2" xfId="960"/>
    <cellStyle name="Comma 7 4" xfId="591"/>
    <cellStyle name="Comma 7 4 2" xfId="592"/>
    <cellStyle name="Comma 7 4 2 2" xfId="962"/>
    <cellStyle name="Comma 7 4 3" xfId="961"/>
    <cellStyle name="Comma 7 5" xfId="593"/>
    <cellStyle name="Comma 7 5 2" xfId="594"/>
    <cellStyle name="Comma 7 5 2 2" xfId="964"/>
    <cellStyle name="Comma 7 5 3" xfId="963"/>
    <cellStyle name="Comma 7 6" xfId="595"/>
    <cellStyle name="Comma 7 6 2" xfId="596"/>
    <cellStyle name="Comma 7 6 2 2" xfId="966"/>
    <cellStyle name="Comma 7 6 3" xfId="965"/>
    <cellStyle name="Comma 7 7" xfId="597"/>
    <cellStyle name="Comma 7 7 2" xfId="598"/>
    <cellStyle name="Comma 7 7 2 2" xfId="968"/>
    <cellStyle name="Comma 7 7 3" xfId="967"/>
    <cellStyle name="Comma 7 8" xfId="599"/>
    <cellStyle name="Comma 7 8 2" xfId="600"/>
    <cellStyle name="Comma 7 8 2 2" xfId="970"/>
    <cellStyle name="Comma 7 8 3" xfId="969"/>
    <cellStyle name="Comma 7 9" xfId="601"/>
    <cellStyle name="Comma 7 9 2" xfId="602"/>
    <cellStyle name="Comma 7 9 2 2" xfId="972"/>
    <cellStyle name="Comma 7 9 3" xfId="971"/>
    <cellStyle name="Comma 8" xfId="37"/>
    <cellStyle name="Comma 8 2" xfId="38"/>
    <cellStyle name="Comma 8 2 2" xfId="603"/>
    <cellStyle name="Comma 8 2 2 2" xfId="975"/>
    <cellStyle name="Comma 8 2 3" xfId="604"/>
    <cellStyle name="Comma 8 2 3 2" xfId="976"/>
    <cellStyle name="Comma 8 2 4" xfId="605"/>
    <cellStyle name="Comma 8 2 4 2" xfId="977"/>
    <cellStyle name="Comma 8 2 5" xfId="974"/>
    <cellStyle name="Comma 8 3" xfId="606"/>
    <cellStyle name="Comma 8 4" xfId="607"/>
    <cellStyle name="Comma 8 4 2" xfId="978"/>
    <cellStyle name="Comma 8 5" xfId="608"/>
    <cellStyle name="Comma 8 5 2" xfId="979"/>
    <cellStyle name="Comma 8 6" xfId="609"/>
    <cellStyle name="Comma 8 6 2" xfId="980"/>
    <cellStyle name="Comma 8 7" xfId="973"/>
    <cellStyle name="Comma 9" xfId="39"/>
    <cellStyle name="Comma 9 2" xfId="610"/>
    <cellStyle name="Comma 9 3" xfId="611"/>
    <cellStyle name="Comma 9 3 2" xfId="982"/>
    <cellStyle name="Comma 9 4" xfId="612"/>
    <cellStyle name="Comma 9 4 2" xfId="983"/>
    <cellStyle name="Comma 9 5" xfId="613"/>
    <cellStyle name="Comma 9 5 2" xfId="984"/>
    <cellStyle name="Comma 9 6" xfId="981"/>
    <cellStyle name="Currency 2" xfId="40"/>
    <cellStyle name="Currency 2 2" xfId="985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2 2 2 2" xfId="988"/>
    <cellStyle name="Normal 10 2 2 3" xfId="987"/>
    <cellStyle name="Normal 10 3" xfId="623"/>
    <cellStyle name="Normal 10 3 2" xfId="989"/>
    <cellStyle name="Normal 10 4" xfId="624"/>
    <cellStyle name="Normal 10 4 2" xfId="990"/>
    <cellStyle name="Normal 10 5" xfId="625"/>
    <cellStyle name="Normal 10 5 2" xfId="991"/>
    <cellStyle name="Normal 10 6" xfId="986"/>
    <cellStyle name="Normal 11" xfId="42"/>
    <cellStyle name="Normal 11 2" xfId="626"/>
    <cellStyle name="Normal 11 2 2" xfId="627"/>
    <cellStyle name="Normal 11 2 2 2" xfId="994"/>
    <cellStyle name="Normal 11 2 3" xfId="993"/>
    <cellStyle name="Normal 11 3" xfId="628"/>
    <cellStyle name="Normal 11 3 2" xfId="995"/>
    <cellStyle name="Normal 11 4" xfId="992"/>
    <cellStyle name="Normal 12" xfId="43"/>
    <cellStyle name="Normal 12 2" xfId="629"/>
    <cellStyle name="Normal 12 2 2" xfId="630"/>
    <cellStyle name="Normal 12 2 2 2" xfId="998"/>
    <cellStyle name="Normal 12 2 3" xfId="997"/>
    <cellStyle name="Normal 12 3" xfId="631"/>
    <cellStyle name="Normal 12 3 2" xfId="999"/>
    <cellStyle name="Normal 12 4" xfId="632"/>
    <cellStyle name="Normal 12 5" xfId="996"/>
    <cellStyle name="Normal 13" xfId="633"/>
    <cellStyle name="Normal 13 2" xfId="634"/>
    <cellStyle name="Normal 13 2 2" xfId="635"/>
    <cellStyle name="Normal 13 2 2 2" xfId="1000"/>
    <cellStyle name="Normal 13 2 3" xfId="636"/>
    <cellStyle name="Normal 13 2 3 2" xfId="1001"/>
    <cellStyle name="Normal 13 3" xfId="637"/>
    <cellStyle name="Normal 13 3 2" xfId="1002"/>
    <cellStyle name="Normal 14" xfId="44"/>
    <cellStyle name="Normal 14 2" xfId="638"/>
    <cellStyle name="Normal 14 3" xfId="639"/>
    <cellStyle name="Normal 14 3 2" xfId="1004"/>
    <cellStyle name="Normal 14 4" xfId="640"/>
    <cellStyle name="Normal 14 4 2" xfId="1005"/>
    <cellStyle name="Normal 14 5" xfId="1003"/>
    <cellStyle name="Normal 15" xfId="641"/>
    <cellStyle name="Normal 15 2" xfId="642"/>
    <cellStyle name="Normal 15 2 2" xfId="1006"/>
    <cellStyle name="Normal 16" xfId="643"/>
    <cellStyle name="Normal 16 2" xfId="644"/>
    <cellStyle name="Normal 16 2 2" xfId="1008"/>
    <cellStyle name="Normal 16 3" xfId="1007"/>
    <cellStyle name="Normal 17" xfId="645"/>
    <cellStyle name="Normal 17 2" xfId="646"/>
    <cellStyle name="Normal 17 2 2" xfId="647"/>
    <cellStyle name="Normal 17 2 2 2" xfId="1011"/>
    <cellStyle name="Normal 17 2 3" xfId="1010"/>
    <cellStyle name="Normal 17 3" xfId="648"/>
    <cellStyle name="Normal 17 3 2" xfId="1012"/>
    <cellStyle name="Normal 17 4" xfId="1009"/>
    <cellStyle name="Normal 18" xfId="649"/>
    <cellStyle name="Normal 18 2" xfId="650"/>
    <cellStyle name="Normal 18 2 2" xfId="651"/>
    <cellStyle name="Normal 18 2 2 2" xfId="1014"/>
    <cellStyle name="Normal 18 2 3" xfId="1013"/>
    <cellStyle name="Normal 18 3" xfId="652"/>
    <cellStyle name="Normal 19" xfId="653"/>
    <cellStyle name="Normal 19 2" xfId="654"/>
    <cellStyle name="Normal 19 2 2" xfId="655"/>
    <cellStyle name="Normal 19 2 2 2" xfId="1017"/>
    <cellStyle name="Normal 19 2 3" xfId="1016"/>
    <cellStyle name="Normal 19 3" xfId="656"/>
    <cellStyle name="Normal 19 3 2" xfId="1018"/>
    <cellStyle name="Normal 19 4" xfId="1015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10 2" xfId="1019"/>
    <cellStyle name="Normal 2 2 2 2" xfId="669"/>
    <cellStyle name="Normal 2 2 2 2 2" xfId="670"/>
    <cellStyle name="Normal 2 2 2 2 2 2" xfId="671"/>
    <cellStyle name="Normal 2 2 2 2 2 3" xfId="1020"/>
    <cellStyle name="Normal 2 2 2 3" xfId="672"/>
    <cellStyle name="Normal 2 2 2 4" xfId="673"/>
    <cellStyle name="Normal 2 2 2 4 2" xfId="674"/>
    <cellStyle name="Normal 2 2 2 4 2 2" xfId="1022"/>
    <cellStyle name="Normal 2 2 2 4 3" xfId="1021"/>
    <cellStyle name="Normal 2 2 2 5" xfId="675"/>
    <cellStyle name="Normal 2 2 2 5 2" xfId="676"/>
    <cellStyle name="Normal 2 2 2 5 2 2" xfId="1024"/>
    <cellStyle name="Normal 2 2 2 5 3" xfId="1023"/>
    <cellStyle name="Normal 2 2 2 6" xfId="677"/>
    <cellStyle name="Normal 2 2 2 6 2" xfId="678"/>
    <cellStyle name="Normal 2 2 2 6 2 2" xfId="1026"/>
    <cellStyle name="Normal 2 2 2 6 3" xfId="1025"/>
    <cellStyle name="Normal 2 2 2 7" xfId="679"/>
    <cellStyle name="Normal 2 2 2 7 2" xfId="680"/>
    <cellStyle name="Normal 2 2 2 7 2 2" xfId="1028"/>
    <cellStyle name="Normal 2 2 2 7 3" xfId="1027"/>
    <cellStyle name="Normal 2 2 2 8" xfId="681"/>
    <cellStyle name="Normal 2 2 2 8 2" xfId="682"/>
    <cellStyle name="Normal 2 2 2 8 2 2" xfId="1030"/>
    <cellStyle name="Normal 2 2 2 8 3" xfId="1029"/>
    <cellStyle name="Normal 2 2 2 9" xfId="683"/>
    <cellStyle name="Normal 2 2 2 9 2" xfId="684"/>
    <cellStyle name="Normal 2 2 2 9 2 2" xfId="1032"/>
    <cellStyle name="Normal 2 2 2 9 3" xfId="1031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2 2 2" xfId="1034"/>
    <cellStyle name="Normal 2 2 5 2 3" xfId="1033"/>
    <cellStyle name="Normal 2 2 5 3" xfId="692"/>
    <cellStyle name="Normal 2 2 5 3 2" xfId="693"/>
    <cellStyle name="Normal 2 2 5 3 2 2" xfId="1036"/>
    <cellStyle name="Normal 2 2 5 3 3" xfId="1035"/>
    <cellStyle name="Normal 2 2 5 4" xfId="694"/>
    <cellStyle name="Normal 2 2 5 4 2" xfId="695"/>
    <cellStyle name="Normal 2 2 5 4 2 2" xfId="1038"/>
    <cellStyle name="Normal 2 2 5 4 3" xfId="1037"/>
    <cellStyle name="Normal 2 2 5 5" xfId="696"/>
    <cellStyle name="Normal 2 2 5 5 2" xfId="697"/>
    <cellStyle name="Normal 2 2 5 5 2 2" xfId="1040"/>
    <cellStyle name="Normal 2 2 5 5 3" xfId="1039"/>
    <cellStyle name="Normal 2 2 5 6" xfId="698"/>
    <cellStyle name="Normal 2 2 5 6 2" xfId="699"/>
    <cellStyle name="Normal 2 2 5 6 2 2" xfId="1042"/>
    <cellStyle name="Normal 2 2 5 6 3" xfId="1041"/>
    <cellStyle name="Normal 2 2 5 7" xfId="700"/>
    <cellStyle name="Normal 2 2 5 7 2" xfId="701"/>
    <cellStyle name="Normal 2 2 5 7 2 2" xfId="1044"/>
    <cellStyle name="Normal 2 2 5 7 3" xfId="1043"/>
    <cellStyle name="Normal 2 2 5 8" xfId="702"/>
    <cellStyle name="Normal 2 2 5 8 2" xfId="1045"/>
    <cellStyle name="Normal 2 2 6" xfId="703"/>
    <cellStyle name="Normal 2 20" xfId="704"/>
    <cellStyle name="Normal 2 20 2" xfId="705"/>
    <cellStyle name="Normal 2 20 2 2" xfId="706"/>
    <cellStyle name="Normal 2 20 2 2 2" xfId="1048"/>
    <cellStyle name="Normal 2 20 2 3" xfId="1047"/>
    <cellStyle name="Normal 2 20 3" xfId="707"/>
    <cellStyle name="Normal 2 20 3 2" xfId="1049"/>
    <cellStyle name="Normal 2 20 4" xfId="1046"/>
    <cellStyle name="Normal 2 21" xfId="708"/>
    <cellStyle name="Normal 2 22" xfId="709"/>
    <cellStyle name="Normal 2 22 2" xfId="1050"/>
    <cellStyle name="Normal 2 23" xfId="710"/>
    <cellStyle name="Normal 2 23 2" xfId="1051"/>
    <cellStyle name="Normal 2 24" xfId="711"/>
    <cellStyle name="Normal 2 24 2" xfId="1052"/>
    <cellStyle name="Normal 2 3" xfId="46"/>
    <cellStyle name="Normal 2 3 10" xfId="712"/>
    <cellStyle name="Normal 2 3 10 2" xfId="1054"/>
    <cellStyle name="Normal 2 3 11" xfId="713"/>
    <cellStyle name="Normal 2 3 11 2" xfId="1055"/>
    <cellStyle name="Normal 2 3 12" xfId="1053"/>
    <cellStyle name="Normal 2 3 2" xfId="714"/>
    <cellStyle name="Normal 2 3 2 2" xfId="715"/>
    <cellStyle name="Normal 2 3 2 2 2" xfId="1056"/>
    <cellStyle name="Normal 2 3 2 3" xfId="716"/>
    <cellStyle name="Normal 2 3 2 3 2" xfId="1057"/>
    <cellStyle name="Normal 2 3 3" xfId="717"/>
    <cellStyle name="Normal 2 3 3 2" xfId="718"/>
    <cellStyle name="Normal 2 3 3 2 2" xfId="1059"/>
    <cellStyle name="Normal 2 3 3 3" xfId="1058"/>
    <cellStyle name="Normal 2 3 4" xfId="719"/>
    <cellStyle name="Normal 2 3 4 2" xfId="720"/>
    <cellStyle name="Normal 2 3 4 2 2" xfId="1061"/>
    <cellStyle name="Normal 2 3 4 3" xfId="1060"/>
    <cellStyle name="Normal 2 3 5" xfId="721"/>
    <cellStyle name="Normal 2 3 5 2" xfId="722"/>
    <cellStyle name="Normal 2 3 5 2 2" xfId="1063"/>
    <cellStyle name="Normal 2 3 5 3" xfId="1062"/>
    <cellStyle name="Normal 2 3 6" xfId="723"/>
    <cellStyle name="Normal 2 3 6 2" xfId="724"/>
    <cellStyle name="Normal 2 3 6 2 2" xfId="1065"/>
    <cellStyle name="Normal 2 3 6 3" xfId="1064"/>
    <cellStyle name="Normal 2 3 7" xfId="725"/>
    <cellStyle name="Normal 2 3 7 2" xfId="726"/>
    <cellStyle name="Normal 2 3 7 2 2" xfId="1067"/>
    <cellStyle name="Normal 2 3 7 3" xfId="1066"/>
    <cellStyle name="Normal 2 3 8" xfId="727"/>
    <cellStyle name="Normal 2 3 8 2" xfId="728"/>
    <cellStyle name="Normal 2 3 8 2 2" xfId="1069"/>
    <cellStyle name="Normal 2 3 8 3" xfId="1068"/>
    <cellStyle name="Normal 2 3 9" xfId="729"/>
    <cellStyle name="Normal 2 3 9 2" xfId="1070"/>
    <cellStyle name="Normal 2 4" xfId="47"/>
    <cellStyle name="Normal 2 4 2" xfId="730"/>
    <cellStyle name="Normal 2 4 2 2" xfId="731"/>
    <cellStyle name="Normal 2 4 2 2 2" xfId="1072"/>
    <cellStyle name="Normal 2 4 2 3" xfId="732"/>
    <cellStyle name="Normal 2 4 2 3 2" xfId="1073"/>
    <cellStyle name="Normal 2 4 3" xfId="733"/>
    <cellStyle name="Normal 2 4 3 2" xfId="734"/>
    <cellStyle name="Normal 2 4 3 2 2" xfId="1075"/>
    <cellStyle name="Normal 2 4 3 3" xfId="1074"/>
    <cellStyle name="Normal 2 4 4" xfId="735"/>
    <cellStyle name="Normal 2 4 4 2" xfId="736"/>
    <cellStyle name="Normal 2 4 4 2 2" xfId="1077"/>
    <cellStyle name="Normal 2 4 4 3" xfId="1076"/>
    <cellStyle name="Normal 2 4 5" xfId="737"/>
    <cellStyle name="Normal 2 4 5 2" xfId="738"/>
    <cellStyle name="Normal 2 4 5 2 2" xfId="1079"/>
    <cellStyle name="Normal 2 4 5 3" xfId="1078"/>
    <cellStyle name="Normal 2 4 6" xfId="739"/>
    <cellStyle name="Normal 2 4 6 2" xfId="740"/>
    <cellStyle name="Normal 2 4 6 2 2" xfId="1081"/>
    <cellStyle name="Normal 2 4 6 3" xfId="1080"/>
    <cellStyle name="Normal 2 4 7" xfId="741"/>
    <cellStyle name="Normal 2 4 7 2" xfId="742"/>
    <cellStyle name="Normal 2 4 7 2 2" xfId="1083"/>
    <cellStyle name="Normal 2 4 7 3" xfId="1082"/>
    <cellStyle name="Normal 2 4 8" xfId="743"/>
    <cellStyle name="Normal 2 4 8 2" xfId="1084"/>
    <cellStyle name="Normal 2 4 9" xfId="1071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0 2 2" xfId="1086"/>
    <cellStyle name="Normal 20 3" xfId="1085"/>
    <cellStyle name="Normal 21" xfId="754"/>
    <cellStyle name="Normal 22" xfId="755"/>
    <cellStyle name="Normal 22 2" xfId="1087"/>
    <cellStyle name="Normal 23" xfId="756"/>
    <cellStyle name="Normal 23 2" xfId="1088"/>
    <cellStyle name="Normal 24" xfId="757"/>
    <cellStyle name="Normal 24 2" xfId="1089"/>
    <cellStyle name="Normal 25" xfId="758"/>
    <cellStyle name="Normal 25 2" xfId="1090"/>
    <cellStyle name="Normal 3" xfId="4"/>
    <cellStyle name="Normal 3 2" xfId="48"/>
    <cellStyle name="Normal 3 2 10" xfId="759"/>
    <cellStyle name="Normal 3 2 10 2" xfId="760"/>
    <cellStyle name="Normal 3 2 10 2 2" xfId="1092"/>
    <cellStyle name="Normal 3 2 10 3" xfId="1091"/>
    <cellStyle name="Normal 3 2 11" xfId="761"/>
    <cellStyle name="Normal 3 2 11 2" xfId="762"/>
    <cellStyle name="Normal 3 2 11 2 2" xfId="1094"/>
    <cellStyle name="Normal 3 2 11 3" xfId="1093"/>
    <cellStyle name="Normal 3 2 2" xfId="763"/>
    <cellStyle name="Normal 3 2 2 2" xfId="764"/>
    <cellStyle name="Normal 3 2 2 3" xfId="1095"/>
    <cellStyle name="Normal 3 2 3" xfId="765"/>
    <cellStyle name="Normal 3 2 4" xfId="766"/>
    <cellStyle name="Normal 3 2 5" xfId="767"/>
    <cellStyle name="Normal 3 2 5 2" xfId="768"/>
    <cellStyle name="Normal 3 2 5 2 2" xfId="1097"/>
    <cellStyle name="Normal 3 2 5 3" xfId="1096"/>
    <cellStyle name="Normal 3 2 6" xfId="769"/>
    <cellStyle name="Normal 3 2 6 2" xfId="770"/>
    <cellStyle name="Normal 3 2 6 2 2" xfId="1099"/>
    <cellStyle name="Normal 3 2 6 3" xfId="1098"/>
    <cellStyle name="Normal 3 2 7" xfId="771"/>
    <cellStyle name="Normal 3 2 7 2" xfId="772"/>
    <cellStyle name="Normal 3 2 7 2 2" xfId="1101"/>
    <cellStyle name="Normal 3 2 7 3" xfId="1100"/>
    <cellStyle name="Normal 3 2 8" xfId="773"/>
    <cellStyle name="Normal 3 2 8 2" xfId="774"/>
    <cellStyle name="Normal 3 2 8 2 2" xfId="1103"/>
    <cellStyle name="Normal 3 2 8 3" xfId="1102"/>
    <cellStyle name="Normal 3 2 9" xfId="775"/>
    <cellStyle name="Normal 3 2 9 2" xfId="776"/>
    <cellStyle name="Normal 3 2 9 2 2" xfId="1105"/>
    <cellStyle name="Normal 3 2 9 3" xfId="1104"/>
    <cellStyle name="Normal 3 3" xfId="49"/>
    <cellStyle name="Normal 3 3 10" xfId="777"/>
    <cellStyle name="Normal 3 3 10 2" xfId="1107"/>
    <cellStyle name="Normal 3 3 11" xfId="778"/>
    <cellStyle name="Normal 3 3 11 2" xfId="1108"/>
    <cellStyle name="Normal 3 3 12" xfId="1106"/>
    <cellStyle name="Normal 3 3 2" xfId="779"/>
    <cellStyle name="Normal 3 3 2 2" xfId="780"/>
    <cellStyle name="Normal 3 3 2 2 2" xfId="1110"/>
    <cellStyle name="Normal 3 3 2 3" xfId="1109"/>
    <cellStyle name="Normal 3 3 3" xfId="781"/>
    <cellStyle name="Normal 3 3 3 2" xfId="782"/>
    <cellStyle name="Normal 3 3 3 2 2" xfId="1112"/>
    <cellStyle name="Normal 3 3 3 3" xfId="1111"/>
    <cellStyle name="Normal 3 3 4" xfId="783"/>
    <cellStyle name="Normal 3 3 4 2" xfId="784"/>
    <cellStyle name="Normal 3 3 4 2 2" xfId="1114"/>
    <cellStyle name="Normal 3 3 4 3" xfId="1113"/>
    <cellStyle name="Normal 3 3 5" xfId="785"/>
    <cellStyle name="Normal 3 3 5 2" xfId="786"/>
    <cellStyle name="Normal 3 3 5 2 2" xfId="1116"/>
    <cellStyle name="Normal 3 3 5 3" xfId="1115"/>
    <cellStyle name="Normal 3 3 6" xfId="787"/>
    <cellStyle name="Normal 3 3 6 2" xfId="788"/>
    <cellStyle name="Normal 3 3 6 2 2" xfId="1118"/>
    <cellStyle name="Normal 3 3 6 3" xfId="1117"/>
    <cellStyle name="Normal 3 3 7" xfId="789"/>
    <cellStyle name="Normal 3 3 7 2" xfId="790"/>
    <cellStyle name="Normal 3 3 7 2 2" xfId="1120"/>
    <cellStyle name="Normal 3 3 7 3" xfId="1119"/>
    <cellStyle name="Normal 3 3 8" xfId="791"/>
    <cellStyle name="Normal 3 3 8 2" xfId="792"/>
    <cellStyle name="Normal 3 3 8 2 2" xfId="1122"/>
    <cellStyle name="Normal 3 3 8 3" xfId="1121"/>
    <cellStyle name="Normal 3 3 9" xfId="793"/>
    <cellStyle name="Normal 3 3 9 2" xfId="1123"/>
    <cellStyle name="Normal 3 4" xfId="50"/>
    <cellStyle name="Normal 3 4 10" xfId="1124"/>
    <cellStyle name="Normal 3 4 2" xfId="794"/>
    <cellStyle name="Normal 3 4 2 2" xfId="795"/>
    <cellStyle name="Normal 3 4 2 2 2" xfId="1126"/>
    <cellStyle name="Normal 3 4 2 3" xfId="1125"/>
    <cellStyle name="Normal 3 4 3" xfId="796"/>
    <cellStyle name="Normal 3 4 3 2" xfId="797"/>
    <cellStyle name="Normal 3 4 3 2 2" xfId="1128"/>
    <cellStyle name="Normal 3 4 3 3" xfId="1127"/>
    <cellStyle name="Normal 3 4 4" xfId="798"/>
    <cellStyle name="Normal 3 4 4 2" xfId="799"/>
    <cellStyle name="Normal 3 4 4 2 2" xfId="1130"/>
    <cellStyle name="Normal 3 4 4 3" xfId="1129"/>
    <cellStyle name="Normal 3 4 5" xfId="800"/>
    <cellStyle name="Normal 3 4 5 2" xfId="801"/>
    <cellStyle name="Normal 3 4 5 2 2" xfId="1132"/>
    <cellStyle name="Normal 3 4 5 3" xfId="1131"/>
    <cellStyle name="Normal 3 4 6" xfId="802"/>
    <cellStyle name="Normal 3 4 6 2" xfId="803"/>
    <cellStyle name="Normal 3 4 6 2 2" xfId="1134"/>
    <cellStyle name="Normal 3 4 6 3" xfId="1133"/>
    <cellStyle name="Normal 3 4 7" xfId="804"/>
    <cellStyle name="Normal 3 4 7 2" xfId="805"/>
    <cellStyle name="Normal 3 4 7 2 2" xfId="1136"/>
    <cellStyle name="Normal 3 4 7 3" xfId="1135"/>
    <cellStyle name="Normal 3 4 8" xfId="806"/>
    <cellStyle name="Normal 3 4 8 2" xfId="1137"/>
    <cellStyle name="Normal 3 4 9" xfId="807"/>
    <cellStyle name="Normal 3 4 9 2" xfId="1138"/>
    <cellStyle name="Normal 3 5" xfId="808"/>
    <cellStyle name="Normal 3 5 2" xfId="809"/>
    <cellStyle name="Normal 3 5 2 2" xfId="1139"/>
    <cellStyle name="Normal 3 6" xfId="810"/>
    <cellStyle name="Normal 3 6 2" xfId="1140"/>
    <cellStyle name="Normal 3 7" xfId="811"/>
    <cellStyle name="Normal 3 7 2" xfId="1141"/>
    <cellStyle name="Normal 36" xfId="812"/>
    <cellStyle name="Normal 4" xfId="51"/>
    <cellStyle name="Normal 4 2" xfId="52"/>
    <cellStyle name="Normal 4 2 10" xfId="813"/>
    <cellStyle name="Normal 4 2 10 2" xfId="1144"/>
    <cellStyle name="Normal 4 2 11" xfId="814"/>
    <cellStyle name="Normal 4 2 11 2" xfId="1145"/>
    <cellStyle name="Normal 4 2 12" xfId="1143"/>
    <cellStyle name="Normal 4 2 2" xfId="815"/>
    <cellStyle name="Normal 4 2 2 2" xfId="816"/>
    <cellStyle name="Normal 4 2 2 2 2" xfId="1147"/>
    <cellStyle name="Normal 4 2 2 3" xfId="1146"/>
    <cellStyle name="Normal 4 2 3" xfId="817"/>
    <cellStyle name="Normal 4 2 3 2" xfId="818"/>
    <cellStyle name="Normal 4 2 3 2 2" xfId="1149"/>
    <cellStyle name="Normal 4 2 3 3" xfId="1148"/>
    <cellStyle name="Normal 4 2 4" xfId="819"/>
    <cellStyle name="Normal 4 2 4 2" xfId="820"/>
    <cellStyle name="Normal 4 2 4 2 2" xfId="1151"/>
    <cellStyle name="Normal 4 2 4 3" xfId="1150"/>
    <cellStyle name="Normal 4 2 5" xfId="821"/>
    <cellStyle name="Normal 4 2 5 2" xfId="822"/>
    <cellStyle name="Normal 4 2 5 2 2" xfId="1153"/>
    <cellStyle name="Normal 4 2 5 3" xfId="1152"/>
    <cellStyle name="Normal 4 2 6" xfId="823"/>
    <cellStyle name="Normal 4 2 6 2" xfId="824"/>
    <cellStyle name="Normal 4 2 6 2 2" xfId="1155"/>
    <cellStyle name="Normal 4 2 6 3" xfId="1154"/>
    <cellStyle name="Normal 4 2 7" xfId="825"/>
    <cellStyle name="Normal 4 2 7 2" xfId="826"/>
    <cellStyle name="Normal 4 2 7 2 2" xfId="1157"/>
    <cellStyle name="Normal 4 2 7 3" xfId="1156"/>
    <cellStyle name="Normal 4 2 8" xfId="827"/>
    <cellStyle name="Normal 4 2 8 2" xfId="828"/>
    <cellStyle name="Normal 4 2 8 2 2" xfId="1159"/>
    <cellStyle name="Normal 4 2 8 3" xfId="1158"/>
    <cellStyle name="Normal 4 2 9" xfId="829"/>
    <cellStyle name="Normal 4 2 9 2" xfId="1160"/>
    <cellStyle name="Normal 4 3" xfId="53"/>
    <cellStyle name="Normal 4 3 10" xfId="1161"/>
    <cellStyle name="Normal 4 3 2" xfId="830"/>
    <cellStyle name="Normal 4 3 2 2" xfId="831"/>
    <cellStyle name="Normal 4 3 2 2 2" xfId="1163"/>
    <cellStyle name="Normal 4 3 2 3" xfId="1162"/>
    <cellStyle name="Normal 4 3 3" xfId="832"/>
    <cellStyle name="Normal 4 3 3 2" xfId="833"/>
    <cellStyle name="Normal 4 3 3 2 2" xfId="1165"/>
    <cellStyle name="Normal 4 3 3 3" xfId="1164"/>
    <cellStyle name="Normal 4 3 4" xfId="834"/>
    <cellStyle name="Normal 4 3 4 2" xfId="835"/>
    <cellStyle name="Normal 4 3 4 2 2" xfId="1167"/>
    <cellStyle name="Normal 4 3 4 3" xfId="1166"/>
    <cellStyle name="Normal 4 3 5" xfId="836"/>
    <cellStyle name="Normal 4 3 5 2" xfId="837"/>
    <cellStyle name="Normal 4 3 5 2 2" xfId="1169"/>
    <cellStyle name="Normal 4 3 5 3" xfId="1168"/>
    <cellStyle name="Normal 4 3 6" xfId="838"/>
    <cellStyle name="Normal 4 3 6 2" xfId="839"/>
    <cellStyle name="Normal 4 3 6 2 2" xfId="1171"/>
    <cellStyle name="Normal 4 3 6 3" xfId="1170"/>
    <cellStyle name="Normal 4 3 7" xfId="840"/>
    <cellStyle name="Normal 4 3 7 2" xfId="841"/>
    <cellStyle name="Normal 4 3 7 2 2" xfId="1173"/>
    <cellStyle name="Normal 4 3 7 3" xfId="1172"/>
    <cellStyle name="Normal 4 3 8" xfId="842"/>
    <cellStyle name="Normal 4 3 8 2" xfId="1174"/>
    <cellStyle name="Normal 4 3 9" xfId="843"/>
    <cellStyle name="Normal 4 3 9 2" xfId="1175"/>
    <cellStyle name="Normal 4 4" xfId="844"/>
    <cellStyle name="Normal 4 4 2" xfId="845"/>
    <cellStyle name="Normal 4 4 2 2" xfId="846"/>
    <cellStyle name="Normal 4 4 2 2 2" xfId="1177"/>
    <cellStyle name="Normal 4 4 2 3" xfId="1176"/>
    <cellStyle name="Normal 4 4 3" xfId="847"/>
    <cellStyle name="Normal 4 4 3 2" xfId="848"/>
    <cellStyle name="Normal 4 4 3 2 2" xfId="1179"/>
    <cellStyle name="Normal 4 4 3 3" xfId="1178"/>
    <cellStyle name="Normal 4 4 4" xfId="849"/>
    <cellStyle name="Normal 4 4 4 2" xfId="850"/>
    <cellStyle name="Normal 4 4 4 2 2" xfId="1181"/>
    <cellStyle name="Normal 4 4 4 3" xfId="1180"/>
    <cellStyle name="Normal 4 4 5" xfId="851"/>
    <cellStyle name="Normal 4 4 5 2" xfId="852"/>
    <cellStyle name="Normal 4 4 5 2 2" xfId="1183"/>
    <cellStyle name="Normal 4 4 5 3" xfId="1182"/>
    <cellStyle name="Normal 4 4 6" xfId="853"/>
    <cellStyle name="Normal 4 4 6 2" xfId="854"/>
    <cellStyle name="Normal 4 4 6 2 2" xfId="1185"/>
    <cellStyle name="Normal 4 4 6 3" xfId="1184"/>
    <cellStyle name="Normal 4 4 7" xfId="855"/>
    <cellStyle name="Normal 4 4 7 2" xfId="856"/>
    <cellStyle name="Normal 4 4 7 2 2" xfId="1187"/>
    <cellStyle name="Normal 4 4 7 3" xfId="1186"/>
    <cellStyle name="Normal 4 4 8" xfId="857"/>
    <cellStyle name="Normal 4 4 8 2" xfId="1188"/>
    <cellStyle name="Normal 4 4 9" xfId="858"/>
    <cellStyle name="Normal 4 4 9 2" xfId="1189"/>
    <cellStyle name="Normal 4 5" xfId="859"/>
    <cellStyle name="Normal 4 6" xfId="860"/>
    <cellStyle name="Normal 4 6 2" xfId="1190"/>
    <cellStyle name="Normal 4 7" xfId="861"/>
    <cellStyle name="Normal 4 7 2" xfId="1191"/>
    <cellStyle name="Normal 4 8" xfId="862"/>
    <cellStyle name="Normal 4 8 2" xfId="1192"/>
    <cellStyle name="Normal 4 9" xfId="1142"/>
    <cellStyle name="Normal 5" xfId="54"/>
    <cellStyle name="Normal 5 2" xfId="55"/>
    <cellStyle name="Normal 5 2 2" xfId="863"/>
    <cellStyle name="Normal 5 2 2 2" xfId="1195"/>
    <cellStyle name="Normal 5 2 3" xfId="864"/>
    <cellStyle name="Normal 5 2 3 2" xfId="1196"/>
    <cellStyle name="Normal 5 2 4" xfId="865"/>
    <cellStyle name="Normal 5 2 4 2" xfId="1197"/>
    <cellStyle name="Normal 5 2 5" xfId="1194"/>
    <cellStyle name="Normal 5 3" xfId="866"/>
    <cellStyle name="Normal 5 4" xfId="867"/>
    <cellStyle name="Normal 5 4 2" xfId="1198"/>
    <cellStyle name="Normal 5 5" xfId="868"/>
    <cellStyle name="Normal 5 5 2" xfId="1199"/>
    <cellStyle name="Normal 5 6" xfId="869"/>
    <cellStyle name="Normal 5 6 2" xfId="1200"/>
    <cellStyle name="Normal 5 7" xfId="1193"/>
    <cellStyle name="Normal 6" xfId="56"/>
    <cellStyle name="Normal 6 2" xfId="57"/>
    <cellStyle name="Normal 6 2 2" xfId="870"/>
    <cellStyle name="Normal 6 2 2 2" xfId="1203"/>
    <cellStyle name="Normal 6 2 3" xfId="871"/>
    <cellStyle name="Normal 6 2 3 2" xfId="1204"/>
    <cellStyle name="Normal 6 2 4" xfId="872"/>
    <cellStyle name="Normal 6 2 4 2" xfId="1205"/>
    <cellStyle name="Normal 6 2 5" xfId="1202"/>
    <cellStyle name="Normal 6 3" xfId="873"/>
    <cellStyle name="Normal 6 4" xfId="874"/>
    <cellStyle name="Normal 6 4 2" xfId="1206"/>
    <cellStyle name="Normal 6 5" xfId="875"/>
    <cellStyle name="Normal 6 5 2" xfId="1207"/>
    <cellStyle name="Normal 6 6" xfId="876"/>
    <cellStyle name="Normal 6 6 2" xfId="1208"/>
    <cellStyle name="Normal 6 7" xfId="1201"/>
    <cellStyle name="Normal 7" xfId="58"/>
    <cellStyle name="Normal 7 2" xfId="877"/>
    <cellStyle name="Normal 7 3" xfId="878"/>
    <cellStyle name="Normal 7 3 2" xfId="879"/>
    <cellStyle name="Normal 7 3 2 2" xfId="1211"/>
    <cellStyle name="Normal 7 3 3" xfId="1210"/>
    <cellStyle name="Normal 7 4" xfId="880"/>
    <cellStyle name="Normal 7 4 2" xfId="1212"/>
    <cellStyle name="Normal 7 5" xfId="881"/>
    <cellStyle name="Normal 7 5 2" xfId="1213"/>
    <cellStyle name="Normal 7 6" xfId="882"/>
    <cellStyle name="Normal 7 6 2" xfId="1214"/>
    <cellStyle name="Normal 7 7" xfId="1209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3 2" xfId="1216"/>
    <cellStyle name="Normal 9 4" xfId="887"/>
    <cellStyle name="Normal 9 4 2" xfId="1217"/>
    <cellStyle name="Normal 9 5" xfId="888"/>
    <cellStyle name="Normal 9 5 2" xfId="1218"/>
    <cellStyle name="Normal 9 6" xfId="1215"/>
    <cellStyle name="Percent" xfId="1231" builtinId="5"/>
    <cellStyle name="Percent 2" xfId="61"/>
    <cellStyle name="Percent 2 10" xfId="889"/>
    <cellStyle name="Percent 2 11" xfId="890"/>
    <cellStyle name="Percent 2 12" xfId="1219"/>
    <cellStyle name="Percent 2 2" xfId="62"/>
    <cellStyle name="Percent 2 3" xfId="63"/>
    <cellStyle name="Percent 2 3 2" xfId="891"/>
    <cellStyle name="Percent 2 3 3" xfId="1220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3 2" xfId="1223"/>
    <cellStyle name="Percent 3 2 4" xfId="901"/>
    <cellStyle name="Percent 3 2 4 2" xfId="1224"/>
    <cellStyle name="Percent 3 2 5" xfId="902"/>
    <cellStyle name="Percent 3 2 5 2" xfId="1225"/>
    <cellStyle name="Percent 3 2 6" xfId="1222"/>
    <cellStyle name="Percent 3 3" xfId="903"/>
    <cellStyle name="Percent 3 4" xfId="904"/>
    <cellStyle name="Percent 3 5" xfId="905"/>
    <cellStyle name="Percent 3 5 2" xfId="1226"/>
    <cellStyle name="Percent 3 6" xfId="906"/>
    <cellStyle name="Percent 3 6 2" xfId="1227"/>
    <cellStyle name="Percent 3 7" xfId="907"/>
    <cellStyle name="Percent 3 7 2" xfId="1228"/>
    <cellStyle name="Percent 3 8" xfId="1221"/>
    <cellStyle name="Percent 4" xfId="66"/>
    <cellStyle name="Percent 5" xfId="67"/>
    <cellStyle name="Percent 6" xfId="68"/>
    <cellStyle name="Percent 6 2" xfId="908"/>
    <cellStyle name="Percent 6 3" xfId="1229"/>
    <cellStyle name="Percent 7" xfId="69"/>
    <cellStyle name="Percent 7 2" xfId="123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5.42578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9" t="s">
        <v>308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R3" s="129"/>
    </row>
    <row r="4" spans="1:20" s="108" customFormat="1" ht="16.5" customHeight="1" x14ac:dyDescent="0.25">
      <c r="A4" s="182" t="s">
        <v>309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4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5" t="s">
        <v>314</v>
      </c>
      <c r="B9" s="186"/>
      <c r="C9" s="186"/>
      <c r="D9" s="176" t="s">
        <v>315</v>
      </c>
      <c r="E9" s="192" t="s">
        <v>316</v>
      </c>
      <c r="F9" s="192"/>
      <c r="G9" s="192"/>
      <c r="H9" s="192"/>
      <c r="I9" s="192"/>
      <c r="J9" s="193" t="s">
        <v>317</v>
      </c>
      <c r="K9" s="193"/>
      <c r="L9" s="193"/>
      <c r="M9" s="193"/>
      <c r="N9" s="193"/>
      <c r="O9" s="172" t="s">
        <v>341</v>
      </c>
      <c r="P9" s="195" t="s">
        <v>318</v>
      </c>
      <c r="Q9" s="195"/>
      <c r="R9" s="136"/>
      <c r="S9" s="136"/>
    </row>
    <row r="10" spans="1:20" s="42" customFormat="1" ht="21" customHeight="1" x14ac:dyDescent="0.25">
      <c r="A10" s="187"/>
      <c r="B10" s="188"/>
      <c r="C10" s="188"/>
      <c r="D10" s="177"/>
      <c r="E10" s="176" t="s">
        <v>319</v>
      </c>
      <c r="F10" s="176" t="s">
        <v>320</v>
      </c>
      <c r="G10" s="176" t="s">
        <v>321</v>
      </c>
      <c r="H10" s="176" t="s">
        <v>322</v>
      </c>
      <c r="I10" s="176" t="s">
        <v>323</v>
      </c>
      <c r="J10" s="172" t="s">
        <v>319</v>
      </c>
      <c r="K10" s="172" t="s">
        <v>320</v>
      </c>
      <c r="L10" s="172" t="s">
        <v>321</v>
      </c>
      <c r="M10" s="172" t="s">
        <v>322</v>
      </c>
      <c r="N10" s="196" t="s">
        <v>323</v>
      </c>
      <c r="O10" s="173"/>
      <c r="P10" s="172" t="s">
        <v>324</v>
      </c>
      <c r="Q10" s="172" t="s">
        <v>325</v>
      </c>
      <c r="R10" s="136"/>
      <c r="S10" s="136"/>
    </row>
    <row r="11" spans="1:20" s="42" customFormat="1" ht="18.75" customHeight="1" x14ac:dyDescent="0.25">
      <c r="A11" s="187"/>
      <c r="B11" s="188"/>
      <c r="C11" s="188"/>
      <c r="D11" s="177"/>
      <c r="E11" s="177"/>
      <c r="F11" s="177"/>
      <c r="G11" s="177"/>
      <c r="H11" s="177"/>
      <c r="I11" s="177"/>
      <c r="J11" s="173"/>
      <c r="K11" s="173"/>
      <c r="L11" s="173"/>
      <c r="M11" s="173"/>
      <c r="N11" s="197"/>
      <c r="O11" s="173"/>
      <c r="P11" s="173"/>
      <c r="Q11" s="173"/>
      <c r="R11" s="136"/>
      <c r="S11" s="136"/>
    </row>
    <row r="12" spans="1:20" s="42" customFormat="1" ht="34.5" customHeight="1" thickBot="1" x14ac:dyDescent="0.3">
      <c r="A12" s="189"/>
      <c r="B12" s="190"/>
      <c r="C12" s="190"/>
      <c r="D12" s="191"/>
      <c r="E12" s="177"/>
      <c r="F12" s="177"/>
      <c r="G12" s="177"/>
      <c r="H12" s="177"/>
      <c r="I12" s="177"/>
      <c r="J12" s="173"/>
      <c r="K12" s="173"/>
      <c r="L12" s="173"/>
      <c r="M12" s="173"/>
      <c r="N12" s="197"/>
      <c r="O12" s="194"/>
      <c r="P12" s="194"/>
      <c r="Q12" s="194"/>
      <c r="R12" s="136"/>
      <c r="S12" s="136"/>
    </row>
    <row r="13" spans="1:20" s="63" customFormat="1" ht="43.5" customHeight="1" thickBot="1" x14ac:dyDescent="0.3">
      <c r="A13" s="174">
        <v>1</v>
      </c>
      <c r="B13" s="175"/>
      <c r="C13" s="175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377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327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8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342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3.1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3.1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3.1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3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3.1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3.1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3.1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3.1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3.1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3.1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3.1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3.1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3.1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3.1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350000000000001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3.1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3.1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3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3.1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3.1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3.1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3.1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3.1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3.1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3.1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3.1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3.1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3.1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20.100000000000001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3.1" customHeight="1" thickBot="1" x14ac:dyDescent="0.3">
      <c r="A136" s="13" t="s">
        <v>275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343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3.1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3.1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3.1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3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3.1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3.1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3.1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3.1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3.1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3.1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3.1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3.1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3.1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3.1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350000000000001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3.1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3.1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3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3.1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3.1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3.1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3.1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3.1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3.1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3.1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3.1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3.1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3.1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20.100000000000001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3.1" customHeight="1" thickBot="1" x14ac:dyDescent="0.3">
      <c r="A258" s="13" t="s">
        <v>344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345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3.1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3.1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3.1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3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3.1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3.1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3.1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3.1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3.1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3.1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3.1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3.1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3.1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3.1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350000000000001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3.1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3.1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3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3.1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3.1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3.1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3.1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3.1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3.1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3.1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3.1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3.1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3.1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20.100000000000001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3.1" customHeight="1" thickBot="1" x14ac:dyDescent="0.3">
      <c r="A378" s="13" t="s">
        <v>346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347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3.1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3.1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3.1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3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3.1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3.1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3.1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3.1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3.1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3.1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3.1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3.1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3.1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3.1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350000000000001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3.1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3.1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3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3.1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3.1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3.1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3.1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3.1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3.1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3.1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3.1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3.1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3.1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20.100000000000001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3.1" customHeight="1" thickBot="1" x14ac:dyDescent="0.3">
      <c r="A498" s="13" t="s">
        <v>348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349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350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351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299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37" t="s">
        <v>352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353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37" t="s">
        <v>354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355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37" t="s">
        <v>356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274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37" t="s">
        <v>357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358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37" t="s">
        <v>359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273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37" t="s">
        <v>360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850000000000001" customHeight="1" thickBot="1" x14ac:dyDescent="0.3">
      <c r="A1458" s="13" t="s">
        <v>361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37" t="s">
        <v>362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850000000000001" customHeight="1" thickBot="1" x14ac:dyDescent="0.3">
      <c r="A1578" s="13" t="s">
        <v>272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37" t="s">
        <v>363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35" customHeight="1" thickBot="1" x14ac:dyDescent="0.3">
      <c r="A1698" s="13" t="s">
        <v>300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37" t="s">
        <v>364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267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37" t="s">
        <v>365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271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37" t="s">
        <v>366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270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367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269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368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328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268</v>
      </c>
      <c r="B2301" s="137" t="s">
        <v>369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370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37" t="s">
        <v>371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350000000000001" customHeight="1" thickBot="1" x14ac:dyDescent="0.3">
      <c r="A2538" s="13" t="s">
        <v>372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266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329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8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330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332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333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5"/>
      <c r="D2957" s="135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5"/>
      <c r="D2958" s="135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265</v>
      </c>
      <c r="B2959" s="79" t="s">
        <v>334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331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5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5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265</v>
      </c>
      <c r="B3134" s="79" t="s">
        <v>334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331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5"/>
      <c r="D3307" s="135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5"/>
      <c r="D3308" s="135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265</v>
      </c>
      <c r="B3309" s="79" t="s">
        <v>334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331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5"/>
      <c r="D3482" s="135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5"/>
      <c r="D3483" s="135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265</v>
      </c>
      <c r="B3484" s="79" t="s">
        <v>334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331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5"/>
      <c r="D3657" s="135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5"/>
      <c r="D3658" s="135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265</v>
      </c>
      <c r="B3659" s="79" t="s">
        <v>334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331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5"/>
      <c r="D3832" s="135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5"/>
      <c r="D3833" s="135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265</v>
      </c>
      <c r="B3834" s="79" t="s">
        <v>334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331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5"/>
      <c r="D4007" s="135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5"/>
      <c r="D4008" s="135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265</v>
      </c>
      <c r="B4009" s="79" t="s">
        <v>334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331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5"/>
      <c r="D4182" s="135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5"/>
      <c r="D4183" s="135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265</v>
      </c>
      <c r="B4184" s="79" t="s">
        <v>334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331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5"/>
      <c r="D4357" s="135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5"/>
      <c r="D4358" s="135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335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336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337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338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5"/>
      <c r="D4707" s="135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5"/>
      <c r="D4708" s="135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265</v>
      </c>
      <c r="B4709" s="79" t="s">
        <v>334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331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5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5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265</v>
      </c>
      <c r="B4884" s="79" t="s">
        <v>334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331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5"/>
      <c r="D5057" s="135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5"/>
      <c r="D5058" s="135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265</v>
      </c>
      <c r="B5059" s="79" t="s">
        <v>334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331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5"/>
      <c r="D5232" s="135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5"/>
      <c r="D5233" s="135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265</v>
      </c>
      <c r="B5234" s="79" t="s">
        <v>334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331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5"/>
      <c r="D5407" s="135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5"/>
      <c r="D5408" s="135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265</v>
      </c>
      <c r="B5409" s="79" t="s">
        <v>334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331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5"/>
      <c r="D5582" s="135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5"/>
      <c r="D5583" s="135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265</v>
      </c>
      <c r="B5584" s="79" t="s">
        <v>334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331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5"/>
      <c r="D5757" s="135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5"/>
      <c r="D5758" s="135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265</v>
      </c>
      <c r="B5759" s="79" t="s">
        <v>334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331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5"/>
      <c r="D5932" s="135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5"/>
      <c r="D5933" s="135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265</v>
      </c>
      <c r="B5934" s="79" t="s">
        <v>334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331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5"/>
      <c r="D6107" s="135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5"/>
      <c r="D6108" s="135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339</v>
      </c>
      <c r="B6109" s="15"/>
      <c r="C6109" s="135"/>
      <c r="D6109" s="135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5"/>
      <c r="D6110" s="135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340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5"/>
      <c r="D6227" s="135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5"/>
      <c r="D6228" s="135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373</v>
      </c>
      <c r="B6229" s="15"/>
      <c r="C6229" s="135"/>
      <c r="D6229" s="135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5"/>
      <c r="D6230" s="135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85" customHeight="1" thickBot="1" x14ac:dyDescent="0.3">
      <c r="A6346" s="13" t="s">
        <v>374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3.5703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9" t="s">
        <v>308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R3" s="129"/>
    </row>
    <row r="4" spans="1:20" s="108" customFormat="1" ht="16.5" customHeight="1" x14ac:dyDescent="0.25">
      <c r="A4" s="182" t="s">
        <v>309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4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5" t="s">
        <v>314</v>
      </c>
      <c r="B9" s="186"/>
      <c r="C9" s="186"/>
      <c r="D9" s="176" t="s">
        <v>315</v>
      </c>
      <c r="E9" s="192" t="s">
        <v>316</v>
      </c>
      <c r="F9" s="192"/>
      <c r="G9" s="192"/>
      <c r="H9" s="192"/>
      <c r="I9" s="192"/>
      <c r="J9" s="193" t="s">
        <v>317</v>
      </c>
      <c r="K9" s="193"/>
      <c r="L9" s="193"/>
      <c r="M9" s="193"/>
      <c r="N9" s="193"/>
      <c r="O9" s="172" t="s">
        <v>341</v>
      </c>
      <c r="P9" s="195" t="s">
        <v>318</v>
      </c>
      <c r="Q9" s="195"/>
      <c r="R9" s="136"/>
      <c r="S9" s="136"/>
    </row>
    <row r="10" spans="1:20" s="42" customFormat="1" ht="21" customHeight="1" x14ac:dyDescent="0.25">
      <c r="A10" s="187"/>
      <c r="B10" s="188"/>
      <c r="C10" s="188"/>
      <c r="D10" s="177"/>
      <c r="E10" s="176" t="s">
        <v>319</v>
      </c>
      <c r="F10" s="176" t="s">
        <v>320</v>
      </c>
      <c r="G10" s="176" t="s">
        <v>321</v>
      </c>
      <c r="H10" s="176" t="s">
        <v>322</v>
      </c>
      <c r="I10" s="176" t="s">
        <v>323</v>
      </c>
      <c r="J10" s="172" t="s">
        <v>319</v>
      </c>
      <c r="K10" s="172" t="s">
        <v>320</v>
      </c>
      <c r="L10" s="172" t="s">
        <v>321</v>
      </c>
      <c r="M10" s="172" t="s">
        <v>322</v>
      </c>
      <c r="N10" s="196" t="s">
        <v>323</v>
      </c>
      <c r="O10" s="173"/>
      <c r="P10" s="172" t="s">
        <v>324</v>
      </c>
      <c r="Q10" s="172" t="s">
        <v>325</v>
      </c>
      <c r="R10" s="136"/>
      <c r="S10" s="136"/>
    </row>
    <row r="11" spans="1:20" s="42" customFormat="1" ht="18.75" customHeight="1" x14ac:dyDescent="0.25">
      <c r="A11" s="187"/>
      <c r="B11" s="188"/>
      <c r="C11" s="188"/>
      <c r="D11" s="177"/>
      <c r="E11" s="177"/>
      <c r="F11" s="177"/>
      <c r="G11" s="177"/>
      <c r="H11" s="177"/>
      <c r="I11" s="177"/>
      <c r="J11" s="173"/>
      <c r="K11" s="173"/>
      <c r="L11" s="173"/>
      <c r="M11" s="173"/>
      <c r="N11" s="197"/>
      <c r="O11" s="173"/>
      <c r="P11" s="173"/>
      <c r="Q11" s="173"/>
      <c r="R11" s="136"/>
      <c r="S11" s="136"/>
    </row>
    <row r="12" spans="1:20" s="42" customFormat="1" ht="34.5" customHeight="1" thickBot="1" x14ac:dyDescent="0.3">
      <c r="A12" s="189"/>
      <c r="B12" s="190"/>
      <c r="C12" s="190"/>
      <c r="D12" s="191"/>
      <c r="E12" s="177"/>
      <c r="F12" s="177"/>
      <c r="G12" s="177"/>
      <c r="H12" s="177"/>
      <c r="I12" s="177"/>
      <c r="J12" s="173"/>
      <c r="K12" s="173"/>
      <c r="L12" s="173"/>
      <c r="M12" s="173"/>
      <c r="N12" s="197"/>
      <c r="O12" s="194"/>
      <c r="P12" s="194"/>
      <c r="Q12" s="194"/>
      <c r="R12" s="136"/>
      <c r="S12" s="136"/>
    </row>
    <row r="13" spans="1:20" s="63" customFormat="1" ht="43.5" customHeight="1" thickBot="1" x14ac:dyDescent="0.3">
      <c r="A13" s="174">
        <v>1</v>
      </c>
      <c r="B13" s="175"/>
      <c r="C13" s="175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375</v>
      </c>
      <c r="B15" s="15"/>
      <c r="C15" s="135"/>
      <c r="D15" s="135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5"/>
      <c r="D16" s="135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85" customHeight="1" thickBot="1" x14ac:dyDescent="0.3">
      <c r="A187" s="13" t="s">
        <v>376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21.42578125" style="2" customWidth="1"/>
    <col min="6" max="6" width="20.42578125" style="1" customWidth="1"/>
    <col min="7" max="7" width="21" style="1" hidden="1" customWidth="1"/>
    <col min="8" max="10" width="20.42578125" style="1" hidden="1" customWidth="1"/>
    <col min="11" max="11" width="19.42578125" style="1" hidden="1" customWidth="1"/>
    <col min="12" max="12" width="21.42578125" style="1" hidden="1" customWidth="1"/>
    <col min="13" max="13" width="20.42578125" style="1" hidden="1" customWidth="1"/>
    <col min="14" max="16" width="21.5703125" style="1" hidden="1" customWidth="1"/>
    <col min="17" max="17" width="22.42578125" style="1" customWidth="1"/>
    <col min="18" max="18" width="20.5703125" style="1" customWidth="1"/>
    <col min="19" max="19" width="18.5703125" style="1" customWidth="1"/>
    <col min="20" max="20" width="11.42578125" style="1" hidden="1" customWidth="1"/>
  </cols>
  <sheetData>
    <row r="1" spans="1:20" ht="18" x14ac:dyDescent="0.25">
      <c r="A1" s="201" t="s">
        <v>298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</row>
    <row r="2" spans="1:20" ht="18" x14ac:dyDescent="0.25">
      <c r="A2" s="201" t="s">
        <v>297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</row>
    <row r="3" spans="1:20" ht="18" x14ac:dyDescent="0.25">
      <c r="A3" s="201" t="s">
        <v>296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</row>
    <row r="5" spans="1:20" ht="18" x14ac:dyDescent="0.25">
      <c r="A5" s="201" t="s">
        <v>381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1:20" ht="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20" ht="18" x14ac:dyDescent="0.25">
      <c r="A7" s="201" t="s">
        <v>380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1:20" ht="18.75" thickBot="1" x14ac:dyDescent="0.3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/>
    </row>
    <row r="9" spans="1:20" ht="19.5" customHeight="1" thickBot="1" x14ac:dyDescent="0.25">
      <c r="A9" s="202" t="s">
        <v>295</v>
      </c>
      <c r="B9" s="203"/>
      <c r="C9" s="204"/>
      <c r="D9" s="196" t="s">
        <v>294</v>
      </c>
      <c r="E9" s="210" t="s">
        <v>293</v>
      </c>
      <c r="F9" s="100" t="s">
        <v>292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13" t="s">
        <v>378</v>
      </c>
      <c r="S9" s="198" t="s">
        <v>291</v>
      </c>
      <c r="T9" s="198" t="s">
        <v>290</v>
      </c>
    </row>
    <row r="10" spans="1:20" ht="14.25" customHeight="1" x14ac:dyDescent="0.2">
      <c r="A10" s="205"/>
      <c r="B10" s="206"/>
      <c r="C10" s="206"/>
      <c r="D10" s="197"/>
      <c r="E10" s="211"/>
      <c r="F10" s="95" t="s">
        <v>289</v>
      </c>
      <c r="G10" s="95" t="s">
        <v>289</v>
      </c>
      <c r="H10" s="97" t="s">
        <v>289</v>
      </c>
      <c r="I10" s="96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4"/>
      <c r="S10" s="199"/>
      <c r="T10" s="199"/>
    </row>
    <row r="11" spans="1:20" ht="18" customHeight="1" thickBot="1" x14ac:dyDescent="0.25">
      <c r="A11" s="207"/>
      <c r="B11" s="208"/>
      <c r="C11" s="208"/>
      <c r="D11" s="209"/>
      <c r="E11" s="212"/>
      <c r="F11" s="91" t="s">
        <v>288</v>
      </c>
      <c r="G11" s="91" t="s">
        <v>287</v>
      </c>
      <c r="H11" s="94" t="s">
        <v>286</v>
      </c>
      <c r="I11" s="93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5"/>
      <c r="S11" s="200"/>
      <c r="T11" s="200"/>
    </row>
    <row r="12" spans="1:20" s="75" customFormat="1" ht="15.75" x14ac:dyDescent="0.25">
      <c r="A12" s="81" t="s">
        <v>301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303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4.1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4.1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4.1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4.1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4.1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4.1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4.1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4.1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4.1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4.1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4.1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4.1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4.1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4.1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4.1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4.1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4.1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4.1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4.1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4.1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4.1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4.1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4.1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4.1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4.1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4.1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4.1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4.1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4.1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4.1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4.1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4.1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4.1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4.1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4.1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4.1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4.1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4.1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4.1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4.1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4.1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4.1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4.1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4.1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4.1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4.1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4.1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4.1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42">
        <f t="shared" ref="S68" si="7">E68-F68-G68-H68-I68-J68-K68-L68-M68-N68-O68-P68-Q68</f>
        <v>0</v>
      </c>
      <c r="T68" s="64"/>
    </row>
    <row r="69" spans="1:20" ht="14.1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4.1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3.1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4.1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3.1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4.1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4.1" customHeight="1" x14ac:dyDescent="0.25">
      <c r="A82" s="7"/>
      <c r="B82" s="30"/>
      <c r="C82" s="36" t="s">
        <v>382</v>
      </c>
      <c r="D82" s="72" t="s">
        <v>379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4.1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4.1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3.1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3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4.1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3.1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4.1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4.1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3.1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3.1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3.1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4.1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4.1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4.1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3.1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4.1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3.1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4.1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4.1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383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384</v>
      </c>
      <c r="C114" s="32"/>
      <c r="D114" s="31" t="s">
        <v>385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4.1" customHeight="1" x14ac:dyDescent="0.25">
      <c r="A115" s="7"/>
      <c r="B115" s="30" t="s">
        <v>386</v>
      </c>
      <c r="C115" s="32"/>
      <c r="D115" s="31" t="s">
        <v>387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388</v>
      </c>
      <c r="C116" s="32"/>
      <c r="D116" s="31" t="s">
        <v>389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4.1" customHeight="1" x14ac:dyDescent="0.25">
      <c r="A117" s="7"/>
      <c r="B117" s="30" t="s">
        <v>390</v>
      </c>
      <c r="C117" s="32"/>
      <c r="D117" s="31" t="s">
        <v>391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4.1" customHeight="1" x14ac:dyDescent="0.25">
      <c r="A118" s="7"/>
      <c r="B118" s="30" t="s">
        <v>392</v>
      </c>
      <c r="C118" s="32"/>
      <c r="D118" s="31" t="s">
        <v>393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4.1" customHeight="1" x14ac:dyDescent="0.25">
      <c r="A119" s="7"/>
      <c r="B119" s="30" t="s">
        <v>394</v>
      </c>
      <c r="C119" s="32"/>
      <c r="D119" s="31" t="s">
        <v>395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4.1" customHeight="1" x14ac:dyDescent="0.25">
      <c r="A120" s="7"/>
      <c r="B120" s="30" t="s">
        <v>396</v>
      </c>
      <c r="C120" s="32"/>
      <c r="D120" s="31" t="s">
        <v>397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4.1" customHeight="1" x14ac:dyDescent="0.25">
      <c r="A121" s="7"/>
      <c r="B121" s="30" t="s">
        <v>398</v>
      </c>
      <c r="C121" s="32"/>
      <c r="D121" s="31" t="s">
        <v>399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4.1" customHeight="1" x14ac:dyDescent="0.25">
      <c r="A122" s="7"/>
      <c r="B122" s="30" t="s">
        <v>400</v>
      </c>
      <c r="C122" s="32"/>
      <c r="D122" s="31" t="s">
        <v>401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4.1" customHeight="1" x14ac:dyDescent="0.25">
      <c r="A123" s="7"/>
      <c r="B123" s="30" t="s">
        <v>402</v>
      </c>
      <c r="C123" s="32"/>
      <c r="D123" s="31" t="s">
        <v>403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4.1" customHeight="1" x14ac:dyDescent="0.25">
      <c r="A124" s="7"/>
      <c r="B124" s="30" t="s">
        <v>404</v>
      </c>
      <c r="C124" s="32"/>
      <c r="D124" s="31" t="s">
        <v>405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4.1" customHeight="1" x14ac:dyDescent="0.25">
      <c r="A125" s="7"/>
      <c r="B125" s="30" t="s">
        <v>406</v>
      </c>
      <c r="C125" s="32"/>
      <c r="D125" s="31" t="s">
        <v>407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4.1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4.1" customHeight="1" x14ac:dyDescent="0.25">
      <c r="A127" s="7"/>
      <c r="B127" s="30" t="s">
        <v>408</v>
      </c>
      <c r="C127" s="32"/>
      <c r="D127" s="31" t="s">
        <v>409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4.1" customHeight="1" x14ac:dyDescent="0.25">
      <c r="A128" s="7"/>
      <c r="B128" s="30" t="s">
        <v>410</v>
      </c>
      <c r="C128" s="32"/>
      <c r="D128" s="31" t="s">
        <v>411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412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3.1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4.1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4.1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4.1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4.1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3.1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4.1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4.1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4.1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3.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3.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413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350000000000001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4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4.1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4.1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4.1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3.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41">
        <f t="shared" si="33"/>
        <v>0</v>
      </c>
      <c r="T162" s="9"/>
    </row>
    <row r="163" spans="1:20" ht="14.1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3.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3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3.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3.1" customHeight="1" x14ac:dyDescent="0.25">
      <c r="A167" s="7"/>
      <c r="B167" s="30" t="s">
        <v>46</v>
      </c>
      <c r="C167" s="32"/>
      <c r="D167" s="31" t="s">
        <v>414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3.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4.1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3.1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4.1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4.1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4.1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4.1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4.1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3.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3.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4.1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3.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3.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4.1" customHeight="1" x14ac:dyDescent="0.25">
      <c r="A188" s="7"/>
      <c r="B188" s="30"/>
      <c r="C188" s="32" t="s">
        <v>9</v>
      </c>
      <c r="D188" s="31" t="s">
        <v>415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4.1" customHeight="1" x14ac:dyDescent="0.25">
      <c r="A189" s="7"/>
      <c r="B189" s="30"/>
      <c r="C189" s="32" t="s">
        <v>7</v>
      </c>
      <c r="D189" s="31" t="s">
        <v>416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4.1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3.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41">
        <f t="shared" si="33"/>
        <v>0</v>
      </c>
      <c r="T191" s="9"/>
    </row>
    <row r="192" spans="1:20" s="3" customFormat="1" ht="13.3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3.1" customHeight="1" x14ac:dyDescent="0.25">
      <c r="A193" s="23" t="s">
        <v>417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3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20.100000000000001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3.1" customHeight="1" thickBot="1" x14ac:dyDescent="0.3">
      <c r="A197" s="13" t="s">
        <v>304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3.1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302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4.1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4.1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4.1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4.1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4.1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4.1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4.1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4.1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4.1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4.1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4.1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4.1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4.1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4.1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4.1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4.1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4.1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4.1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4.1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4.1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4.1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4.1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4.1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4.1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4.1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4.1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4.1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4.1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4.1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4.1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4.1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4.1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4.1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4.1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4.1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4.1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4.1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4.1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4.1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4.1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4.1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4.1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4.1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4.1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4.1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4.1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4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4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3.1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3.1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4.1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4.1" customHeight="1" x14ac:dyDescent="0.25">
      <c r="A268" s="7"/>
      <c r="B268" s="30"/>
      <c r="C268" s="36" t="s">
        <v>382</v>
      </c>
      <c r="D268" s="72" t="s">
        <v>379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4.1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4.1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3.1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3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4.1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3.1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4.1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4.1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3.1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3.1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3.1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3.1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4.1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3.1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4.1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4.1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383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384</v>
      </c>
      <c r="C300" s="32"/>
      <c r="D300" s="31" t="s">
        <v>385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4.1" customHeight="1" x14ac:dyDescent="0.25">
      <c r="A301" s="7"/>
      <c r="B301" s="30" t="s">
        <v>386</v>
      </c>
      <c r="C301" s="32"/>
      <c r="D301" s="31" t="s">
        <v>387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388</v>
      </c>
      <c r="C302" s="32"/>
      <c r="D302" s="31" t="s">
        <v>389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4.1" customHeight="1" x14ac:dyDescent="0.25">
      <c r="A303" s="7"/>
      <c r="B303" s="30" t="s">
        <v>390</v>
      </c>
      <c r="C303" s="32"/>
      <c r="D303" s="31" t="s">
        <v>391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4.1" customHeight="1" x14ac:dyDescent="0.25">
      <c r="A304" s="7"/>
      <c r="B304" s="30" t="s">
        <v>392</v>
      </c>
      <c r="C304" s="32"/>
      <c r="D304" s="31" t="s">
        <v>393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4.1" customHeight="1" x14ac:dyDescent="0.25">
      <c r="A305" s="7"/>
      <c r="B305" s="30" t="s">
        <v>394</v>
      </c>
      <c r="C305" s="32"/>
      <c r="D305" s="31" t="s">
        <v>395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4.1" customHeight="1" x14ac:dyDescent="0.25">
      <c r="A306" s="7"/>
      <c r="B306" s="30" t="s">
        <v>396</v>
      </c>
      <c r="C306" s="32"/>
      <c r="D306" s="31" t="s">
        <v>397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4.1" customHeight="1" x14ac:dyDescent="0.25">
      <c r="A307" s="7"/>
      <c r="B307" s="30" t="s">
        <v>398</v>
      </c>
      <c r="C307" s="32"/>
      <c r="D307" s="31" t="s">
        <v>399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4.1" customHeight="1" x14ac:dyDescent="0.25">
      <c r="A308" s="7"/>
      <c r="B308" s="30" t="s">
        <v>400</v>
      </c>
      <c r="C308" s="32"/>
      <c r="D308" s="31" t="s">
        <v>401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4.1" customHeight="1" x14ac:dyDescent="0.25">
      <c r="A309" s="7"/>
      <c r="B309" s="30" t="s">
        <v>402</v>
      </c>
      <c r="C309" s="32"/>
      <c r="D309" s="31" t="s">
        <v>403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4.1" customHeight="1" x14ac:dyDescent="0.25">
      <c r="A310" s="7"/>
      <c r="B310" s="30" t="s">
        <v>404</v>
      </c>
      <c r="C310" s="32"/>
      <c r="D310" s="31" t="s">
        <v>405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4.1" customHeight="1" x14ac:dyDescent="0.25">
      <c r="A311" s="7"/>
      <c r="B311" s="30" t="s">
        <v>406</v>
      </c>
      <c r="C311" s="32"/>
      <c r="D311" s="31" t="s">
        <v>407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4.1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4.1" customHeight="1" x14ac:dyDescent="0.25">
      <c r="A313" s="7"/>
      <c r="B313" s="30" t="s">
        <v>408</v>
      </c>
      <c r="C313" s="32"/>
      <c r="D313" s="31" t="s">
        <v>409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4.1" customHeight="1" x14ac:dyDescent="0.25">
      <c r="A314" s="7"/>
      <c r="B314" s="30" t="s">
        <v>410</v>
      </c>
      <c r="C314" s="32"/>
      <c r="D314" s="31" t="s">
        <v>411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412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3.1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4.1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4.1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4.1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4.1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3.1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3.1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3.1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413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350000000000001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4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3.1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4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3.1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3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3.1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3.1" customHeight="1" x14ac:dyDescent="0.25">
      <c r="A353" s="7"/>
      <c r="B353" s="30" t="s">
        <v>46</v>
      </c>
      <c r="C353" s="32"/>
      <c r="D353" s="31" t="s">
        <v>414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3.1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3.1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3.1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3.1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3.1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3.1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415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416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3.1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41">
        <f t="shared" si="84"/>
        <v>0</v>
      </c>
      <c r="T377" s="9"/>
    </row>
    <row r="378" spans="1:20" s="3" customFormat="1" ht="14.1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3.1" customHeight="1" x14ac:dyDescent="0.25">
      <c r="A379" s="23" t="s">
        <v>417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4.1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20.100000000000001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3.1" customHeight="1" thickBot="1" x14ac:dyDescent="0.3">
      <c r="A383" s="13" t="s">
        <v>305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85" customHeight="1" thickBot="1" x14ac:dyDescent="0.3">
      <c r="A385" s="101" t="s">
        <v>306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U239"/>
  <sheetViews>
    <sheetView showGridLines="0" tabSelected="1" workbookViewId="0">
      <selection activeCell="C77" sqref="C77"/>
    </sheetView>
  </sheetViews>
  <sheetFormatPr defaultRowHeight="12.75" x14ac:dyDescent="0.2"/>
  <cols>
    <col min="1" max="1" width="1.7109375" customWidth="1"/>
    <col min="2" max="2" width="15.28515625" style="3" customWidth="1"/>
    <col min="3" max="3" width="42" customWidth="1"/>
    <col min="4" max="4" width="12.42578125" customWidth="1"/>
    <col min="5" max="5" width="17.42578125" style="2" customWidth="1"/>
    <col min="6" max="14" width="16.7109375" style="1" hidden="1" customWidth="1"/>
    <col min="15" max="15" width="16.7109375" style="1" customWidth="1"/>
    <col min="16" max="17" width="16.7109375" style="1" hidden="1" customWidth="1"/>
    <col min="18" max="18" width="17.85546875" style="1" customWidth="1"/>
    <col min="19" max="19" width="15.7109375" style="1" customWidth="1"/>
    <col min="20" max="20" width="20.7109375" style="1" customWidth="1"/>
  </cols>
  <sheetData>
    <row r="1" spans="1:20" ht="18" x14ac:dyDescent="0.25">
      <c r="A1" s="201" t="s">
        <v>298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</row>
    <row r="2" spans="1:20" ht="18" x14ac:dyDescent="0.25">
      <c r="A2" s="201" t="s">
        <v>297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</row>
    <row r="3" spans="1:20" ht="18" x14ac:dyDescent="0.25">
      <c r="A3" s="201" t="s">
        <v>436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18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 ht="18" x14ac:dyDescent="0.25">
      <c r="A5" s="201" t="s">
        <v>431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1:20" ht="18" x14ac:dyDescent="0.25">
      <c r="A6" s="201" t="s">
        <v>432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</row>
    <row r="7" spans="1:20" ht="18" x14ac:dyDescent="0.25">
      <c r="A7" s="201" t="s">
        <v>446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1:20" ht="18.75" thickBot="1" x14ac:dyDescent="0.3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/>
    </row>
    <row r="9" spans="1:20" ht="16.5" customHeight="1" thickBot="1" x14ac:dyDescent="0.25">
      <c r="A9" s="202" t="s">
        <v>295</v>
      </c>
      <c r="B9" s="203"/>
      <c r="C9" s="204"/>
      <c r="D9" s="196" t="s">
        <v>294</v>
      </c>
      <c r="E9" s="210" t="s">
        <v>293</v>
      </c>
      <c r="F9" s="219" t="s">
        <v>292</v>
      </c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1"/>
      <c r="R9" s="216" t="s">
        <v>378</v>
      </c>
      <c r="S9" s="198" t="s">
        <v>291</v>
      </c>
      <c r="T9" s="198" t="s">
        <v>438</v>
      </c>
    </row>
    <row r="10" spans="1:20" ht="14.25" customHeight="1" x14ac:dyDescent="0.2">
      <c r="A10" s="205"/>
      <c r="B10" s="206"/>
      <c r="C10" s="206"/>
      <c r="D10" s="197"/>
      <c r="E10" s="211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7"/>
      <c r="S10" s="199"/>
      <c r="T10" s="199"/>
    </row>
    <row r="11" spans="1:20" ht="18" customHeight="1" thickBot="1" x14ac:dyDescent="0.25">
      <c r="A11" s="207"/>
      <c r="B11" s="208"/>
      <c r="C11" s="208"/>
      <c r="D11" s="209"/>
      <c r="E11" s="212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8"/>
      <c r="S11" s="200"/>
      <c r="T11" s="200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s="148" customFormat="1" ht="13.5" customHeight="1" x14ac:dyDescent="0.25">
      <c r="A13" s="81" t="s">
        <v>437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s="148" customFormat="1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444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hidden="1" x14ac:dyDescent="0.25">
      <c r="A74" s="70"/>
      <c r="B74" s="30" t="s">
        <v>184</v>
      </c>
      <c r="C74" s="18"/>
      <c r="D74" s="69"/>
      <c r="E74" s="152">
        <f t="shared" ref="E74:R74" si="2">E75+E76</f>
        <v>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>P75+P76</f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0</v>
      </c>
      <c r="T74" s="157" t="e">
        <f t="shared" ref="T74:T76" si="4">R74/E74</f>
        <v>#DIV/0!</v>
      </c>
    </row>
    <row r="75" spans="1:20" ht="15" hidden="1" x14ac:dyDescent="0.25">
      <c r="A75" s="68"/>
      <c r="B75" s="67" t="s">
        <v>183</v>
      </c>
      <c r="C75" s="32" t="s">
        <v>183</v>
      </c>
      <c r="D75" s="31" t="s">
        <v>182</v>
      </c>
      <c r="E75" s="5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0</v>
      </c>
      <c r="T75" s="158" t="e">
        <f t="shared" si="4"/>
        <v>#DIV/0!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customHeight="1" x14ac:dyDescent="0.25">
      <c r="A77" s="57"/>
      <c r="B77" s="30" t="s">
        <v>179</v>
      </c>
      <c r="C77" s="30"/>
      <c r="D77" s="60"/>
      <c r="E77" s="20">
        <f t="shared" ref="E77:R77" si="5">E78+E79</f>
        <v>100000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>P78+P79</f>
        <v>0</v>
      </c>
      <c r="Q77" s="152">
        <f t="shared" si="5"/>
        <v>0</v>
      </c>
      <c r="R77" s="152">
        <f t="shared" si="5"/>
        <v>0</v>
      </c>
      <c r="S77" s="152">
        <f>E77-R77</f>
        <v>100000</v>
      </c>
      <c r="T77" s="157">
        <f t="shared" ref="T77:T138" si="6">R77/E77</f>
        <v>0</v>
      </c>
    </row>
    <row r="78" spans="1:20" ht="15" x14ac:dyDescent="0.25">
      <c r="A78" s="7"/>
      <c r="B78" s="30"/>
      <c r="C78" s="32" t="s">
        <v>178</v>
      </c>
      <c r="D78" s="31" t="s">
        <v>177</v>
      </c>
      <c r="E78" s="5">
        <v>100000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100000</v>
      </c>
      <c r="T78" s="158">
        <f t="shared" si="6"/>
        <v>0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7">SUM(F81:F100)</f>
        <v>0</v>
      </c>
      <c r="G80" s="65">
        <f t="shared" si="7"/>
        <v>0</v>
      </c>
      <c r="H80" s="65">
        <f t="shared" si="7"/>
        <v>0</v>
      </c>
      <c r="I80" s="65">
        <f t="shared" si="7"/>
        <v>0</v>
      </c>
      <c r="J80" s="65">
        <f t="shared" si="7"/>
        <v>0</v>
      </c>
      <c r="K80" s="65">
        <f t="shared" si="7"/>
        <v>0</v>
      </c>
      <c r="L80" s="65">
        <f t="shared" si="7"/>
        <v>0</v>
      </c>
      <c r="M80" s="65">
        <f t="shared" si="7"/>
        <v>0</v>
      </c>
      <c r="N80" s="65">
        <f t="shared" si="7"/>
        <v>0</v>
      </c>
      <c r="O80" s="65">
        <f t="shared" si="7"/>
        <v>0</v>
      </c>
      <c r="P80" s="65">
        <f t="shared" si="7"/>
        <v>0</v>
      </c>
      <c r="Q80" s="65">
        <f t="shared" si="7"/>
        <v>0</v>
      </c>
      <c r="R80" s="65">
        <f t="shared" si="7"/>
        <v>0</v>
      </c>
      <c r="S80" s="65"/>
      <c r="T80" s="159" t="e">
        <f t="shared" si="6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8">SUM(F81:Q81)</f>
        <v>0</v>
      </c>
      <c r="S81" s="149"/>
      <c r="T81" s="158" t="e">
        <f t="shared" si="6"/>
        <v>#DIV/0!</v>
      </c>
    </row>
    <row r="82" spans="1:20" ht="15" hidden="1" x14ac:dyDescent="0.25">
      <c r="A82" s="7"/>
      <c r="B82" s="30"/>
      <c r="C82" s="169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8"/>
        <v>0</v>
      </c>
      <c r="S82" s="149"/>
      <c r="T82" s="158" t="e">
        <f t="shared" si="6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8"/>
        <v>0</v>
      </c>
      <c r="S83" s="149"/>
      <c r="T83" s="158" t="e">
        <f t="shared" si="6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8"/>
        <v>0</v>
      </c>
      <c r="S84" s="149"/>
      <c r="T84" s="158" t="e">
        <f t="shared" si="6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8"/>
        <v>0</v>
      </c>
      <c r="S85" s="149"/>
      <c r="T85" s="158" t="e">
        <f t="shared" si="6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8"/>
        <v>0</v>
      </c>
      <c r="S86" s="149"/>
      <c r="T86" s="158" t="e">
        <f t="shared" si="6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8"/>
        <v>0</v>
      </c>
      <c r="S87" s="149"/>
      <c r="T87" s="158" t="e">
        <f t="shared" si="6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8"/>
        <v>0</v>
      </c>
      <c r="S88" s="149"/>
      <c r="T88" s="158" t="e">
        <f t="shared" si="6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8"/>
        <v>0</v>
      </c>
      <c r="S89" s="149"/>
      <c r="T89" s="158" t="e">
        <f t="shared" si="6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8"/>
        <v>0</v>
      </c>
      <c r="S90" s="149"/>
      <c r="T90" s="158" t="e">
        <f t="shared" si="6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8"/>
        <v>0</v>
      </c>
      <c r="S91" s="149"/>
      <c r="T91" s="158" t="e">
        <f t="shared" si="6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8"/>
        <v>0</v>
      </c>
      <c r="S92" s="149"/>
      <c r="T92" s="158" t="e">
        <f t="shared" si="6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8"/>
        <v>0</v>
      </c>
      <c r="S93" s="149"/>
      <c r="T93" s="158" t="e">
        <f t="shared" si="6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8"/>
        <v>0</v>
      </c>
      <c r="S94" s="149"/>
      <c r="T94" s="158" t="e">
        <f t="shared" si="6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8"/>
        <v>0</v>
      </c>
      <c r="S95" s="149"/>
      <c r="T95" s="158" t="e">
        <f t="shared" si="6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8"/>
        <v>0</v>
      </c>
      <c r="S96" s="149"/>
      <c r="T96" s="158" t="e">
        <f t="shared" si="6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8"/>
        <v>0</v>
      </c>
      <c r="S97" s="149"/>
      <c r="T97" s="158" t="e">
        <f t="shared" si="6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8"/>
        <v>0</v>
      </c>
      <c r="S98" s="149"/>
      <c r="T98" s="158" t="e">
        <f t="shared" si="6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8"/>
        <v>0</v>
      </c>
      <c r="S99" s="149"/>
      <c r="T99" s="158" t="e">
        <f t="shared" si="6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8"/>
        <v>0</v>
      </c>
      <c r="S100" s="149"/>
      <c r="T100" s="158" t="e">
        <f t="shared" si="6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9">F102+F103</f>
        <v>0</v>
      </c>
      <c r="G101" s="152">
        <f t="shared" si="9"/>
        <v>0</v>
      </c>
      <c r="H101" s="152">
        <f t="shared" si="9"/>
        <v>0</v>
      </c>
      <c r="I101" s="152">
        <f t="shared" si="9"/>
        <v>0</v>
      </c>
      <c r="J101" s="152">
        <f t="shared" si="9"/>
        <v>0</v>
      </c>
      <c r="K101" s="152">
        <f t="shared" si="9"/>
        <v>0</v>
      </c>
      <c r="L101" s="152">
        <f t="shared" si="9"/>
        <v>0</v>
      </c>
      <c r="M101" s="152">
        <f t="shared" si="9"/>
        <v>0</v>
      </c>
      <c r="N101" s="152">
        <f t="shared" si="9"/>
        <v>0</v>
      </c>
      <c r="O101" s="152">
        <f t="shared" si="9"/>
        <v>0</v>
      </c>
      <c r="P101" s="152">
        <f t="shared" si="9"/>
        <v>0</v>
      </c>
      <c r="Q101" s="152">
        <f t="shared" si="9"/>
        <v>0</v>
      </c>
      <c r="R101" s="152">
        <f t="shared" si="9"/>
        <v>0</v>
      </c>
      <c r="S101" s="152"/>
      <c r="T101" s="157" t="e">
        <f t="shared" si="6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10">SUM(F102:Q102)</f>
        <v>0</v>
      </c>
      <c r="S102" s="149"/>
      <c r="T102" s="158" t="e">
        <f t="shared" si="6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10"/>
        <v>0</v>
      </c>
      <c r="S103" s="149"/>
      <c r="T103" s="158" t="e">
        <f t="shared" si="6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1">SUM(F105:F109)</f>
        <v>0</v>
      </c>
      <c r="G104" s="152">
        <f t="shared" si="11"/>
        <v>0</v>
      </c>
      <c r="H104" s="152">
        <f t="shared" si="11"/>
        <v>0</v>
      </c>
      <c r="I104" s="152">
        <f t="shared" si="11"/>
        <v>0</v>
      </c>
      <c r="J104" s="152">
        <f t="shared" si="11"/>
        <v>0</v>
      </c>
      <c r="K104" s="152">
        <f t="shared" si="11"/>
        <v>0</v>
      </c>
      <c r="L104" s="152">
        <f t="shared" si="11"/>
        <v>0</v>
      </c>
      <c r="M104" s="152">
        <f t="shared" si="11"/>
        <v>0</v>
      </c>
      <c r="N104" s="152">
        <f t="shared" si="11"/>
        <v>0</v>
      </c>
      <c r="O104" s="152">
        <f t="shared" si="11"/>
        <v>0</v>
      </c>
      <c r="P104" s="152">
        <f t="shared" si="11"/>
        <v>0</v>
      </c>
      <c r="Q104" s="152">
        <f t="shared" si="11"/>
        <v>0</v>
      </c>
      <c r="R104" s="152">
        <f t="shared" si="11"/>
        <v>0</v>
      </c>
      <c r="S104" s="152"/>
      <c r="T104" s="157" t="e">
        <f t="shared" si="6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2">SUM(F105:Q105)</f>
        <v>0</v>
      </c>
      <c r="S105" s="149"/>
      <c r="T105" s="158" t="e">
        <f t="shared" si="6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2"/>
        <v>0</v>
      </c>
      <c r="S106" s="149"/>
      <c r="T106" s="158" t="e">
        <f t="shared" si="6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2"/>
        <v>0</v>
      </c>
      <c r="S107" s="149"/>
      <c r="T107" s="158" t="e">
        <f t="shared" si="6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2"/>
        <v>0</v>
      </c>
      <c r="S108" s="149"/>
      <c r="T108" s="158" t="e">
        <f t="shared" si="6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2"/>
        <v>0</v>
      </c>
      <c r="S109" s="149"/>
      <c r="T109" s="158" t="e">
        <f t="shared" si="6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3">F111+F112</f>
        <v>0</v>
      </c>
      <c r="G110" s="152">
        <f t="shared" si="13"/>
        <v>0</v>
      </c>
      <c r="H110" s="152">
        <f t="shared" si="13"/>
        <v>0</v>
      </c>
      <c r="I110" s="152">
        <f t="shared" si="13"/>
        <v>0</v>
      </c>
      <c r="J110" s="152">
        <f t="shared" si="13"/>
        <v>0</v>
      </c>
      <c r="K110" s="152">
        <f t="shared" si="13"/>
        <v>0</v>
      </c>
      <c r="L110" s="152">
        <f t="shared" si="13"/>
        <v>0</v>
      </c>
      <c r="M110" s="152">
        <f t="shared" si="13"/>
        <v>0</v>
      </c>
      <c r="N110" s="152">
        <f t="shared" si="13"/>
        <v>0</v>
      </c>
      <c r="O110" s="152">
        <f t="shared" si="13"/>
        <v>0</v>
      </c>
      <c r="P110" s="152">
        <f t="shared" si="13"/>
        <v>0</v>
      </c>
      <c r="Q110" s="152">
        <f t="shared" si="13"/>
        <v>0</v>
      </c>
      <c r="R110" s="152">
        <f t="shared" si="13"/>
        <v>0</v>
      </c>
      <c r="S110" s="152"/>
      <c r="T110" s="157" t="e">
        <f t="shared" si="6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4">SUM(F111:Q111)</f>
        <v>0</v>
      </c>
      <c r="S111" s="149"/>
      <c r="T111" s="158" t="e">
        <f t="shared" si="6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4"/>
        <v>0</v>
      </c>
      <c r="S112" s="149"/>
      <c r="T112" s="158" t="e">
        <f t="shared" si="6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4"/>
        <v>0</v>
      </c>
      <c r="S113" s="152"/>
      <c r="T113" s="157" t="e">
        <f t="shared" si="6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4"/>
        <v>0</v>
      </c>
      <c r="S114" s="152"/>
      <c r="T114" s="157" t="e">
        <f t="shared" si="6"/>
        <v>#DIV/0!</v>
      </c>
    </row>
    <row r="115" spans="1:20" s="8" customFormat="1" ht="23.1" hidden="1" customHeight="1" x14ac:dyDescent="0.25">
      <c r="A115" s="57"/>
      <c r="B115" s="30" t="s">
        <v>134</v>
      </c>
      <c r="C115" s="30"/>
      <c r="D115" s="31"/>
      <c r="E115" s="152">
        <f t="shared" ref="E115:S115" si="15">SUM(E116:E119)</f>
        <v>0</v>
      </c>
      <c r="F115" s="152">
        <f t="shared" si="15"/>
        <v>0</v>
      </c>
      <c r="G115" s="152">
        <f t="shared" si="15"/>
        <v>0</v>
      </c>
      <c r="H115" s="152">
        <f t="shared" si="15"/>
        <v>0</v>
      </c>
      <c r="I115" s="152">
        <f t="shared" si="15"/>
        <v>0</v>
      </c>
      <c r="J115" s="152">
        <f t="shared" si="15"/>
        <v>0</v>
      </c>
      <c r="K115" s="152">
        <f t="shared" si="15"/>
        <v>0</v>
      </c>
      <c r="L115" s="152">
        <f t="shared" si="15"/>
        <v>0</v>
      </c>
      <c r="M115" s="152">
        <f t="shared" si="15"/>
        <v>0</v>
      </c>
      <c r="N115" s="152">
        <f t="shared" si="15"/>
        <v>0</v>
      </c>
      <c r="O115" s="152">
        <f t="shared" si="15"/>
        <v>0</v>
      </c>
      <c r="P115" s="152">
        <f t="shared" si="15"/>
        <v>0</v>
      </c>
      <c r="Q115" s="152">
        <f t="shared" si="15"/>
        <v>0</v>
      </c>
      <c r="R115" s="152">
        <f t="shared" si="15"/>
        <v>0</v>
      </c>
      <c r="S115" s="152">
        <f t="shared" si="15"/>
        <v>0</v>
      </c>
      <c r="T115" s="157" t="e">
        <f t="shared" si="6"/>
        <v>#DIV/0!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6">SUM(F116:Q116)</f>
        <v>0</v>
      </c>
      <c r="S116" s="149"/>
      <c r="T116" s="158" t="e">
        <f t="shared" si="6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6"/>
        <v>0</v>
      </c>
      <c r="S117" s="149"/>
      <c r="T117" s="158" t="e">
        <f t="shared" si="6"/>
        <v>#DIV/0!</v>
      </c>
    </row>
    <row r="118" spans="1:20" ht="15" hidden="1" x14ac:dyDescent="0.25">
      <c r="A118" s="7"/>
      <c r="B118" s="30"/>
      <c r="C118" s="32" t="s">
        <v>129</v>
      </c>
      <c r="D118" s="31" t="s">
        <v>128</v>
      </c>
      <c r="E118" s="5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6"/>
        <v>0</v>
      </c>
      <c r="S118" s="149">
        <f>E118-R118</f>
        <v>0</v>
      </c>
      <c r="T118" s="158" t="e">
        <f t="shared" si="6"/>
        <v>#DIV/0!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6"/>
        <v>0</v>
      </c>
      <c r="S119" s="149">
        <f>E119-R119</f>
        <v>0</v>
      </c>
      <c r="T119" s="158" t="e">
        <f t="shared" si="6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7">SUM(F121:F123)</f>
        <v>0</v>
      </c>
      <c r="G120" s="152">
        <f t="shared" si="17"/>
        <v>0</v>
      </c>
      <c r="H120" s="152">
        <f t="shared" si="17"/>
        <v>0</v>
      </c>
      <c r="I120" s="152">
        <f t="shared" si="17"/>
        <v>0</v>
      </c>
      <c r="J120" s="152">
        <f t="shared" si="17"/>
        <v>0</v>
      </c>
      <c r="K120" s="152">
        <f t="shared" si="17"/>
        <v>0</v>
      </c>
      <c r="L120" s="152">
        <f t="shared" si="17"/>
        <v>0</v>
      </c>
      <c r="M120" s="152">
        <f t="shared" si="17"/>
        <v>0</v>
      </c>
      <c r="N120" s="152">
        <f t="shared" si="17"/>
        <v>0</v>
      </c>
      <c r="O120" s="152">
        <f t="shared" si="17"/>
        <v>0</v>
      </c>
      <c r="P120" s="152">
        <f t="shared" si="17"/>
        <v>0</v>
      </c>
      <c r="Q120" s="152">
        <f t="shared" si="17"/>
        <v>0</v>
      </c>
      <c r="R120" s="152">
        <f t="shared" si="17"/>
        <v>0</v>
      </c>
      <c r="S120" s="152"/>
      <c r="T120" s="157" t="e">
        <f t="shared" si="6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8">SUM(F121:Q121)</f>
        <v>0</v>
      </c>
      <c r="S121" s="149"/>
      <c r="T121" s="158" t="e">
        <f t="shared" si="6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8"/>
        <v>0</v>
      </c>
      <c r="S122" s="149"/>
      <c r="T122" s="158" t="e">
        <f t="shared" si="6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8"/>
        <v>0</v>
      </c>
      <c r="S123" s="149"/>
      <c r="T123" s="158" t="e">
        <f t="shared" si="6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9">SUM(G125:G155)</f>
        <v>0</v>
      </c>
      <c r="H124" s="152">
        <f t="shared" si="19"/>
        <v>0</v>
      </c>
      <c r="I124" s="152">
        <f t="shared" si="19"/>
        <v>0</v>
      </c>
      <c r="J124" s="152">
        <f t="shared" si="19"/>
        <v>0</v>
      </c>
      <c r="K124" s="152">
        <f t="shared" si="19"/>
        <v>0</v>
      </c>
      <c r="L124" s="152">
        <f t="shared" si="19"/>
        <v>0</v>
      </c>
      <c r="M124" s="152">
        <f t="shared" si="19"/>
        <v>0</v>
      </c>
      <c r="N124" s="152">
        <f t="shared" si="19"/>
        <v>0</v>
      </c>
      <c r="O124" s="152">
        <f t="shared" si="19"/>
        <v>0</v>
      </c>
      <c r="P124" s="152">
        <f t="shared" si="19"/>
        <v>0</v>
      </c>
      <c r="Q124" s="152">
        <f t="shared" si="19"/>
        <v>0</v>
      </c>
      <c r="R124" s="152">
        <f t="shared" si="19"/>
        <v>0</v>
      </c>
      <c r="S124" s="152"/>
      <c r="T124" s="157" t="e">
        <f t="shared" si="6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4" si="20">SUM(F125:Q125)</f>
        <v>0</v>
      </c>
      <c r="S125" s="149"/>
      <c r="T125" s="158" t="e">
        <f t="shared" si="6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20"/>
        <v>0</v>
      </c>
      <c r="S126" s="149"/>
      <c r="T126" s="158" t="e">
        <f t="shared" si="6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20"/>
        <v>0</v>
      </c>
      <c r="S127" s="149"/>
      <c r="T127" s="158" t="e">
        <f t="shared" si="6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20"/>
        <v>0</v>
      </c>
      <c r="S128" s="149"/>
      <c r="T128" s="158" t="e">
        <f t="shared" si="6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20"/>
        <v>0</v>
      </c>
      <c r="S129" s="149"/>
      <c r="T129" s="158" t="e">
        <f t="shared" si="6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20"/>
        <v>0</v>
      </c>
      <c r="S130" s="149"/>
      <c r="T130" s="158" t="e">
        <f t="shared" si="6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20"/>
        <v>0</v>
      </c>
      <c r="S131" s="149"/>
      <c r="T131" s="158" t="e">
        <f t="shared" si="6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20"/>
        <v>0</v>
      </c>
      <c r="S132" s="149"/>
      <c r="T132" s="158" t="e">
        <f t="shared" si="6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20"/>
        <v>0</v>
      </c>
      <c r="S133" s="149"/>
      <c r="T133" s="158" t="e">
        <f t="shared" si="6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20"/>
        <v>0</v>
      </c>
      <c r="S134" s="149"/>
      <c r="T134" s="158" t="e">
        <f t="shared" si="6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20"/>
        <v>0</v>
      </c>
      <c r="S135" s="149"/>
      <c r="T135" s="158" t="e">
        <f t="shared" si="6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20"/>
        <v>0</v>
      </c>
      <c r="S136" s="149"/>
      <c r="T136" s="158" t="e">
        <f t="shared" si="6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20"/>
        <v>0</v>
      </c>
      <c r="S137" s="149"/>
      <c r="T137" s="158" t="e">
        <f t="shared" si="6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20"/>
        <v>0</v>
      </c>
      <c r="S138" s="149"/>
      <c r="T138" s="158" t="e">
        <f t="shared" si="6"/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20"/>
        <v>0</v>
      </c>
      <c r="S139" s="149"/>
      <c r="T139" s="158" t="e">
        <f t="shared" ref="T139:T202" si="21">R139/E139</f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20"/>
        <v>0</v>
      </c>
      <c r="S140" s="149"/>
      <c r="T140" s="158" t="e">
        <f t="shared" si="21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20"/>
        <v>0</v>
      </c>
      <c r="S141" s="149"/>
      <c r="T141" s="158" t="e">
        <f t="shared" si="21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20"/>
        <v>0</v>
      </c>
      <c r="S142" s="149"/>
      <c r="T142" s="158" t="e">
        <f t="shared" si="21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20"/>
        <v>0</v>
      </c>
      <c r="S143" s="149"/>
      <c r="T143" s="158" t="e">
        <f t="shared" si="21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20"/>
        <v>0</v>
      </c>
      <c r="S144" s="149"/>
      <c r="T144" s="158" t="e">
        <f t="shared" si="21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20"/>
        <v>0</v>
      </c>
      <c r="S145" s="149"/>
      <c r="T145" s="158" t="e">
        <f t="shared" si="21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20"/>
        <v>0</v>
      </c>
      <c r="S146" s="149"/>
      <c r="T146" s="158" t="e">
        <f t="shared" si="21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20"/>
        <v>0</v>
      </c>
      <c r="S147" s="149"/>
      <c r="T147" s="158" t="e">
        <f t="shared" si="21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20"/>
        <v>0</v>
      </c>
      <c r="S148" s="149"/>
      <c r="T148" s="158" t="e">
        <f t="shared" si="21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20"/>
        <v>0</v>
      </c>
      <c r="S149" s="149"/>
      <c r="T149" s="158" t="e">
        <f t="shared" si="21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20"/>
        <v>0</v>
      </c>
      <c r="S150" s="149"/>
      <c r="T150" s="158" t="e">
        <f t="shared" si="21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20"/>
        <v>0</v>
      </c>
      <c r="S151" s="149"/>
      <c r="T151" s="158" t="e">
        <f t="shared" si="21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20"/>
        <v>0</v>
      </c>
      <c r="S152" s="149"/>
      <c r="T152" s="158" t="e">
        <f t="shared" si="21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20"/>
        <v>0</v>
      </c>
      <c r="S153" s="149"/>
      <c r="T153" s="158" t="e">
        <f t="shared" si="21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20"/>
        <v>0</v>
      </c>
      <c r="S154" s="149"/>
      <c r="T154" s="158" t="e">
        <f t="shared" si="21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ref="R155" si="22">SUM(F155:Q155)</f>
        <v>0</v>
      </c>
      <c r="S155" s="149"/>
      <c r="T155" s="158" t="e">
        <f t="shared" si="21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3">SUM(E157:E161)</f>
        <v>0</v>
      </c>
      <c r="F156" s="152">
        <f t="shared" si="23"/>
        <v>0</v>
      </c>
      <c r="G156" s="152">
        <f t="shared" si="23"/>
        <v>0</v>
      </c>
      <c r="H156" s="152">
        <f t="shared" si="23"/>
        <v>0</v>
      </c>
      <c r="I156" s="152">
        <f t="shared" si="23"/>
        <v>0</v>
      </c>
      <c r="J156" s="152">
        <f t="shared" si="23"/>
        <v>0</v>
      </c>
      <c r="K156" s="152">
        <f t="shared" si="23"/>
        <v>0</v>
      </c>
      <c r="L156" s="152">
        <f t="shared" si="23"/>
        <v>0</v>
      </c>
      <c r="M156" s="152">
        <f t="shared" si="23"/>
        <v>0</v>
      </c>
      <c r="N156" s="152">
        <f t="shared" si="23"/>
        <v>0</v>
      </c>
      <c r="O156" s="152">
        <f t="shared" si="23"/>
        <v>0</v>
      </c>
      <c r="P156" s="152">
        <f t="shared" si="23"/>
        <v>0</v>
      </c>
      <c r="Q156" s="152">
        <f t="shared" si="23"/>
        <v>0</v>
      </c>
      <c r="R156" s="152">
        <f t="shared" si="23"/>
        <v>0</v>
      </c>
      <c r="S156" s="152">
        <f t="shared" ref="S156:S160" si="24">E156-R156</f>
        <v>0</v>
      </c>
      <c r="T156" s="157" t="e">
        <f t="shared" si="21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1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4"/>
        <v>0</v>
      </c>
      <c r="T158" s="158" t="e">
        <f t="shared" si="21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4"/>
        <v>0</v>
      </c>
      <c r="T159" s="158" t="e">
        <f t="shared" si="21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4"/>
        <v>0</v>
      </c>
      <c r="T160" s="158" t="e">
        <f t="shared" si="21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1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5">SUM(F163:F165)</f>
        <v>0</v>
      </c>
      <c r="G162" s="152">
        <f t="shared" si="25"/>
        <v>0</v>
      </c>
      <c r="H162" s="152">
        <f t="shared" si="25"/>
        <v>0</v>
      </c>
      <c r="I162" s="152">
        <f t="shared" si="25"/>
        <v>0</v>
      </c>
      <c r="J162" s="152">
        <f t="shared" si="25"/>
        <v>0</v>
      </c>
      <c r="K162" s="152">
        <f t="shared" si="25"/>
        <v>0</v>
      </c>
      <c r="L162" s="152">
        <f t="shared" si="25"/>
        <v>0</v>
      </c>
      <c r="M162" s="152">
        <f t="shared" si="25"/>
        <v>0</v>
      </c>
      <c r="N162" s="152">
        <f t="shared" si="25"/>
        <v>0</v>
      </c>
      <c r="O162" s="152">
        <f t="shared" si="25"/>
        <v>0</v>
      </c>
      <c r="P162" s="152">
        <f t="shared" si="25"/>
        <v>0</v>
      </c>
      <c r="Q162" s="152">
        <f t="shared" si="25"/>
        <v>0</v>
      </c>
      <c r="R162" s="152">
        <f t="shared" si="25"/>
        <v>0</v>
      </c>
      <c r="S162" s="152"/>
      <c r="T162" s="157" t="e">
        <f t="shared" si="21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1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1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1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1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6">SUM(E168:E180)</f>
        <v>0</v>
      </c>
      <c r="F167" s="151">
        <f t="shared" si="26"/>
        <v>0</v>
      </c>
      <c r="G167" s="151">
        <f t="shared" si="26"/>
        <v>0</v>
      </c>
      <c r="H167" s="151">
        <f t="shared" si="26"/>
        <v>0</v>
      </c>
      <c r="I167" s="151">
        <f t="shared" si="26"/>
        <v>0</v>
      </c>
      <c r="J167" s="151">
        <f t="shared" si="26"/>
        <v>0</v>
      </c>
      <c r="K167" s="151">
        <f t="shared" si="26"/>
        <v>0</v>
      </c>
      <c r="L167" s="151">
        <f t="shared" si="26"/>
        <v>0</v>
      </c>
      <c r="M167" s="151">
        <f t="shared" si="26"/>
        <v>0</v>
      </c>
      <c r="N167" s="151">
        <f t="shared" si="26"/>
        <v>0</v>
      </c>
      <c r="O167" s="151">
        <f t="shared" si="26"/>
        <v>0</v>
      </c>
      <c r="P167" s="151">
        <f t="shared" si="26"/>
        <v>0</v>
      </c>
      <c r="Q167" s="151">
        <f t="shared" si="26"/>
        <v>0</v>
      </c>
      <c r="R167" s="151">
        <f t="shared" si="26"/>
        <v>0</v>
      </c>
      <c r="S167" s="151"/>
      <c r="T167" s="160" t="e">
        <f t="shared" si="21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7">SUM(F168:Q168)</f>
        <v>0</v>
      </c>
      <c r="S168" s="149"/>
      <c r="T168" s="158" t="e">
        <f t="shared" si="21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7"/>
        <v>0</v>
      </c>
      <c r="S169" s="149"/>
      <c r="T169" s="158" t="e">
        <f t="shared" si="21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7"/>
        <v>0</v>
      </c>
      <c r="S170" s="149"/>
      <c r="T170" s="158" t="e">
        <f t="shared" si="21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7"/>
        <v>0</v>
      </c>
      <c r="S171" s="149"/>
      <c r="T171" s="158" t="e">
        <f t="shared" si="21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7"/>
        <v>0</v>
      </c>
      <c r="S172" s="149"/>
      <c r="T172" s="158" t="e">
        <f t="shared" si="21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7"/>
        <v>0</v>
      </c>
      <c r="S173" s="149"/>
      <c r="T173" s="158" t="e">
        <f t="shared" si="21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7"/>
        <v>0</v>
      </c>
      <c r="S174" s="149"/>
      <c r="T174" s="158" t="e">
        <f t="shared" si="21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7"/>
        <v>0</v>
      </c>
      <c r="S175" s="149"/>
      <c r="T175" s="158" t="e">
        <f t="shared" si="21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7"/>
        <v>0</v>
      </c>
      <c r="S176" s="149"/>
      <c r="T176" s="158" t="e">
        <f t="shared" si="21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7"/>
        <v>0</v>
      </c>
      <c r="S177" s="149"/>
      <c r="T177" s="158" t="e">
        <f t="shared" si="21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7"/>
        <v>0</v>
      </c>
      <c r="S178" s="149"/>
      <c r="T178" s="158" t="e">
        <f t="shared" si="21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7"/>
        <v>0</v>
      </c>
      <c r="S179" s="149"/>
      <c r="T179" s="158" t="e">
        <f t="shared" si="21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7"/>
        <v>0</v>
      </c>
      <c r="S180" s="149"/>
      <c r="T180" s="158" t="e">
        <f t="shared" si="21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1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8">E167+E166+E162+E156+E124+E120+E115+E114+E113+E110+E104+E101+E80+E77+E74</f>
        <v>100000</v>
      </c>
      <c r="F182" s="151">
        <f t="shared" si="28"/>
        <v>0</v>
      </c>
      <c r="G182" s="151">
        <f t="shared" si="28"/>
        <v>0</v>
      </c>
      <c r="H182" s="151">
        <f t="shared" si="28"/>
        <v>0</v>
      </c>
      <c r="I182" s="151">
        <f t="shared" si="28"/>
        <v>0</v>
      </c>
      <c r="J182" s="151">
        <f t="shared" si="28"/>
        <v>0</v>
      </c>
      <c r="K182" s="151">
        <f t="shared" si="28"/>
        <v>0</v>
      </c>
      <c r="L182" s="151">
        <f t="shared" si="28"/>
        <v>0</v>
      </c>
      <c r="M182" s="151">
        <f t="shared" si="28"/>
        <v>0</v>
      </c>
      <c r="N182" s="151">
        <f t="shared" si="28"/>
        <v>0</v>
      </c>
      <c r="O182" s="151">
        <f t="shared" si="28"/>
        <v>0</v>
      </c>
      <c r="P182" s="151">
        <f t="shared" si="28"/>
        <v>0</v>
      </c>
      <c r="Q182" s="151">
        <f t="shared" si="28"/>
        <v>0</v>
      </c>
      <c r="R182" s="151">
        <f t="shared" si="28"/>
        <v>0</v>
      </c>
      <c r="S182" s="151">
        <f>E182-R182</f>
        <v>100000</v>
      </c>
      <c r="T182" s="160">
        <f t="shared" si="21"/>
        <v>0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1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1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1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1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1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9">F186</f>
        <v>0</v>
      </c>
      <c r="G188" s="151">
        <f t="shared" si="29"/>
        <v>0</v>
      </c>
      <c r="H188" s="151">
        <f t="shared" si="29"/>
        <v>0</v>
      </c>
      <c r="I188" s="151">
        <f t="shared" si="29"/>
        <v>0</v>
      </c>
      <c r="J188" s="151">
        <f t="shared" si="29"/>
        <v>0</v>
      </c>
      <c r="K188" s="151">
        <f t="shared" si="29"/>
        <v>0</v>
      </c>
      <c r="L188" s="151">
        <f t="shared" si="29"/>
        <v>0</v>
      </c>
      <c r="M188" s="151">
        <f t="shared" si="29"/>
        <v>0</v>
      </c>
      <c r="N188" s="151">
        <f t="shared" si="29"/>
        <v>0</v>
      </c>
      <c r="O188" s="151">
        <f t="shared" si="29"/>
        <v>0</v>
      </c>
      <c r="P188" s="151">
        <f t="shared" si="29"/>
        <v>0</v>
      </c>
      <c r="Q188" s="151">
        <f t="shared" si="29"/>
        <v>0</v>
      </c>
      <c r="R188" s="151">
        <f t="shared" si="29"/>
        <v>0</v>
      </c>
      <c r="S188" s="151">
        <f>E188-R188</f>
        <v>0</v>
      </c>
      <c r="T188" s="160" t="e">
        <f t="shared" si="21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1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1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1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1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1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30">F195+F196</f>
        <v>0</v>
      </c>
      <c r="G194" s="34">
        <f t="shared" si="30"/>
        <v>0</v>
      </c>
      <c r="H194" s="34">
        <f t="shared" si="30"/>
        <v>0</v>
      </c>
      <c r="I194" s="34">
        <f t="shared" si="30"/>
        <v>0</v>
      </c>
      <c r="J194" s="34">
        <f t="shared" si="30"/>
        <v>0</v>
      </c>
      <c r="K194" s="34">
        <f t="shared" si="30"/>
        <v>0</v>
      </c>
      <c r="L194" s="34">
        <f t="shared" si="30"/>
        <v>0</v>
      </c>
      <c r="M194" s="34">
        <f t="shared" si="30"/>
        <v>0</v>
      </c>
      <c r="N194" s="34">
        <f t="shared" si="30"/>
        <v>0</v>
      </c>
      <c r="O194" s="34">
        <f t="shared" si="30"/>
        <v>0</v>
      </c>
      <c r="P194" s="34">
        <f t="shared" si="30"/>
        <v>0</v>
      </c>
      <c r="Q194" s="34">
        <f t="shared" si="30"/>
        <v>0</v>
      </c>
      <c r="R194" s="34">
        <f t="shared" si="30"/>
        <v>0</v>
      </c>
      <c r="S194" s="34"/>
      <c r="T194" s="163" t="e">
        <f t="shared" si="21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1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1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31">SUM(F198:F205)</f>
        <v>0</v>
      </c>
      <c r="G197" s="33">
        <f t="shared" si="31"/>
        <v>0</v>
      </c>
      <c r="H197" s="33">
        <f t="shared" si="31"/>
        <v>0</v>
      </c>
      <c r="I197" s="33">
        <f t="shared" si="31"/>
        <v>0</v>
      </c>
      <c r="J197" s="33">
        <f t="shared" si="31"/>
        <v>0</v>
      </c>
      <c r="K197" s="33">
        <f t="shared" si="31"/>
        <v>0</v>
      </c>
      <c r="L197" s="33">
        <f t="shared" si="31"/>
        <v>0</v>
      </c>
      <c r="M197" s="33">
        <f t="shared" si="31"/>
        <v>0</v>
      </c>
      <c r="N197" s="33">
        <f t="shared" si="31"/>
        <v>0</v>
      </c>
      <c r="O197" s="33">
        <f t="shared" si="31"/>
        <v>0</v>
      </c>
      <c r="P197" s="33">
        <f t="shared" si="31"/>
        <v>0</v>
      </c>
      <c r="Q197" s="33">
        <f t="shared" si="31"/>
        <v>0</v>
      </c>
      <c r="R197" s="33">
        <f t="shared" si="31"/>
        <v>0</v>
      </c>
      <c r="S197" s="33"/>
      <c r="T197" s="162" t="e">
        <f t="shared" si="21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2">SUM(F198:Q198)</f>
        <v>0</v>
      </c>
      <c r="S198" s="149"/>
      <c r="T198" s="158" t="e">
        <f t="shared" si="21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2"/>
        <v>0</v>
      </c>
      <c r="S199" s="149"/>
      <c r="T199" s="158" t="e">
        <f t="shared" si="21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2"/>
        <v>0</v>
      </c>
      <c r="S200" s="149"/>
      <c r="T200" s="158" t="e">
        <f t="shared" si="21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2"/>
        <v>0</v>
      </c>
      <c r="S201" s="149"/>
      <c r="T201" s="158" t="e">
        <f t="shared" si="21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2"/>
        <v>0</v>
      </c>
      <c r="S202" s="149"/>
      <c r="T202" s="158" t="e">
        <f t="shared" si="21"/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2"/>
        <v>0</v>
      </c>
      <c r="S203" s="149"/>
      <c r="T203" s="158" t="e">
        <f t="shared" ref="T203:T223" si="33">R203/E203</f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2"/>
        <v>0</v>
      </c>
      <c r="S204" s="149"/>
      <c r="T204" s="158" t="e">
        <f t="shared" si="33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2"/>
        <v>0</v>
      </c>
      <c r="S205" s="149"/>
      <c r="T205" s="158" t="e">
        <f t="shared" si="33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4">SUM(F207:F208)</f>
        <v>0</v>
      </c>
      <c r="G206" s="33">
        <f t="shared" si="34"/>
        <v>0</v>
      </c>
      <c r="H206" s="33">
        <f t="shared" si="34"/>
        <v>0</v>
      </c>
      <c r="I206" s="33">
        <f t="shared" si="34"/>
        <v>0</v>
      </c>
      <c r="J206" s="33">
        <f t="shared" si="34"/>
        <v>0</v>
      </c>
      <c r="K206" s="33">
        <f t="shared" si="34"/>
        <v>0</v>
      </c>
      <c r="L206" s="33">
        <f t="shared" si="34"/>
        <v>0</v>
      </c>
      <c r="M206" s="33">
        <f t="shared" si="34"/>
        <v>0</v>
      </c>
      <c r="N206" s="33">
        <f t="shared" si="34"/>
        <v>0</v>
      </c>
      <c r="O206" s="33">
        <f t="shared" si="34"/>
        <v>0</v>
      </c>
      <c r="P206" s="33">
        <f t="shared" si="34"/>
        <v>0</v>
      </c>
      <c r="Q206" s="33">
        <f t="shared" si="34"/>
        <v>0</v>
      </c>
      <c r="R206" s="33">
        <f t="shared" si="34"/>
        <v>0</v>
      </c>
      <c r="S206" s="33"/>
      <c r="T206" s="162" t="e">
        <f t="shared" si="33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3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3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5">F210+F211</f>
        <v>0</v>
      </c>
      <c r="G209" s="33">
        <f t="shared" si="35"/>
        <v>0</v>
      </c>
      <c r="H209" s="33">
        <f t="shared" si="35"/>
        <v>0</v>
      </c>
      <c r="I209" s="33">
        <f t="shared" si="35"/>
        <v>0</v>
      </c>
      <c r="J209" s="33">
        <f t="shared" si="35"/>
        <v>0</v>
      </c>
      <c r="K209" s="33">
        <f t="shared" si="35"/>
        <v>0</v>
      </c>
      <c r="L209" s="33">
        <f t="shared" si="35"/>
        <v>0</v>
      </c>
      <c r="M209" s="33">
        <f t="shared" si="35"/>
        <v>0</v>
      </c>
      <c r="N209" s="33">
        <f t="shared" si="35"/>
        <v>0</v>
      </c>
      <c r="O209" s="33">
        <f t="shared" si="35"/>
        <v>0</v>
      </c>
      <c r="P209" s="33">
        <f t="shared" si="35"/>
        <v>0</v>
      </c>
      <c r="Q209" s="33">
        <f t="shared" si="35"/>
        <v>0</v>
      </c>
      <c r="R209" s="33">
        <f t="shared" si="35"/>
        <v>0</v>
      </c>
      <c r="S209" s="33"/>
      <c r="T209" s="162" t="e">
        <f t="shared" si="33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3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3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3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6">F214+F215</f>
        <v>0</v>
      </c>
      <c r="G213" s="33">
        <f t="shared" si="36"/>
        <v>0</v>
      </c>
      <c r="H213" s="33">
        <f t="shared" si="36"/>
        <v>0</v>
      </c>
      <c r="I213" s="33">
        <f t="shared" si="36"/>
        <v>0</v>
      </c>
      <c r="J213" s="33">
        <f t="shared" si="36"/>
        <v>0</v>
      </c>
      <c r="K213" s="33">
        <f t="shared" si="36"/>
        <v>0</v>
      </c>
      <c r="L213" s="33">
        <f t="shared" si="36"/>
        <v>0</v>
      </c>
      <c r="M213" s="33">
        <f t="shared" si="36"/>
        <v>0</v>
      </c>
      <c r="N213" s="33">
        <f t="shared" si="36"/>
        <v>0</v>
      </c>
      <c r="O213" s="33">
        <f t="shared" si="36"/>
        <v>0</v>
      </c>
      <c r="P213" s="33">
        <f t="shared" si="36"/>
        <v>0</v>
      </c>
      <c r="Q213" s="33">
        <f t="shared" si="36"/>
        <v>0</v>
      </c>
      <c r="R213" s="33">
        <f t="shared" si="36"/>
        <v>0</v>
      </c>
      <c r="S213" s="33"/>
      <c r="T213" s="162" t="e">
        <f t="shared" si="33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3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3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3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7">F213+F212+F209+F206+F197+F194+F193+F192</f>
        <v>0</v>
      </c>
      <c r="G217" s="151">
        <f t="shared" si="37"/>
        <v>0</v>
      </c>
      <c r="H217" s="151">
        <f t="shared" si="37"/>
        <v>0</v>
      </c>
      <c r="I217" s="151">
        <f t="shared" si="37"/>
        <v>0</v>
      </c>
      <c r="J217" s="151">
        <f t="shared" si="37"/>
        <v>0</v>
      </c>
      <c r="K217" s="151">
        <f t="shared" si="37"/>
        <v>0</v>
      </c>
      <c r="L217" s="151">
        <f t="shared" si="37"/>
        <v>0</v>
      </c>
      <c r="M217" s="151">
        <f t="shared" si="37"/>
        <v>0</v>
      </c>
      <c r="N217" s="151">
        <f t="shared" si="37"/>
        <v>0</v>
      </c>
      <c r="O217" s="151">
        <f t="shared" si="37"/>
        <v>0</v>
      </c>
      <c r="P217" s="151">
        <f t="shared" si="37"/>
        <v>0</v>
      </c>
      <c r="Q217" s="151">
        <f t="shared" si="37"/>
        <v>0</v>
      </c>
      <c r="R217" s="151">
        <f t="shared" si="37"/>
        <v>0</v>
      </c>
      <c r="S217" s="151">
        <f>E217-R217</f>
        <v>0</v>
      </c>
      <c r="T217" s="160" t="e">
        <f t="shared" si="33"/>
        <v>#DIV/0!</v>
      </c>
    </row>
    <row r="218" spans="1:20" s="3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3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8">E217+E188+E182+E70</f>
        <v>100000</v>
      </c>
      <c r="F219" s="20">
        <f t="shared" si="38"/>
        <v>0</v>
      </c>
      <c r="G219" s="20">
        <f t="shared" si="38"/>
        <v>0</v>
      </c>
      <c r="H219" s="20">
        <f t="shared" si="38"/>
        <v>0</v>
      </c>
      <c r="I219" s="20">
        <f t="shared" si="38"/>
        <v>0</v>
      </c>
      <c r="J219" s="20">
        <f t="shared" si="38"/>
        <v>0</v>
      </c>
      <c r="K219" s="20">
        <f t="shared" si="38"/>
        <v>0</v>
      </c>
      <c r="L219" s="20">
        <f t="shared" si="38"/>
        <v>0</v>
      </c>
      <c r="M219" s="20">
        <f t="shared" si="38"/>
        <v>0</v>
      </c>
      <c r="N219" s="20">
        <f t="shared" si="38"/>
        <v>0</v>
      </c>
      <c r="O219" s="20">
        <f t="shared" si="38"/>
        <v>0</v>
      </c>
      <c r="P219" s="20">
        <f t="shared" si="38"/>
        <v>0</v>
      </c>
      <c r="Q219" s="20">
        <f t="shared" si="38"/>
        <v>0</v>
      </c>
      <c r="R219" s="20">
        <f t="shared" si="38"/>
        <v>0</v>
      </c>
      <c r="S219" s="20">
        <f t="shared" si="38"/>
        <v>100000</v>
      </c>
      <c r="T219" s="164">
        <f t="shared" si="33"/>
        <v>0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3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3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3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9">E221+E219</f>
        <v>100000</v>
      </c>
      <c r="F223" s="10">
        <f t="shared" si="39"/>
        <v>0</v>
      </c>
      <c r="G223" s="10">
        <f t="shared" si="39"/>
        <v>0</v>
      </c>
      <c r="H223" s="10">
        <f t="shared" si="39"/>
        <v>0</v>
      </c>
      <c r="I223" s="10">
        <f t="shared" si="39"/>
        <v>0</v>
      </c>
      <c r="J223" s="10">
        <f t="shared" si="39"/>
        <v>0</v>
      </c>
      <c r="K223" s="10">
        <f t="shared" si="39"/>
        <v>0</v>
      </c>
      <c r="L223" s="10">
        <f t="shared" si="39"/>
        <v>0</v>
      </c>
      <c r="M223" s="10">
        <f t="shared" si="39"/>
        <v>0</v>
      </c>
      <c r="N223" s="10">
        <f t="shared" si="39"/>
        <v>0</v>
      </c>
      <c r="O223" s="10">
        <f t="shared" si="39"/>
        <v>0</v>
      </c>
      <c r="P223" s="10">
        <f t="shared" si="39"/>
        <v>0</v>
      </c>
      <c r="Q223" s="10">
        <f t="shared" si="39"/>
        <v>0</v>
      </c>
      <c r="R223" s="10">
        <f t="shared" si="39"/>
        <v>0</v>
      </c>
      <c r="S223" s="10">
        <f t="shared" si="39"/>
        <v>100000</v>
      </c>
      <c r="T223" s="165">
        <f t="shared" si="33"/>
        <v>0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s="148" customFormat="1" x14ac:dyDescent="0.2">
      <c r="A228" s="148" t="s">
        <v>433</v>
      </c>
      <c r="B228" s="150"/>
      <c r="D228" s="148" t="s">
        <v>434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70"/>
      <c r="S228" s="170" t="s">
        <v>435</v>
      </c>
      <c r="T228" s="155"/>
      <c r="U228" s="154"/>
    </row>
    <row r="229" spans="1:21" s="148" customFormat="1" x14ac:dyDescent="0.2">
      <c r="B229" s="150"/>
      <c r="E229" s="153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70"/>
      <c r="S229" s="170"/>
      <c r="T229" s="155"/>
      <c r="U229" s="154"/>
    </row>
    <row r="230" spans="1:21" s="148" customFormat="1" x14ac:dyDescent="0.2">
      <c r="B230" s="150"/>
      <c r="E230" s="153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70"/>
      <c r="S230" s="170"/>
      <c r="T230" s="155"/>
      <c r="U230" s="154"/>
    </row>
    <row r="231" spans="1:21" s="167" customFormat="1" x14ac:dyDescent="0.2">
      <c r="A231" s="167" t="s">
        <v>442</v>
      </c>
      <c r="B231" s="15"/>
      <c r="D231" s="167" t="s">
        <v>440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71"/>
      <c r="S231" s="171" t="s">
        <v>445</v>
      </c>
      <c r="T231" s="168"/>
      <c r="U231" s="153"/>
    </row>
    <row r="232" spans="1:21" s="148" customFormat="1" x14ac:dyDescent="0.2">
      <c r="A232" s="148" t="s">
        <v>443</v>
      </c>
      <c r="B232" s="150"/>
      <c r="D232" s="148" t="s">
        <v>441</v>
      </c>
      <c r="E232" s="153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70"/>
      <c r="S232" s="170" t="s">
        <v>439</v>
      </c>
      <c r="T232" s="155"/>
      <c r="U232" s="154"/>
    </row>
    <row r="235" spans="1:21" x14ac:dyDescent="0.2">
      <c r="S235" s="1" t="s">
        <v>447</v>
      </c>
    </row>
    <row r="238" spans="1:21" x14ac:dyDescent="0.2">
      <c r="S238" s="153" t="s">
        <v>448</v>
      </c>
    </row>
    <row r="239" spans="1:21" x14ac:dyDescent="0.2">
      <c r="S239" s="1" t="s">
        <v>449</v>
      </c>
    </row>
  </sheetData>
  <mergeCells count="14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  <mergeCell ref="A6:T6"/>
    <mergeCell ref="F9:Q9"/>
  </mergeCells>
  <printOptions horizontalCentered="1" gridLinesSet="0"/>
  <pageMargins left="0.2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FARS-CONT</vt:lpstr>
      <vt:lpstr>FARS-101-SUMMARY</vt:lpstr>
      <vt:lpstr>Pamana-DSWD-LGU</vt:lpstr>
      <vt:lpstr>DFAT (PDPB)</vt:lpstr>
      <vt:lpstr>'DFAT (PDPB)'!Print_Area</vt:lpstr>
      <vt:lpstr>'Pamana-DSWD-LGU'!Print_Area</vt:lpstr>
      <vt:lpstr>'DFAT (PDPB)'!Print_Titles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Jennifer C. Tumbali</cp:lastModifiedBy>
  <cp:lastPrinted>2020-10-29T08:18:36Z</cp:lastPrinted>
  <dcterms:created xsi:type="dcterms:W3CDTF">2014-02-12T09:14:44Z</dcterms:created>
  <dcterms:modified xsi:type="dcterms:W3CDTF">2020-10-29T08:18:38Z</dcterms:modified>
</cp:coreProperties>
</file>