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fdelgado\Desktop\FARs\FARs 2021\1 January\"/>
    </mc:Choice>
  </mc:AlternateContent>
  <bookViews>
    <workbookView xWindow="0" yWindow="0" windowWidth="14250" windowHeight="900" activeTab="1"/>
  </bookViews>
  <sheets>
    <sheet name="FAR 04 MDS FC 01 (Jan)" sheetId="1" r:id="rId1"/>
    <sheet name="SUMMARY (Jan)" sheetId="2" r:id="rId2"/>
  </sheets>
  <externalReferences>
    <externalReference r:id="rId3"/>
  </externalReferences>
  <definedNames>
    <definedName name="_xlnm.Print_Area" localSheetId="0">'FAR 04 MDS FC 01 (Jan)'!$A$1:$AB$68</definedName>
    <definedName name="_xlnm.Print_Area" localSheetId="1">'SUMMARY (Jan)'!$A$1:$E$45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1" i="2"/>
  <c r="B18" i="2"/>
  <c r="B14" i="2"/>
  <c r="B32" i="2" s="1"/>
  <c r="L86" i="1"/>
  <c r="L83" i="1"/>
  <c r="AB52" i="1"/>
  <c r="V52" i="1"/>
  <c r="V53" i="1" s="1"/>
  <c r="T52" i="1"/>
  <c r="T53" i="1" s="1"/>
  <c r="S52" i="1"/>
  <c r="R52" i="1"/>
  <c r="R53" i="1" s="1"/>
  <c r="O52" i="1"/>
  <c r="O53" i="1" s="1"/>
  <c r="M52" i="1"/>
  <c r="M53" i="1" s="1"/>
  <c r="L52" i="1"/>
  <c r="L53" i="1" s="1"/>
  <c r="J52" i="1"/>
  <c r="H52" i="1"/>
  <c r="H53" i="1" s="1"/>
  <c r="E52" i="1"/>
  <c r="E53" i="1" s="1"/>
  <c r="D52" i="1"/>
  <c r="D53" i="1" s="1"/>
  <c r="C52" i="1"/>
  <c r="C53" i="1" s="1"/>
  <c r="B52" i="1"/>
  <c r="B53" i="1" s="1"/>
  <c r="AA51" i="1"/>
  <c r="W51" i="1"/>
  <c r="U51" i="1"/>
  <c r="Q51" i="1"/>
  <c r="P51" i="1"/>
  <c r="K51" i="1"/>
  <c r="F51" i="1"/>
  <c r="AA50" i="1"/>
  <c r="W50" i="1"/>
  <c r="U50" i="1"/>
  <c r="P50" i="1"/>
  <c r="K50" i="1"/>
  <c r="F50" i="1"/>
  <c r="Q50" i="1" s="1"/>
  <c r="Z49" i="1"/>
  <c r="Y49" i="1"/>
  <c r="X49" i="1"/>
  <c r="U49" i="1"/>
  <c r="P49" i="1"/>
  <c r="G49" i="1"/>
  <c r="K49" i="1" s="1"/>
  <c r="K52" i="1" s="1"/>
  <c r="F49" i="1"/>
  <c r="Q49" i="1" s="1"/>
  <c r="Z48" i="1"/>
  <c r="X48" i="1"/>
  <c r="AA48" i="1" s="1"/>
  <c r="W48" i="1"/>
  <c r="U48" i="1"/>
  <c r="P48" i="1"/>
  <c r="K48" i="1"/>
  <c r="F48" i="1"/>
  <c r="Q48" i="1" s="1"/>
  <c r="Z47" i="1"/>
  <c r="X47" i="1"/>
  <c r="W47" i="1"/>
  <c r="AA47" i="1" s="1"/>
  <c r="U47" i="1"/>
  <c r="AA46" i="1"/>
  <c r="Z46" i="1"/>
  <c r="X46" i="1"/>
  <c r="X52" i="1" s="1"/>
  <c r="X53" i="1" s="1"/>
  <c r="W46" i="1"/>
  <c r="K46" i="1"/>
  <c r="F46" i="1"/>
  <c r="Q46" i="1" s="1"/>
  <c r="Z45" i="1"/>
  <c r="Z52" i="1" s="1"/>
  <c r="Y45" i="1"/>
  <c r="X45" i="1"/>
  <c r="W45" i="1"/>
  <c r="U45" i="1"/>
  <c r="U52" i="1" s="1"/>
  <c r="P45" i="1"/>
  <c r="P52" i="1" s="1"/>
  <c r="K45" i="1"/>
  <c r="F45" i="1"/>
  <c r="Q45" i="1" s="1"/>
  <c r="Q52" i="1" s="1"/>
  <c r="X44" i="1"/>
  <c r="U44" i="1"/>
  <c r="Q44" i="1"/>
  <c r="AA44" i="1" s="1"/>
  <c r="P44" i="1"/>
  <c r="K44" i="1"/>
  <c r="F44" i="1"/>
  <c r="AB42" i="1"/>
  <c r="AB53" i="1" s="1"/>
  <c r="V42" i="1"/>
  <c r="T42" i="1"/>
  <c r="S42" i="1"/>
  <c r="R42" i="1"/>
  <c r="O42" i="1"/>
  <c r="M42" i="1"/>
  <c r="L42" i="1"/>
  <c r="J42" i="1"/>
  <c r="H42" i="1"/>
  <c r="G42" i="1"/>
  <c r="E42" i="1"/>
  <c r="D42" i="1"/>
  <c r="C42" i="1"/>
  <c r="B42" i="1"/>
  <c r="Z41" i="1"/>
  <c r="X41" i="1"/>
  <c r="W41" i="1"/>
  <c r="AA41" i="1" s="1"/>
  <c r="U41" i="1"/>
  <c r="Q41" i="1"/>
  <c r="P41" i="1"/>
  <c r="K41" i="1"/>
  <c r="F41" i="1"/>
  <c r="Z40" i="1"/>
  <c r="X40" i="1"/>
  <c r="AA40" i="1" s="1"/>
  <c r="W40" i="1"/>
  <c r="U40" i="1"/>
  <c r="P40" i="1"/>
  <c r="K40" i="1"/>
  <c r="F40" i="1"/>
  <c r="Q40" i="1" s="1"/>
  <c r="Z39" i="1"/>
  <c r="Y39" i="1"/>
  <c r="X39" i="1"/>
  <c r="W39" i="1"/>
  <c r="AA39" i="1" s="1"/>
  <c r="U39" i="1"/>
  <c r="S39" i="1"/>
  <c r="P39" i="1"/>
  <c r="K39" i="1"/>
  <c r="Q39" i="1" s="1"/>
  <c r="F39" i="1"/>
  <c r="AA38" i="1"/>
  <c r="Z38" i="1"/>
  <c r="X38" i="1"/>
  <c r="W38" i="1"/>
  <c r="U38" i="1"/>
  <c r="P38" i="1"/>
  <c r="K38" i="1"/>
  <c r="F38" i="1"/>
  <c r="Q38" i="1" s="1"/>
  <c r="Z37" i="1"/>
  <c r="X37" i="1"/>
  <c r="W37" i="1"/>
  <c r="AA37" i="1" s="1"/>
  <c r="U37" i="1"/>
  <c r="K37" i="1"/>
  <c r="F37" i="1"/>
  <c r="AA36" i="1"/>
  <c r="Z36" i="1"/>
  <c r="X36" i="1"/>
  <c r="W36" i="1"/>
  <c r="U36" i="1"/>
  <c r="P36" i="1"/>
  <c r="K36" i="1"/>
  <c r="F36" i="1"/>
  <c r="Q36" i="1" s="1"/>
  <c r="Z35" i="1"/>
  <c r="Z42" i="1" s="1"/>
  <c r="Y35" i="1"/>
  <c r="Y42" i="1" s="1"/>
  <c r="Y53" i="1" s="1"/>
  <c r="X35" i="1"/>
  <c r="X42" i="1" s="1"/>
  <c r="W35" i="1"/>
  <c r="AA35" i="1" s="1"/>
  <c r="U35" i="1"/>
  <c r="P35" i="1"/>
  <c r="P42" i="1" s="1"/>
  <c r="K35" i="1"/>
  <c r="K42" i="1" s="1"/>
  <c r="F35" i="1"/>
  <c r="Q35" i="1" s="1"/>
  <c r="Z34" i="1"/>
  <c r="X34" i="1"/>
  <c r="W34" i="1"/>
  <c r="U34" i="1"/>
  <c r="U42" i="1" s="1"/>
  <c r="Q34" i="1"/>
  <c r="AA34" i="1" s="1"/>
  <c r="P34" i="1"/>
  <c r="K34" i="1"/>
  <c r="F34" i="1"/>
  <c r="AB32" i="1"/>
  <c r="V32" i="1"/>
  <c r="T32" i="1"/>
  <c r="R32" i="1"/>
  <c r="O32" i="1"/>
  <c r="N32" i="1"/>
  <c r="M32" i="1"/>
  <c r="L32" i="1"/>
  <c r="J32" i="1"/>
  <c r="I32" i="1"/>
  <c r="H32" i="1"/>
  <c r="G32" i="1"/>
  <c r="E32" i="1"/>
  <c r="D32" i="1"/>
  <c r="C32" i="1"/>
  <c r="B32" i="1"/>
  <c r="AA31" i="1"/>
  <c r="Z31" i="1"/>
  <c r="X31" i="1"/>
  <c r="W31" i="1"/>
  <c r="U31" i="1"/>
  <c r="P31" i="1"/>
  <c r="K31" i="1"/>
  <c r="F31" i="1"/>
  <c r="Q31" i="1" s="1"/>
  <c r="Z30" i="1"/>
  <c r="X30" i="1"/>
  <c r="W30" i="1"/>
  <c r="AA30" i="1" s="1"/>
  <c r="U30" i="1"/>
  <c r="P30" i="1"/>
  <c r="K30" i="1"/>
  <c r="F30" i="1"/>
  <c r="Q30" i="1" s="1"/>
  <c r="Z29" i="1"/>
  <c r="Y29" i="1"/>
  <c r="W29" i="1"/>
  <c r="S29" i="1"/>
  <c r="X29" i="1" s="1"/>
  <c r="AA29" i="1" s="1"/>
  <c r="P29" i="1"/>
  <c r="K29" i="1"/>
  <c r="F29" i="1"/>
  <c r="Q29" i="1" s="1"/>
  <c r="Z28" i="1"/>
  <c r="AA28" i="1" s="1"/>
  <c r="X28" i="1"/>
  <c r="W28" i="1"/>
  <c r="U28" i="1"/>
  <c r="P28" i="1"/>
  <c r="K28" i="1"/>
  <c r="Q28" i="1" s="1"/>
  <c r="F28" i="1"/>
  <c r="Z27" i="1"/>
  <c r="X27" i="1"/>
  <c r="W27" i="1"/>
  <c r="AA27" i="1" s="1"/>
  <c r="U27" i="1"/>
  <c r="K27" i="1"/>
  <c r="Q27" i="1" s="1"/>
  <c r="F27" i="1"/>
  <c r="Z26" i="1"/>
  <c r="X26" i="1"/>
  <c r="AA26" i="1" s="1"/>
  <c r="W26" i="1"/>
  <c r="P26" i="1"/>
  <c r="K26" i="1"/>
  <c r="F26" i="1"/>
  <c r="Q26" i="1" s="1"/>
  <c r="AA25" i="1"/>
  <c r="Z25" i="1"/>
  <c r="Y25" i="1"/>
  <c r="X25" i="1"/>
  <c r="X32" i="1" s="1"/>
  <c r="W25" i="1"/>
  <c r="W32" i="1" s="1"/>
  <c r="U25" i="1"/>
  <c r="Q25" i="1"/>
  <c r="P25" i="1"/>
  <c r="P32" i="1" s="1"/>
  <c r="K25" i="1"/>
  <c r="K32" i="1" s="1"/>
  <c r="F25" i="1"/>
  <c r="F32" i="1" s="1"/>
  <c r="Z24" i="1"/>
  <c r="X24" i="1"/>
  <c r="W24" i="1"/>
  <c r="U24" i="1"/>
  <c r="P24" i="1"/>
  <c r="K24" i="1"/>
  <c r="F24" i="1"/>
  <c r="Q24" i="1" s="1"/>
  <c r="AA24" i="1" s="1"/>
  <c r="AB22" i="1"/>
  <c r="V22" i="1"/>
  <c r="R22" i="1"/>
  <c r="O22" i="1"/>
  <c r="M22" i="1"/>
  <c r="L22" i="1"/>
  <c r="H22" i="1"/>
  <c r="C22" i="1"/>
  <c r="B22" i="1"/>
  <c r="AA21" i="1"/>
  <c r="Z21" i="1"/>
  <c r="X21" i="1"/>
  <c r="W21" i="1"/>
  <c r="U21" i="1"/>
  <c r="P21" i="1"/>
  <c r="Q21" i="1" s="1"/>
  <c r="K21" i="1"/>
  <c r="F21" i="1"/>
  <c r="Z20" i="1"/>
  <c r="X20" i="1"/>
  <c r="W20" i="1"/>
  <c r="AA20" i="1" s="1"/>
  <c r="U20" i="1"/>
  <c r="P20" i="1"/>
  <c r="K20" i="1"/>
  <c r="F20" i="1"/>
  <c r="Q20" i="1" s="1"/>
  <c r="AA19" i="1"/>
  <c r="Z19" i="1"/>
  <c r="X19" i="1"/>
  <c r="W19" i="1"/>
  <c r="U19" i="1"/>
  <c r="P19" i="1"/>
  <c r="Q19" i="1" s="1"/>
  <c r="K19" i="1"/>
  <c r="F19" i="1"/>
  <c r="Z18" i="1"/>
  <c r="X18" i="1"/>
  <c r="W18" i="1"/>
  <c r="AA18" i="1" s="1"/>
  <c r="U18" i="1"/>
  <c r="P18" i="1"/>
  <c r="K18" i="1"/>
  <c r="F18" i="1"/>
  <c r="Q18" i="1" s="1"/>
  <c r="AA17" i="1"/>
  <c r="Z17" i="1"/>
  <c r="X17" i="1"/>
  <c r="W17" i="1"/>
  <c r="U17" i="1"/>
  <c r="Z16" i="1"/>
  <c r="AA16" i="1" s="1"/>
  <c r="X16" i="1"/>
  <c r="W16" i="1"/>
  <c r="U16" i="1"/>
  <c r="P16" i="1"/>
  <c r="K16" i="1"/>
  <c r="K14" i="1" s="1"/>
  <c r="F16" i="1"/>
  <c r="Z15" i="1"/>
  <c r="Z22" i="1" s="1"/>
  <c r="X15" i="1"/>
  <c r="X22" i="1" s="1"/>
  <c r="W15" i="1"/>
  <c r="W14" i="1" s="1"/>
  <c r="U15" i="1"/>
  <c r="U14" i="1" s="1"/>
  <c r="U22" i="1" s="1"/>
  <c r="P15" i="1"/>
  <c r="K15" i="1"/>
  <c r="F15" i="1"/>
  <c r="Q15" i="1" s="1"/>
  <c r="Z14" i="1"/>
  <c r="Y14" i="1"/>
  <c r="V14" i="1"/>
  <c r="T14" i="1"/>
  <c r="T22" i="1" s="1"/>
  <c r="S14" i="1"/>
  <c r="S22" i="1" s="1"/>
  <c r="R14" i="1"/>
  <c r="P14" i="1"/>
  <c r="O14" i="1"/>
  <c r="N14" i="1"/>
  <c r="M14" i="1"/>
  <c r="L14" i="1"/>
  <c r="J14" i="1"/>
  <c r="J22" i="1" s="1"/>
  <c r="I14" i="1"/>
  <c r="H14" i="1"/>
  <c r="G14" i="1"/>
  <c r="G22" i="1" s="1"/>
  <c r="E14" i="1"/>
  <c r="E22" i="1" s="1"/>
  <c r="D14" i="1"/>
  <c r="C14" i="1"/>
  <c r="B14" i="1"/>
  <c r="AA42" i="1" l="1"/>
  <c r="Z53" i="1"/>
  <c r="K53" i="1"/>
  <c r="J53" i="1"/>
  <c r="Q32" i="1"/>
  <c r="AA32" i="1"/>
  <c r="Q42" i="1"/>
  <c r="F14" i="1"/>
  <c r="X14" i="1"/>
  <c r="AA15" i="1"/>
  <c r="F22" i="1"/>
  <c r="W42" i="1"/>
  <c r="P22" i="1"/>
  <c r="P53" i="1" s="1"/>
  <c r="S32" i="1"/>
  <c r="S53" i="1" s="1"/>
  <c r="Z32" i="1"/>
  <c r="F52" i="1"/>
  <c r="F53" i="1" s="1"/>
  <c r="W22" i="1"/>
  <c r="U29" i="1"/>
  <c r="U32" i="1" s="1"/>
  <c r="U53" i="1" s="1"/>
  <c r="W49" i="1"/>
  <c r="AA49" i="1" s="1"/>
  <c r="G52" i="1"/>
  <c r="G53" i="1" s="1"/>
  <c r="F42" i="1"/>
  <c r="Q16" i="1"/>
  <c r="Q14" i="1" s="1"/>
  <c r="K22" i="1"/>
  <c r="AA45" i="1"/>
  <c r="AA52" i="1" s="1"/>
  <c r="AA14" i="1" l="1"/>
  <c r="AA22" i="1"/>
  <c r="AA53" i="1" s="1"/>
  <c r="Q22" i="1"/>
  <c r="Q53" i="1" s="1"/>
  <c r="W52" i="1"/>
  <c r="W53" i="1" s="1"/>
</calcChain>
</file>

<file path=xl/sharedStrings.xml><?xml version="1.0" encoding="utf-8"?>
<sst xmlns="http://schemas.openxmlformats.org/spreadsheetml/2006/main" count="155" uniqueCount="88">
  <si>
    <t>MONTHLY REPORT OF DISBURSEMENT</t>
  </si>
  <si>
    <t>REGULAR AGENCY FUND CLUSTER 01</t>
  </si>
  <si>
    <t>Department:</t>
  </si>
  <si>
    <t>DEPARTMENT OF SOCIAL WELFARE AND DEVELOPMENT</t>
  </si>
  <si>
    <t>FAR NO. 04</t>
  </si>
  <si>
    <t>Agency/Operating Units:</t>
  </si>
  <si>
    <t>FIELD OFFICE  II</t>
  </si>
  <si>
    <t>Region/Province/City:</t>
  </si>
  <si>
    <t>REGION 02</t>
  </si>
  <si>
    <t>Fund Cluster:</t>
  </si>
  <si>
    <t>01</t>
  </si>
  <si>
    <t>Particulars</t>
  </si>
  <si>
    <t>CURRENT YEAR BUDGET</t>
  </si>
  <si>
    <t>PRIOR YEAR'S ACCOUNTS PAYABLE</t>
  </si>
  <si>
    <t>CURRENT YEAR'S ACCOUNTS PAYABLE</t>
  </si>
  <si>
    <t>SUB-TOTAL</t>
  </si>
  <si>
    <t>TRUST LIABILITIES</t>
  </si>
  <si>
    <t>Others</t>
  </si>
  <si>
    <t>GRAND TOTAL</t>
  </si>
  <si>
    <t>Remarks</t>
  </si>
  <si>
    <t>PS</t>
  </si>
  <si>
    <t>MOOE</t>
  </si>
  <si>
    <t>FE</t>
  </si>
  <si>
    <t>CO</t>
  </si>
  <si>
    <t>TOTAL</t>
  </si>
  <si>
    <t>( 1 )</t>
  </si>
  <si>
    <t>( 2 )</t>
  </si>
  <si>
    <t>( 3 )</t>
  </si>
  <si>
    <t>( 4 )</t>
  </si>
  <si>
    <t>(5)=2+3+4</t>
  </si>
  <si>
    <t>( 6 )</t>
  </si>
  <si>
    <t>( 7 )</t>
  </si>
  <si>
    <t>( 8 )</t>
  </si>
  <si>
    <t>( 9 )</t>
  </si>
  <si>
    <t>FIRST QUARTER</t>
  </si>
  <si>
    <t xml:space="preserve">      Notice of Cash Allocation</t>
  </si>
  <si>
    <t xml:space="preserve">                   MDS Checks Issued ( NET )</t>
  </si>
  <si>
    <t xml:space="preserve">                   Loan Proceeds</t>
  </si>
  <si>
    <t xml:space="preserve">                   Trust Liabilities</t>
  </si>
  <si>
    <t xml:space="preserve">                   Advice to Debit Account</t>
  </si>
  <si>
    <t xml:space="preserve">      Tax Remittance Advices Issued</t>
  </si>
  <si>
    <t xml:space="preserve">      Cash Disbursement Ceiling</t>
  </si>
  <si>
    <t xml:space="preserve">      Non-Cash Availment Authority</t>
  </si>
  <si>
    <t>TOTAL ( GROSS )</t>
  </si>
  <si>
    <t>SECOND QUARTER</t>
  </si>
  <si>
    <t>THIRD QUARTER</t>
  </si>
  <si>
    <t>FOURTH QUARTER</t>
  </si>
  <si>
    <t>Prepared By :</t>
  </si>
  <si>
    <t>Certified Correct:</t>
  </si>
  <si>
    <t>Approved by:</t>
  </si>
  <si>
    <t>EUNICE F. DELGADO</t>
  </si>
  <si>
    <t>IBN BEN R. DEZA</t>
  </si>
  <si>
    <t>LUCIA S. ALAN, RSW</t>
  </si>
  <si>
    <t>AO IV</t>
  </si>
  <si>
    <t>Accountant III/</t>
  </si>
  <si>
    <t>Officer-In-Charge Field Office 02/</t>
  </si>
  <si>
    <t>OIC - Finance Management Division Chief</t>
  </si>
  <si>
    <t>OIC-Assistant Regional Director for Operations</t>
  </si>
  <si>
    <t>AO IV - Head Accounting Section</t>
  </si>
  <si>
    <t>For the Period January 1-31, 2021</t>
  </si>
  <si>
    <t>PARTICULARS</t>
  </si>
  <si>
    <t>PREVIOUS REPORT</t>
  </si>
  <si>
    <t>THIS MONTH</t>
  </si>
  <si>
    <t>AS OF DATE</t>
  </si>
  <si>
    <t>Total  Disbursement Authorities Received</t>
  </si>
  <si>
    <t>NCA</t>
  </si>
  <si>
    <t>NTA</t>
  </si>
  <si>
    <t>Working Fund</t>
  </si>
  <si>
    <t>TRA</t>
  </si>
  <si>
    <t>CDC</t>
  </si>
  <si>
    <t>NCAA</t>
  </si>
  <si>
    <t xml:space="preserve">Total Disbursements Authorities Available </t>
  </si>
  <si>
    <t>Less:</t>
  </si>
  <si>
    <t>Lapsed NCA</t>
  </si>
  <si>
    <t>Disbursements *</t>
  </si>
  <si>
    <t>Less: Other Non-Cash Disbursements</t>
  </si>
  <si>
    <t>Disbursements effected through outright deductions from claims</t>
  </si>
  <si>
    <t>Overpayment of expenses (e.g. personnel benefits)</t>
  </si>
  <si>
    <t>Restitution for loss of government property</t>
  </si>
  <si>
    <t>Liquidated damages and similar claims</t>
  </si>
  <si>
    <t>Others (CDT, BTr Docs Stamp, etc.)</t>
  </si>
  <si>
    <t>Add/Less: Adjustments (e.g. cancelled/ staled checks)</t>
  </si>
  <si>
    <t>Balance of Disbursements Authorities as of to date</t>
  </si>
  <si>
    <t>Total Disbursements Program</t>
  </si>
  <si>
    <t>Less: *Actual Disbursements</t>
  </si>
  <si>
    <t>(Over)/ Under spending</t>
  </si>
  <si>
    <t>OIC-FMD Chief</t>
  </si>
  <si>
    <t>For the Month of January 1 to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</si>
</sst>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17" fontId="0" fillId="0" borderId="0" xfId="0" quotePrefix="1" applyNumberFormat="1" applyFill="1" applyBorder="1"/>
    <xf numFmtId="43" fontId="6" fillId="0" borderId="0" xfId="1" applyFont="1" applyFill="1" applyBorder="1"/>
    <xf numFmtId="0" fontId="0" fillId="0" borderId="0" xfId="0" quotePrefix="1" applyFill="1" applyBorder="1"/>
    <xf numFmtId="0" fontId="0" fillId="0" borderId="0" xfId="0" quotePrefix="1" applyFill="1" applyBorder="1" applyAlignment="1">
      <alignment horizontal="left"/>
    </xf>
    <xf numFmtId="0" fontId="7" fillId="0" borderId="0" xfId="0" applyFont="1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/>
    </xf>
    <xf numFmtId="0" fontId="0" fillId="0" borderId="17" xfId="0" applyFill="1" applyBorder="1"/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8" fillId="0" borderId="19" xfId="0" applyFont="1" applyFill="1" applyBorder="1"/>
    <xf numFmtId="43" fontId="9" fillId="0" borderId="20" xfId="1" applyFont="1" applyFill="1" applyBorder="1"/>
    <xf numFmtId="43" fontId="9" fillId="0" borderId="21" xfId="1" applyFont="1" applyFill="1" applyBorder="1"/>
    <xf numFmtId="0" fontId="8" fillId="0" borderId="0" xfId="0" applyFont="1" applyFill="1"/>
    <xf numFmtId="43" fontId="9" fillId="0" borderId="0" xfId="1" applyFont="1" applyFill="1"/>
    <xf numFmtId="164" fontId="8" fillId="0" borderId="0" xfId="0" applyNumberFormat="1" applyFont="1" applyFill="1"/>
    <xf numFmtId="0" fontId="8" fillId="0" borderId="19" xfId="0" applyFont="1" applyFill="1" applyBorder="1" applyAlignment="1">
      <alignment horizontal="center"/>
    </xf>
    <xf numFmtId="43" fontId="8" fillId="0" borderId="0" xfId="1" applyFont="1" applyFill="1"/>
    <xf numFmtId="43" fontId="8" fillId="0" borderId="0" xfId="0" applyNumberFormat="1" applyFont="1" applyFill="1"/>
    <xf numFmtId="0" fontId="8" fillId="0" borderId="22" xfId="0" applyFont="1" applyFill="1" applyBorder="1" applyAlignment="1">
      <alignment horizontal="center"/>
    </xf>
    <xf numFmtId="43" fontId="9" fillId="0" borderId="23" xfId="1" applyFont="1" applyFill="1" applyBorder="1"/>
    <xf numFmtId="43" fontId="10" fillId="0" borderId="23" xfId="1" applyFont="1" applyFill="1" applyBorder="1"/>
    <xf numFmtId="43" fontId="9" fillId="0" borderId="24" xfId="1" applyFont="1" applyFill="1" applyBorder="1"/>
    <xf numFmtId="0" fontId="2" fillId="0" borderId="0" xfId="0" applyFont="1" applyFill="1"/>
    <xf numFmtId="43" fontId="1" fillId="0" borderId="0" xfId="1" applyFont="1" applyFill="1"/>
    <xf numFmtId="43" fontId="11" fillId="0" borderId="0" xfId="0" applyNumberFormat="1" applyFont="1" applyFill="1" applyBorder="1"/>
    <xf numFmtId="43" fontId="0" fillId="0" borderId="0" xfId="0" applyNumberFormat="1" applyFill="1"/>
    <xf numFmtId="43" fontId="0" fillId="0" borderId="0" xfId="1" applyFont="1" applyFill="1"/>
    <xf numFmtId="164" fontId="2" fillId="0" borderId="0" xfId="0" applyNumberFormat="1" applyFont="1" applyFill="1"/>
    <xf numFmtId="164" fontId="0" fillId="0" borderId="0" xfId="0" applyNumberFormat="1" applyFill="1"/>
    <xf numFmtId="43" fontId="0" fillId="0" borderId="0" xfId="0" applyNumberFormat="1" applyFill="1" applyBorder="1"/>
    <xf numFmtId="0" fontId="0" fillId="0" borderId="0" xfId="0" applyFill="1" applyBorder="1" applyAlignment="1"/>
    <xf numFmtId="43" fontId="11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 applyAlignment="1"/>
    <xf numFmtId="0" fontId="7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43" fontId="12" fillId="0" borderId="0" xfId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1" quotePrefix="1" applyFont="1" applyFill="1" applyBorder="1" applyAlignment="1">
      <alignment horizontal="left"/>
    </xf>
    <xf numFmtId="43" fontId="0" fillId="0" borderId="0" xfId="1" applyFont="1"/>
    <xf numFmtId="0" fontId="0" fillId="0" borderId="25" xfId="0" applyBorder="1"/>
    <xf numFmtId="43" fontId="0" fillId="0" borderId="26" xfId="1" applyFont="1" applyBorder="1"/>
    <xf numFmtId="43" fontId="0" fillId="0" borderId="27" xfId="1" applyFont="1" applyBorder="1"/>
    <xf numFmtId="0" fontId="0" fillId="0" borderId="19" xfId="0" applyBorder="1" applyAlignment="1">
      <alignment wrapText="1"/>
    </xf>
    <xf numFmtId="43" fontId="0" fillId="0" borderId="20" xfId="1" applyFont="1" applyBorder="1"/>
    <xf numFmtId="43" fontId="0" fillId="0" borderId="21" xfId="1" applyFont="1" applyBorder="1"/>
    <xf numFmtId="0" fontId="0" fillId="0" borderId="19" xfId="0" applyBorder="1" applyAlignment="1">
      <alignment horizontal="left" wrapText="1" indent="2"/>
    </xf>
    <xf numFmtId="0" fontId="0" fillId="0" borderId="19" xfId="0" applyBorder="1" applyAlignment="1">
      <alignment horizontal="left" wrapText="1" indent="4"/>
    </xf>
    <xf numFmtId="0" fontId="0" fillId="0" borderId="19" xfId="0" applyBorder="1" applyAlignment="1">
      <alignment horizontal="left" wrapText="1" indent="6"/>
    </xf>
    <xf numFmtId="0" fontId="0" fillId="0" borderId="22" xfId="0" applyBorder="1" applyAlignment="1">
      <alignment wrapText="1"/>
    </xf>
    <xf numFmtId="43" fontId="0" fillId="0" borderId="23" xfId="1" applyFont="1" applyBorder="1"/>
    <xf numFmtId="43" fontId="0" fillId="0" borderId="24" xfId="1" applyFont="1" applyBorder="1"/>
    <xf numFmtId="49" fontId="0" fillId="0" borderId="0" xfId="1" applyNumberFormat="1" applyFont="1"/>
    <xf numFmtId="0" fontId="0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left" indent="4"/>
    </xf>
    <xf numFmtId="49" fontId="2" fillId="0" borderId="0" xfId="1" applyNumberFormat="1" applyFont="1"/>
    <xf numFmtId="0" fontId="7" fillId="0" borderId="0" xfId="0" applyFont="1" applyFill="1" applyAlignment="1">
      <alignment horizontal="left" indent="4"/>
    </xf>
    <xf numFmtId="43" fontId="0" fillId="0" borderId="0" xfId="1" applyFont="1" applyAlignment="1">
      <alignment horizontal="left" indent="3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%204%20(Conso)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04 MDS FC 01 (Jan)"/>
      <sheetName val="SUMMARY (Jan)"/>
      <sheetName val="FAR 04 MDS FC 01 (Feb)"/>
      <sheetName val="SUMMARY (Feb)"/>
      <sheetName val="FAR 04 MDS FC 01 (Mar)"/>
      <sheetName val="SUMMARY (March)"/>
      <sheetName val="FAR 04 MDS FC 01 1st Qtr"/>
      <sheetName val="FAR 04 MDS FC 01 (April)"/>
      <sheetName val="SUMMARY (April)"/>
      <sheetName val="FAR 04 MDS FC 01 (May)"/>
      <sheetName val="SUMMARY (May)"/>
      <sheetName val="FAR 04 MDS FC 01 (June)"/>
      <sheetName val="SUMMARY (June)"/>
      <sheetName val="FAR 04 MDS FC 01 2nd Qtr"/>
      <sheetName val="FAR 04 MDS FC 01 (July)"/>
      <sheetName val="SUMMARY (July)"/>
      <sheetName val="FAR 04 MDS FC 01 (August)"/>
      <sheetName val="SUMMARY (August)"/>
      <sheetName val="FAR 04 MDS FC 01 (Sept)"/>
      <sheetName val="SUMMARY (Sept)"/>
      <sheetName val="FAR 04 MDS FC 01 3rd Qtr"/>
      <sheetName val="FAR 04 MDS FC 01 (Oct)"/>
      <sheetName val="SUMMARY (Oct)"/>
      <sheetName val="FAR 04 MDS FC 01 (Nov)"/>
      <sheetName val="SUMMARY (Nov)"/>
      <sheetName val="FAR 04 MDS FC 01 (Dec)"/>
      <sheetName val="SUMMARY (Dec)"/>
      <sheetName val="FAR 04 MDS FC 01 4th Qtr"/>
    </sheetNames>
    <sheetDataSet>
      <sheetData sheetId="0">
        <row r="19">
          <cell r="AA19">
            <v>903835.21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9">
          <cell r="Z49">
            <v>0</v>
          </cell>
        </row>
        <row r="53">
          <cell r="Z53">
            <v>0</v>
          </cell>
        </row>
      </sheetData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6"/>
  <sheetViews>
    <sheetView view="pageBreakPreview" zoomScale="90" zoomScaleNormal="85" zoomScaleSheetLayoutView="9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RowHeight="15.75" customHeight="1" x14ac:dyDescent="0.25"/>
  <cols>
    <col min="1" max="1" width="34.42578125" style="1" customWidth="1"/>
    <col min="2" max="2" width="14.85546875" style="1" customWidth="1"/>
    <col min="3" max="3" width="16.7109375" style="1" customWidth="1"/>
    <col min="4" max="5" width="6" style="1" customWidth="1"/>
    <col min="6" max="6" width="15.28515625" style="1" customWidth="1"/>
    <col min="7" max="7" width="13.7109375" style="1" customWidth="1"/>
    <col min="8" max="8" width="15.140625" style="1" customWidth="1"/>
    <col min="9" max="10" width="5.7109375" style="1" customWidth="1"/>
    <col min="11" max="11" width="15" style="1" customWidth="1"/>
    <col min="12" max="15" width="6.5703125" style="1" customWidth="1"/>
    <col min="16" max="16" width="7.5703125" style="1" customWidth="1"/>
    <col min="17" max="17" width="15.7109375" style="1" customWidth="1"/>
    <col min="18" max="18" width="11.85546875" style="1" hidden="1" customWidth="1"/>
    <col min="19" max="19" width="13" style="1" hidden="1" customWidth="1"/>
    <col min="20" max="20" width="7.140625" style="1" hidden="1" customWidth="1"/>
    <col min="21" max="21" width="13" style="1" hidden="1" customWidth="1"/>
    <col min="22" max="22" width="7.140625" style="1" hidden="1" customWidth="1"/>
    <col min="23" max="23" width="15" style="1" customWidth="1"/>
    <col min="24" max="24" width="16.7109375" style="1" customWidth="1"/>
    <col min="25" max="26" width="6.140625" style="1" customWidth="1"/>
    <col min="27" max="27" width="16.28515625" style="1" customWidth="1"/>
    <col min="28" max="28" width="8.5703125" style="1" customWidth="1"/>
    <col min="29" max="29" width="15.28515625" style="1" bestFit="1" customWidth="1"/>
    <col min="30" max="30" width="15.28515625" style="1" customWidth="1"/>
    <col min="31" max="16384" width="9.140625" style="1"/>
  </cols>
  <sheetData>
    <row r="1" spans="1:30" ht="15.75" customHeigh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30" ht="15.75" customHeight="1" x14ac:dyDescent="0.3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15.75" customHeight="1" x14ac:dyDescent="0.3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3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</row>
    <row r="5" spans="1:30" ht="15.75" customHeight="1" x14ac:dyDescent="0.25">
      <c r="A5" s="2" t="s">
        <v>2</v>
      </c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R5" s="2"/>
      <c r="S5" s="2"/>
      <c r="T5" s="2"/>
      <c r="U5" s="2"/>
      <c r="V5" s="2"/>
      <c r="W5" s="2"/>
      <c r="X5" s="2"/>
      <c r="Y5" s="2"/>
      <c r="Z5" s="2"/>
      <c r="AA5" s="3" t="s">
        <v>4</v>
      </c>
      <c r="AB5" s="2"/>
    </row>
    <row r="6" spans="1:30" ht="15.75" customHeight="1" x14ac:dyDescent="0.25">
      <c r="A6" s="2" t="s">
        <v>5</v>
      </c>
      <c r="B6" s="2" t="s">
        <v>6</v>
      </c>
      <c r="C6" s="2"/>
      <c r="D6" s="2"/>
      <c r="E6" s="2"/>
      <c r="F6" s="2"/>
      <c r="G6" s="2"/>
      <c r="H6" s="2"/>
      <c r="I6" s="2"/>
      <c r="J6" s="2"/>
      <c r="K6" s="5"/>
      <c r="L6" s="6"/>
      <c r="M6" s="2"/>
      <c r="N6" s="2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0" ht="15.75" customHeight="1" x14ac:dyDescent="0.25">
      <c r="A7" s="2" t="s">
        <v>7</v>
      </c>
      <c r="B7" s="2" t="s">
        <v>8</v>
      </c>
      <c r="C7" s="2"/>
      <c r="D7" s="2"/>
      <c r="E7" s="2"/>
      <c r="F7" s="2"/>
      <c r="G7" s="2"/>
      <c r="H7" s="2"/>
      <c r="I7" s="2"/>
      <c r="J7" s="2"/>
      <c r="K7" s="7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0" ht="15.75" customHeight="1" x14ac:dyDescent="0.25">
      <c r="A8" s="2" t="s">
        <v>9</v>
      </c>
      <c r="B8" s="8" t="s">
        <v>10</v>
      </c>
      <c r="C8" s="2"/>
      <c r="D8" s="2"/>
      <c r="E8" s="2"/>
      <c r="F8" s="2"/>
      <c r="G8" s="9"/>
      <c r="H8" s="2"/>
      <c r="I8" s="2"/>
      <c r="J8" s="2"/>
      <c r="K8" s="7"/>
      <c r="L8" s="6"/>
      <c r="M8" s="6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0" ht="15.75" customHeight="1" thickBot="1" x14ac:dyDescent="0.3">
      <c r="A9" s="2"/>
      <c r="B9" s="2"/>
      <c r="C9" s="2"/>
      <c r="D9" s="2"/>
      <c r="E9" s="2"/>
      <c r="F9" s="2"/>
      <c r="G9" s="9"/>
      <c r="H9" s="2"/>
      <c r="I9" s="2"/>
      <c r="J9" s="2"/>
      <c r="K9" s="2"/>
      <c r="L9" s="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0" ht="15.75" customHeight="1" thickBot="1" x14ac:dyDescent="0.3">
      <c r="A10" s="82" t="s">
        <v>11</v>
      </c>
      <c r="B10" s="71" t="s">
        <v>12</v>
      </c>
      <c r="C10" s="72"/>
      <c r="D10" s="72"/>
      <c r="E10" s="73"/>
      <c r="F10" s="74"/>
      <c r="G10" s="71" t="s">
        <v>13</v>
      </c>
      <c r="H10" s="72"/>
      <c r="I10" s="72"/>
      <c r="J10" s="73"/>
      <c r="K10" s="74"/>
      <c r="L10" s="71" t="s">
        <v>14</v>
      </c>
      <c r="M10" s="72"/>
      <c r="N10" s="72"/>
      <c r="O10" s="73"/>
      <c r="P10" s="74"/>
      <c r="Q10" s="84" t="s">
        <v>15</v>
      </c>
      <c r="R10" s="71" t="s">
        <v>16</v>
      </c>
      <c r="S10" s="72"/>
      <c r="T10" s="73"/>
      <c r="U10" s="74"/>
      <c r="V10" s="86" t="s">
        <v>17</v>
      </c>
      <c r="W10" s="71" t="s">
        <v>18</v>
      </c>
      <c r="X10" s="72"/>
      <c r="Y10" s="72"/>
      <c r="Z10" s="73"/>
      <c r="AA10" s="74"/>
      <c r="AB10" s="75" t="s">
        <v>19</v>
      </c>
    </row>
    <row r="11" spans="1:30" ht="15.75" customHeight="1" thickBot="1" x14ac:dyDescent="0.3">
      <c r="A11" s="83"/>
      <c r="B11" s="10" t="s">
        <v>20</v>
      </c>
      <c r="C11" s="10" t="s">
        <v>21</v>
      </c>
      <c r="D11" s="10" t="s">
        <v>22</v>
      </c>
      <c r="E11" s="11" t="s">
        <v>23</v>
      </c>
      <c r="F11" s="12" t="s">
        <v>24</v>
      </c>
      <c r="G11" s="10" t="s">
        <v>20</v>
      </c>
      <c r="H11" s="10" t="s">
        <v>21</v>
      </c>
      <c r="I11" s="10" t="s">
        <v>22</v>
      </c>
      <c r="J11" s="11" t="s">
        <v>23</v>
      </c>
      <c r="K11" s="12" t="s">
        <v>24</v>
      </c>
      <c r="L11" s="10" t="s">
        <v>20</v>
      </c>
      <c r="M11" s="10" t="s">
        <v>21</v>
      </c>
      <c r="N11" s="10" t="s">
        <v>22</v>
      </c>
      <c r="O11" s="11" t="s">
        <v>23</v>
      </c>
      <c r="P11" s="13" t="s">
        <v>24</v>
      </c>
      <c r="Q11" s="85"/>
      <c r="R11" s="10" t="s">
        <v>20</v>
      </c>
      <c r="S11" s="10" t="s">
        <v>21</v>
      </c>
      <c r="T11" s="11" t="s">
        <v>23</v>
      </c>
      <c r="U11" s="11" t="s">
        <v>24</v>
      </c>
      <c r="V11" s="87"/>
      <c r="W11" s="10" t="s">
        <v>20</v>
      </c>
      <c r="X11" s="10" t="s">
        <v>21</v>
      </c>
      <c r="Y11" s="10" t="s">
        <v>22</v>
      </c>
      <c r="Z11" s="11" t="s">
        <v>23</v>
      </c>
      <c r="AA11" s="11" t="s">
        <v>24</v>
      </c>
      <c r="AB11" s="76"/>
    </row>
    <row r="12" spans="1:30" ht="15.75" customHeight="1" x14ac:dyDescent="0.25">
      <c r="A12" s="14" t="s">
        <v>25</v>
      </c>
      <c r="B12" s="77" t="s">
        <v>26</v>
      </c>
      <c r="C12" s="78"/>
      <c r="D12" s="78"/>
      <c r="E12" s="78"/>
      <c r="F12" s="79"/>
      <c r="G12" s="77" t="s">
        <v>27</v>
      </c>
      <c r="H12" s="78"/>
      <c r="I12" s="78"/>
      <c r="J12" s="78"/>
      <c r="K12" s="79"/>
      <c r="L12" s="77" t="s">
        <v>28</v>
      </c>
      <c r="M12" s="78"/>
      <c r="N12" s="78"/>
      <c r="O12" s="78"/>
      <c r="P12" s="79"/>
      <c r="Q12" s="15" t="s">
        <v>29</v>
      </c>
      <c r="R12" s="77" t="s">
        <v>30</v>
      </c>
      <c r="S12" s="78"/>
      <c r="T12" s="78"/>
      <c r="U12" s="79"/>
      <c r="V12" s="16" t="s">
        <v>31</v>
      </c>
      <c r="W12" s="77" t="s">
        <v>32</v>
      </c>
      <c r="X12" s="78"/>
      <c r="Y12" s="78"/>
      <c r="Z12" s="78"/>
      <c r="AA12" s="79"/>
      <c r="AB12" s="17" t="s">
        <v>33</v>
      </c>
    </row>
    <row r="13" spans="1:30" s="21" customFormat="1" ht="15.75" customHeight="1" x14ac:dyDescent="0.25">
      <c r="A13" s="18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30" s="21" customFormat="1" ht="15.75" customHeight="1" x14ac:dyDescent="0.25">
      <c r="A14" s="18" t="s">
        <v>35</v>
      </c>
      <c r="B14" s="19">
        <f>SUM(B15:B18)</f>
        <v>9182648.25</v>
      </c>
      <c r="C14" s="19">
        <f t="shared" ref="C14:AA14" si="0">SUM(C15:C18)</f>
        <v>10339422.42</v>
      </c>
      <c r="D14" s="19">
        <f t="shared" si="0"/>
        <v>0</v>
      </c>
      <c r="E14" s="19">
        <f t="shared" si="0"/>
        <v>0</v>
      </c>
      <c r="F14" s="19">
        <f t="shared" si="0"/>
        <v>19522070.669999998</v>
      </c>
      <c r="G14" s="19">
        <f t="shared" si="0"/>
        <v>901849.13</v>
      </c>
      <c r="H14" s="19">
        <f t="shared" si="0"/>
        <v>41310438.440000005</v>
      </c>
      <c r="I14" s="19">
        <f t="shared" si="0"/>
        <v>0</v>
      </c>
      <c r="J14" s="19">
        <f t="shared" si="0"/>
        <v>0</v>
      </c>
      <c r="K14" s="19">
        <f t="shared" si="0"/>
        <v>42212287.57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61734358.239999995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10084497.380000001</v>
      </c>
      <c r="X14" s="19">
        <f t="shared" si="0"/>
        <v>51649860.859999999</v>
      </c>
      <c r="Y14" s="19">
        <f t="shared" si="0"/>
        <v>0</v>
      </c>
      <c r="Z14" s="19">
        <f t="shared" si="0"/>
        <v>0</v>
      </c>
      <c r="AA14" s="19">
        <f t="shared" si="0"/>
        <v>61734358.240000002</v>
      </c>
      <c r="AB14" s="20"/>
    </row>
    <row r="15" spans="1:30" s="21" customFormat="1" ht="15.75" customHeight="1" x14ac:dyDescent="0.25">
      <c r="A15" s="18" t="s">
        <v>36</v>
      </c>
      <c r="B15" s="19"/>
      <c r="C15" s="19">
        <v>1576301.15</v>
      </c>
      <c r="D15" s="19"/>
      <c r="E15" s="19"/>
      <c r="F15" s="19">
        <f>B15+C15+E15</f>
        <v>1576301.15</v>
      </c>
      <c r="G15" s="19">
        <v>0</v>
      </c>
      <c r="H15" s="19">
        <v>39627758.350000001</v>
      </c>
      <c r="I15" s="19"/>
      <c r="J15" s="19"/>
      <c r="K15" s="19">
        <f>G15+H15+I15+J15</f>
        <v>39627758.350000001</v>
      </c>
      <c r="L15" s="19">
        <v>0</v>
      </c>
      <c r="M15" s="19"/>
      <c r="N15" s="19"/>
      <c r="O15" s="19">
        <v>0</v>
      </c>
      <c r="P15" s="19">
        <f>L15+M15+O15</f>
        <v>0</v>
      </c>
      <c r="Q15" s="19">
        <f>F15+K15+P15</f>
        <v>41204059.5</v>
      </c>
      <c r="R15" s="19"/>
      <c r="S15" s="19"/>
      <c r="T15" s="19"/>
      <c r="U15" s="19">
        <f t="shared" ref="U15:U21" si="1">R15+S15+T15</f>
        <v>0</v>
      </c>
      <c r="V15" s="19"/>
      <c r="W15" s="19">
        <f>SUM(B15+G15+L15+R15)</f>
        <v>0</v>
      </c>
      <c r="X15" s="19">
        <f>SUM(C15+H15+M15+S15)</f>
        <v>41204059.5</v>
      </c>
      <c r="Y15" s="19"/>
      <c r="Z15" s="19">
        <f t="shared" ref="Z15:Z21" si="2">SUM(E15+J15+O15+T15)</f>
        <v>0</v>
      </c>
      <c r="AA15" s="19">
        <f>W15+X15+Y15+Z15+V15</f>
        <v>41204059.5</v>
      </c>
      <c r="AB15" s="20"/>
      <c r="AD15" s="22"/>
    </row>
    <row r="16" spans="1:30" s="21" customFormat="1" ht="15.75" customHeight="1" x14ac:dyDescent="0.25">
      <c r="A16" s="18" t="s">
        <v>37</v>
      </c>
      <c r="B16" s="19"/>
      <c r="C16" s="19"/>
      <c r="D16" s="19"/>
      <c r="E16" s="19"/>
      <c r="F16" s="19">
        <f>SUM(B16:C16)</f>
        <v>0</v>
      </c>
      <c r="G16" s="19">
        <v>0</v>
      </c>
      <c r="H16" s="19"/>
      <c r="I16" s="19"/>
      <c r="J16" s="19"/>
      <c r="K16" s="19">
        <f>G16+H16+J16</f>
        <v>0</v>
      </c>
      <c r="L16" s="19">
        <v>0</v>
      </c>
      <c r="M16" s="19"/>
      <c r="N16" s="19"/>
      <c r="O16" s="19"/>
      <c r="P16" s="19">
        <f>L16+M16+O16</f>
        <v>0</v>
      </c>
      <c r="Q16" s="19">
        <f>F16+K16+P16</f>
        <v>0</v>
      </c>
      <c r="R16" s="19"/>
      <c r="S16" s="19"/>
      <c r="T16" s="19"/>
      <c r="U16" s="19">
        <f t="shared" si="1"/>
        <v>0</v>
      </c>
      <c r="V16" s="19"/>
      <c r="W16" s="19">
        <f>SUM(B16+G16+L16)</f>
        <v>0</v>
      </c>
      <c r="X16" s="19">
        <f>SUM(C16+H16+M16)</f>
        <v>0</v>
      </c>
      <c r="Y16" s="19"/>
      <c r="Z16" s="19">
        <f>SUM(E16+J16+O16)</f>
        <v>0</v>
      </c>
      <c r="AA16" s="19">
        <f>W16+X16+Y16+Z16+V16</f>
        <v>0</v>
      </c>
      <c r="AB16" s="20"/>
      <c r="AD16" s="22"/>
    </row>
    <row r="17" spans="1:30" s="21" customFormat="1" ht="15.75" customHeight="1" x14ac:dyDescent="0.25">
      <c r="A17" s="18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0</v>
      </c>
      <c r="S17" s="19">
        <v>0</v>
      </c>
      <c r="T17" s="19"/>
      <c r="U17" s="19">
        <f t="shared" si="1"/>
        <v>0</v>
      </c>
      <c r="V17" s="19"/>
      <c r="W17" s="19">
        <f>SUM(B17+G17+L17+R17)</f>
        <v>0</v>
      </c>
      <c r="X17" s="19">
        <f>SUM(C17+H17+M17+S17)</f>
        <v>0</v>
      </c>
      <c r="Y17" s="19"/>
      <c r="Z17" s="19">
        <f t="shared" si="2"/>
        <v>0</v>
      </c>
      <c r="AA17" s="19">
        <f>W17+X17+Y17+Z17+V17</f>
        <v>0</v>
      </c>
      <c r="AB17" s="20"/>
      <c r="AD17" s="22"/>
    </row>
    <row r="18" spans="1:30" s="21" customFormat="1" ht="15.75" customHeight="1" x14ac:dyDescent="0.25">
      <c r="A18" s="18" t="s">
        <v>39</v>
      </c>
      <c r="B18" s="19">
        <v>9182648.25</v>
      </c>
      <c r="C18" s="19">
        <v>8763121.2699999996</v>
      </c>
      <c r="D18" s="19"/>
      <c r="E18" s="19"/>
      <c r="F18" s="19">
        <f>B18+C18+E18</f>
        <v>17945769.52</v>
      </c>
      <c r="G18" s="19">
        <v>901849.13</v>
      </c>
      <c r="H18" s="19">
        <v>1682680.09</v>
      </c>
      <c r="I18" s="19"/>
      <c r="J18" s="19"/>
      <c r="K18" s="19">
        <f>G18+H18+J18</f>
        <v>2584529.2200000002</v>
      </c>
      <c r="L18" s="19">
        <v>0</v>
      </c>
      <c r="M18" s="19"/>
      <c r="N18" s="19"/>
      <c r="O18" s="19"/>
      <c r="P18" s="19">
        <f>L18+M18+O18</f>
        <v>0</v>
      </c>
      <c r="Q18" s="19">
        <f>F18+K18+P18</f>
        <v>20530298.739999998</v>
      </c>
      <c r="R18" s="19"/>
      <c r="S18" s="19"/>
      <c r="T18" s="19"/>
      <c r="U18" s="19">
        <f t="shared" si="1"/>
        <v>0</v>
      </c>
      <c r="V18" s="19"/>
      <c r="W18" s="19">
        <f>SUM(B18)+G18+L18</f>
        <v>10084497.380000001</v>
      </c>
      <c r="X18" s="19">
        <f>SUM(C18+H18+M18+S18)</f>
        <v>10445801.359999999</v>
      </c>
      <c r="Y18" s="19"/>
      <c r="Z18" s="19">
        <f t="shared" si="2"/>
        <v>0</v>
      </c>
      <c r="AA18" s="19">
        <f>W18+X18+Y18+Z18+V18</f>
        <v>20530298.740000002</v>
      </c>
      <c r="AB18" s="20"/>
      <c r="AC18" s="23"/>
    </row>
    <row r="19" spans="1:30" s="21" customFormat="1" ht="15.75" customHeight="1" x14ac:dyDescent="0.25">
      <c r="A19" s="18" t="s">
        <v>40</v>
      </c>
      <c r="B19" s="19">
        <v>666346.32999999996</v>
      </c>
      <c r="C19" s="19">
        <v>233669.2</v>
      </c>
      <c r="D19" s="19"/>
      <c r="E19" s="19"/>
      <c r="F19" s="19">
        <f>B19+C19+E19</f>
        <v>900015.53</v>
      </c>
      <c r="G19" s="19"/>
      <c r="H19" s="19">
        <v>3819.68</v>
      </c>
      <c r="I19" s="19"/>
      <c r="J19" s="19"/>
      <c r="K19" s="19">
        <f>G19+H19+J19</f>
        <v>3819.68</v>
      </c>
      <c r="L19" s="19">
        <v>0</v>
      </c>
      <c r="M19" s="19"/>
      <c r="N19" s="19"/>
      <c r="O19" s="19">
        <v>0</v>
      </c>
      <c r="P19" s="19">
        <f>L19+M19+O19</f>
        <v>0</v>
      </c>
      <c r="Q19" s="19">
        <f>F19+K19+P19</f>
        <v>903835.21000000008</v>
      </c>
      <c r="R19" s="19"/>
      <c r="S19" s="19">
        <v>0</v>
      </c>
      <c r="T19" s="19"/>
      <c r="U19" s="19">
        <f t="shared" si="1"/>
        <v>0</v>
      </c>
      <c r="V19" s="19"/>
      <c r="W19" s="19">
        <f>SUM(B19)+G19+L19</f>
        <v>666346.32999999996</v>
      </c>
      <c r="X19" s="19">
        <f>SUM(C19+H19+M19+S19)</f>
        <v>237488.88</v>
      </c>
      <c r="Y19" s="19"/>
      <c r="Z19" s="19">
        <f t="shared" si="2"/>
        <v>0</v>
      </c>
      <c r="AA19" s="19">
        <f>W19+X19+Y19+Z19+V19</f>
        <v>903835.21</v>
      </c>
      <c r="AB19" s="20"/>
    </row>
    <row r="20" spans="1:30" s="21" customFormat="1" ht="15.75" customHeight="1" x14ac:dyDescent="0.25">
      <c r="A20" s="18" t="s">
        <v>41</v>
      </c>
      <c r="B20" s="19"/>
      <c r="C20" s="19"/>
      <c r="D20" s="19"/>
      <c r="E20" s="19"/>
      <c r="F20" s="19">
        <f>B20+C20+E20</f>
        <v>0</v>
      </c>
      <c r="G20" s="19"/>
      <c r="H20" s="19"/>
      <c r="I20" s="19"/>
      <c r="J20" s="19"/>
      <c r="K20" s="19">
        <f>G20+H20+J20</f>
        <v>0</v>
      </c>
      <c r="L20" s="19"/>
      <c r="M20" s="19"/>
      <c r="N20" s="19"/>
      <c r="O20" s="19"/>
      <c r="P20" s="19">
        <f>L20+M20+O20</f>
        <v>0</v>
      </c>
      <c r="Q20" s="19">
        <f>F20+K20+P20</f>
        <v>0</v>
      </c>
      <c r="R20" s="19"/>
      <c r="S20" s="19"/>
      <c r="T20" s="19"/>
      <c r="U20" s="19">
        <f t="shared" si="1"/>
        <v>0</v>
      </c>
      <c r="V20" s="19"/>
      <c r="W20" s="19">
        <f>SUM(B20)+G20+L20</f>
        <v>0</v>
      </c>
      <c r="X20" s="19">
        <f>SUM(C20+H20+M20+S20)</f>
        <v>0</v>
      </c>
      <c r="Y20" s="19"/>
      <c r="Z20" s="19">
        <f t="shared" si="2"/>
        <v>0</v>
      </c>
      <c r="AA20" s="19">
        <f>W20+X20+Z20+V20</f>
        <v>0</v>
      </c>
      <c r="AB20" s="20"/>
    </row>
    <row r="21" spans="1:30" s="21" customFormat="1" ht="15.75" customHeight="1" x14ac:dyDescent="0.25">
      <c r="A21" s="18" t="s">
        <v>42</v>
      </c>
      <c r="B21" s="19"/>
      <c r="C21" s="19"/>
      <c r="D21" s="19"/>
      <c r="E21" s="19"/>
      <c r="F21" s="19">
        <f>B21+C21+E21</f>
        <v>0</v>
      </c>
      <c r="G21" s="19"/>
      <c r="H21" s="19"/>
      <c r="I21" s="19"/>
      <c r="J21" s="19"/>
      <c r="K21" s="19">
        <f>G21+H21+J21</f>
        <v>0</v>
      </c>
      <c r="L21" s="19"/>
      <c r="M21" s="19"/>
      <c r="N21" s="19"/>
      <c r="O21" s="19"/>
      <c r="P21" s="19">
        <f>L21+M21+O21</f>
        <v>0</v>
      </c>
      <c r="Q21" s="19">
        <f>F21+K21+P21</f>
        <v>0</v>
      </c>
      <c r="R21" s="19"/>
      <c r="S21" s="19"/>
      <c r="T21" s="19"/>
      <c r="U21" s="19">
        <f t="shared" si="1"/>
        <v>0</v>
      </c>
      <c r="V21" s="19"/>
      <c r="W21" s="19">
        <f>SUM(B21)+G21+L21</f>
        <v>0</v>
      </c>
      <c r="X21" s="19">
        <f>SUM(C21+H21+M21+S21)</f>
        <v>0</v>
      </c>
      <c r="Y21" s="19"/>
      <c r="Z21" s="19">
        <f t="shared" si="2"/>
        <v>0</v>
      </c>
      <c r="AA21" s="19">
        <f>W21+X21+Z21+V21</f>
        <v>0</v>
      </c>
      <c r="AB21" s="20"/>
    </row>
    <row r="22" spans="1:30" s="21" customFormat="1" ht="15.75" customHeight="1" x14ac:dyDescent="0.25">
      <c r="A22" s="24" t="s">
        <v>43</v>
      </c>
      <c r="B22" s="19">
        <f>SUM(B15:B21)</f>
        <v>9848994.5800000001</v>
      </c>
      <c r="C22" s="19">
        <f>SUM(C15:C21)</f>
        <v>10573091.619999999</v>
      </c>
      <c r="D22" s="19"/>
      <c r="E22" s="19">
        <f>SUM(E14:E21)</f>
        <v>0</v>
      </c>
      <c r="F22" s="19">
        <f>SUM(F15:F21)</f>
        <v>20422086.199999999</v>
      </c>
      <c r="G22" s="19">
        <f>SUM(G14:G21)</f>
        <v>1803698.26</v>
      </c>
      <c r="H22" s="19">
        <f>SUM(H15:H21)</f>
        <v>41314258.120000005</v>
      </c>
      <c r="I22" s="19"/>
      <c r="J22" s="19">
        <f>SUM(J14:J21)</f>
        <v>0</v>
      </c>
      <c r="K22" s="19">
        <f t="shared" ref="K22:Q22" si="3">SUM(K15:K21)</f>
        <v>42216107.25</v>
      </c>
      <c r="L22" s="19">
        <f t="shared" si="3"/>
        <v>0</v>
      </c>
      <c r="M22" s="19">
        <f t="shared" si="3"/>
        <v>0</v>
      </c>
      <c r="N22" s="19"/>
      <c r="O22" s="19">
        <f t="shared" si="3"/>
        <v>0</v>
      </c>
      <c r="P22" s="19">
        <f t="shared" si="3"/>
        <v>0</v>
      </c>
      <c r="Q22" s="19">
        <f t="shared" si="3"/>
        <v>62638193.449999996</v>
      </c>
      <c r="R22" s="19">
        <f>SUM(R14:R21)</f>
        <v>0</v>
      </c>
      <c r="S22" s="19">
        <f>SUM(S14:S21)</f>
        <v>0</v>
      </c>
      <c r="T22" s="19">
        <f>SUM(T14:T21)</f>
        <v>0</v>
      </c>
      <c r="U22" s="19">
        <f>SUM(U14:U21)</f>
        <v>0</v>
      </c>
      <c r="V22" s="19">
        <f>SUM(V14:V21)</f>
        <v>0</v>
      </c>
      <c r="W22" s="19">
        <f>SUM(W15:W21)</f>
        <v>10750843.710000001</v>
      </c>
      <c r="X22" s="19">
        <f>SUM(X15:X21)</f>
        <v>51887349.740000002</v>
      </c>
      <c r="Y22" s="19"/>
      <c r="Z22" s="19">
        <f>SUM(Z15:Z21)</f>
        <v>0</v>
      </c>
      <c r="AA22" s="19">
        <f>SUM(AA15:AA21)</f>
        <v>62638193.450000003</v>
      </c>
      <c r="AB22" s="20">
        <f>SUM(AB14:AB21)</f>
        <v>0</v>
      </c>
      <c r="AC22" s="25"/>
    </row>
    <row r="23" spans="1:30" s="21" customFormat="1" ht="15.75" hidden="1" customHeight="1" x14ac:dyDescent="0.25">
      <c r="A23" s="18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25"/>
    </row>
    <row r="24" spans="1:30" s="21" customFormat="1" ht="15.75" hidden="1" customHeight="1" x14ac:dyDescent="0.25">
      <c r="A24" s="18" t="s">
        <v>35</v>
      </c>
      <c r="B24" s="19">
        <v>0</v>
      </c>
      <c r="C24" s="19">
        <v>0</v>
      </c>
      <c r="D24" s="19"/>
      <c r="E24" s="19"/>
      <c r="F24" s="19">
        <f>B24+C24+E24</f>
        <v>0</v>
      </c>
      <c r="G24" s="19"/>
      <c r="H24" s="19">
        <v>0</v>
      </c>
      <c r="I24" s="19"/>
      <c r="J24" s="19"/>
      <c r="K24" s="19">
        <f t="shared" ref="K24:K31" si="4">G24+H24+J24</f>
        <v>0</v>
      </c>
      <c r="L24" s="19"/>
      <c r="M24" s="19">
        <v>0</v>
      </c>
      <c r="N24" s="19"/>
      <c r="O24" s="19"/>
      <c r="P24" s="19">
        <f t="shared" ref="P24:P31" si="5">L24+M24+O24</f>
        <v>0</v>
      </c>
      <c r="Q24" s="19">
        <f t="shared" ref="Q24:Q31" si="6">F24+K24+P24</f>
        <v>0</v>
      </c>
      <c r="R24" s="19"/>
      <c r="S24" s="19"/>
      <c r="T24" s="19"/>
      <c r="U24" s="19">
        <f t="shared" ref="U24:U31" si="7">R24+S24+T24</f>
        <v>0</v>
      </c>
      <c r="V24" s="19"/>
      <c r="W24" s="19">
        <f>SUM(B24)+G24+L24</f>
        <v>0</v>
      </c>
      <c r="X24" s="19">
        <f>SUM(C24+H24+M24+S24)</f>
        <v>0</v>
      </c>
      <c r="Y24" s="19"/>
      <c r="Z24" s="19">
        <f>SUM(E24+J24+O24+T24)</f>
        <v>0</v>
      </c>
      <c r="AA24" s="19">
        <f>SUM(Q24+U24+V24)</f>
        <v>0</v>
      </c>
      <c r="AB24" s="20"/>
      <c r="AC24" s="26"/>
    </row>
    <row r="25" spans="1:30" s="21" customFormat="1" ht="15.75" hidden="1" customHeight="1" x14ac:dyDescent="0.25">
      <c r="A25" s="18" t="s">
        <v>36</v>
      </c>
      <c r="B25" s="19">
        <v>0</v>
      </c>
      <c r="C25" s="19">
        <v>0</v>
      </c>
      <c r="D25" s="19">
        <v>0</v>
      </c>
      <c r="E25" s="19">
        <v>0</v>
      </c>
      <c r="F25" s="19">
        <f>B25+C25+D25+E25</f>
        <v>0</v>
      </c>
      <c r="G25" s="19">
        <v>0</v>
      </c>
      <c r="H25" s="19">
        <v>0</v>
      </c>
      <c r="I25" s="19"/>
      <c r="J25" s="19">
        <v>0</v>
      </c>
      <c r="K25" s="19">
        <f t="shared" si="4"/>
        <v>0</v>
      </c>
      <c r="L25" s="19"/>
      <c r="M25" s="19">
        <v>0</v>
      </c>
      <c r="N25" s="19"/>
      <c r="O25" s="19">
        <v>0</v>
      </c>
      <c r="P25" s="19">
        <f t="shared" si="5"/>
        <v>0</v>
      </c>
      <c r="Q25" s="19">
        <f t="shared" si="6"/>
        <v>0</v>
      </c>
      <c r="R25" s="19"/>
      <c r="S25" s="19"/>
      <c r="T25" s="19"/>
      <c r="U25" s="19">
        <f t="shared" si="7"/>
        <v>0</v>
      </c>
      <c r="V25" s="19"/>
      <c r="W25" s="19">
        <f>SUM(B25+G25+L25+R25)</f>
        <v>0</v>
      </c>
      <c r="X25" s="19">
        <f>SUM(C25+H25+M25+S25)</f>
        <v>0</v>
      </c>
      <c r="Y25" s="19">
        <f>SUM(D25)</f>
        <v>0</v>
      </c>
      <c r="Z25" s="19">
        <f>SUM(E25+J25+O25+T25)</f>
        <v>0</v>
      </c>
      <c r="AA25" s="19">
        <f>W25+X25+Y25+Z25+V25</f>
        <v>0</v>
      </c>
      <c r="AB25" s="20"/>
    </row>
    <row r="26" spans="1:30" s="21" customFormat="1" ht="15.75" hidden="1" customHeight="1" x14ac:dyDescent="0.25">
      <c r="A26" s="18" t="s">
        <v>37</v>
      </c>
      <c r="B26" s="19"/>
      <c r="C26" s="19"/>
      <c r="D26" s="19"/>
      <c r="E26" s="19"/>
      <c r="F26" s="19">
        <f>B26+C26+D26+E26</f>
        <v>0</v>
      </c>
      <c r="G26" s="19"/>
      <c r="H26" s="19"/>
      <c r="I26" s="19"/>
      <c r="J26" s="19"/>
      <c r="K26" s="19">
        <f t="shared" si="4"/>
        <v>0</v>
      </c>
      <c r="L26" s="19"/>
      <c r="M26" s="19">
        <v>0</v>
      </c>
      <c r="N26" s="19"/>
      <c r="O26" s="19"/>
      <c r="P26" s="19">
        <f t="shared" si="5"/>
        <v>0</v>
      </c>
      <c r="Q26" s="19">
        <f t="shared" si="6"/>
        <v>0</v>
      </c>
      <c r="R26" s="19"/>
      <c r="S26" s="19"/>
      <c r="T26" s="19"/>
      <c r="U26" s="19"/>
      <c r="V26" s="19"/>
      <c r="W26" s="19">
        <f>SUM(B26+G26+L26)</f>
        <v>0</v>
      </c>
      <c r="X26" s="19">
        <f>SUM(C26+H26+M26)</f>
        <v>0</v>
      </c>
      <c r="Y26" s="19"/>
      <c r="Z26" s="19">
        <f>SUM(E26+J26+O26)</f>
        <v>0</v>
      </c>
      <c r="AA26" s="19">
        <f>W26+X26+Y26+Z26+V26</f>
        <v>0</v>
      </c>
      <c r="AB26" s="20"/>
    </row>
    <row r="27" spans="1:30" s="21" customFormat="1" ht="15.75" hidden="1" customHeight="1" x14ac:dyDescent="0.25">
      <c r="A27" s="18" t="s">
        <v>38</v>
      </c>
      <c r="B27" s="19"/>
      <c r="C27" s="19"/>
      <c r="D27" s="19"/>
      <c r="E27" s="19"/>
      <c r="F27" s="19">
        <f>B27+C27+D27+E27</f>
        <v>0</v>
      </c>
      <c r="G27" s="19"/>
      <c r="H27" s="19"/>
      <c r="I27" s="19"/>
      <c r="J27" s="19"/>
      <c r="K27" s="19">
        <f t="shared" si="4"/>
        <v>0</v>
      </c>
      <c r="L27" s="19"/>
      <c r="M27" s="19"/>
      <c r="N27" s="19"/>
      <c r="O27" s="19"/>
      <c r="P27" s="19"/>
      <c r="Q27" s="19">
        <f t="shared" si="6"/>
        <v>0</v>
      </c>
      <c r="R27" s="19"/>
      <c r="S27" s="19">
        <v>0</v>
      </c>
      <c r="T27" s="19"/>
      <c r="U27" s="19">
        <f t="shared" si="7"/>
        <v>0</v>
      </c>
      <c r="V27" s="19"/>
      <c r="W27" s="19">
        <f>SUM(B27+G27+L27+R27)</f>
        <v>0</v>
      </c>
      <c r="X27" s="19">
        <f>SUM(C27+H27+M27+S27)</f>
        <v>0</v>
      </c>
      <c r="Y27" s="19"/>
      <c r="Z27" s="19">
        <f>SUM(E27+J27+O27+T27)</f>
        <v>0</v>
      </c>
      <c r="AA27" s="19">
        <f>W27+X27+Y27+Z27+V27</f>
        <v>0</v>
      </c>
      <c r="AB27" s="20"/>
    </row>
    <row r="28" spans="1:30" s="21" customFormat="1" ht="15.75" hidden="1" customHeight="1" x14ac:dyDescent="0.25">
      <c r="A28" s="18" t="s">
        <v>39</v>
      </c>
      <c r="B28" s="19">
        <v>0</v>
      </c>
      <c r="C28" s="19">
        <v>0</v>
      </c>
      <c r="D28" s="19"/>
      <c r="E28" s="19"/>
      <c r="F28" s="19">
        <f>B28+C28+D28+E28</f>
        <v>0</v>
      </c>
      <c r="G28" s="19">
        <v>0</v>
      </c>
      <c r="H28" s="19">
        <v>0</v>
      </c>
      <c r="I28" s="19"/>
      <c r="J28" s="19">
        <v>0</v>
      </c>
      <c r="K28" s="19">
        <f t="shared" si="4"/>
        <v>0</v>
      </c>
      <c r="L28" s="19"/>
      <c r="M28" s="19">
        <v>0</v>
      </c>
      <c r="N28" s="19"/>
      <c r="O28" s="19">
        <v>0</v>
      </c>
      <c r="P28" s="19">
        <f t="shared" si="5"/>
        <v>0</v>
      </c>
      <c r="Q28" s="19">
        <f t="shared" si="6"/>
        <v>0</v>
      </c>
      <c r="R28" s="19"/>
      <c r="S28" s="19"/>
      <c r="T28" s="19"/>
      <c r="U28" s="19">
        <f t="shared" si="7"/>
        <v>0</v>
      </c>
      <c r="V28" s="19"/>
      <c r="W28" s="19">
        <f>SUM(B28)+G28+L28</f>
        <v>0</v>
      </c>
      <c r="X28" s="19">
        <f>SUM(C28+H28+M28+S28)</f>
        <v>0</v>
      </c>
      <c r="Y28" s="19"/>
      <c r="Z28" s="19">
        <f>SUM(E28+J28+O28+T28)</f>
        <v>0</v>
      </c>
      <c r="AA28" s="19">
        <f>W28+X28+Y28+Z28+V28</f>
        <v>0</v>
      </c>
      <c r="AB28" s="20"/>
    </row>
    <row r="29" spans="1:30" s="21" customFormat="1" ht="15.75" hidden="1" customHeight="1" x14ac:dyDescent="0.25">
      <c r="A29" s="18" t="s">
        <v>40</v>
      </c>
      <c r="B29" s="19">
        <v>0</v>
      </c>
      <c r="C29" s="19">
        <v>0</v>
      </c>
      <c r="D29" s="19">
        <v>0</v>
      </c>
      <c r="E29" s="19">
        <v>0</v>
      </c>
      <c r="F29" s="19">
        <f>B29+C29+D29+E29</f>
        <v>0</v>
      </c>
      <c r="G29" s="19"/>
      <c r="H29" s="19">
        <v>0</v>
      </c>
      <c r="I29" s="19"/>
      <c r="J29" s="19">
        <v>0</v>
      </c>
      <c r="K29" s="19">
        <f t="shared" si="4"/>
        <v>0</v>
      </c>
      <c r="L29" s="19"/>
      <c r="M29" s="19">
        <v>0</v>
      </c>
      <c r="N29" s="19"/>
      <c r="O29" s="19">
        <v>0</v>
      </c>
      <c r="P29" s="19">
        <f t="shared" si="5"/>
        <v>0</v>
      </c>
      <c r="Q29" s="19">
        <f t="shared" si="6"/>
        <v>0</v>
      </c>
      <c r="R29" s="19"/>
      <c r="S29" s="19">
        <f>1125-1125</f>
        <v>0</v>
      </c>
      <c r="T29" s="19"/>
      <c r="U29" s="19">
        <f t="shared" si="7"/>
        <v>0</v>
      </c>
      <c r="V29" s="19"/>
      <c r="W29" s="19">
        <f>SUM(B29)+G29+L29</f>
        <v>0</v>
      </c>
      <c r="X29" s="19">
        <f>SUM(C29+H29+M29+S29)</f>
        <v>0</v>
      </c>
      <c r="Y29" s="19">
        <f>SUM(D29)</f>
        <v>0</v>
      </c>
      <c r="Z29" s="19">
        <f>SUM(E29+J29+O29+T29)</f>
        <v>0</v>
      </c>
      <c r="AA29" s="19">
        <f>W29+X29+Y29+Z29+V29</f>
        <v>0</v>
      </c>
      <c r="AB29" s="20"/>
      <c r="AC29" s="25"/>
    </row>
    <row r="30" spans="1:30" s="21" customFormat="1" ht="15.75" hidden="1" customHeight="1" x14ac:dyDescent="0.25">
      <c r="A30" s="18" t="s">
        <v>41</v>
      </c>
      <c r="B30" s="19"/>
      <c r="C30" s="19"/>
      <c r="D30" s="19"/>
      <c r="E30" s="19"/>
      <c r="F30" s="19">
        <f>B30+C30+E30</f>
        <v>0</v>
      </c>
      <c r="G30" s="19"/>
      <c r="H30" s="19"/>
      <c r="I30" s="19"/>
      <c r="J30" s="19"/>
      <c r="K30" s="19">
        <f t="shared" si="4"/>
        <v>0</v>
      </c>
      <c r="L30" s="19"/>
      <c r="M30" s="19"/>
      <c r="N30" s="19"/>
      <c r="O30" s="19"/>
      <c r="P30" s="19">
        <f t="shared" si="5"/>
        <v>0</v>
      </c>
      <c r="Q30" s="19">
        <f t="shared" si="6"/>
        <v>0</v>
      </c>
      <c r="R30" s="19"/>
      <c r="S30" s="19"/>
      <c r="T30" s="19"/>
      <c r="U30" s="19">
        <f t="shared" si="7"/>
        <v>0</v>
      </c>
      <c r="V30" s="19"/>
      <c r="W30" s="19">
        <f>SUM(B30)+G30+L30</f>
        <v>0</v>
      </c>
      <c r="X30" s="19">
        <f>SUM(C30+H30+M30+S30)</f>
        <v>0</v>
      </c>
      <c r="Y30" s="19"/>
      <c r="Z30" s="19">
        <f>SUM(E30+J30+O30+T30)</f>
        <v>0</v>
      </c>
      <c r="AA30" s="19">
        <f>W30+X30+Z30+V30</f>
        <v>0</v>
      </c>
      <c r="AB30" s="20"/>
    </row>
    <row r="31" spans="1:30" s="21" customFormat="1" ht="15.75" hidden="1" customHeight="1" x14ac:dyDescent="0.25">
      <c r="A31" s="18" t="s">
        <v>42</v>
      </c>
      <c r="B31" s="19"/>
      <c r="C31" s="19"/>
      <c r="D31" s="19"/>
      <c r="E31" s="19"/>
      <c r="F31" s="19">
        <f>B31+C31+E31</f>
        <v>0</v>
      </c>
      <c r="G31" s="19"/>
      <c r="H31" s="19"/>
      <c r="I31" s="19"/>
      <c r="J31" s="19"/>
      <c r="K31" s="19">
        <f t="shared" si="4"/>
        <v>0</v>
      </c>
      <c r="L31" s="19"/>
      <c r="M31" s="19"/>
      <c r="N31" s="19"/>
      <c r="O31" s="19"/>
      <c r="P31" s="19">
        <f t="shared" si="5"/>
        <v>0</v>
      </c>
      <c r="Q31" s="19">
        <f t="shared" si="6"/>
        <v>0</v>
      </c>
      <c r="R31" s="19"/>
      <c r="S31" s="19"/>
      <c r="T31" s="19"/>
      <c r="U31" s="19">
        <f t="shared" si="7"/>
        <v>0</v>
      </c>
      <c r="V31" s="19"/>
      <c r="W31" s="19">
        <f>SUM(B31)+G31+L31</f>
        <v>0</v>
      </c>
      <c r="X31" s="19">
        <f>SUM(C31+H31+M31+S31)</f>
        <v>0</v>
      </c>
      <c r="Y31" s="19"/>
      <c r="Z31" s="19">
        <f>SUM(E31+J31+O31+T31)</f>
        <v>0</v>
      </c>
      <c r="AA31" s="19">
        <f>W31+X31+Z31+V31</f>
        <v>0</v>
      </c>
      <c r="AB31" s="20"/>
    </row>
    <row r="32" spans="1:30" s="21" customFormat="1" ht="15.75" hidden="1" customHeight="1" x14ac:dyDescent="0.25">
      <c r="A32" s="24" t="s">
        <v>43</v>
      </c>
      <c r="B32" s="19">
        <f t="shared" ref="B32:O32" si="8">SUM(B25:B31)</f>
        <v>0</v>
      </c>
      <c r="C32" s="19">
        <f t="shared" si="8"/>
        <v>0</v>
      </c>
      <c r="D32" s="19">
        <f t="shared" si="8"/>
        <v>0</v>
      </c>
      <c r="E32" s="19">
        <f t="shared" si="8"/>
        <v>0</v>
      </c>
      <c r="F32" s="19">
        <f t="shared" si="8"/>
        <v>0</v>
      </c>
      <c r="G32" s="19">
        <f t="shared" si="8"/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>SUM(K25:K31)</f>
        <v>0</v>
      </c>
      <c r="L32" s="19">
        <f t="shared" si="8"/>
        <v>0</v>
      </c>
      <c r="M32" s="19">
        <f>SUM(M25:M31)</f>
        <v>0</v>
      </c>
      <c r="N32" s="19">
        <f t="shared" si="8"/>
        <v>0</v>
      </c>
      <c r="O32" s="19">
        <f t="shared" si="8"/>
        <v>0</v>
      </c>
      <c r="P32" s="19">
        <f>SUM(P25:P31)</f>
        <v>0</v>
      </c>
      <c r="Q32" s="19">
        <f>SUM(Q25:Q31)</f>
        <v>0</v>
      </c>
      <c r="R32" s="19">
        <f t="shared" ref="R32:AB32" si="9">SUM(R24:R31)</f>
        <v>0</v>
      </c>
      <c r="S32" s="19">
        <f t="shared" si="9"/>
        <v>0</v>
      </c>
      <c r="T32" s="19">
        <f t="shared" si="9"/>
        <v>0</v>
      </c>
      <c r="U32" s="19">
        <f t="shared" si="9"/>
        <v>0</v>
      </c>
      <c r="V32" s="19">
        <f t="shared" si="9"/>
        <v>0</v>
      </c>
      <c r="W32" s="19">
        <f>SUM(W25:W31)</f>
        <v>0</v>
      </c>
      <c r="X32" s="19">
        <f>SUM(X25:X31)</f>
        <v>0</v>
      </c>
      <c r="Y32" s="19"/>
      <c r="Z32" s="19">
        <f>SUM(Z25:Z31)</f>
        <v>0</v>
      </c>
      <c r="AA32" s="19">
        <f>SUM(AA25:AA31)</f>
        <v>0</v>
      </c>
      <c r="AB32" s="20">
        <f t="shared" si="9"/>
        <v>0</v>
      </c>
    </row>
    <row r="33" spans="1:28" s="21" customFormat="1" ht="15.75" hidden="1" customHeight="1" x14ac:dyDescent="0.25">
      <c r="A33" s="18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</row>
    <row r="34" spans="1:28" s="21" customFormat="1" ht="15.75" hidden="1" customHeight="1" x14ac:dyDescent="0.25">
      <c r="A34" s="18" t="s">
        <v>35</v>
      </c>
      <c r="B34" s="19"/>
      <c r="C34" s="19"/>
      <c r="D34" s="19"/>
      <c r="E34" s="19"/>
      <c r="F34" s="19">
        <f>B34+C34+E34</f>
        <v>0</v>
      </c>
      <c r="G34" s="19"/>
      <c r="H34" s="19"/>
      <c r="I34" s="19"/>
      <c r="J34" s="19"/>
      <c r="K34" s="19">
        <f t="shared" ref="K34:K41" si="10">G34+H34+J34</f>
        <v>0</v>
      </c>
      <c r="L34" s="19"/>
      <c r="M34" s="19"/>
      <c r="N34" s="19"/>
      <c r="O34" s="19"/>
      <c r="P34" s="19">
        <f t="shared" ref="P34:P41" si="11">L34+M34+O34</f>
        <v>0</v>
      </c>
      <c r="Q34" s="19">
        <f t="shared" ref="Q34:Q41" si="12">F34+K34+P34</f>
        <v>0</v>
      </c>
      <c r="R34" s="19"/>
      <c r="S34" s="19"/>
      <c r="T34" s="19"/>
      <c r="U34" s="19">
        <f t="shared" ref="U34:U41" si="13">R34+S34+T34</f>
        <v>0</v>
      </c>
      <c r="V34" s="19"/>
      <c r="W34" s="19">
        <f>SUM(B34)+G34+L34</f>
        <v>0</v>
      </c>
      <c r="X34" s="19">
        <f t="shared" ref="X34:X41" si="14">SUM(C34+H34+M34+S34)</f>
        <v>0</v>
      </c>
      <c r="Y34" s="19"/>
      <c r="Z34" s="19">
        <f>SUM(E34+J34+O34+T34)</f>
        <v>0</v>
      </c>
      <c r="AA34" s="19">
        <f>SUM(Q34+U34+V34)</f>
        <v>0</v>
      </c>
      <c r="AB34" s="20"/>
    </row>
    <row r="35" spans="1:28" s="21" customFormat="1" ht="15.75" hidden="1" customHeight="1" x14ac:dyDescent="0.25">
      <c r="A35" s="18" t="s">
        <v>36</v>
      </c>
      <c r="B35" s="19"/>
      <c r="C35" s="19"/>
      <c r="D35" s="19"/>
      <c r="E35" s="19"/>
      <c r="F35" s="19">
        <f>B35+C35+D35+E35</f>
        <v>0</v>
      </c>
      <c r="G35" s="19"/>
      <c r="H35" s="19"/>
      <c r="I35" s="19"/>
      <c r="J35" s="19"/>
      <c r="K35" s="19">
        <f t="shared" si="10"/>
        <v>0</v>
      </c>
      <c r="L35" s="19">
        <v>0</v>
      </c>
      <c r="M35" s="19"/>
      <c r="N35" s="19"/>
      <c r="O35" s="19"/>
      <c r="P35" s="19">
        <f t="shared" si="11"/>
        <v>0</v>
      </c>
      <c r="Q35" s="19">
        <f t="shared" si="12"/>
        <v>0</v>
      </c>
      <c r="R35" s="19"/>
      <c r="S35" s="19"/>
      <c r="T35" s="19"/>
      <c r="U35" s="19">
        <f t="shared" si="13"/>
        <v>0</v>
      </c>
      <c r="V35" s="19"/>
      <c r="W35" s="19">
        <f>SUM(B35+G35+L35+R35)</f>
        <v>0</v>
      </c>
      <c r="X35" s="19">
        <f t="shared" si="14"/>
        <v>0</v>
      </c>
      <c r="Y35" s="19">
        <f>SUM(D35)</f>
        <v>0</v>
      </c>
      <c r="Z35" s="19">
        <f>SUM(E35+J35+O35+T35)</f>
        <v>0</v>
      </c>
      <c r="AA35" s="19">
        <f>W35+X35+Y35+Z35+V35</f>
        <v>0</v>
      </c>
      <c r="AB35" s="20"/>
    </row>
    <row r="36" spans="1:28" s="21" customFormat="1" ht="15.75" hidden="1" customHeight="1" x14ac:dyDescent="0.25">
      <c r="A36" s="18" t="s">
        <v>37</v>
      </c>
      <c r="B36" s="19"/>
      <c r="C36" s="19"/>
      <c r="D36" s="19"/>
      <c r="E36" s="19"/>
      <c r="F36" s="19">
        <f>B36+C36+E36</f>
        <v>0</v>
      </c>
      <c r="G36" s="19"/>
      <c r="H36" s="19"/>
      <c r="I36" s="19"/>
      <c r="J36" s="19"/>
      <c r="K36" s="19">
        <f t="shared" si="10"/>
        <v>0</v>
      </c>
      <c r="L36" s="19"/>
      <c r="M36" s="19"/>
      <c r="N36" s="19"/>
      <c r="O36" s="19"/>
      <c r="P36" s="19">
        <f t="shared" si="11"/>
        <v>0</v>
      </c>
      <c r="Q36" s="19">
        <f>F36+K36+P36</f>
        <v>0</v>
      </c>
      <c r="R36" s="19"/>
      <c r="S36" s="19"/>
      <c r="T36" s="19"/>
      <c r="U36" s="19">
        <f t="shared" si="13"/>
        <v>0</v>
      </c>
      <c r="V36" s="19"/>
      <c r="W36" s="19">
        <f>SUM(B36+G36+L36)</f>
        <v>0</v>
      </c>
      <c r="X36" s="19">
        <f t="shared" si="14"/>
        <v>0</v>
      </c>
      <c r="Y36" s="19"/>
      <c r="Z36" s="19">
        <f>SUM(E36+J36+O36)</f>
        <v>0</v>
      </c>
      <c r="AA36" s="19">
        <f>W36+X36+Y36+Z36+V36</f>
        <v>0</v>
      </c>
      <c r="AB36" s="20"/>
    </row>
    <row r="37" spans="1:28" s="21" customFormat="1" ht="15.75" hidden="1" customHeight="1" x14ac:dyDescent="0.25">
      <c r="A37" s="18" t="s">
        <v>38</v>
      </c>
      <c r="B37" s="19"/>
      <c r="C37" s="19"/>
      <c r="D37" s="19"/>
      <c r="E37" s="19"/>
      <c r="F37" s="19">
        <f>B37+C37+E37</f>
        <v>0</v>
      </c>
      <c r="G37" s="19"/>
      <c r="H37" s="19"/>
      <c r="I37" s="19"/>
      <c r="J37" s="19"/>
      <c r="K37" s="19">
        <f t="shared" si="10"/>
        <v>0</v>
      </c>
      <c r="L37" s="19"/>
      <c r="M37" s="19"/>
      <c r="N37" s="19"/>
      <c r="O37" s="19"/>
      <c r="P37" s="19"/>
      <c r="Q37" s="19"/>
      <c r="R37" s="19"/>
      <c r="S37" s="19">
        <v>0</v>
      </c>
      <c r="T37" s="19"/>
      <c r="U37" s="19">
        <f t="shared" si="13"/>
        <v>0</v>
      </c>
      <c r="V37" s="19"/>
      <c r="W37" s="19">
        <f>SUM(B37+G37+L37+R37)</f>
        <v>0</v>
      </c>
      <c r="X37" s="19">
        <f t="shared" si="14"/>
        <v>0</v>
      </c>
      <c r="Y37" s="19"/>
      <c r="Z37" s="19">
        <f>SUM(E37+J37+O37+T37)</f>
        <v>0</v>
      </c>
      <c r="AA37" s="19">
        <f>W37+X37+Y37+Z37+V37</f>
        <v>0</v>
      </c>
      <c r="AB37" s="20"/>
    </row>
    <row r="38" spans="1:28" s="21" customFormat="1" ht="15.75" hidden="1" customHeight="1" x14ac:dyDescent="0.25">
      <c r="A38" s="18" t="s">
        <v>39</v>
      </c>
      <c r="B38" s="19"/>
      <c r="C38" s="19"/>
      <c r="D38" s="19"/>
      <c r="E38" s="19"/>
      <c r="F38" s="19">
        <f>B38+C38+E38</f>
        <v>0</v>
      </c>
      <c r="G38" s="19"/>
      <c r="H38" s="19"/>
      <c r="I38" s="19"/>
      <c r="J38" s="19"/>
      <c r="K38" s="19">
        <f>G38+H38+J38</f>
        <v>0</v>
      </c>
      <c r="L38" s="19"/>
      <c r="M38" s="19"/>
      <c r="N38" s="19"/>
      <c r="O38" s="19"/>
      <c r="P38" s="19">
        <f t="shared" si="11"/>
        <v>0</v>
      </c>
      <c r="Q38" s="19">
        <f t="shared" si="12"/>
        <v>0</v>
      </c>
      <c r="R38" s="19"/>
      <c r="S38" s="19"/>
      <c r="T38" s="19"/>
      <c r="U38" s="19">
        <f t="shared" si="13"/>
        <v>0</v>
      </c>
      <c r="V38" s="19"/>
      <c r="W38" s="19">
        <f>SUM(B38)+G38+L38</f>
        <v>0</v>
      </c>
      <c r="X38" s="19">
        <f t="shared" si="14"/>
        <v>0</v>
      </c>
      <c r="Y38" s="19"/>
      <c r="Z38" s="19">
        <f>SUM(E38+J38+O38+T38)</f>
        <v>0</v>
      </c>
      <c r="AA38" s="19">
        <f>W38+X38+Y38+Z38+V38</f>
        <v>0</v>
      </c>
      <c r="AB38" s="20"/>
    </row>
    <row r="39" spans="1:28" s="21" customFormat="1" ht="15.75" hidden="1" customHeight="1" x14ac:dyDescent="0.25">
      <c r="A39" s="18" t="s">
        <v>40</v>
      </c>
      <c r="B39" s="19"/>
      <c r="C39" s="19"/>
      <c r="D39" s="19">
        <v>0</v>
      </c>
      <c r="E39" s="19"/>
      <c r="F39" s="19">
        <f>B39+C39+D39+E39</f>
        <v>0</v>
      </c>
      <c r="G39" s="19"/>
      <c r="H39" s="19"/>
      <c r="I39" s="19"/>
      <c r="J39" s="19"/>
      <c r="K39" s="19">
        <f t="shared" si="10"/>
        <v>0</v>
      </c>
      <c r="L39" s="19"/>
      <c r="M39" s="19"/>
      <c r="N39" s="19"/>
      <c r="O39" s="19"/>
      <c r="P39" s="19">
        <f t="shared" si="11"/>
        <v>0</v>
      </c>
      <c r="Q39" s="19">
        <f t="shared" si="12"/>
        <v>0</v>
      </c>
      <c r="R39" s="19"/>
      <c r="S39" s="19">
        <f>862973.28-862973.28</f>
        <v>0</v>
      </c>
      <c r="T39" s="19"/>
      <c r="U39" s="19">
        <f t="shared" si="13"/>
        <v>0</v>
      </c>
      <c r="V39" s="19"/>
      <c r="W39" s="19">
        <f>SUM(B39)+G39+L39</f>
        <v>0</v>
      </c>
      <c r="X39" s="19">
        <f t="shared" si="14"/>
        <v>0</v>
      </c>
      <c r="Y39" s="19">
        <f>SUM(D39)</f>
        <v>0</v>
      </c>
      <c r="Z39" s="19">
        <f>SUM(E39+J39+O39+T39)</f>
        <v>0</v>
      </c>
      <c r="AA39" s="19">
        <f>W39+X39+Y39+Z39+V39</f>
        <v>0</v>
      </c>
      <c r="AB39" s="20"/>
    </row>
    <row r="40" spans="1:28" s="21" customFormat="1" ht="15.75" hidden="1" customHeight="1" x14ac:dyDescent="0.25">
      <c r="A40" s="18" t="s">
        <v>41</v>
      </c>
      <c r="B40" s="19"/>
      <c r="C40" s="19"/>
      <c r="D40" s="19"/>
      <c r="E40" s="19"/>
      <c r="F40" s="19">
        <f>B40+C40+E40</f>
        <v>0</v>
      </c>
      <c r="G40" s="19"/>
      <c r="H40" s="19"/>
      <c r="I40" s="19"/>
      <c r="J40" s="19"/>
      <c r="K40" s="19">
        <f t="shared" si="10"/>
        <v>0</v>
      </c>
      <c r="L40" s="19"/>
      <c r="M40" s="19"/>
      <c r="N40" s="19"/>
      <c r="O40" s="19"/>
      <c r="P40" s="19">
        <f t="shared" si="11"/>
        <v>0</v>
      </c>
      <c r="Q40" s="19">
        <f t="shared" si="12"/>
        <v>0</v>
      </c>
      <c r="R40" s="19"/>
      <c r="S40" s="19"/>
      <c r="T40" s="19"/>
      <c r="U40" s="19">
        <f t="shared" si="13"/>
        <v>0</v>
      </c>
      <c r="V40" s="19"/>
      <c r="W40" s="19">
        <f>SUM(B40)+G40+L40</f>
        <v>0</v>
      </c>
      <c r="X40" s="19">
        <f t="shared" si="14"/>
        <v>0</v>
      </c>
      <c r="Y40" s="19"/>
      <c r="Z40" s="19">
        <f>SUM(E40+J40+O40+T40)</f>
        <v>0</v>
      </c>
      <c r="AA40" s="19">
        <f>W40+X40+Z40+V40</f>
        <v>0</v>
      </c>
      <c r="AB40" s="20"/>
    </row>
    <row r="41" spans="1:28" s="21" customFormat="1" ht="15.75" hidden="1" customHeight="1" x14ac:dyDescent="0.25">
      <c r="A41" s="18" t="s">
        <v>42</v>
      </c>
      <c r="B41" s="19"/>
      <c r="C41" s="19"/>
      <c r="D41" s="19"/>
      <c r="E41" s="19"/>
      <c r="F41" s="19">
        <f>B41+C41+E41</f>
        <v>0</v>
      </c>
      <c r="G41" s="19"/>
      <c r="H41" s="19"/>
      <c r="I41" s="19"/>
      <c r="J41" s="19"/>
      <c r="K41" s="19">
        <f t="shared" si="10"/>
        <v>0</v>
      </c>
      <c r="L41" s="19"/>
      <c r="M41" s="19"/>
      <c r="N41" s="19"/>
      <c r="O41" s="19"/>
      <c r="P41" s="19">
        <f t="shared" si="11"/>
        <v>0</v>
      </c>
      <c r="Q41" s="19">
        <f t="shared" si="12"/>
        <v>0</v>
      </c>
      <c r="R41" s="19"/>
      <c r="S41" s="19"/>
      <c r="T41" s="19"/>
      <c r="U41" s="19">
        <f t="shared" si="13"/>
        <v>0</v>
      </c>
      <c r="V41" s="19"/>
      <c r="W41" s="19">
        <f>SUM(B41)+G41+L41</f>
        <v>0</v>
      </c>
      <c r="X41" s="19">
        <f t="shared" si="14"/>
        <v>0</v>
      </c>
      <c r="Y41" s="19"/>
      <c r="Z41" s="19">
        <f>SUM(E41+J41+O41+T41)</f>
        <v>0</v>
      </c>
      <c r="AA41" s="19">
        <f>W41+X41+Z41+V41</f>
        <v>0</v>
      </c>
      <c r="AB41" s="20"/>
    </row>
    <row r="42" spans="1:28" s="21" customFormat="1" ht="15.75" hidden="1" customHeight="1" x14ac:dyDescent="0.25">
      <c r="A42" s="24" t="s">
        <v>43</v>
      </c>
      <c r="B42" s="19">
        <f t="shared" ref="B42:L42" si="15">SUM(B35:B41)</f>
        <v>0</v>
      </c>
      <c r="C42" s="19">
        <f t="shared" si="15"/>
        <v>0</v>
      </c>
      <c r="D42" s="19">
        <f t="shared" si="15"/>
        <v>0</v>
      </c>
      <c r="E42" s="19">
        <f t="shared" si="15"/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/>
      <c r="J42" s="19">
        <f t="shared" si="15"/>
        <v>0</v>
      </c>
      <c r="K42" s="19">
        <f t="shared" si="15"/>
        <v>0</v>
      </c>
      <c r="L42" s="19">
        <f t="shared" si="15"/>
        <v>0</v>
      </c>
      <c r="M42" s="19">
        <f>SUM(M35:M41)</f>
        <v>0</v>
      </c>
      <c r="N42" s="19"/>
      <c r="O42" s="19">
        <f>SUM(O35:O41)</f>
        <v>0</v>
      </c>
      <c r="P42" s="19">
        <f>SUM(P35:P41)</f>
        <v>0</v>
      </c>
      <c r="Q42" s="19">
        <f>SUM(Q35:Q41)</f>
        <v>0</v>
      </c>
      <c r="R42" s="19">
        <f t="shared" ref="R42:AB42" si="16">SUM(R34:R41)</f>
        <v>0</v>
      </c>
      <c r="S42" s="19">
        <f t="shared" si="16"/>
        <v>0</v>
      </c>
      <c r="T42" s="19">
        <f t="shared" si="16"/>
        <v>0</v>
      </c>
      <c r="U42" s="19">
        <f t="shared" si="16"/>
        <v>0</v>
      </c>
      <c r="V42" s="19">
        <f t="shared" si="16"/>
        <v>0</v>
      </c>
      <c r="W42" s="19">
        <f>SUM(W35:W41)</f>
        <v>0</v>
      </c>
      <c r="X42" s="19">
        <f>SUM(X35:X41)</f>
        <v>0</v>
      </c>
      <c r="Y42" s="19">
        <f>SUM(Y35:Y41)</f>
        <v>0</v>
      </c>
      <c r="Z42" s="19">
        <f>SUM(Z35:Z41)</f>
        <v>0</v>
      </c>
      <c r="AA42" s="19">
        <f>SUM(AA35:AA41)</f>
        <v>0</v>
      </c>
      <c r="AB42" s="20">
        <f t="shared" si="16"/>
        <v>0</v>
      </c>
    </row>
    <row r="43" spans="1:28" s="21" customFormat="1" ht="15.75" hidden="1" customHeight="1" x14ac:dyDescent="0.25">
      <c r="A43" s="18" t="s">
        <v>46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</row>
    <row r="44" spans="1:28" s="21" customFormat="1" ht="15" hidden="1" x14ac:dyDescent="0.25">
      <c r="A44" s="18" t="s">
        <v>35</v>
      </c>
      <c r="B44" s="19"/>
      <c r="C44" s="19"/>
      <c r="D44" s="19"/>
      <c r="E44" s="19"/>
      <c r="F44" s="19">
        <f>B44+C44+E44</f>
        <v>0</v>
      </c>
      <c r="G44" s="19"/>
      <c r="H44" s="19"/>
      <c r="I44" s="19"/>
      <c r="J44" s="19"/>
      <c r="K44" s="19">
        <f t="shared" ref="K44:K51" si="17">G44+H44+J44</f>
        <v>0</v>
      </c>
      <c r="L44" s="19"/>
      <c r="M44" s="19"/>
      <c r="N44" s="19"/>
      <c r="O44" s="19"/>
      <c r="P44" s="19">
        <f t="shared" ref="P44:P51" si="18">L44+M44+O44</f>
        <v>0</v>
      </c>
      <c r="Q44" s="19">
        <f t="shared" ref="Q44:Q51" si="19">F44+K44+P44</f>
        <v>0</v>
      </c>
      <c r="R44" s="19"/>
      <c r="S44" s="19"/>
      <c r="T44" s="19"/>
      <c r="U44" s="19">
        <f t="shared" ref="U44:U51" si="20">R44+S44+T44</f>
        <v>0</v>
      </c>
      <c r="V44" s="19"/>
      <c r="W44" s="19"/>
      <c r="X44" s="19">
        <f t="shared" ref="X44:X49" si="21">SUM(C44+H44+M44+S44)</f>
        <v>0</v>
      </c>
      <c r="Y44" s="19"/>
      <c r="Z44" s="19"/>
      <c r="AA44" s="19">
        <f>SUM(Q44+U44+V44)</f>
        <v>0</v>
      </c>
      <c r="AB44" s="20"/>
    </row>
    <row r="45" spans="1:28" s="21" customFormat="1" ht="15.75" hidden="1" customHeight="1" x14ac:dyDescent="0.25">
      <c r="A45" s="18" t="s">
        <v>36</v>
      </c>
      <c r="B45" s="19"/>
      <c r="C45" s="19"/>
      <c r="D45" s="19">
        <v>0</v>
      </c>
      <c r="E45" s="19">
        <v>0</v>
      </c>
      <c r="F45" s="19">
        <f>B45+C45+E45+D45</f>
        <v>0</v>
      </c>
      <c r="G45" s="19"/>
      <c r="H45" s="19"/>
      <c r="I45" s="19"/>
      <c r="J45" s="19"/>
      <c r="K45" s="19">
        <f t="shared" si="17"/>
        <v>0</v>
      </c>
      <c r="L45" s="19"/>
      <c r="M45" s="19"/>
      <c r="N45" s="19"/>
      <c r="O45" s="19"/>
      <c r="P45" s="19">
        <f t="shared" si="18"/>
        <v>0</v>
      </c>
      <c r="Q45" s="19">
        <f t="shared" si="19"/>
        <v>0</v>
      </c>
      <c r="R45" s="19"/>
      <c r="S45" s="19"/>
      <c r="T45" s="19"/>
      <c r="U45" s="19">
        <f t="shared" si="20"/>
        <v>0</v>
      </c>
      <c r="V45" s="19"/>
      <c r="W45" s="19">
        <f t="shared" ref="W45:W51" si="22">SUM(B45+G45+L45+R45)</f>
        <v>0</v>
      </c>
      <c r="X45" s="19">
        <f t="shared" si="21"/>
        <v>0</v>
      </c>
      <c r="Y45" s="19">
        <f>SUM(D45)</f>
        <v>0</v>
      </c>
      <c r="Z45" s="19">
        <f>SUM(E45+J45+O45+T45)</f>
        <v>0</v>
      </c>
      <c r="AA45" s="19">
        <f>W45+X45+Y45+Z45+V45</f>
        <v>0</v>
      </c>
      <c r="AB45" s="20"/>
    </row>
    <row r="46" spans="1:28" s="21" customFormat="1" ht="15.75" hidden="1" customHeight="1" x14ac:dyDescent="0.25">
      <c r="A46" s="18" t="s">
        <v>37</v>
      </c>
      <c r="B46" s="19"/>
      <c r="C46" s="19"/>
      <c r="D46" s="19"/>
      <c r="E46" s="19"/>
      <c r="F46" s="19">
        <f>B46+C46+E46</f>
        <v>0</v>
      </c>
      <c r="G46" s="19"/>
      <c r="H46" s="19"/>
      <c r="I46" s="19"/>
      <c r="J46" s="19"/>
      <c r="K46" s="19">
        <f t="shared" si="17"/>
        <v>0</v>
      </c>
      <c r="L46" s="19"/>
      <c r="M46" s="19"/>
      <c r="N46" s="19"/>
      <c r="O46" s="19"/>
      <c r="P46" s="19"/>
      <c r="Q46" s="19">
        <f t="shared" si="19"/>
        <v>0</v>
      </c>
      <c r="R46" s="19"/>
      <c r="S46" s="19"/>
      <c r="T46" s="19"/>
      <c r="U46" s="19"/>
      <c r="V46" s="19"/>
      <c r="W46" s="19">
        <f t="shared" si="22"/>
        <v>0</v>
      </c>
      <c r="X46" s="19">
        <f t="shared" si="21"/>
        <v>0</v>
      </c>
      <c r="Y46" s="19"/>
      <c r="Z46" s="19">
        <f>SUM(E46+J46+O46+T46)</f>
        <v>0</v>
      </c>
      <c r="AA46" s="19">
        <f t="shared" ref="AA46:AA51" si="23">W46+X46+Y46+Z46+V46</f>
        <v>0</v>
      </c>
      <c r="AB46" s="20"/>
    </row>
    <row r="47" spans="1:28" s="21" customFormat="1" ht="15.75" hidden="1" customHeight="1" x14ac:dyDescent="0.25">
      <c r="A47" s="18" t="s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v>0</v>
      </c>
      <c r="S47" s="19">
        <v>0</v>
      </c>
      <c r="T47" s="19"/>
      <c r="U47" s="19">
        <f t="shared" si="20"/>
        <v>0</v>
      </c>
      <c r="V47" s="19"/>
      <c r="W47" s="19">
        <f t="shared" si="22"/>
        <v>0</v>
      </c>
      <c r="X47" s="19">
        <f t="shared" si="21"/>
        <v>0</v>
      </c>
      <c r="Y47" s="19"/>
      <c r="Z47" s="19">
        <f>SUM(E47+J47+O47+T47)</f>
        <v>0</v>
      </c>
      <c r="AA47" s="19">
        <f t="shared" si="23"/>
        <v>0</v>
      </c>
      <c r="AB47" s="20"/>
    </row>
    <row r="48" spans="1:28" s="21" customFormat="1" ht="15.75" hidden="1" customHeight="1" x14ac:dyDescent="0.25">
      <c r="A48" s="18" t="s">
        <v>39</v>
      </c>
      <c r="B48" s="19"/>
      <c r="C48" s="19"/>
      <c r="D48" s="19"/>
      <c r="E48" s="19"/>
      <c r="F48" s="19">
        <f>B48+C48+E48</f>
        <v>0</v>
      </c>
      <c r="G48" s="19"/>
      <c r="H48" s="19"/>
      <c r="I48" s="19"/>
      <c r="J48" s="19"/>
      <c r="K48" s="19">
        <f t="shared" si="17"/>
        <v>0</v>
      </c>
      <c r="L48" s="19"/>
      <c r="M48" s="19"/>
      <c r="N48" s="19"/>
      <c r="O48" s="19"/>
      <c r="P48" s="19">
        <f t="shared" si="18"/>
        <v>0</v>
      </c>
      <c r="Q48" s="19">
        <f t="shared" si="19"/>
        <v>0</v>
      </c>
      <c r="R48" s="19"/>
      <c r="S48" s="19"/>
      <c r="T48" s="19"/>
      <c r="U48" s="19">
        <f t="shared" si="20"/>
        <v>0</v>
      </c>
      <c r="V48" s="19"/>
      <c r="W48" s="19">
        <f t="shared" si="22"/>
        <v>0</v>
      </c>
      <c r="X48" s="19">
        <f t="shared" si="21"/>
        <v>0</v>
      </c>
      <c r="Y48" s="19"/>
      <c r="Z48" s="19">
        <f>SUM(E48+J48+O48+T48)</f>
        <v>0</v>
      </c>
      <c r="AA48" s="19">
        <f t="shared" si="23"/>
        <v>0</v>
      </c>
      <c r="AB48" s="20"/>
    </row>
    <row r="49" spans="1:28" s="21" customFormat="1" ht="15.75" hidden="1" customHeight="1" x14ac:dyDescent="0.25">
      <c r="A49" s="18" t="s">
        <v>40</v>
      </c>
      <c r="B49" s="19"/>
      <c r="C49" s="19"/>
      <c r="D49" s="19">
        <v>0</v>
      </c>
      <c r="E49" s="19">
        <v>0</v>
      </c>
      <c r="F49" s="19">
        <f>B49+C49+E49+D49</f>
        <v>0</v>
      </c>
      <c r="G49" s="19">
        <f>241.06-241.06</f>
        <v>0</v>
      </c>
      <c r="H49" s="19"/>
      <c r="I49" s="19"/>
      <c r="J49" s="19"/>
      <c r="K49" s="19">
        <f t="shared" si="17"/>
        <v>0</v>
      </c>
      <c r="L49" s="19"/>
      <c r="M49" s="19"/>
      <c r="N49" s="19"/>
      <c r="O49" s="19"/>
      <c r="P49" s="19">
        <f t="shared" si="18"/>
        <v>0</v>
      </c>
      <c r="Q49" s="19">
        <f t="shared" si="19"/>
        <v>0</v>
      </c>
      <c r="R49" s="19"/>
      <c r="S49" s="19"/>
      <c r="T49" s="19"/>
      <c r="U49" s="19">
        <f t="shared" si="20"/>
        <v>0</v>
      </c>
      <c r="V49" s="19"/>
      <c r="W49" s="19">
        <f t="shared" si="22"/>
        <v>0</v>
      </c>
      <c r="X49" s="19">
        <f t="shared" si="21"/>
        <v>0</v>
      </c>
      <c r="Y49" s="19">
        <f>SUM(D49)</f>
        <v>0</v>
      </c>
      <c r="Z49" s="19">
        <f>SUM(E49+J49+O49+T49)</f>
        <v>0</v>
      </c>
      <c r="AA49" s="19">
        <f t="shared" si="23"/>
        <v>0</v>
      </c>
      <c r="AB49" s="20"/>
    </row>
    <row r="50" spans="1:28" s="21" customFormat="1" ht="15.75" hidden="1" customHeight="1" x14ac:dyDescent="0.25">
      <c r="A50" s="18" t="s">
        <v>41</v>
      </c>
      <c r="B50" s="19"/>
      <c r="C50" s="19"/>
      <c r="D50" s="19"/>
      <c r="E50" s="19"/>
      <c r="F50" s="19">
        <f>B50+C50+E50</f>
        <v>0</v>
      </c>
      <c r="G50" s="19"/>
      <c r="H50" s="19"/>
      <c r="I50" s="19"/>
      <c r="J50" s="19"/>
      <c r="K50" s="19">
        <f t="shared" si="17"/>
        <v>0</v>
      </c>
      <c r="L50" s="19"/>
      <c r="M50" s="19"/>
      <c r="N50" s="19"/>
      <c r="O50" s="19"/>
      <c r="P50" s="19">
        <f t="shared" si="18"/>
        <v>0</v>
      </c>
      <c r="Q50" s="19">
        <f t="shared" si="19"/>
        <v>0</v>
      </c>
      <c r="R50" s="19"/>
      <c r="S50" s="19"/>
      <c r="T50" s="19"/>
      <c r="U50" s="19">
        <f t="shared" si="20"/>
        <v>0</v>
      </c>
      <c r="V50" s="19"/>
      <c r="W50" s="19">
        <f t="shared" si="22"/>
        <v>0</v>
      </c>
      <c r="X50" s="19"/>
      <c r="Y50" s="19"/>
      <c r="Z50" s="19"/>
      <c r="AA50" s="19">
        <f t="shared" si="23"/>
        <v>0</v>
      </c>
      <c r="AB50" s="20"/>
    </row>
    <row r="51" spans="1:28" s="21" customFormat="1" ht="15.75" hidden="1" customHeight="1" x14ac:dyDescent="0.25">
      <c r="A51" s="18" t="s">
        <v>42</v>
      </c>
      <c r="B51" s="19"/>
      <c r="C51" s="19"/>
      <c r="D51" s="19"/>
      <c r="E51" s="19"/>
      <c r="F51" s="19">
        <f>B51+C51+E51</f>
        <v>0</v>
      </c>
      <c r="G51" s="19"/>
      <c r="H51" s="19"/>
      <c r="I51" s="19"/>
      <c r="J51" s="19"/>
      <c r="K51" s="19">
        <f t="shared" si="17"/>
        <v>0</v>
      </c>
      <c r="L51" s="19"/>
      <c r="M51" s="19"/>
      <c r="N51" s="19"/>
      <c r="O51" s="19"/>
      <c r="P51" s="19">
        <f t="shared" si="18"/>
        <v>0</v>
      </c>
      <c r="Q51" s="19">
        <f t="shared" si="19"/>
        <v>0</v>
      </c>
      <c r="R51" s="19"/>
      <c r="S51" s="19"/>
      <c r="T51" s="19"/>
      <c r="U51" s="19">
        <f t="shared" si="20"/>
        <v>0</v>
      </c>
      <c r="V51" s="19"/>
      <c r="W51" s="19">
        <f t="shared" si="22"/>
        <v>0</v>
      </c>
      <c r="X51" s="19"/>
      <c r="Y51" s="19"/>
      <c r="Z51" s="19"/>
      <c r="AA51" s="19">
        <f t="shared" si="23"/>
        <v>0</v>
      </c>
      <c r="AB51" s="20"/>
    </row>
    <row r="52" spans="1:28" s="21" customFormat="1" ht="15.75" hidden="1" customHeight="1" x14ac:dyDescent="0.25">
      <c r="A52" s="24" t="s">
        <v>43</v>
      </c>
      <c r="B52" s="19">
        <f t="shared" ref="B52:P52" si="24">SUM(B45:B51)</f>
        <v>0</v>
      </c>
      <c r="C52" s="19">
        <f t="shared" si="24"/>
        <v>0</v>
      </c>
      <c r="D52" s="19">
        <f t="shared" si="24"/>
        <v>0</v>
      </c>
      <c r="E52" s="19">
        <f t="shared" si="24"/>
        <v>0</v>
      </c>
      <c r="F52" s="19">
        <f>SUM(F45:F51)</f>
        <v>0</v>
      </c>
      <c r="G52" s="19">
        <f t="shared" si="24"/>
        <v>0</v>
      </c>
      <c r="H52" s="19">
        <f t="shared" si="24"/>
        <v>0</v>
      </c>
      <c r="I52" s="19"/>
      <c r="J52" s="19">
        <f t="shared" si="24"/>
        <v>0</v>
      </c>
      <c r="K52" s="19">
        <f t="shared" si="24"/>
        <v>0</v>
      </c>
      <c r="L52" s="19">
        <f t="shared" si="24"/>
        <v>0</v>
      </c>
      <c r="M52" s="19">
        <f t="shared" si="24"/>
        <v>0</v>
      </c>
      <c r="N52" s="19"/>
      <c r="O52" s="19">
        <f t="shared" si="24"/>
        <v>0</v>
      </c>
      <c r="P52" s="19">
        <f t="shared" si="24"/>
        <v>0</v>
      </c>
      <c r="Q52" s="19">
        <f>SUM(Q45:Q51)</f>
        <v>0</v>
      </c>
      <c r="R52" s="19">
        <f t="shared" ref="R52:X52" si="25">SUM(R45:R51)</f>
        <v>0</v>
      </c>
      <c r="S52" s="19">
        <f t="shared" si="25"/>
        <v>0</v>
      </c>
      <c r="T52" s="19">
        <f t="shared" si="25"/>
        <v>0</v>
      </c>
      <c r="U52" s="19">
        <f t="shared" si="25"/>
        <v>0</v>
      </c>
      <c r="V52" s="19">
        <f t="shared" si="25"/>
        <v>0</v>
      </c>
      <c r="W52" s="19">
        <f t="shared" si="25"/>
        <v>0</v>
      </c>
      <c r="X52" s="19">
        <f t="shared" si="25"/>
        <v>0</v>
      </c>
      <c r="Y52" s="19"/>
      <c r="Z52" s="19">
        <f>SUM(Z45:Z51)</f>
        <v>0</v>
      </c>
      <c r="AA52" s="19">
        <f>SUM(AA45:AA51)</f>
        <v>0</v>
      </c>
      <c r="AB52" s="20">
        <f>SUM(AB44:AB51)</f>
        <v>0</v>
      </c>
    </row>
    <row r="53" spans="1:28" s="21" customFormat="1" ht="15.75" customHeight="1" thickBot="1" x14ac:dyDescent="0.3">
      <c r="A53" s="27" t="s">
        <v>18</v>
      </c>
      <c r="B53" s="28">
        <f t="shared" ref="B53:AB53" si="26">B52+B42+B32+B22</f>
        <v>9848994.5800000001</v>
      </c>
      <c r="C53" s="28">
        <f t="shared" si="26"/>
        <v>10573091.619999999</v>
      </c>
      <c r="D53" s="28">
        <f t="shared" si="26"/>
        <v>0</v>
      </c>
      <c r="E53" s="28">
        <f t="shared" si="26"/>
        <v>0</v>
      </c>
      <c r="F53" s="29">
        <f>F52+F42+F32+F22</f>
        <v>20422086.199999999</v>
      </c>
      <c r="G53" s="28">
        <f t="shared" si="26"/>
        <v>1803698.26</v>
      </c>
      <c r="H53" s="28">
        <f t="shared" si="26"/>
        <v>41314258.120000005</v>
      </c>
      <c r="I53" s="28"/>
      <c r="J53" s="28">
        <f t="shared" si="26"/>
        <v>0</v>
      </c>
      <c r="K53" s="29">
        <f>K52+K42+K32+K22</f>
        <v>42216107.25</v>
      </c>
      <c r="L53" s="28">
        <f>L52+L42+L32+L22</f>
        <v>0</v>
      </c>
      <c r="M53" s="28">
        <f t="shared" si="26"/>
        <v>0</v>
      </c>
      <c r="N53" s="28"/>
      <c r="O53" s="28">
        <f t="shared" si="26"/>
        <v>0</v>
      </c>
      <c r="P53" s="29">
        <f t="shared" si="26"/>
        <v>0</v>
      </c>
      <c r="Q53" s="29">
        <f>Q52+Q42+Q32+Q22</f>
        <v>62638193.449999996</v>
      </c>
      <c r="R53" s="28">
        <f t="shared" si="26"/>
        <v>0</v>
      </c>
      <c r="S53" s="28">
        <f t="shared" si="26"/>
        <v>0</v>
      </c>
      <c r="T53" s="28">
        <f t="shared" si="26"/>
        <v>0</v>
      </c>
      <c r="U53" s="28">
        <f>U52+U42+U32+U22</f>
        <v>0</v>
      </c>
      <c r="V53" s="28">
        <f t="shared" si="26"/>
        <v>0</v>
      </c>
      <c r="W53" s="28">
        <f t="shared" si="26"/>
        <v>10750843.710000001</v>
      </c>
      <c r="X53" s="28">
        <f t="shared" si="26"/>
        <v>51887349.740000002</v>
      </c>
      <c r="Y53" s="28">
        <f t="shared" si="26"/>
        <v>0</v>
      </c>
      <c r="Z53" s="28">
        <f>Z52+Z42+Z32+Z22</f>
        <v>0</v>
      </c>
      <c r="AA53" s="28">
        <f>AA52+AA42+AA32+AA22</f>
        <v>62638193.450000003</v>
      </c>
      <c r="AB53" s="30">
        <f t="shared" si="26"/>
        <v>0</v>
      </c>
    </row>
    <row r="54" spans="1:28" ht="15.75" customHeight="1" x14ac:dyDescent="0.25">
      <c r="B54" s="31"/>
      <c r="C54" s="32"/>
      <c r="D54" s="32"/>
      <c r="Q54" s="33"/>
      <c r="S54" s="34"/>
      <c r="AA54" s="35"/>
    </row>
    <row r="55" spans="1:28" ht="15.75" customHeight="1" x14ac:dyDescent="0.25">
      <c r="B55" s="36"/>
      <c r="C55" s="36"/>
      <c r="D55" s="36"/>
      <c r="H55" s="37"/>
      <c r="M55" s="35"/>
      <c r="Q55" s="38"/>
      <c r="AA55" s="37"/>
    </row>
    <row r="56" spans="1:28" ht="15.75" customHeight="1" x14ac:dyDescent="0.25">
      <c r="A56" s="39"/>
      <c r="C56" s="39"/>
      <c r="D56" s="39"/>
      <c r="Q56" s="40"/>
      <c r="U56" s="39"/>
      <c r="AA56" s="41"/>
    </row>
    <row r="57" spans="1:28" ht="15.75" customHeight="1" x14ac:dyDescent="0.25">
      <c r="A57" s="39" t="s">
        <v>47</v>
      </c>
      <c r="C57" s="39"/>
      <c r="D57" s="39" t="s">
        <v>48</v>
      </c>
      <c r="H57" s="32"/>
      <c r="L57" s="1" t="s">
        <v>49</v>
      </c>
      <c r="P57" s="37"/>
      <c r="U57" s="39"/>
      <c r="AA57" s="37"/>
    </row>
    <row r="58" spans="1:28" ht="15.75" customHeight="1" x14ac:dyDescent="0.25">
      <c r="A58" s="39"/>
      <c r="C58" s="39"/>
      <c r="H58" s="34"/>
      <c r="U58" s="39"/>
    </row>
    <row r="59" spans="1:28" ht="15.75" customHeight="1" x14ac:dyDescent="0.25">
      <c r="A59" s="39"/>
      <c r="C59" s="39"/>
      <c r="D59" s="39"/>
      <c r="U59" s="39"/>
    </row>
    <row r="60" spans="1:28" ht="15.75" customHeight="1" x14ac:dyDescent="0.25">
      <c r="A60" s="39"/>
      <c r="C60" s="39"/>
      <c r="D60" s="39"/>
      <c r="U60" s="39"/>
    </row>
    <row r="61" spans="1:28" ht="15.75" customHeight="1" x14ac:dyDescent="0.25">
      <c r="A61" s="42" t="s">
        <v>50</v>
      </c>
      <c r="C61" s="39"/>
      <c r="D61" s="42" t="s">
        <v>51</v>
      </c>
      <c r="L61" s="43" t="s">
        <v>52</v>
      </c>
      <c r="Q61" s="34"/>
      <c r="U61" s="39"/>
      <c r="AA61" s="37"/>
    </row>
    <row r="62" spans="1:28" ht="15.75" customHeight="1" x14ac:dyDescent="0.25">
      <c r="A62" s="39" t="s">
        <v>53</v>
      </c>
      <c r="C62" s="39"/>
      <c r="D62" s="1" t="s">
        <v>54</v>
      </c>
      <c r="L62" s="1" t="s">
        <v>55</v>
      </c>
    </row>
    <row r="63" spans="1:28" ht="15.75" customHeight="1" x14ac:dyDescent="0.25">
      <c r="A63" s="39"/>
      <c r="C63" s="39"/>
      <c r="D63" s="39" t="s">
        <v>56</v>
      </c>
      <c r="L63" s="1" t="s">
        <v>57</v>
      </c>
      <c r="Y63" s="39"/>
    </row>
    <row r="64" spans="1:28" ht="15.75" customHeight="1" x14ac:dyDescent="0.25">
      <c r="A64" s="39"/>
      <c r="C64" s="39"/>
      <c r="D64" s="39"/>
      <c r="L64" s="39"/>
      <c r="Y64" s="39"/>
    </row>
    <row r="65" spans="1:25" ht="15.75" hidden="1" customHeight="1" x14ac:dyDescent="0.25">
      <c r="A65" s="39"/>
      <c r="C65" s="39"/>
      <c r="D65" s="39"/>
      <c r="L65" s="39"/>
      <c r="Y65" s="39"/>
    </row>
    <row r="66" spans="1:25" ht="15.75" customHeight="1" x14ac:dyDescent="0.25">
      <c r="A66" s="2"/>
      <c r="J66" s="39"/>
      <c r="K66" s="2"/>
      <c r="L66" s="42"/>
      <c r="Y66" s="39"/>
    </row>
    <row r="67" spans="1:25" ht="15.75" customHeight="1" x14ac:dyDescent="0.25">
      <c r="A67" s="2"/>
      <c r="J67" s="39"/>
      <c r="K67" s="2"/>
      <c r="L67" s="39"/>
      <c r="Y67" s="42"/>
    </row>
    <row r="68" spans="1:25" ht="15.75" customHeight="1" x14ac:dyDescent="0.25">
      <c r="A68" s="2"/>
      <c r="J68" s="39"/>
      <c r="K68" s="2"/>
      <c r="L68" s="2"/>
      <c r="Y68" s="44"/>
    </row>
    <row r="69" spans="1:25" ht="15.75" customHeight="1" x14ac:dyDescent="0.25">
      <c r="A69" s="2"/>
      <c r="J69" s="39"/>
      <c r="K69" s="2"/>
      <c r="L69" s="2"/>
    </row>
    <row r="70" spans="1:25" ht="15.75" customHeight="1" x14ac:dyDescent="0.25">
      <c r="A70" s="2"/>
      <c r="J70" s="39"/>
      <c r="K70" s="2"/>
      <c r="L70" s="2"/>
    </row>
    <row r="71" spans="1:25" ht="15.75" customHeight="1" x14ac:dyDescent="0.25">
      <c r="A71" s="2"/>
      <c r="J71" s="39"/>
      <c r="K71" s="2"/>
      <c r="L71" s="2"/>
      <c r="M71" s="35"/>
    </row>
    <row r="72" spans="1:25" ht="15.75" customHeight="1" x14ac:dyDescent="0.25">
      <c r="J72" s="45"/>
      <c r="K72" s="45"/>
      <c r="L72" s="45"/>
    </row>
    <row r="73" spans="1:25" ht="15.75" customHeight="1" x14ac:dyDescent="0.25">
      <c r="J73" s="2"/>
      <c r="K73" s="2"/>
      <c r="L73" s="2"/>
    </row>
    <row r="74" spans="1:25" ht="15.75" customHeight="1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7" spans="1:25" ht="15.75" customHeight="1" x14ac:dyDescent="0.25">
      <c r="L77" s="6" t="s">
        <v>58</v>
      </c>
    </row>
    <row r="81" spans="8:12" ht="15.75" customHeight="1" x14ac:dyDescent="0.25">
      <c r="H81" s="32"/>
      <c r="I81" s="32"/>
      <c r="L81" s="46">
        <v>439230304.61000001</v>
      </c>
    </row>
    <row r="82" spans="8:12" ht="15.75" customHeight="1" x14ac:dyDescent="0.25">
      <c r="L82" s="46">
        <v>442183160.00999999</v>
      </c>
    </row>
    <row r="83" spans="8:12" ht="15.75" customHeight="1" x14ac:dyDescent="0.25">
      <c r="L83" s="34">
        <f>SUM(L82)-L81</f>
        <v>2952855.3999999762</v>
      </c>
    </row>
    <row r="85" spans="8:12" ht="15.75" customHeight="1" x14ac:dyDescent="0.25">
      <c r="L85" s="46">
        <v>442276067.49000001</v>
      </c>
    </row>
    <row r="86" spans="8:12" ht="15.75" customHeight="1" x14ac:dyDescent="0.25">
      <c r="L86" s="34">
        <f>SUM(L85)-L81</f>
        <v>3045762.8799999952</v>
      </c>
    </row>
  </sheetData>
  <mergeCells count="17">
    <mergeCell ref="A1:AC1"/>
    <mergeCell ref="A2:AB2"/>
    <mergeCell ref="A3:AB3"/>
    <mergeCell ref="A10:A11"/>
    <mergeCell ref="B10:F10"/>
    <mergeCell ref="G10:K10"/>
    <mergeCell ref="L10:P10"/>
    <mergeCell ref="Q10:Q11"/>
    <mergeCell ref="R10:U10"/>
    <mergeCell ref="V10:V11"/>
    <mergeCell ref="W10:AA10"/>
    <mergeCell ref="AB10:AB11"/>
    <mergeCell ref="B12:F12"/>
    <mergeCell ref="G12:K12"/>
    <mergeCell ref="L12:P12"/>
    <mergeCell ref="R12:U12"/>
    <mergeCell ref="W12:AA12"/>
  </mergeCells>
  <pageMargins left="0.36" right="0.15748031496062992" top="0.49" bottom="0.11811023622047245" header="0.15748031496062992" footer="0.23622047244094491"/>
  <pageSetup paperSize="10000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view="pageBreakPreview" zoomScale="90" zoomScaleNormal="100" zoomScaleSheetLayoutView="90" workbookViewId="0">
      <selection activeCell="G32" sqref="G32"/>
    </sheetView>
  </sheetViews>
  <sheetFormatPr defaultRowHeight="15" x14ac:dyDescent="0.25"/>
  <cols>
    <col min="1" max="1" width="44" customWidth="1"/>
    <col min="2" max="4" width="23.5703125" style="52" customWidth="1"/>
    <col min="5" max="5" width="5.42578125" customWidth="1"/>
  </cols>
  <sheetData>
    <row r="1" spans="1:28" s="1" customFormat="1" ht="15.75" customHeight="1" x14ac:dyDescent="0.3">
      <c r="A1" s="80" t="s">
        <v>0</v>
      </c>
      <c r="B1" s="80"/>
      <c r="C1" s="80"/>
      <c r="D1" s="80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s="1" customFormat="1" ht="15.75" customHeight="1" x14ac:dyDescent="0.3">
      <c r="A2" s="81" t="s">
        <v>1</v>
      </c>
      <c r="B2" s="81"/>
      <c r="C2" s="81"/>
      <c r="D2" s="8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s="1" customFormat="1" ht="15.75" customHeight="1" x14ac:dyDescent="0.3">
      <c r="A3" s="81" t="s">
        <v>59</v>
      </c>
      <c r="B3" s="81"/>
      <c r="C3" s="81"/>
      <c r="D3" s="8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s="1" customFormat="1" ht="15.75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s="1" customFormat="1" ht="15.75" customHeight="1" x14ac:dyDescent="0.25">
      <c r="A5" s="2"/>
      <c r="B5" s="50"/>
      <c r="C5" s="50"/>
      <c r="D5" s="4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</row>
    <row r="6" spans="1:28" s="1" customFormat="1" ht="15.75" customHeight="1" x14ac:dyDescent="0.25">
      <c r="A6" s="2"/>
      <c r="B6" s="50"/>
      <c r="C6" s="50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</row>
    <row r="7" spans="1:28" s="1" customFormat="1" ht="15.75" customHeight="1" x14ac:dyDescent="0.25">
      <c r="A7" s="2" t="s">
        <v>2</v>
      </c>
      <c r="B7" s="50" t="s">
        <v>3</v>
      </c>
      <c r="C7" s="50"/>
      <c r="D7" s="5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" customFormat="1" ht="15.75" customHeight="1" x14ac:dyDescent="0.25">
      <c r="A8" s="2" t="s">
        <v>5</v>
      </c>
      <c r="B8" s="50" t="s">
        <v>6</v>
      </c>
      <c r="C8" s="50"/>
      <c r="D8" s="50"/>
      <c r="E8" s="2"/>
      <c r="F8" s="2"/>
      <c r="G8" s="2"/>
      <c r="H8" s="2"/>
      <c r="I8" s="2"/>
      <c r="J8" s="2"/>
      <c r="K8" s="5"/>
      <c r="L8" s="6"/>
      <c r="M8" s="2"/>
      <c r="N8" s="2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1" customFormat="1" ht="15.75" customHeight="1" x14ac:dyDescent="0.25">
      <c r="A9" s="2" t="s">
        <v>7</v>
      </c>
      <c r="B9" s="50" t="s">
        <v>8</v>
      </c>
      <c r="C9" s="50"/>
      <c r="D9" s="50"/>
      <c r="E9" s="2"/>
      <c r="F9" s="2"/>
      <c r="G9" s="2"/>
      <c r="H9" s="2"/>
      <c r="I9" s="2"/>
      <c r="J9" s="2"/>
      <c r="K9" s="7"/>
      <c r="L9" s="6"/>
      <c r="M9" s="6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1" customFormat="1" ht="15.75" customHeight="1" x14ac:dyDescent="0.25">
      <c r="A10" s="2" t="s">
        <v>9</v>
      </c>
      <c r="B10" s="51" t="s">
        <v>10</v>
      </c>
      <c r="C10" s="50"/>
      <c r="D10" s="50"/>
      <c r="E10" s="2"/>
      <c r="F10" s="2"/>
      <c r="G10" s="9"/>
      <c r="H10" s="2"/>
      <c r="I10" s="2"/>
      <c r="J10" s="2"/>
      <c r="K10" s="7"/>
      <c r="L10" s="6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2" spans="1:28" ht="15.75" thickBot="1" x14ac:dyDescent="0.3"/>
    <row r="13" spans="1:28" x14ac:dyDescent="0.25">
      <c r="A13" s="53" t="s">
        <v>60</v>
      </c>
      <c r="B13" s="54" t="s">
        <v>61</v>
      </c>
      <c r="C13" s="54" t="s">
        <v>62</v>
      </c>
      <c r="D13" s="55" t="s">
        <v>63</v>
      </c>
    </row>
    <row r="14" spans="1:28" x14ac:dyDescent="0.25">
      <c r="A14" s="56" t="s">
        <v>64</v>
      </c>
      <c r="B14" s="57">
        <f>SUM(B15:B20)</f>
        <v>0</v>
      </c>
      <c r="C14" s="57">
        <v>688858429.16000009</v>
      </c>
      <c r="D14" s="58">
        <v>688858429.16000009</v>
      </c>
    </row>
    <row r="15" spans="1:28" x14ac:dyDescent="0.25">
      <c r="A15" s="56" t="s">
        <v>65</v>
      </c>
      <c r="B15" s="57"/>
      <c r="C15" s="57">
        <v>668876000</v>
      </c>
      <c r="D15" s="58">
        <v>668876000</v>
      </c>
    </row>
    <row r="16" spans="1:28" x14ac:dyDescent="0.25">
      <c r="A16" s="56" t="s">
        <v>66</v>
      </c>
      <c r="B16" s="57"/>
      <c r="C16" s="57">
        <v>19078593.949999999</v>
      </c>
      <c r="D16" s="58">
        <v>19078593.949999999</v>
      </c>
    </row>
    <row r="17" spans="1:4" x14ac:dyDescent="0.25">
      <c r="A17" s="56" t="s">
        <v>67</v>
      </c>
      <c r="B17" s="57"/>
      <c r="C17" s="57"/>
      <c r="D17" s="58">
        <v>0</v>
      </c>
    </row>
    <row r="18" spans="1:4" x14ac:dyDescent="0.25">
      <c r="A18" s="56" t="s">
        <v>68</v>
      </c>
      <c r="B18" s="57">
        <f>'[1]FAR 04 MDS FC 01 (Dec)'!Z49</f>
        <v>0</v>
      </c>
      <c r="C18" s="57">
        <v>903835.21</v>
      </c>
      <c r="D18" s="58">
        <v>903835.21</v>
      </c>
    </row>
    <row r="19" spans="1:4" x14ac:dyDescent="0.25">
      <c r="A19" s="56" t="s">
        <v>69</v>
      </c>
      <c r="B19" s="57"/>
      <c r="C19" s="57"/>
      <c r="D19" s="58">
        <v>0</v>
      </c>
    </row>
    <row r="20" spans="1:4" x14ac:dyDescent="0.25">
      <c r="A20" s="56" t="s">
        <v>70</v>
      </c>
      <c r="B20" s="57"/>
      <c r="C20" s="57"/>
      <c r="D20" s="58">
        <v>0</v>
      </c>
    </row>
    <row r="21" spans="1:4" x14ac:dyDescent="0.25">
      <c r="A21" s="56" t="s">
        <v>71</v>
      </c>
      <c r="B21" s="57">
        <f>B14</f>
        <v>0</v>
      </c>
      <c r="C21" s="57">
        <v>688858429.16000009</v>
      </c>
      <c r="D21" s="58">
        <v>688858429.16000009</v>
      </c>
    </row>
    <row r="22" spans="1:4" x14ac:dyDescent="0.25">
      <c r="A22" s="56" t="s">
        <v>72</v>
      </c>
      <c r="B22" s="57"/>
      <c r="C22" s="57"/>
      <c r="D22" s="58">
        <v>0</v>
      </c>
    </row>
    <row r="23" spans="1:4" x14ac:dyDescent="0.25">
      <c r="A23" s="59" t="s">
        <v>73</v>
      </c>
      <c r="B23" s="57"/>
      <c r="C23" s="57"/>
      <c r="D23" s="58">
        <v>0</v>
      </c>
    </row>
    <row r="24" spans="1:4" x14ac:dyDescent="0.25">
      <c r="A24" s="59" t="s">
        <v>74</v>
      </c>
      <c r="B24" s="57">
        <f>'[1]FAR 04 MDS FC 01 (Dec)'!Z53</f>
        <v>0</v>
      </c>
      <c r="C24" s="57">
        <v>62638193.450000003</v>
      </c>
      <c r="D24" s="58">
        <v>62638193.450000003</v>
      </c>
    </row>
    <row r="25" spans="1:4" x14ac:dyDescent="0.25">
      <c r="A25" s="59" t="s">
        <v>75</v>
      </c>
      <c r="B25" s="57"/>
      <c r="C25" s="57"/>
      <c r="D25" s="58">
        <v>0</v>
      </c>
    </row>
    <row r="26" spans="1:4" ht="30" x14ac:dyDescent="0.25">
      <c r="A26" s="60" t="s">
        <v>76</v>
      </c>
      <c r="B26" s="57"/>
      <c r="C26" s="57"/>
      <c r="D26" s="58">
        <v>0</v>
      </c>
    </row>
    <row r="27" spans="1:4" ht="30" x14ac:dyDescent="0.25">
      <c r="A27" s="61" t="s">
        <v>77</v>
      </c>
      <c r="B27" s="57"/>
      <c r="C27" s="57"/>
      <c r="D27" s="58">
        <v>0</v>
      </c>
    </row>
    <row r="28" spans="1:4" ht="30" x14ac:dyDescent="0.25">
      <c r="A28" s="61" t="s">
        <v>78</v>
      </c>
      <c r="B28" s="57"/>
      <c r="C28" s="57"/>
      <c r="D28" s="58">
        <v>0</v>
      </c>
    </row>
    <row r="29" spans="1:4" x14ac:dyDescent="0.25">
      <c r="A29" s="61" t="s">
        <v>79</v>
      </c>
      <c r="B29" s="57"/>
      <c r="C29" s="57"/>
      <c r="D29" s="58">
        <v>0</v>
      </c>
    </row>
    <row r="30" spans="1:4" x14ac:dyDescent="0.25">
      <c r="A30" s="60" t="s">
        <v>80</v>
      </c>
      <c r="B30" s="57"/>
      <c r="C30" s="57"/>
      <c r="D30" s="58">
        <v>0</v>
      </c>
    </row>
    <row r="31" spans="1:4" ht="30" x14ac:dyDescent="0.25">
      <c r="A31" s="56" t="s">
        <v>81</v>
      </c>
      <c r="B31" s="57"/>
      <c r="C31" s="57"/>
      <c r="D31" s="58">
        <v>0</v>
      </c>
    </row>
    <row r="32" spans="1:4" ht="30" x14ac:dyDescent="0.25">
      <c r="A32" s="56" t="s">
        <v>82</v>
      </c>
      <c r="B32" s="57">
        <f>B14-B24+B31</f>
        <v>0</v>
      </c>
      <c r="C32" s="57">
        <v>626220235.71000004</v>
      </c>
      <c r="D32" s="58">
        <v>626220235.71000004</v>
      </c>
    </row>
    <row r="33" spans="1:4" x14ac:dyDescent="0.25">
      <c r="A33" s="56" t="s">
        <v>83</v>
      </c>
      <c r="B33" s="57"/>
      <c r="C33" s="57"/>
      <c r="D33" s="58"/>
    </row>
    <row r="34" spans="1:4" x14ac:dyDescent="0.25">
      <c r="A34" s="56" t="s">
        <v>84</v>
      </c>
      <c r="B34" s="57"/>
      <c r="C34" s="57"/>
      <c r="D34" s="58"/>
    </row>
    <row r="35" spans="1:4" ht="15.75" thickBot="1" x14ac:dyDescent="0.3">
      <c r="A35" s="62" t="s">
        <v>85</v>
      </c>
      <c r="B35" s="63"/>
      <c r="C35" s="63"/>
      <c r="D35" s="64"/>
    </row>
    <row r="39" spans="1:4" x14ac:dyDescent="0.25">
      <c r="A39" s="39" t="s">
        <v>47</v>
      </c>
      <c r="B39" s="65" t="s">
        <v>48</v>
      </c>
      <c r="C39" s="66" t="s">
        <v>49</v>
      </c>
    </row>
    <row r="40" spans="1:4" x14ac:dyDescent="0.25">
      <c r="A40" s="39"/>
      <c r="B40" s="65"/>
      <c r="C40" s="67"/>
    </row>
    <row r="41" spans="1:4" x14ac:dyDescent="0.25">
      <c r="A41" s="39"/>
      <c r="B41" s="65"/>
      <c r="C41" s="67"/>
    </row>
    <row r="42" spans="1:4" x14ac:dyDescent="0.25">
      <c r="A42" s="39"/>
      <c r="B42" s="65"/>
      <c r="C42" s="67"/>
    </row>
    <row r="43" spans="1:4" x14ac:dyDescent="0.25">
      <c r="A43" s="42" t="s">
        <v>50</v>
      </c>
      <c r="B43" s="68" t="s">
        <v>51</v>
      </c>
      <c r="C43" s="69" t="s">
        <v>52</v>
      </c>
    </row>
    <row r="44" spans="1:4" x14ac:dyDescent="0.25">
      <c r="A44" s="39" t="s">
        <v>53</v>
      </c>
      <c r="B44" s="65" t="s">
        <v>86</v>
      </c>
      <c r="C44" s="66" t="s">
        <v>55</v>
      </c>
    </row>
    <row r="45" spans="1:4" x14ac:dyDescent="0.25">
      <c r="B45" s="65"/>
      <c r="C45" s="70" t="s">
        <v>57</v>
      </c>
    </row>
  </sheetData>
  <mergeCells count="3">
    <mergeCell ref="A1:D1"/>
    <mergeCell ref="A2:D2"/>
    <mergeCell ref="A3:D3"/>
  </mergeCells>
  <pageMargins left="0.86" right="0.70866141732283461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FAR 04 MDS FC 01 (Jan)</vt:lpstr>
      <vt:lpstr>SUMMARY (Jan)</vt:lpstr>
      <vt:lpstr>'FAR 04 MDS FC 01 (Jan)'!Print_Area</vt:lpstr>
      <vt:lpstr>'SUMMARY (Jan)'!Print_Area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F. Delgado</dc:creator>
  <cp:lastModifiedBy>Eunice F. Delgado</cp:lastModifiedBy>
  <cp:lastPrinted>2021-02-03T08:43:37Z</cp:lastPrinted>
  <dcterms:created xsi:type="dcterms:W3CDTF">2021-02-03T08:18:21Z</dcterms:created>
  <dcterms:modified xsi:type="dcterms:W3CDTF">2021-02-03T08:43:40Z</dcterms:modified>
</cp:coreProperties>
</file>