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ACCTG\2021\ACCOUNTING\REPORTS\AUG\"/>
    </mc:Choice>
  </mc:AlternateContent>
  <bookViews>
    <workbookView xWindow="0" yWindow="0" windowWidth="24000" windowHeight="8535" activeTab="2"/>
  </bookViews>
  <sheets>
    <sheet name="FC01 SNG" sheetId="1" r:id="rId1"/>
    <sheet name="4Ps SNG" sheetId="2" r:id="rId2"/>
    <sheet name="TB4Ps" sheetId="3" r:id="rId3"/>
    <sheet name="CONSO TB" sheetId="4" r:id="rId4"/>
    <sheet name="col" sheetId="5" r:id="rId5"/>
    <sheet name="disb" sheetId="7" r:id="rId6"/>
    <sheet name="liq" sheetId="8" r:id="rId7"/>
    <sheet name="ada" sheetId="10" r:id="rId8"/>
    <sheet name="oadj" sheetId="9" r:id="rId9"/>
    <sheet name="dep" sheetId="6" r:id="rId10"/>
  </sheets>
  <externalReferences>
    <externalReference r:id="rId11"/>
    <externalReference r:id="rId12"/>
    <externalReference r:id="rId13"/>
    <externalReference r:id="rId14"/>
    <externalReference r:id="rId15"/>
    <externalReference r:id="rId16"/>
  </externalReferences>
  <definedNames>
    <definedName name="_xlnm._FilterDatabase" localSheetId="1" hidden="1">'4Ps SNG'!$J$1:$J$73</definedName>
    <definedName name="_xlnm._FilterDatabase" localSheetId="3" hidden="1">'CONSO TB'!$A$14:$IV$176</definedName>
    <definedName name="_xlnm._FilterDatabase" localSheetId="0" hidden="1">'FC01 SNG'!$J$1:$J$433</definedName>
    <definedName name="_xlnm.Print_Area" localSheetId="1">'4Ps SNG'!$A$1:$E$70</definedName>
    <definedName name="_xlnm.Print_Area" localSheetId="3">'CONSO TB'!$A$1:$S$191</definedName>
    <definedName name="_xlnm.Print_Area" localSheetId="0">'FC01 SNG'!$A$1:$E$430</definedName>
    <definedName name="_xlnm.Print_Titles" localSheetId="1">'4Ps SNG'!$8:$8</definedName>
    <definedName name="_xlnm.Print_Titles" localSheetId="3">'CONSO TB'!$14:$15</definedName>
    <definedName name="_xlnm.Print_Titles" localSheetId="0">'FC01 SNG'!$8:$8</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8" i="4" l="1"/>
  <c r="I178" i="4"/>
  <c r="E178" i="4"/>
  <c r="D178" i="4"/>
  <c r="N176" i="4"/>
  <c r="R176" i="4" s="1"/>
  <c r="R175" i="4"/>
  <c r="R174" i="4"/>
  <c r="N173" i="4"/>
  <c r="R173" i="4" s="1"/>
  <c r="R172" i="4"/>
  <c r="R171" i="4"/>
  <c r="P170" i="4"/>
  <c r="R170" i="4" s="1"/>
  <c r="R169" i="4"/>
  <c r="H169" i="4"/>
  <c r="R168" i="4"/>
  <c r="R167" i="4"/>
  <c r="R166" i="4"/>
  <c r="R165" i="4"/>
  <c r="P164" i="4"/>
  <c r="R164" i="4" s="1"/>
  <c r="R163" i="4"/>
  <c r="R162" i="4"/>
  <c r="R161" i="4"/>
  <c r="R160" i="4"/>
  <c r="R159" i="4"/>
  <c r="R158" i="4"/>
  <c r="R157" i="4"/>
  <c r="R156" i="4"/>
  <c r="R155" i="4"/>
  <c r="R154" i="4"/>
  <c r="R153" i="4"/>
  <c r="R152" i="4"/>
  <c r="R151" i="4"/>
  <c r="R150" i="4"/>
  <c r="P150" i="4"/>
  <c r="R149" i="4"/>
  <c r="R148" i="4"/>
  <c r="R147" i="4"/>
  <c r="R146" i="4"/>
  <c r="R145" i="4"/>
  <c r="R144" i="4"/>
  <c r="R143" i="4"/>
  <c r="F142" i="4"/>
  <c r="R142" i="4" s="1"/>
  <c r="R141" i="4"/>
  <c r="R140" i="4"/>
  <c r="R139" i="4"/>
  <c r="R138" i="4"/>
  <c r="R137" i="4"/>
  <c r="R136" i="4"/>
  <c r="R135" i="4"/>
  <c r="R134" i="4"/>
  <c r="R133" i="4"/>
  <c r="R132" i="4"/>
  <c r="R131" i="4"/>
  <c r="R130" i="4"/>
  <c r="R129" i="4"/>
  <c r="R128" i="4"/>
  <c r="R127" i="4"/>
  <c r="R126" i="4"/>
  <c r="R125" i="4"/>
  <c r="R124" i="4"/>
  <c r="R123" i="4"/>
  <c r="R122" i="4"/>
  <c r="P121" i="4"/>
  <c r="R121" i="4" s="1"/>
  <c r="R120" i="4"/>
  <c r="R119" i="4"/>
  <c r="R118" i="4"/>
  <c r="R117" i="4"/>
  <c r="R116" i="4"/>
  <c r="R115" i="4"/>
  <c r="P114" i="4"/>
  <c r="F114" i="4"/>
  <c r="R114" i="4" s="1"/>
  <c r="R113" i="4"/>
  <c r="R112" i="4"/>
  <c r="R111" i="4"/>
  <c r="R110" i="4"/>
  <c r="R109" i="4"/>
  <c r="R108" i="4"/>
  <c r="R107" i="4"/>
  <c r="R106" i="4"/>
  <c r="R105" i="4"/>
  <c r="R104" i="4"/>
  <c r="R103" i="4"/>
  <c r="R102" i="4"/>
  <c r="R101" i="4"/>
  <c r="R100" i="4"/>
  <c r="R99" i="4"/>
  <c r="R98" i="4"/>
  <c r="R97" i="4"/>
  <c r="R96" i="4"/>
  <c r="S95" i="4"/>
  <c r="S94" i="4"/>
  <c r="G94" i="4"/>
  <c r="S93" i="4"/>
  <c r="S92" i="4"/>
  <c r="M92" i="4"/>
  <c r="S91" i="4"/>
  <c r="S90" i="4"/>
  <c r="S89" i="4"/>
  <c r="S88" i="4"/>
  <c r="S87" i="4"/>
  <c r="Q86" i="4"/>
  <c r="O86" i="4"/>
  <c r="M86" i="4"/>
  <c r="M178" i="4" s="1"/>
  <c r="M12" i="4" s="1"/>
  <c r="K86" i="4"/>
  <c r="K178" i="4" s="1"/>
  <c r="I86" i="4"/>
  <c r="S86" i="4" s="1"/>
  <c r="S85" i="4"/>
  <c r="Q85" i="4"/>
  <c r="O85" i="4"/>
  <c r="M85" i="4"/>
  <c r="G85" i="4"/>
  <c r="S84" i="4"/>
  <c r="Q83" i="4"/>
  <c r="S83" i="4" s="1"/>
  <c r="Q82" i="4"/>
  <c r="S82" i="4" s="1"/>
  <c r="S81" i="4"/>
  <c r="Q80" i="4"/>
  <c r="S80" i="4" s="1"/>
  <c r="G79" i="4"/>
  <c r="S79" i="4" s="1"/>
  <c r="S78" i="4"/>
  <c r="G78" i="4"/>
  <c r="G178" i="4" s="1"/>
  <c r="S77" i="4"/>
  <c r="R76" i="4"/>
  <c r="S75" i="4"/>
  <c r="R74" i="4"/>
  <c r="S73" i="4"/>
  <c r="R72" i="4"/>
  <c r="S71" i="4"/>
  <c r="Q70" i="4"/>
  <c r="S70" i="4" s="1"/>
  <c r="R69" i="4"/>
  <c r="R68" i="4"/>
  <c r="R67" i="4"/>
  <c r="R66" i="4"/>
  <c r="R65" i="4"/>
  <c r="P65" i="4"/>
  <c r="F65" i="4"/>
  <c r="F178" i="4" s="1"/>
  <c r="N64" i="4"/>
  <c r="R64" i="4" s="1"/>
  <c r="R63" i="4"/>
  <c r="N63" i="4"/>
  <c r="B63" i="4"/>
  <c r="A63" i="4"/>
  <c r="O62" i="4"/>
  <c r="S62" i="4" s="1"/>
  <c r="N61" i="4"/>
  <c r="R61" i="4" s="1"/>
  <c r="R60" i="4"/>
  <c r="S59" i="4"/>
  <c r="R58" i="4"/>
  <c r="S57" i="4"/>
  <c r="R56" i="4"/>
  <c r="S55" i="4"/>
  <c r="R54" i="4"/>
  <c r="S53" i="4"/>
  <c r="O53" i="4"/>
  <c r="O178" i="4" s="1"/>
  <c r="R52" i="4"/>
  <c r="N52" i="4"/>
  <c r="S51" i="4"/>
  <c r="R50" i="4"/>
  <c r="I49" i="4"/>
  <c r="S49" i="4" s="1"/>
  <c r="H48" i="4"/>
  <c r="R48" i="4" s="1"/>
  <c r="S47" i="4"/>
  <c r="R46" i="4"/>
  <c r="S45" i="4"/>
  <c r="Q45" i="4"/>
  <c r="Q178" i="4" s="1"/>
  <c r="R44" i="4"/>
  <c r="P44" i="4"/>
  <c r="S43" i="4"/>
  <c r="R42" i="4"/>
  <c r="S41" i="4"/>
  <c r="R40" i="4"/>
  <c r="S39" i="4"/>
  <c r="R38" i="4"/>
  <c r="R37" i="4"/>
  <c r="R36" i="4"/>
  <c r="R35" i="4"/>
  <c r="R34" i="4"/>
  <c r="P33" i="4"/>
  <c r="R33" i="4" s="1"/>
  <c r="R32" i="4"/>
  <c r="R31" i="4"/>
  <c r="R30" i="4"/>
  <c r="P30" i="4"/>
  <c r="R29" i="4"/>
  <c r="R28" i="4"/>
  <c r="R27" i="4"/>
  <c r="R26" i="4"/>
  <c r="H25" i="4"/>
  <c r="R25" i="4" s="1"/>
  <c r="R24" i="4"/>
  <c r="R23" i="4"/>
  <c r="P22" i="4"/>
  <c r="R22" i="4" s="1"/>
  <c r="J21" i="4"/>
  <c r="J178" i="4" s="1"/>
  <c r="K12" i="4" s="1"/>
  <c r="H21" i="4"/>
  <c r="H178" i="4" s="1"/>
  <c r="I12" i="4" s="1"/>
  <c r="R20" i="4"/>
  <c r="R19" i="4"/>
  <c r="P19" i="4"/>
  <c r="P178" i="4" s="1"/>
  <c r="N19" i="4"/>
  <c r="N178" i="4" s="1"/>
  <c r="O12" i="4" s="1"/>
  <c r="R18" i="4"/>
  <c r="P18" i="4"/>
  <c r="L18" i="4"/>
  <c r="F18" i="4"/>
  <c r="N17" i="4"/>
  <c r="R17" i="4" s="1"/>
  <c r="R16" i="4"/>
  <c r="U12" i="4"/>
  <c r="E12" i="4"/>
  <c r="Q12" i="4" l="1"/>
  <c r="S178" i="4"/>
  <c r="G12" i="4"/>
  <c r="R21" i="4"/>
  <c r="R178" i="4" s="1"/>
  <c r="T12" i="4" s="1"/>
  <c r="E80" i="2"/>
  <c r="D69" i="2"/>
  <c r="F54" i="2"/>
  <c r="F53" i="2"/>
  <c r="I46" i="2"/>
  <c r="G43" i="2"/>
  <c r="G5" i="2" s="1"/>
  <c r="E40" i="2"/>
  <c r="K39" i="2"/>
  <c r="E34" i="2"/>
  <c r="K34" i="2" s="1"/>
  <c r="I32" i="2"/>
  <c r="E32" i="2"/>
  <c r="E35" i="2" s="1"/>
  <c r="I7" i="2"/>
  <c r="I6" i="2"/>
  <c r="I5" i="2"/>
  <c r="I4" i="2" s="1"/>
  <c r="G4" i="2"/>
  <c r="K3" i="2"/>
  <c r="D68" i="2" l="1"/>
  <c r="G3" i="2"/>
  <c r="I3" i="2"/>
  <c r="I2" i="2" s="1"/>
  <c r="E43" i="2"/>
  <c r="G45" i="2"/>
  <c r="G47" i="2" s="1"/>
  <c r="F32" i="2"/>
  <c r="J32" i="2" l="1"/>
  <c r="F8" i="2"/>
  <c r="D67" i="2" s="1"/>
  <c r="G48" i="2"/>
  <c r="F67" i="2" l="1"/>
  <c r="D70" i="2"/>
  <c r="K6" i="2"/>
  <c r="L6" i="2" s="1"/>
  <c r="E73" i="2" l="1"/>
  <c r="E75" i="2"/>
  <c r="G457" i="1" l="1"/>
  <c r="F455" i="1"/>
  <c r="F454" i="1"/>
  <c r="E454" i="1"/>
  <c r="G454" i="1" s="1"/>
  <c r="E440" i="1"/>
  <c r="F414" i="1"/>
  <c r="F413" i="1"/>
  <c r="I406" i="1"/>
  <c r="G403" i="1"/>
  <c r="G405" i="1" s="1"/>
  <c r="G407" i="1" s="1"/>
  <c r="F402" i="1"/>
  <c r="E400" i="1"/>
  <c r="K399" i="1"/>
  <c r="E399" i="1"/>
  <c r="D429" i="1" s="1"/>
  <c r="F397" i="1"/>
  <c r="E394" i="1"/>
  <c r="K394" i="1" s="1"/>
  <c r="I390" i="1"/>
  <c r="E390" i="1"/>
  <c r="F390" i="1" s="1"/>
  <c r="J390" i="1" s="1"/>
  <c r="I386" i="1"/>
  <c r="E386" i="1"/>
  <c r="F386" i="1" s="1"/>
  <c r="J386" i="1" s="1"/>
  <c r="I381" i="1"/>
  <c r="E381" i="1"/>
  <c r="F381" i="1" s="1"/>
  <c r="J381" i="1" s="1"/>
  <c r="E362" i="1"/>
  <c r="F362" i="1" s="1"/>
  <c r="I356" i="1"/>
  <c r="E356" i="1"/>
  <c r="F356" i="1" s="1"/>
  <c r="J356" i="1" s="1"/>
  <c r="I339" i="1"/>
  <c r="F339" i="1"/>
  <c r="J339" i="1" s="1"/>
  <c r="E339" i="1"/>
  <c r="I310" i="1"/>
  <c r="E310" i="1"/>
  <c r="F310" i="1" s="1"/>
  <c r="J310" i="1" s="1"/>
  <c r="E299" i="1"/>
  <c r="F299" i="1" s="1"/>
  <c r="I292" i="1"/>
  <c r="E292" i="1"/>
  <c r="F292" i="1" s="1"/>
  <c r="J292" i="1" s="1"/>
  <c r="E276" i="1"/>
  <c r="F276" i="1" s="1"/>
  <c r="I256" i="1"/>
  <c r="F256" i="1"/>
  <c r="J256" i="1" s="1"/>
  <c r="E256" i="1"/>
  <c r="I246" i="1"/>
  <c r="E246" i="1"/>
  <c r="F246" i="1" s="1"/>
  <c r="J246" i="1" s="1"/>
  <c r="I168" i="1"/>
  <c r="E168" i="1"/>
  <c r="F168" i="1" s="1"/>
  <c r="J168" i="1" s="1"/>
  <c r="I156" i="1"/>
  <c r="E156" i="1"/>
  <c r="F156" i="1" s="1"/>
  <c r="J156" i="1" s="1"/>
  <c r="I150" i="1"/>
  <c r="F150" i="1"/>
  <c r="J150" i="1" s="1"/>
  <c r="E150" i="1"/>
  <c r="I144" i="1"/>
  <c r="E144" i="1"/>
  <c r="F144" i="1" s="1"/>
  <c r="J144" i="1" s="1"/>
  <c r="I127" i="1"/>
  <c r="E127" i="1"/>
  <c r="F127" i="1" s="1"/>
  <c r="J127" i="1" s="1"/>
  <c r="I120" i="1"/>
  <c r="E120" i="1"/>
  <c r="F120" i="1" s="1"/>
  <c r="J120" i="1" s="1"/>
  <c r="I99" i="1"/>
  <c r="F99" i="1"/>
  <c r="J99" i="1" s="1"/>
  <c r="E99" i="1"/>
  <c r="I75" i="1"/>
  <c r="E75" i="1"/>
  <c r="F75" i="1" s="1"/>
  <c r="J75" i="1" s="1"/>
  <c r="I68" i="1"/>
  <c r="E68" i="1"/>
  <c r="F68" i="1" s="1"/>
  <c r="J68" i="1" s="1"/>
  <c r="I58" i="1"/>
  <c r="E58" i="1"/>
  <c r="F58" i="1" s="1"/>
  <c r="J58" i="1" s="1"/>
  <c r="I53" i="1"/>
  <c r="I393" i="1" s="1"/>
  <c r="F53" i="1"/>
  <c r="J53" i="1" s="1"/>
  <c r="E53" i="1"/>
  <c r="I41" i="1"/>
  <c r="E41" i="1"/>
  <c r="F41" i="1" s="1"/>
  <c r="J41" i="1" s="1"/>
  <c r="I26" i="1"/>
  <c r="E26" i="1"/>
  <c r="F26" i="1" s="1"/>
  <c r="I19" i="1"/>
  <c r="E16" i="1"/>
  <c r="E19" i="1" s="1"/>
  <c r="H13" i="1"/>
  <c r="H12" i="1"/>
  <c r="L11" i="1"/>
  <c r="E11" i="1"/>
  <c r="E10" i="1"/>
  <c r="I6" i="1"/>
  <c r="I5" i="1"/>
  <c r="G4" i="1"/>
  <c r="K3" i="1"/>
  <c r="J26" i="1" l="1"/>
  <c r="F393" i="1"/>
  <c r="J393" i="1" s="1"/>
  <c r="L6" i="1"/>
  <c r="I7" i="1"/>
  <c r="I4" i="1" s="1"/>
  <c r="D426" i="1"/>
  <c r="E393" i="1"/>
  <c r="F19" i="1"/>
  <c r="F8" i="1" s="1"/>
  <c r="D427" i="1" s="1"/>
  <c r="K6" i="1" s="1"/>
  <c r="G5" i="1"/>
  <c r="G3" i="1" s="1"/>
  <c r="D428" i="1"/>
  <c r="K393" i="1" l="1"/>
  <c r="E395" i="1"/>
  <c r="D430" i="1"/>
  <c r="F427" i="1"/>
  <c r="E433" i="1" l="1"/>
  <c r="E455" i="1"/>
  <c r="I3" i="1"/>
  <c r="I2" i="1" s="1"/>
  <c r="E403" i="1"/>
  <c r="E435" i="1" l="1"/>
  <c r="G408" i="1"/>
  <c r="G455" i="1"/>
  <c r="E456" i="1"/>
  <c r="G456" i="1" s="1"/>
</calcChain>
</file>

<file path=xl/comments1.xml><?xml version="1.0" encoding="utf-8"?>
<comments xmlns="http://schemas.openxmlformats.org/spreadsheetml/2006/main">
  <authors>
    <author>Staricheta</author>
  </authors>
  <commentList>
    <comment ref="C263" authorId="0" shapeId="0">
      <text>
        <r>
          <rPr>
            <b/>
            <sz val="9"/>
            <color indexed="81"/>
            <rFont val="Tahoma"/>
            <family val="2"/>
          </rPr>
          <t>Staricheta:</t>
        </r>
        <r>
          <rPr>
            <sz val="9"/>
            <color indexed="81"/>
            <rFont val="Tahoma"/>
            <family val="2"/>
          </rPr>
          <t xml:space="preserve">
April Adjustment. Not taken in March because it was charged to other account</t>
        </r>
      </text>
    </comment>
    <comment ref="E394" authorId="0" shapeId="0">
      <text>
        <r>
          <rPr>
            <b/>
            <sz val="9"/>
            <color indexed="81"/>
            <rFont val="Tahoma"/>
            <family val="2"/>
          </rPr>
          <t>Staricheta:</t>
        </r>
        <r>
          <rPr>
            <sz val="9"/>
            <color indexed="81"/>
            <rFont val="Tahoma"/>
            <family val="2"/>
          </rPr>
          <t xml:space="preserve">
From the ENGAS entry on TRA</t>
        </r>
      </text>
    </comment>
    <comment ref="E399" authorId="0" shapeId="0">
      <text>
        <r>
          <rPr>
            <b/>
            <sz val="9"/>
            <color indexed="81"/>
            <rFont val="Tahoma"/>
            <family val="2"/>
          </rPr>
          <t>Staricheta:</t>
        </r>
        <r>
          <rPr>
            <sz val="9"/>
            <color indexed="81"/>
            <rFont val="Tahoma"/>
            <family val="2"/>
          </rPr>
          <t xml:space="preserve">
From CASH report, checks issued and subsequently cancelled</t>
        </r>
      </text>
    </comment>
  </commentList>
</comments>
</file>

<file path=xl/comments2.xml><?xml version="1.0" encoding="utf-8"?>
<comments xmlns="http://schemas.openxmlformats.org/spreadsheetml/2006/main">
  <authors>
    <author>Staricheta</author>
  </authors>
  <commentList>
    <comment ref="E34" authorId="0" shapeId="0">
      <text>
        <r>
          <rPr>
            <b/>
            <sz val="9"/>
            <color indexed="81"/>
            <rFont val="Tahoma"/>
            <family val="2"/>
          </rPr>
          <t>Staricheta:</t>
        </r>
        <r>
          <rPr>
            <sz val="9"/>
            <color indexed="81"/>
            <rFont val="Tahoma"/>
            <family val="2"/>
          </rPr>
          <t xml:space="preserve">
From the ENGAS entry on TRA</t>
        </r>
      </text>
    </comment>
    <comment ref="E39" authorId="0" shapeId="0">
      <text>
        <r>
          <rPr>
            <b/>
            <sz val="9"/>
            <color indexed="81"/>
            <rFont val="Tahoma"/>
            <family val="2"/>
          </rPr>
          <t>Staricheta:</t>
        </r>
        <r>
          <rPr>
            <sz val="9"/>
            <color indexed="81"/>
            <rFont val="Tahoma"/>
            <family val="2"/>
          </rPr>
          <t xml:space="preserve">
From CASH report, checks issued and subsequently cancelled</t>
        </r>
      </text>
    </comment>
  </commentList>
</comments>
</file>

<file path=xl/sharedStrings.xml><?xml version="1.0" encoding="utf-8"?>
<sst xmlns="http://schemas.openxmlformats.org/spreadsheetml/2006/main" count="6461" uniqueCount="2254">
  <si>
    <t>DSWD-Field Office 02</t>
  </si>
  <si>
    <t>Tuguegarao City, Cagayan</t>
  </si>
  <si>
    <t>REGULAR AGENCY - FUND CLUSTER 01</t>
  </si>
  <si>
    <t>DETAILS OF SUBSIDY FROM NATIONAL GOVERNMENT ACCOUNT  " 4-03-01-010-00 "</t>
  </si>
  <si>
    <t>As of August 31, 2021</t>
  </si>
  <si>
    <t>TRA</t>
  </si>
  <si>
    <t>Current Month</t>
  </si>
  <si>
    <t>NTA</t>
  </si>
  <si>
    <t>Subsidy From National Government</t>
  </si>
  <si>
    <t>NCA</t>
  </si>
  <si>
    <t xml:space="preserve">PARTICULARS                       </t>
  </si>
  <si>
    <t>SARO / SAA NUMBER</t>
  </si>
  <si>
    <t>NCA / NTA NUMBER</t>
  </si>
  <si>
    <t>DATE</t>
  </si>
  <si>
    <t>AMOUNT</t>
  </si>
  <si>
    <t xml:space="preserve"> FUND 01: ( NCA )</t>
  </si>
  <si>
    <t>January Requirement</t>
  </si>
  <si>
    <t>NCA-BMB-B-21-0000257</t>
  </si>
  <si>
    <t>February Requirement</t>
  </si>
  <si>
    <t>March Requirement</t>
  </si>
  <si>
    <t>April Requirement</t>
  </si>
  <si>
    <t>NCA-2021-B00147B</t>
  </si>
  <si>
    <t>May Requirement</t>
  </si>
  <si>
    <t>June Requirement</t>
  </si>
  <si>
    <t>July Requirement</t>
  </si>
  <si>
    <t>NCA-BMB-B-21-0007312</t>
  </si>
  <si>
    <t>August Requirement</t>
  </si>
  <si>
    <t>Sub Total NCA</t>
  </si>
  <si>
    <t>GASS 2021-II-3 CuAp</t>
  </si>
  <si>
    <t>202102364</t>
  </si>
  <si>
    <t>GASS 2019-II-55 APPY</t>
  </si>
  <si>
    <t>202103004</t>
  </si>
  <si>
    <t>202108180</t>
  </si>
  <si>
    <t>GASS 2021-II-18 CuAp</t>
  </si>
  <si>
    <t>(100000-10000-1000 GASS)</t>
  </si>
  <si>
    <t>ICTMS 2021-II-4 CuAp</t>
  </si>
  <si>
    <t>ICTMS-2020-II-4 APPY</t>
  </si>
  <si>
    <t>ICTMS-2021-II-4 CuAp</t>
  </si>
  <si>
    <t>ICTMS-2021-II-8* CoAp</t>
  </si>
  <si>
    <t>ICTMS-2021-II-7* CoAp</t>
  </si>
  <si>
    <t>202105073</t>
  </si>
  <si>
    <t>ICTMS-2021-II-20 CuAp</t>
  </si>
  <si>
    <t>202106022</t>
  </si>
  <si>
    <t>202106265</t>
  </si>
  <si>
    <t>202107641</t>
  </si>
  <si>
    <t>202108071</t>
  </si>
  <si>
    <t>(200000-10000-1000 ICTMS)</t>
  </si>
  <si>
    <t>STB - 2021-II-4 CuAp</t>
  </si>
  <si>
    <t>STB - II - APPY</t>
  </si>
  <si>
    <t>STB - 2021 - II - 4 CuAp</t>
  </si>
  <si>
    <t>(200000-10000-3000 STB)</t>
  </si>
  <si>
    <t>PDPB 2021-II-4 CuAp</t>
  </si>
  <si>
    <t>(200000-10000-4000 PDPB)</t>
  </si>
  <si>
    <t>EPAHP 2021-II-4 CuAp</t>
  </si>
  <si>
    <t>202103055</t>
  </si>
  <si>
    <t>202104043</t>
  </si>
  <si>
    <t>202105299</t>
  </si>
  <si>
    <t>202106071</t>
  </si>
  <si>
    <t>202107145</t>
  </si>
  <si>
    <t>202108091</t>
  </si>
  <si>
    <t>(200000-10000-5000 EPAHP)</t>
  </si>
  <si>
    <t>NHTS-PR 2020-II-4 APPY</t>
  </si>
  <si>
    <t>202111305</t>
  </si>
  <si>
    <t>NHTS-PR 2021-II-21 CuAp</t>
  </si>
  <si>
    <t>202114606</t>
  </si>
  <si>
    <t>202117507</t>
  </si>
  <si>
    <t>(200000-20000-1000 NHTS-PR)</t>
  </si>
  <si>
    <t>(PANTAWID) 2021-II-3 CuAp</t>
  </si>
  <si>
    <t>202101601</t>
  </si>
  <si>
    <t>(PANTAWID) 2021-II-19 CuAp</t>
  </si>
  <si>
    <t>202104802</t>
  </si>
  <si>
    <t>(PANTAWID) 2021-II-36 CuAp</t>
  </si>
  <si>
    <t>202109204</t>
  </si>
  <si>
    <t>(PANTAWID) 2020-II-20(GOP) CoAp</t>
  </si>
  <si>
    <t>202112905</t>
  </si>
  <si>
    <t>(PANTAWID) 2020-II-20 (GOP) APCY</t>
  </si>
  <si>
    <t>202118907</t>
  </si>
  <si>
    <t>202119108</t>
  </si>
  <si>
    <t>(310100-10000-1000 Pantawid)</t>
  </si>
  <si>
    <t>SLP 2021-II-4 CuAp</t>
  </si>
  <si>
    <t>202102084</t>
  </si>
  <si>
    <t>SLP 2021-II-APPY</t>
  </si>
  <si>
    <t>202103040</t>
  </si>
  <si>
    <t>202104060</t>
  </si>
  <si>
    <t>SLP 2021-II-19 CuAp</t>
  </si>
  <si>
    <t>202104074</t>
  </si>
  <si>
    <t>SLP 2021-II-4 CoAp</t>
  </si>
  <si>
    <t>SLP 2021-II-68 CoAp</t>
  </si>
  <si>
    <t>SLP 2021-II-47 CoAp</t>
  </si>
  <si>
    <t>202105371</t>
  </si>
  <si>
    <t>202106086</t>
  </si>
  <si>
    <t>202106098</t>
  </si>
  <si>
    <t>202107090</t>
  </si>
  <si>
    <t>202107116</t>
  </si>
  <si>
    <t>202108483</t>
  </si>
  <si>
    <t>202108499</t>
  </si>
  <si>
    <t>SLP 2021-II-63 CuAp</t>
  </si>
  <si>
    <t>202108500</t>
  </si>
  <si>
    <t>(310100-10000-2000 SLP)</t>
  </si>
  <si>
    <t>KC-KKB 2021-II-16</t>
  </si>
  <si>
    <t>KC-KKB 2021-II-03 &amp; 20 CuAp</t>
  </si>
  <si>
    <t>202107064</t>
  </si>
  <si>
    <t>KC-KKB 2021-II-03 CuAp</t>
  </si>
  <si>
    <t>202108138</t>
  </si>
  <si>
    <t>(3101000-20000-2000 KC-KKB)</t>
  </si>
  <si>
    <t>CRCF-PMB 2021-II-11 CuAp</t>
  </si>
  <si>
    <t>202102457</t>
  </si>
  <si>
    <t>CRCF APPY</t>
  </si>
  <si>
    <t>202103226</t>
  </si>
  <si>
    <t>202104025</t>
  </si>
  <si>
    <t>CRCF-OUSC 2021-II-27 CoAp</t>
  </si>
  <si>
    <t>CRCF-OUSC 2021-II-27 CuAp</t>
  </si>
  <si>
    <t>CRCF-PMB 2021-II-42 CuAp</t>
  </si>
  <si>
    <t>(320101-10000-1000 CRCF)</t>
  </si>
  <si>
    <t>SFP-II APPY</t>
  </si>
  <si>
    <t>SFP-II-4 CuAp</t>
  </si>
  <si>
    <t>202107325</t>
  </si>
  <si>
    <t>(320102-10000-1000 SFP)</t>
  </si>
  <si>
    <t>SOCPEN 2020-II-APPY</t>
  </si>
  <si>
    <t>SOCPEN 2021-II-1 CuAp</t>
  </si>
  <si>
    <t>202108524</t>
  </si>
  <si>
    <t>(320103-10000-1000 SOCPEN)</t>
  </si>
  <si>
    <t>Centenarian-2021-II-4 CuAp</t>
  </si>
  <si>
    <t>202102329</t>
  </si>
  <si>
    <t>Centenarian II-APPY</t>
  </si>
  <si>
    <t>202103009</t>
  </si>
  <si>
    <t>202104181</t>
  </si>
  <si>
    <t>(320103-10000-2000 CENTENARIAN)</t>
  </si>
  <si>
    <t>PSIF-AICS 2021-II-4 CuAp</t>
  </si>
  <si>
    <t>202101005</t>
  </si>
  <si>
    <t>PSIF-AICS 2021-II-17 CuAp</t>
  </si>
  <si>
    <t>PSIF-AICS 2021-II-23 CuAp</t>
  </si>
  <si>
    <t>202102003</t>
  </si>
  <si>
    <t>PSIF-COMBASED)-2021-II-45 CuAp</t>
  </si>
  <si>
    <t>202102045</t>
  </si>
  <si>
    <t>202102097</t>
  </si>
  <si>
    <t>202102124</t>
  </si>
  <si>
    <t>PSIF-ADOPTION 2021-II-61 CuAp</t>
  </si>
  <si>
    <t>PSIF-AICS 2021-II-36 CuAp</t>
  </si>
  <si>
    <t>202102151</t>
  </si>
  <si>
    <t>PSIF-AICS 2020-II-604</t>
  </si>
  <si>
    <t>202103001</t>
  </si>
  <si>
    <t>PSIF-AICS II-APPY</t>
  </si>
  <si>
    <t>202103124</t>
  </si>
  <si>
    <t>202103134</t>
  </si>
  <si>
    <t>PSIF-AICS 2020-II-68</t>
  </si>
  <si>
    <t>202103140</t>
  </si>
  <si>
    <t>202103211</t>
  </si>
  <si>
    <t>PSIF-AICS 2021-II-84 CuAp</t>
  </si>
  <si>
    <t>PSIF-AICS 2021-II-144 CoAp</t>
  </si>
  <si>
    <t>202104146</t>
  </si>
  <si>
    <t>PSIF-AICS 2021-II-110 CuAp</t>
  </si>
  <si>
    <t>202104224</t>
  </si>
  <si>
    <t>202104253</t>
  </si>
  <si>
    <t>PSIF-AICS 2021-II-100 CuAp</t>
  </si>
  <si>
    <t>PSIF-AICS 2021-II-128 CuAp</t>
  </si>
  <si>
    <t>PSIF-AICS 2021-II-173 CoAp</t>
  </si>
  <si>
    <t>PSIF-AICS 2021-II-179 CuAp</t>
  </si>
  <si>
    <t>PSIF-AICS 2021-II-165 CuAp</t>
  </si>
  <si>
    <t>202104557</t>
  </si>
  <si>
    <t>PSIF-AICS 2021-II-203 CuAp</t>
  </si>
  <si>
    <t>202104575</t>
  </si>
  <si>
    <t>PSIF-AICS 2021-II-218 CuAp</t>
  </si>
  <si>
    <t>202104590</t>
  </si>
  <si>
    <t>PSIF-AICS 2021-II-192 CuAp</t>
  </si>
  <si>
    <t>202104601</t>
  </si>
  <si>
    <t>PSIF-AICS 2021-II-236 CuAp</t>
  </si>
  <si>
    <t>202105027</t>
  </si>
  <si>
    <t>PSIF-COMBASED 2021-II-45 CuAp</t>
  </si>
  <si>
    <t>202105123</t>
  </si>
  <si>
    <t>PSIF-AICS 2021-II-142 CuAp</t>
  </si>
  <si>
    <t>PSIF-AICS 2021-II-247 CuAp</t>
  </si>
  <si>
    <t>PSIF-AICS 2021-II-229 CoAp</t>
  </si>
  <si>
    <t>PSIF-AICS 2021-II-265 CuAp</t>
  </si>
  <si>
    <t>PSIF-COMBASED 2021-II-183 CoAp</t>
  </si>
  <si>
    <t>PSIF-AICS 2021-II-287 CuAp</t>
  </si>
  <si>
    <t>PSIF-AICS 2021-II-173 CuAp</t>
  </si>
  <si>
    <t>PSIF-AICS 2021-II-347 CuAp</t>
  </si>
  <si>
    <t>PSIF-AICS 2021-II-307 CuAp</t>
  </si>
  <si>
    <t>PSIF-AICS 2021-II-359 CuAp</t>
  </si>
  <si>
    <t>PSIF-AICS 2021-II-321 CuAp</t>
  </si>
  <si>
    <t>PSIF-AICS 2021-II-333 CuAp</t>
  </si>
  <si>
    <t>PSIF-AICS 2021-II-406 CuAp</t>
  </si>
  <si>
    <t>PSIF-AICS 2021-II-418 CuAp</t>
  </si>
  <si>
    <t>PSIF-AICS 2021-II-429 CuAp</t>
  </si>
  <si>
    <t>202108114</t>
  </si>
  <si>
    <t>PSIF-COMBASED 2021-II-390 CuAp</t>
  </si>
  <si>
    <t>PSIF-AICS 2021-II-13 CoAp</t>
  </si>
  <si>
    <t>202108132</t>
  </si>
  <si>
    <t>PSIF-AICS 2021-II-5 CoAp</t>
  </si>
  <si>
    <t>PSIF-AICS 2021-II-437 CuAp</t>
  </si>
  <si>
    <t>PSIF-AICS 2021-II-442 CuAp</t>
  </si>
  <si>
    <t>PSIF-AICS 2021-II-454 CuAp</t>
  </si>
  <si>
    <t>(3201041-10000-1000 PROTECTIVE)</t>
  </si>
  <si>
    <t>PWDs/OP-2021-II-4 CuAp</t>
  </si>
  <si>
    <t>202102266</t>
  </si>
  <si>
    <t>PWD/OP-2021-II-2 CuAp</t>
  </si>
  <si>
    <t>202103253</t>
  </si>
  <si>
    <t>202106369</t>
  </si>
  <si>
    <t>202107282</t>
  </si>
  <si>
    <t>(3201041-10000-2000 PWDs / OP)</t>
  </si>
  <si>
    <t>UCT 2021-II-4 CoAp</t>
  </si>
  <si>
    <t>202113105</t>
  </si>
  <si>
    <t>UCT 2021-II-20 CoAp</t>
  </si>
  <si>
    <t>UCT 2021-II-36 CoAp</t>
  </si>
  <si>
    <t>(320104-20000-3000 UCT)</t>
  </si>
  <si>
    <t>ISSO-2021-II-2 CuAp</t>
  </si>
  <si>
    <t>202101037</t>
  </si>
  <si>
    <t>ISSO-2021-II-18 CuAp</t>
  </si>
  <si>
    <t>ISSO-2021-II-2* CoAp</t>
  </si>
  <si>
    <t>202104221</t>
  </si>
  <si>
    <t>202105089</t>
  </si>
  <si>
    <t>202105104</t>
  </si>
  <si>
    <t>202105109</t>
  </si>
  <si>
    <t>202106108</t>
  </si>
  <si>
    <t>202106115</t>
  </si>
  <si>
    <t>202106119</t>
  </si>
  <si>
    <t>202107002</t>
  </si>
  <si>
    <t>(320105-10000-1000 ISSO)</t>
  </si>
  <si>
    <t>RRPTP-2020-II-4 CuAp</t>
  </si>
  <si>
    <t>(320105-10000-3000 RRPTP)</t>
  </si>
  <si>
    <t>RRPTP - 2021-II-4 CuAp</t>
  </si>
  <si>
    <t>202102019</t>
  </si>
  <si>
    <t>202106056</t>
  </si>
  <si>
    <t>202106354</t>
  </si>
  <si>
    <t>202107292</t>
  </si>
  <si>
    <t>DRRP CC 2021-II-19 CuAp</t>
  </si>
  <si>
    <t>202001052</t>
  </si>
  <si>
    <t>DRRP 2021-II-3 CuAp</t>
  </si>
  <si>
    <t>202101063</t>
  </si>
  <si>
    <t>202102209</t>
  </si>
  <si>
    <t>202102241</t>
  </si>
  <si>
    <t>DRRP II-APPY</t>
  </si>
  <si>
    <t>202103285</t>
  </si>
  <si>
    <t>DRRP-CC 2021-II-19 CuAp</t>
  </si>
  <si>
    <t>202103309</t>
  </si>
  <si>
    <t>202104298</t>
  </si>
  <si>
    <t>202104347</t>
  </si>
  <si>
    <t>202105038</t>
  </si>
  <si>
    <t>202105056</t>
  </si>
  <si>
    <t>DRRP-02-2021-II-3 CuAp</t>
  </si>
  <si>
    <t>(330100-10000-1000 DRRP)</t>
  </si>
  <si>
    <t>QRF-CF 2021-II-2 CuAp</t>
  </si>
  <si>
    <t>QRF-II-APPY</t>
  </si>
  <si>
    <t>QRF 2021-II-2</t>
  </si>
  <si>
    <t>QRF-CF 2021-II-21 CoAp</t>
  </si>
  <si>
    <t>QRF 2021-II-25 CuAp</t>
  </si>
  <si>
    <t>QRF 2021-II-2 CuAp</t>
  </si>
  <si>
    <t>QRF-CF 2021-II-25 CoAp</t>
  </si>
  <si>
    <t>202105269</t>
  </si>
  <si>
    <t>QRF-CF 2021-II-35 CoAp</t>
  </si>
  <si>
    <t>202106208</t>
  </si>
  <si>
    <t>202107236</t>
  </si>
  <si>
    <t>QRF-CF 2021-II-39 CuAp</t>
  </si>
  <si>
    <t>202107704</t>
  </si>
  <si>
    <t>QRF-CF 2021-II-44 CuAp</t>
  </si>
  <si>
    <t>202107711</t>
  </si>
  <si>
    <t>202108196</t>
  </si>
  <si>
    <t>(330100-10000-3000 QRF)</t>
  </si>
  <si>
    <t>KC-PAMANA 2021-II-07 CuAp</t>
  </si>
  <si>
    <t>202107077</t>
  </si>
  <si>
    <t>202108149</t>
  </si>
  <si>
    <t>(330100-20000-1000 KC-PAMANA)</t>
  </si>
  <si>
    <t>SB-2021-II-3 CuAp</t>
  </si>
  <si>
    <t>202101080</t>
  </si>
  <si>
    <t>202102311</t>
  </si>
  <si>
    <t>SB 2021-II-3 CuAp</t>
  </si>
  <si>
    <t>202104001</t>
  </si>
  <si>
    <t>SB-2021-II-19 CuAp</t>
  </si>
  <si>
    <t>SB 2021-II-19 CuAp</t>
  </si>
  <si>
    <t>SB 2021-II-33 CuAp</t>
  </si>
  <si>
    <t>SB 2021-II-28 CuAp</t>
  </si>
  <si>
    <t>(340100-10000-1000 SB)</t>
  </si>
  <si>
    <t>SWIDB 2021-II-2 CuAp</t>
  </si>
  <si>
    <t>202102420</t>
  </si>
  <si>
    <t>202107217</t>
  </si>
  <si>
    <t>(350100-10000-2000 SWIDB)</t>
  </si>
  <si>
    <t>II-APPY</t>
  </si>
  <si>
    <t>(350100-10000-1000)</t>
  </si>
  <si>
    <t xml:space="preserve">                                   Sub - Total NCA and NTA received for CY 2020</t>
  </si>
  <si>
    <t>T.R.A. (cumulative)</t>
  </si>
  <si>
    <t>Sub-Total</t>
  </si>
  <si>
    <t xml:space="preserve">Less : </t>
  </si>
  <si>
    <t>Replacement of Staled, Cancelled Checks &amp; Adjustments under MDS Fund Cluster 01</t>
  </si>
  <si>
    <t>Return of Unspended Cash Advances</t>
  </si>
  <si>
    <t>Grand Total</t>
  </si>
  <si>
    <t>THIS MONTH</t>
  </si>
  <si>
    <t>LAST MONTH</t>
  </si>
  <si>
    <t>TOTAL</t>
  </si>
  <si>
    <t>Prepared By:</t>
  </si>
  <si>
    <t>Certified Correct:</t>
  </si>
  <si>
    <t>SONNY CUTHBERT T. ARICHETA</t>
  </si>
  <si>
    <t>IBN BEN R. DEZA</t>
  </si>
  <si>
    <t>Accountant I</t>
  </si>
  <si>
    <t>Regional Accountant</t>
  </si>
  <si>
    <t>RECAPITULATION :</t>
  </si>
  <si>
    <t>Notice of Cash Allocation</t>
  </si>
  <si>
    <t xml:space="preserve">Notice of Transferred Allocation </t>
  </si>
  <si>
    <t>Tax Remittance Advice</t>
  </si>
  <si>
    <t>Replacement of Staled, Cancelled Checks and Adjustments</t>
  </si>
  <si>
    <t>Replacement of Staled</t>
  </si>
  <si>
    <t>Cancelled Checks</t>
  </si>
  <si>
    <t>Adjustments</t>
  </si>
  <si>
    <t>Total</t>
  </si>
  <si>
    <t>Last month</t>
  </si>
  <si>
    <t>PANTAWID PAMILYA PILIPINO PROGRAM</t>
  </si>
  <si>
    <t>Acct. III - Regional Accountant</t>
  </si>
  <si>
    <t>Department of Social Welfare and Development Field Office II</t>
  </si>
  <si>
    <t>#03 Pagayaya Street, Regional Government Center, Carig Sur, Tuguegarao City</t>
  </si>
  <si>
    <t>Field Office 02</t>
  </si>
  <si>
    <t>Trial Balance</t>
  </si>
  <si>
    <t>[01101101] Regular Agency Fund - General Fund - New General Appropriations - Specific Budgets of National Government Agencies - Social Protection Support Project-GOP ADB</t>
  </si>
  <si>
    <t>Account Title</t>
  </si>
  <si>
    <t>Account Code</t>
  </si>
  <si>
    <t>Sub-Object Code</t>
  </si>
  <si>
    <t>Debit</t>
  </si>
  <si>
    <t>Credit</t>
  </si>
  <si>
    <t>Cash - Collecting Officers</t>
  </si>
  <si>
    <t>10101010</t>
  </si>
  <si>
    <t>00</t>
  </si>
  <si>
    <t>Cash - Treasury/Agency Deposit, Regular</t>
  </si>
  <si>
    <t>10104010</t>
  </si>
  <si>
    <t>Cash - Modified Disbursement System (MDS), Regular</t>
  </si>
  <si>
    <t>10104040</t>
  </si>
  <si>
    <t>Receivables- Disallowances/Charges</t>
  </si>
  <si>
    <t>10399010</t>
  </si>
  <si>
    <t>Due from Officers and Employees</t>
  </si>
  <si>
    <t>10399020</t>
  </si>
  <si>
    <t>Other Receivables</t>
  </si>
  <si>
    <t>10399990</t>
  </si>
  <si>
    <t>Office Supplies Inventory</t>
  </si>
  <si>
    <t>10404010</t>
  </si>
  <si>
    <t>Office Equipment</t>
  </si>
  <si>
    <t>10605020</t>
  </si>
  <si>
    <t>Advances to Special Disbursing Officer</t>
  </si>
  <si>
    <t>19901030</t>
  </si>
  <si>
    <t>Advances to Officers and Employees</t>
  </si>
  <si>
    <t>19901040</t>
  </si>
  <si>
    <t>Accounts Payable</t>
  </si>
  <si>
    <t>20101010</t>
  </si>
  <si>
    <t>Due to Officers and Employees</t>
  </si>
  <si>
    <t>20101020</t>
  </si>
  <si>
    <t>Due to GSIS - Life and Retirement Premium</t>
  </si>
  <si>
    <t>20201020</t>
  </si>
  <si>
    <t>01</t>
  </si>
  <si>
    <t>Due to GSIS - Policy Loan</t>
  </si>
  <si>
    <t>04</t>
  </si>
  <si>
    <t>Due to GSIS - Salary Loan</t>
  </si>
  <si>
    <t>03</t>
  </si>
  <si>
    <t>Due to Pag-IBIG - Pag-IBIG Housing Loan</t>
  </si>
  <si>
    <t>20201030</t>
  </si>
  <si>
    <t>Due to Pag-IBIG - Pag-IBIG Multi-Purpose Loan</t>
  </si>
  <si>
    <t>02</t>
  </si>
  <si>
    <t>Due to Pag-IBIG - Pag-IBIG Premium</t>
  </si>
  <si>
    <t>Due to PhilHealth</t>
  </si>
  <si>
    <t>20201040</t>
  </si>
  <si>
    <t>Other Payables</t>
  </si>
  <si>
    <t>29999990</t>
  </si>
  <si>
    <t>Accumulated Surplus/(Deficit)</t>
  </si>
  <si>
    <t>30101010</t>
  </si>
  <si>
    <t>Subsidy from National Government</t>
  </si>
  <si>
    <t>40301010</t>
  </si>
  <si>
    <t>Salaries and Wages - Casual/Contractual</t>
  </si>
  <si>
    <t>50101020</t>
  </si>
  <si>
    <t>Personal Economic Relief Allowance (PERA) - PERA - Civilian</t>
  </si>
  <si>
    <t>50102010</t>
  </si>
  <si>
    <t>Representation Allowance (RA)</t>
  </si>
  <si>
    <t>50102020</t>
  </si>
  <si>
    <t>Transportation Allowance (TA) - Transportation Allowance</t>
  </si>
  <si>
    <t>50102030</t>
  </si>
  <si>
    <t>Clothing/Uniform Allowance - Clothing/Uniform Allowance - Civilian</t>
  </si>
  <si>
    <t>50102040</t>
  </si>
  <si>
    <t>Subsistence Allowance - Subsistence Allowance - Magna Carta Benefits for Public Social Workers under</t>
  </si>
  <si>
    <t>50102050</t>
  </si>
  <si>
    <t>Hazard Pay - Hazard Pay</t>
  </si>
  <si>
    <t>50102110</t>
  </si>
  <si>
    <t>Overtime and Night Pay - Overtime Pay</t>
  </si>
  <si>
    <t>50102130</t>
  </si>
  <si>
    <t>Other Bonuses and Allowances - Mid-Year Bonus - Civilian</t>
  </si>
  <si>
    <t>50102990</t>
  </si>
  <si>
    <t>36</t>
  </si>
  <si>
    <t>Retirement and Life Insurance Premiums</t>
  </si>
  <si>
    <t>50103010</t>
  </si>
  <si>
    <t>Pag-IBIG Contributions - Pag-IBIG - Civilian</t>
  </si>
  <si>
    <t>50103020</t>
  </si>
  <si>
    <t>PhilHealth Contributions - PhilHealth - Civilian</t>
  </si>
  <si>
    <t>50103030</t>
  </si>
  <si>
    <t>Employees Compensation Insurance Premiums - ECIP - Civilian</t>
  </si>
  <si>
    <t>50103040</t>
  </si>
  <si>
    <t>Terminal Leave Benefits - Terminal Leave Benefits - Civilian</t>
  </si>
  <si>
    <t>50104030</t>
  </si>
  <si>
    <t>Other Personnel Benefits - Other Personnel Benefits</t>
  </si>
  <si>
    <t>50104990</t>
  </si>
  <si>
    <t>99</t>
  </si>
  <si>
    <t>Traveling Expenses - Local</t>
  </si>
  <si>
    <t>50201010</t>
  </si>
  <si>
    <t>Training Expenses - Training Expenses</t>
  </si>
  <si>
    <t>50202010</t>
  </si>
  <si>
    <t>Office Supplies Expenses  - ICT Office Supplies Expenses</t>
  </si>
  <si>
    <t>50203010</t>
  </si>
  <si>
    <t>Semi-Expendable Machinery and Equipment Expenses - Information and Communications Technology Equipme</t>
  </si>
  <si>
    <t>50203210</t>
  </si>
  <si>
    <t>Semi-Expendable Machinery and Equipment Expenses - Office Equipment</t>
  </si>
  <si>
    <t>Semi-Expendable Furniture, Fixtures and Books Expenses - Furniture and Fixtures</t>
  </si>
  <si>
    <t>50203220</t>
  </si>
  <si>
    <t>Water Expenses</t>
  </si>
  <si>
    <t>50204010</t>
  </si>
  <si>
    <t>Electricity Expenses</t>
  </si>
  <si>
    <t>50204020</t>
  </si>
  <si>
    <t>Telephone Expenses - Landline</t>
  </si>
  <si>
    <t>50205020</t>
  </si>
  <si>
    <t>Telephone Expenses - Mobile</t>
  </si>
  <si>
    <t>Internet Subscription Expenses</t>
  </si>
  <si>
    <t>50205030</t>
  </si>
  <si>
    <t>Other Professional Services</t>
  </si>
  <si>
    <t>50211990</t>
  </si>
  <si>
    <t>Repairs and Maintenance - Machinery and Equipment  - ICT Equipment</t>
  </si>
  <si>
    <t>50213050</t>
  </si>
  <si>
    <t>Subsidies - Others</t>
  </si>
  <si>
    <t>50214990</t>
  </si>
  <si>
    <t>Labor and Wages</t>
  </si>
  <si>
    <t>50216010</t>
  </si>
  <si>
    <t>Advertising, Promotional and Marketing Expense</t>
  </si>
  <si>
    <t>50299010</t>
  </si>
  <si>
    <t>Rent/Lease Expenses - Rents - Buildings and Structures</t>
  </si>
  <si>
    <t>50299050</t>
  </si>
  <si>
    <t>Other Maintenance and Operating Expenses   - Other Maintenance and Operating Expenses</t>
  </si>
  <si>
    <t>50299990</t>
  </si>
  <si>
    <t>Certified Correct :</t>
  </si>
  <si>
    <t>Accounting Section - Finance Unit</t>
  </si>
  <si>
    <t>Date/Time Printed  :      September 09, 2021  04:15:37 PM</t>
  </si>
  <si>
    <t>Page -1 of 1</t>
  </si>
  <si>
    <t>CONSOLIDATED AGENCY FUND</t>
  </si>
  <si>
    <t>Consolidated Trial Balance (ALL FUNDS)</t>
  </si>
  <si>
    <t>FUND 01</t>
  </si>
  <si>
    <t>FUND 02</t>
  </si>
  <si>
    <t>FUND 03</t>
  </si>
  <si>
    <t>FUND 04</t>
  </si>
  <si>
    <t>FUND 06</t>
  </si>
  <si>
    <t>FUND 06 - IGP</t>
  </si>
  <si>
    <t>FUND 07</t>
  </si>
  <si>
    <t>ACCOUNT TITLE</t>
  </si>
  <si>
    <t>ACCT CODE</t>
  </si>
  <si>
    <t>DEBIT</t>
  </si>
  <si>
    <t>CREDIT</t>
  </si>
  <si>
    <t>Petty Cash</t>
  </si>
  <si>
    <t>10101020</t>
  </si>
  <si>
    <t>Cash in Bank - Local Currency, Current Account - Land Bank of the Philippines ( LBP)</t>
  </si>
  <si>
    <t>10102020</t>
  </si>
  <si>
    <t>24</t>
  </si>
  <si>
    <t>Cash in Bank - Local Currency, Savings Account - Philippine Veterans Bank (PVB)</t>
  </si>
  <si>
    <t>10102030</t>
  </si>
  <si>
    <t>Cash - Treasury/Agency Deposit, Special Account</t>
  </si>
  <si>
    <t>10104020</t>
  </si>
  <si>
    <t xml:space="preserve">Cash - Treasury/Agency Deposit, Trust </t>
  </si>
  <si>
    <t>10104030</t>
  </si>
  <si>
    <t>Due from National Government Agencies</t>
  </si>
  <si>
    <t>10303010</t>
  </si>
  <si>
    <t>Due from Local Government Units</t>
  </si>
  <si>
    <t>10303030</t>
  </si>
  <si>
    <t>Due from Other Funds</t>
  </si>
  <si>
    <t>10304050</t>
  </si>
  <si>
    <t>Due from Non-Government Organizations/Civil Society Organizations</t>
  </si>
  <si>
    <t>10399030</t>
  </si>
  <si>
    <t>Welfare Goods for Distribution</t>
  </si>
  <si>
    <t>10402020</t>
  </si>
  <si>
    <t>Medical, Dental and Laboratory Supplies for Distribution</t>
  </si>
  <si>
    <t>10402040</t>
  </si>
  <si>
    <t>Food Supplies Inventory</t>
  </si>
  <si>
    <t>10404050</t>
  </si>
  <si>
    <t>Other Supplies and Materials Inventory</t>
  </si>
  <si>
    <t>10404990</t>
  </si>
  <si>
    <t>Semi-Expendable Furniture and Fixtures</t>
  </si>
  <si>
    <t>10406010</t>
  </si>
  <si>
    <t>Land</t>
  </si>
  <si>
    <t>10601010</t>
  </si>
  <si>
    <t>Other Land Improvements</t>
  </si>
  <si>
    <t>10602990</t>
  </si>
  <si>
    <t>Accumulated Depreciation - Other Land Improvements</t>
  </si>
  <si>
    <t>10602991</t>
  </si>
  <si>
    <t>Buildings</t>
  </si>
  <si>
    <t>10604010</t>
  </si>
  <si>
    <t>Accumulated Depreciation - Buildings</t>
  </si>
  <si>
    <t>10604011</t>
  </si>
  <si>
    <t>Accumulated Depreciation - Office Equipment</t>
  </si>
  <si>
    <t>10605021</t>
  </si>
  <si>
    <t xml:space="preserve">Information and Communication Technology  Equipment </t>
  </si>
  <si>
    <t>10605030</t>
  </si>
  <si>
    <t xml:space="preserve">Accumulated Depreciation - Information and Communication Technology  Equipment </t>
  </si>
  <si>
    <t>10605031</t>
  </si>
  <si>
    <t>Communication Equipment</t>
  </si>
  <si>
    <t>10605070</t>
  </si>
  <si>
    <t>Accumulated Depreciation - Communication Equipment</t>
  </si>
  <si>
    <t>10605071</t>
  </si>
  <si>
    <t>Disaster Response and Rescue Equipment - Flood and Rescue Equipment</t>
  </si>
  <si>
    <t>10605090</t>
  </si>
  <si>
    <t>Accumulated Depreciation - Disaster Response and Rescue Equipment</t>
  </si>
  <si>
    <t>10605091</t>
  </si>
  <si>
    <t>Medical Equipment</t>
  </si>
  <si>
    <t>10605110</t>
  </si>
  <si>
    <t>Accumulated Depreciation - Medical Equipment</t>
  </si>
  <si>
    <t>10605111</t>
  </si>
  <si>
    <t>Other Equipment</t>
  </si>
  <si>
    <t>10605990</t>
  </si>
  <si>
    <t>Accumulated Depreciation - Other Equipment</t>
  </si>
  <si>
    <t>10605991</t>
  </si>
  <si>
    <t>Motor Vehicles</t>
  </si>
  <si>
    <t>10606010</t>
  </si>
  <si>
    <t>Accumulated Depreciation - Motor Vehicles</t>
  </si>
  <si>
    <t>10606011</t>
  </si>
  <si>
    <t xml:space="preserve">Furniture and Fixtures </t>
  </si>
  <si>
    <t>10607010</t>
  </si>
  <si>
    <t>Accumulated Depreciation - Furniture and Fixtures</t>
  </si>
  <si>
    <t>10607011</t>
  </si>
  <si>
    <t xml:space="preserve">Books </t>
  </si>
  <si>
    <t>10607020</t>
  </si>
  <si>
    <t>Accumulated Depreciation - Books</t>
  </si>
  <si>
    <t>10607021</t>
  </si>
  <si>
    <t>Construction in Progress - Buildings and Other Structures</t>
  </si>
  <si>
    <t>10698030</t>
  </si>
  <si>
    <t>Other Property, Plant and Equipment</t>
  </si>
  <si>
    <t>10699990</t>
  </si>
  <si>
    <t>Accumulated Depreciation - Other Property, Plant and Equipment</t>
  </si>
  <si>
    <t>10699991</t>
  </si>
  <si>
    <t>Prepaid Rent</t>
  </si>
  <si>
    <t>19902020</t>
  </si>
  <si>
    <t>Prepaid Registration</t>
  </si>
  <si>
    <t>19902030</t>
  </si>
  <si>
    <t>Prepaid Insurance</t>
  </si>
  <si>
    <t>19902050</t>
  </si>
  <si>
    <t>Other Assets</t>
  </si>
  <si>
    <t>19999990</t>
  </si>
  <si>
    <t>Due to GSIS - ECC</t>
  </si>
  <si>
    <t>Due to NGAs</t>
  </si>
  <si>
    <t>20201050</t>
  </si>
  <si>
    <t>Due to Central Office</t>
  </si>
  <si>
    <t>20301010</t>
  </si>
  <si>
    <t>Trust Liabilities</t>
  </si>
  <si>
    <t>20401010</t>
  </si>
  <si>
    <t>Trust Liabilities - Disaster Risk Reduction and Management Fund</t>
  </si>
  <si>
    <t>20401020</t>
  </si>
  <si>
    <t xml:space="preserve">Guaranty/Security Deposits Payable </t>
  </si>
  <si>
    <t>20401040</t>
  </si>
  <si>
    <t>Permit Fees - Other Permit Fees</t>
  </si>
  <si>
    <t>40201010</t>
  </si>
  <si>
    <t>Registration Fees</t>
  </si>
  <si>
    <t>40201020</t>
  </si>
  <si>
    <t>Clearance and Certification Fees - Clearance Fees</t>
  </si>
  <si>
    <t>40201040</t>
  </si>
  <si>
    <t>Licensing Fees</t>
  </si>
  <si>
    <t>40201060</t>
  </si>
  <si>
    <t>Processing Fees - Other Processing Fees</t>
  </si>
  <si>
    <t>40201130</t>
  </si>
  <si>
    <t>Interest Income  - Interest Income-Others</t>
  </si>
  <si>
    <t>40202210</t>
  </si>
  <si>
    <t>Subsidy from Central Office</t>
  </si>
  <si>
    <t>40301060</t>
  </si>
  <si>
    <t xml:space="preserve">Other Gains </t>
  </si>
  <si>
    <t>40501990</t>
  </si>
  <si>
    <t>Salaries and Wages - Regular - Basic Salary - Civilian</t>
  </si>
  <si>
    <t>50101010</t>
  </si>
  <si>
    <t>Quarters Allowance - Quarters Allowance - Civilian</t>
  </si>
  <si>
    <t>50102070</t>
  </si>
  <si>
    <t>Other Bonuses and Allowances - Performance Based Bonus - Civilian</t>
  </si>
  <si>
    <t>14</t>
  </si>
  <si>
    <t>Traveling Expenses - Foreign</t>
  </si>
  <si>
    <t>50201020</t>
  </si>
  <si>
    <t>Scholarship Grants/Expenses</t>
  </si>
  <si>
    <t>50202020</t>
  </si>
  <si>
    <t>Office Supplies Expenses  - Office Supplies Expenses</t>
  </si>
  <si>
    <t>Food Supplies Expenses</t>
  </si>
  <si>
    <t>50203050</t>
  </si>
  <si>
    <t>Welfare Goods Expenses</t>
  </si>
  <si>
    <t>50203060</t>
  </si>
  <si>
    <t>Drugs and Medicines Expenses</t>
  </si>
  <si>
    <t>50203070</t>
  </si>
  <si>
    <t>Medical, Dental and Laboratory Supplies Expenses</t>
  </si>
  <si>
    <t>50203080</t>
  </si>
  <si>
    <t>Fuel, Oil and Lubricants Expenses</t>
  </si>
  <si>
    <t>50203090</t>
  </si>
  <si>
    <t>Textbooks and Instructional Materials Expenses - Textbooks and Instructional Materials Expenses</t>
  </si>
  <si>
    <t>50203110</t>
  </si>
  <si>
    <t>Semi-Expendable Machinery and Equipment Expenses - Machinery</t>
  </si>
  <si>
    <t>Other Supplies and Materials Expenses</t>
  </si>
  <si>
    <t>50203990</t>
  </si>
  <si>
    <t xml:space="preserve">Postage and Courier Services </t>
  </si>
  <si>
    <t>50205010</t>
  </si>
  <si>
    <t>Cable, Satellite, Telegraph and Radio Expenses</t>
  </si>
  <si>
    <t>50205040</t>
  </si>
  <si>
    <t>Awards/Rewards Expenses - Rewards and Incentives</t>
  </si>
  <si>
    <t>50206010</t>
  </si>
  <si>
    <t>Extraordinary and Miscellaneous Expenses</t>
  </si>
  <si>
    <t>50210030</t>
  </si>
  <si>
    <t>Legal Services</t>
  </si>
  <si>
    <t>50211010</t>
  </si>
  <si>
    <t>Auditing Services</t>
  </si>
  <si>
    <t>50211020</t>
  </si>
  <si>
    <t>Janitorial Services</t>
  </si>
  <si>
    <t>50212020</t>
  </si>
  <si>
    <t>Security Services</t>
  </si>
  <si>
    <t>50212030</t>
  </si>
  <si>
    <t>Repairs and Maintenance - Buildings and Other Structures - Buildings</t>
  </si>
  <si>
    <t>50213040</t>
  </si>
  <si>
    <t>Repairs and Maintenance - Machinery and Equipment  - Office Equipment</t>
  </si>
  <si>
    <t>Repairs and Maintenance - Machinery and Equipment  - Other Machinery and Equipment</t>
  </si>
  <si>
    <t>Repairs and Maintenance - Transportation Equipment   - Motor Vehicles</t>
  </si>
  <si>
    <t>50213060</t>
  </si>
  <si>
    <t>Taxes, Duties and Licenses - Taxes, Duties and Licenses</t>
  </si>
  <si>
    <t>50215010</t>
  </si>
  <si>
    <t xml:space="preserve">Fidelity Bond Premiums </t>
  </si>
  <si>
    <t>50215020</t>
  </si>
  <si>
    <t>Insurance Expenses</t>
  </si>
  <si>
    <t>50215030</t>
  </si>
  <si>
    <t>Printing and Publication Expenses</t>
  </si>
  <si>
    <t>50299020</t>
  </si>
  <si>
    <t>Representation Expenses</t>
  </si>
  <si>
    <t>50299030</t>
  </si>
  <si>
    <t>Transportation and Delivery Expenses</t>
  </si>
  <si>
    <t>50299040</t>
  </si>
  <si>
    <t>Rent/Lease Expenses - Rents - Equipment</t>
  </si>
  <si>
    <t>Rent/Lease Expenses - Rents - Motor Vehicles</t>
  </si>
  <si>
    <t>Subscription Expenses - Library and Other Reading Materials Subscription Expenses</t>
  </si>
  <si>
    <t>50299070</t>
  </si>
  <si>
    <t>Subscription Expenses - Other Subscription Expenses</t>
  </si>
  <si>
    <t>Other Maintenance and Operating Expenses   - Website Maintenance</t>
  </si>
  <si>
    <t>Depreciation - Land Improvements - Other Land Improvements</t>
  </si>
  <si>
    <t>50501020</t>
  </si>
  <si>
    <t>Depreciation - Buildings and Other Structures - Buildings</t>
  </si>
  <si>
    <t>50501040</t>
  </si>
  <si>
    <t>Depreciation - Machinery  and Equipment  - Communication Equipment</t>
  </si>
  <si>
    <t>50501050</t>
  </si>
  <si>
    <t>07</t>
  </si>
  <si>
    <t>Depreciation - Machinery  and Equipment  - Disaster Response and Rescue Equipment</t>
  </si>
  <si>
    <t>09</t>
  </si>
  <si>
    <t>Depreciation - Machinery  and Equipment  - ICT Equipment</t>
  </si>
  <si>
    <t>Depreciation - Machinery  and Equipment  - Medical Equipment</t>
  </si>
  <si>
    <t>11</t>
  </si>
  <si>
    <t>Depreciation - Machinery  and Equipment  - Office Equipment</t>
  </si>
  <si>
    <t>Depreciation - Machinery  and Equipment  - Other Equipment</t>
  </si>
  <si>
    <t>Depreciation - Transportation Equipment - Motor Vehicles</t>
  </si>
  <si>
    <t>50501060</t>
  </si>
  <si>
    <t>Depreciation - Furniture, Fixtures and Books   - Furniture and Fixtures</t>
  </si>
  <si>
    <t>50501070</t>
  </si>
  <si>
    <t>Depreciation - Other Property, Plant and Equipment - Other Property, Plant and Equipment</t>
  </si>
  <si>
    <t>50501990</t>
  </si>
  <si>
    <t>Date/Time Printed  :      September 09, 2021  03:48:26 PM</t>
  </si>
  <si>
    <t xml:space="preserve">Prepared by:                                                                                                                                                                             </t>
  </si>
  <si>
    <t>Date/Time Printed  :      September 10, 2021  10:16:57 AM</t>
  </si>
  <si>
    <t xml:space="preserve">To recognize the receipt of collection for the return of unspent cash advances for OR# 9893272 dtd 8/31/2021. To LGU PIAT, CAGAYAN under check # 196089 dtd. 4/17/2021 amounting to P 5,500.00.      </t>
  </si>
  <si>
    <t>2021-08-006252</t>
  </si>
  <si>
    <t>31</t>
  </si>
  <si>
    <t>Aug</t>
  </si>
  <si>
    <t xml:space="preserve">To record receipt of collection for Clearances for Minors Travelling Abroad. To GIAN KYLE CAOLE AND MARK JASPER CAOLE et al. under OR #s 9893269-71 amounting to P 1,200.00. -BREAKDOWN:         OR #                                  PAYEE                   </t>
  </si>
  <si>
    <t>Clearance and Certification Fees</t>
  </si>
  <si>
    <t>2021-08-006251</t>
  </si>
  <si>
    <t xml:space="preserve">To recognize the receipt of collection for the return of unspent cash advances for OR# 9893268 dtd. 8/26/2021. To JULIET  LAURETA GACUTAN  under various checks amounting to  P13,263.28.            </t>
  </si>
  <si>
    <t>2021-08-006247</t>
  </si>
  <si>
    <t>26</t>
  </si>
  <si>
    <t xml:space="preserve">To recognize the receipt of collection for the return of unspent cash advances for OR# 9893267 dtd. 8/26/2021. To DELIA  COMPARES DE GUZMAN under various checks amounting to  P 10,062.88.      </t>
  </si>
  <si>
    <t>2021-08-006244</t>
  </si>
  <si>
    <t xml:space="preserve">To recognize the receipt of collection of Clearances for Minors Travelling Abroad (MTA). To JASMIN MALOBAG, MARK JOHN MALOBAG, JAMAIKA FAYE MALOBAG et al. under OR #s 9893250 et al. BREAKDOWN:  OR Date    OR No.                                 PAYEE      </t>
  </si>
  <si>
    <t>2021-08-006130</t>
  </si>
  <si>
    <t xml:space="preserve">To recognize the receipt of collection for the overpayment of  Salary for June 16-30, 2021 for OR# 9893265. To MARLYNE APALIN under ADA 0101101-07-0773-2021 dtd. July 13, 2021 amounting to  P5,019.97.                </t>
  </si>
  <si>
    <t>2021-08-006238</t>
  </si>
  <si>
    <t xml:space="preserve">To recognize the receipt of collection for the return of unspent fund transfer for OR# 9893264 dtd. 8/24/2021. To LGU GATTARAN, CAGAYAN under check # 196166 dtd. 4/25/2020 amounting to P24,000.00.          </t>
  </si>
  <si>
    <t>2021-08-006232</t>
  </si>
  <si>
    <t xml:space="preserve">To recognize the receipt of collection for the return of unspent cash advances for the OR # 9893263 dtd. 8/23/2021. To ROWENA  SAQUING ARUGAY under chk # 204116 dtd.6/14/2021 amounting to 1,460.00.            </t>
  </si>
  <si>
    <t>2021-08-006224</t>
  </si>
  <si>
    <t>23</t>
  </si>
  <si>
    <t xml:space="preserve">To recognize the receipt of collection for the return of unspent cash advances (SAP) for OR# 9893262 dtd. 8/23/2021. To MARCIANO DOCTOLERO DAMEG under chk # 343240 dtd. 6/23/2021 amounting to 1,259,500.00.        </t>
  </si>
  <si>
    <t>2021-08-006202</t>
  </si>
  <si>
    <t>To recognize the receipt of collection for the everpayment of salary for OR # 9893261 dtd. 8/23/2021. To -RICHARD MORALES PAGULAYAN under   ADA # 0101101-07-0773-2021 dtd. 7/13/2021 amounting to P 7,200.00.      Ck#9900210773</t>
  </si>
  <si>
    <t>2021-08-006200</t>
  </si>
  <si>
    <t xml:space="preserve">To recognize the receipt of collection for the return of unspent cash advance for OR # 9893260 dtd. 8/23/2021. To MA. ASUNCION  ARMADA HAMOR under chk # 202841 dtd. 3/11/2021 amounting to P 2,139.28.      </t>
  </si>
  <si>
    <t>2021-08-006198</t>
  </si>
  <si>
    <t xml:space="preserve">To record receipt of collection for the return of unspent cash advances under OR #9893259 dtd. August 23, 2021. To -DELIA COMPARES DE   GUZMAN under check # 200189 dtd. 9/30/2020 amounting to P 13,144.75.        </t>
  </si>
  <si>
    <t>2021-08-006181</t>
  </si>
  <si>
    <t xml:space="preserve">To record receipt of collection for the return of unspent cash advances under OR #9893258 dtd. August 23, 2021. To -DELIA COMPARES DE GUZMAN under check # 200560 dtd. 11/9/2020 amounting to P 30,000.00.          </t>
  </si>
  <si>
    <t>2021-08-006178</t>
  </si>
  <si>
    <t xml:space="preserve">To record receipt of collection for the return of unspent cash advances under OR #9893257 dtd. 8/23/2021. To -DELIA COMPARES DE GUZMAN under check # 251963 dtd. 3/19/2021 amounting to P 3,728.50.      </t>
  </si>
  <si>
    <t>2021-08-006161</t>
  </si>
  <si>
    <t xml:space="preserve">To record the receipt of collection for the return of unspent cash advances for OR# 9893256 dtd. 8/23/21. To DELIA  COMPARES DE GUZMAN under chk # 251974 dtd. 5/31/2021 amounting to P 10,874.00    </t>
  </si>
  <si>
    <t>2021-08-006160</t>
  </si>
  <si>
    <t xml:space="preserve">To recognize the receipt of collection for the Processing fee for Registration and Licensing for OR# 9893252-253 dtd. 8/20/2021. To MINISTER'S ASSOCIATION INTEGRATED NUTRITION PROGRAM INC. amounting to P 2,000.00.      </t>
  </si>
  <si>
    <t>2021-08-006153</t>
  </si>
  <si>
    <t>20</t>
  </si>
  <si>
    <t xml:space="preserve">To recognize the receipt of collection from processing fee for registration and licensing.To - LIGHT AND LOVE HOME PHILIPPINES INC. in the municipality of TUAO, CAGAYAN under O. R. # 9893248-49 dtd 8/17/2021 amounting to P 2,000.00. -BREAKDOWN;    OR #   </t>
  </si>
  <si>
    <t>2021-08-006117</t>
  </si>
  <si>
    <t>17</t>
  </si>
  <si>
    <t xml:space="preserve">To record the receipt of collection for the return of current year Unspent Cash Advance for OR# 9893247 dtd. 8/12/2021. To -ALI IGNACIO BISCARO under chk # 202195 dtd. 1/14/21 amounting to P 309.16.    </t>
  </si>
  <si>
    <t>2021-08-006111</t>
  </si>
  <si>
    <t>12</t>
  </si>
  <si>
    <t xml:space="preserve">To recognize the receipt of collection for the return of unspent cash advances for OR# 9893245. To -ROWENA  SAQUING ARUGAY under check # 196747 dtd. 6/16/2020 amounting to P 20,000.00.    </t>
  </si>
  <si>
    <t>2021-08-006099</t>
  </si>
  <si>
    <t xml:space="preserve">To recognize the receipt of collection for the return of unspent cash advances for OR# 9893244. To -ROWENA  SAQUING ARUGAY under check # 196748 dtd. 6/16/2020 amounting to P 2,550.00.    </t>
  </si>
  <si>
    <t>2021-08-006096</t>
  </si>
  <si>
    <t xml:space="preserve">To recognize the receipt of collection for the return of unspent cash advances for OR# 9893243. To -ROWENA  SAQUING ARUGAY under check # 196717 dtd. 6/16/2020 amounting to P 10,000.00.    </t>
  </si>
  <si>
    <t>2021-08-006094</t>
  </si>
  <si>
    <t xml:space="preserve">To recognize the receipt of collection for the return of unspent cash advances for OR# 9893242. To -ROWENA  SAQUING ARUGAY under check # 197027 dtd. 6/18/2020 amounting to P 1,275.00.        </t>
  </si>
  <si>
    <t>2021-08-006083</t>
  </si>
  <si>
    <t xml:space="preserve">To recognize the receipt of collection for the return of unspent cash advances for OR# 9893241. To -ROWENA  SAQUING ARUGAY under check # 199231 dtd. 8/6/2020 amounting to P 5,100.00.      </t>
  </si>
  <si>
    <t>2021-08-006056</t>
  </si>
  <si>
    <t xml:space="preserve">To recognize the receipt of collection for the return of unspent cash advances for OR# 9893240. To -ROWENA  SAQUING ARUGAY under check # 199230 dtd. 8/6/2020 amounting to P 40,000.00.      </t>
  </si>
  <si>
    <t>2021-08-006055</t>
  </si>
  <si>
    <t>To recognize the receipt of collection of Clearances for Minors Travelling Abroad (MTA) for OR#s 9893236-39. To BREEANA GABRIELLE VALDEZ et al. amounting to P 1,200.00. -BREAKDOWN:    OR #              PAYEE                                           AMOUN</t>
  </si>
  <si>
    <t>2021-08-006053</t>
  </si>
  <si>
    <t xml:space="preserve">To recognize the receipt of collection for the return of unspent cash advances for OR# 9893234 dtd. 8/6/2021. To -IRENE  GAYAGOY GACIAS under check # 201008 dtd. 12/14/2020 amounting to P 1,000.00.      </t>
  </si>
  <si>
    <t>2021-08-006051</t>
  </si>
  <si>
    <t>6</t>
  </si>
  <si>
    <t xml:space="preserve">To recognize the receipt of collection for the return of overpayment for OR# 9893233 dtd. 8/6/2021. To -MARIELLA JESSICA R. MENDOZA for ADA 0101101-07-0776-2021 dtd. 07/14/2021 amounting to 11, 333.33.    </t>
  </si>
  <si>
    <t>2021-08-006049</t>
  </si>
  <si>
    <t xml:space="preserve">To recognize the receipt of collection for the return of overpayment for OR# 9893226 dtd. 8/5/2021. To ROSARIO  NAVARRO CORPUZ under ADA 0101101-06-0631-2021 dtd. 06/15/2021 amounting to P 5,211.94.      </t>
  </si>
  <si>
    <t>Overtime and Night Pay</t>
  </si>
  <si>
    <t>2021-08-006047</t>
  </si>
  <si>
    <t>5</t>
  </si>
  <si>
    <t xml:space="preserve">To recognize the receipt of collection for the return of unspent cash advances under OR # 9893232 dtd. 8/5/2021. To CELSO LINGAN ARAO JR. for check # 202834 dtd. 3/11/2021 amounting to P 1,000.00.    </t>
  </si>
  <si>
    <t>2021-08-006030</t>
  </si>
  <si>
    <t xml:space="preserve">To recognize the receipt of collection for the return of unspent cash advances under OR # 9893231 dtd. 8/5/2021. To CELSO LINGAN ARAO JR. for check # 202833 dtd. 3/11/2021 amounting to P 1,000.00.          </t>
  </si>
  <si>
    <t>2021-08-006029</t>
  </si>
  <si>
    <t xml:space="preserve">To recognize the receipt of collection for the return of unspent cash advances under OR # 9893230 dtd. 8/5/2021. To CELSO LINGAN ARAO JR. for check # 202829 dtd. 3/10/2021 amounting to P 1,000.00.      </t>
  </si>
  <si>
    <t>2021-08-006028</t>
  </si>
  <si>
    <t xml:space="preserve">To recognize the receipt of collection for the return of unspent cash advances under OR # 9893229 dtd. 8/5/2021. To CELSO LINGAN ARAO JR. for check # 202828 dtd. 3/10/2021 amounting to P 1,000.00.    </t>
  </si>
  <si>
    <t>2021-08-006026</t>
  </si>
  <si>
    <t xml:space="preserve">To recognize the receipt of collection of Clearances for Minors Travelling Abroad (MTA) for OR #9893228 dtd. 8/5/2021. To - YAEL JOHANN CAFIRMA amounting to P 300.00.      </t>
  </si>
  <si>
    <t>2021-08-006025</t>
  </si>
  <si>
    <t xml:space="preserve">To recognize the receipt of collection of Clearances for Minors Travelling Abroad (MTA) for OR #9893225 dtd. 8/5/2021. To -JYZEN KYLER SRIBAN amounting to P 600.00.          </t>
  </si>
  <si>
    <t>2021-08-006022</t>
  </si>
  <si>
    <t xml:space="preserve">To recognize the receipt of collection of Clearances for Minors Travelling Abroad (MTA) for OR# 9893216 dtd. 8/4/2021. To - SEAN ALEXANDER AND SHEENA ALEXA TEMPIO amounting to 600.00.      </t>
  </si>
  <si>
    <t>2021-08-005990</t>
  </si>
  <si>
    <t>4</t>
  </si>
  <si>
    <t>To record the receipt of collection for the return of unspent Fund transfer under OR # 9893212 dtd. 8/2/2021. To LGU MAHATAO, BATANES under Check #'s 177951 dtd. 9/29/2017 et al. amounting to 45,000.00. -BREAKDOWN:          OR# &amp; Date   Amount   177951 9/</t>
  </si>
  <si>
    <t>2021-08-005962</t>
  </si>
  <si>
    <t>3</t>
  </si>
  <si>
    <t xml:space="preserve">To recognize the receipt of collection for the return of unspent cash advance for OR # 9893213 dtd. 8/2/2021.  To- LLANIESEL MALANA CUNTAPAY under check# 204443 dated 06/24/21 amounting to P 8,343.00.            </t>
  </si>
  <si>
    <t>2021-08-005964</t>
  </si>
  <si>
    <t>2</t>
  </si>
  <si>
    <t xml:space="preserve">To recognized the receipt of collection for the Overpayment of Communication Allowance for O.R. # 9893210. To JAYMARIE E. DURIAN under ADA # 0101101-12-1072-2020 dtd. 12/4/2020 amounting to P 7,800.00.          </t>
  </si>
  <si>
    <t>2021-08-005958</t>
  </si>
  <si>
    <t xml:space="preserve">To recognize the receipt of collection for the return of unspent Fund Transfer for OR# 9893211 dtd. 8/2/21. To LGU AMBAGUIO, NUEVA VIZCAYA under check # 196258 dtd. 4/28/2020 amounting to P 42,000.00.      </t>
  </si>
  <si>
    <t>2021-08-005916</t>
  </si>
  <si>
    <t>Account Title / Particulars</t>
  </si>
  <si>
    <t>JEV Number</t>
  </si>
  <si>
    <t>Date</t>
  </si>
  <si>
    <t>(01101101) Regular Agency Fund - General Fund - New General Appropriations - Specific Budgets of National Government Agencies</t>
  </si>
  <si>
    <t>Month of August 2021</t>
  </si>
  <si>
    <t>General Journal</t>
  </si>
  <si>
    <t>Date/Time Printed  :      September 10, 2021  10:17:10 AM</t>
  </si>
  <si>
    <t xml:space="preserve">To recognize the deposit made for the return of unspent cash advances for OR# 9893268 dtd. 8/26/2021. To JULIET  LAURETA GACUTAN  under various checks amounting to  P13,263.28.          </t>
  </si>
  <si>
    <t>2021-08-006248</t>
  </si>
  <si>
    <t>27</t>
  </si>
  <si>
    <t xml:space="preserve">To recognize the deposit made for the return of unspent cash advances for OR# 9893267 dtd. 8/26/2021. To DELIA  COMPARES DE GUZMAN under various checks amounting to  P 10,062.88.      </t>
  </si>
  <si>
    <t>2021-08-006245</t>
  </si>
  <si>
    <t xml:space="preserve">To recognize the deposit made for the Clearances of Minors Travelling Abroad (MTA). To JASMIN MALOBAG, MARK JOHN MALOBAG, JAMAIKA FAYE MALOBAG et al. under OR #s 9893250 et al. BREAKDOWN:  OR Date    OR No.                                 PAYEE           </t>
  </si>
  <si>
    <t>2021-08-006134</t>
  </si>
  <si>
    <t xml:space="preserve">To recognize the deposit made for the overpayment of  Salary for June 16-30, 2021 for OR# 9893265. To MARLYNE APALIN under ADA 0101101-07-0773-2021 dtd. July 13, 2021 amounting to  P5,019.97.        </t>
  </si>
  <si>
    <t>2021-08-006239</t>
  </si>
  <si>
    <t>25</t>
  </si>
  <si>
    <t xml:space="preserve">To recognize the deposit for the return of unspent fund transfer for OR# 9893264 dtd. 8/24/2021. To LGU GATTARAN, CAGAYAN under check # 196166 dtd. 4/25/2020 amounting to P24,000.00.          </t>
  </si>
  <si>
    <t>2021-08-006234</t>
  </si>
  <si>
    <t xml:space="preserve">To recognize the deposit made for the return of unspent cash advances for the OR # 9893263 dtd. 8/23/2021. To ROWENA  SAQUING ARUGAY under chk # 204116 dtd.6/14/2021 amounting to 1,460.00.        </t>
  </si>
  <si>
    <t>2021-08-006231</t>
  </si>
  <si>
    <t xml:space="preserve">To recognize the deposit made for the return of unspent cash advances for OR# 9893262 dtd. 8/23/2021.     To MARCIANO DOCTOLERO DAMEG under chk # 343240 SAP dtd. 6/23/2021 amounting to 1,259,500.00 deposited at  LBP BTR (3402-2516-96).                </t>
  </si>
  <si>
    <t>2021-08-006203</t>
  </si>
  <si>
    <t xml:space="preserve">To recognize the deposit made for the collection of everpayment of salary for OR # 9893261 dtd. 8/23/2021. To -RICHARD MORALES PAGULAYAN under   ADA # 0101101-07-0773-2021 dtd. 7/13/2021 amounting to P 7,200.00.      </t>
  </si>
  <si>
    <t>2021-08-006201</t>
  </si>
  <si>
    <t xml:space="preserve">To recognize the deposit made for the return of unspent cash advance for OR # 9893260 dtd. 8/23/2021. To MA. ASUNCION  ARMADA HAMOR under chk # 202841 dtd. 3/11/2021 amounting to P 2,139.28.      </t>
  </si>
  <si>
    <t>2021-08-006199</t>
  </si>
  <si>
    <t xml:space="preserve">To recognize the deposit made for the return of unspent cash advances under OR #9893259 dtd. August 23, 2021. To -DELIA COMPARES DE GUZMAN under check # 200189 dtd. 9/30/2020 amounting to P 13,144.75.                  </t>
  </si>
  <si>
    <t>2021-08-006196</t>
  </si>
  <si>
    <t xml:space="preserve">To recognize the deposit made for the return of unspent cash advances under OR #9893258 dtd. August 23, 2021. To -DELIA COMPARES DE GUZMAN under check # 200560 dtd. 11/9/2020 amounting to P 30,000.00.            </t>
  </si>
  <si>
    <t>2021-08-006194</t>
  </si>
  <si>
    <t xml:space="preserve">To recognize the deposit made for the return of unspent cash advances under OR #9893257 dtd. 8/23/2021. To -DELIA COMPARES DE GUZMAN under check # 251963 dtd. 3/19/2021 amounting to P 3,728.50.      </t>
  </si>
  <si>
    <t>2021-08-006192</t>
  </si>
  <si>
    <t xml:space="preserve">To recognize the deposit made for the return of unspent cash advances for OR# 9893256 dtd. 8/23/21. To DELIA  COMPARES DE GUZMAN under chk # 251974 dtd. 5/31/2021 amounting to P 10,874.00      </t>
  </si>
  <si>
    <t>2021-08-006188</t>
  </si>
  <si>
    <t xml:space="preserve">To recognize the deposit made for the Processing fee for Registration and Licensing for OR# 9893252-253 dtd. 8/20/2021. To MINISTER'S ASSOCIATION INTEGRATED NUTRITION PROGRAM INC. amounting to P 2,000.00.        </t>
  </si>
  <si>
    <t>2021-08-006154</t>
  </si>
  <si>
    <t xml:space="preserve">To recognize the deposit made for the collection of processing fee for registration and licensing.To - LIGHT AND LOVE HOME PHILIPPINES INC. in the municipality of TUAO, CAGAYAN under O. R. # 9893248-49 dtd 8/17/2021 amounting to P 2,000.00. -BREAKDOWN;   </t>
  </si>
  <si>
    <t>2021-08-006119</t>
  </si>
  <si>
    <t>18</t>
  </si>
  <si>
    <t xml:space="preserve">To recognize the deposit made for the collection for the return of current year Unspent Cash Advance for OR# 9893247 dtd. 8/12/2021. To -ALI IGNACIO BISCARO under chk # 202195 dtd. 1/14/21 amounting to P 309.16.  </t>
  </si>
  <si>
    <t>2021-08-006114</t>
  </si>
  <si>
    <t>13</t>
  </si>
  <si>
    <t>To recognize the deposit made for the return of unspent cash advances for OR#s 9893240-45. To -ROWENA  SAQUING ARUGAY under check # 199230 dtd. 8/6/2020 et al. amounting to P 78,925.00. -BREAKDOWN     OR No.      Check No. &amp; Date  Amount           L.C. No</t>
  </si>
  <si>
    <t>2021-08-006104</t>
  </si>
  <si>
    <t xml:space="preserve">To recognize the deposit made in the collection of Clearances for Minors Travelling Abroad (MTA) for OR#s 9893236-39. To BREEANA GABRIELLE VALDEZ et al. amounting to P 1,200.00. -BREAKDOWN:    OR #              PAYEE                                       </t>
  </si>
  <si>
    <t>2021-08-006054</t>
  </si>
  <si>
    <t xml:space="preserve">To recognize the deposit made for the return of unspent cash advances for OR# 9893234 dtd. 8/6/2021. To -IRENE  GAYAGOY GACIAS under check # 201008 dtd. 12/14/2020 amounting to P 1,000.00.      </t>
  </si>
  <si>
    <t>2021-08-006052</t>
  </si>
  <si>
    <t>9</t>
  </si>
  <si>
    <t xml:space="preserve">To recognize the deposit made for the return of overpayment for OR# 9893233 dtd. 8/6/2021. To -MARIELLA JESSICA R. MENDOZA for ADA 0101101-07-0776-2021 dtd. 07/14/2021 amounting to 11, 333.33.    </t>
  </si>
  <si>
    <t>2021-08-006050</t>
  </si>
  <si>
    <t xml:space="preserve">To recognize the deposit made for the return of overpayment for OR# 9893226 dtd. 8/5/2021. To ROSARIO  NAVARRO CORPUZ under ADA 0101101-06-0631-2021 dtd. 06/15/2021 amounting to P 5,211.94.  </t>
  </si>
  <si>
    <t>2021-08-006048</t>
  </si>
  <si>
    <t>To recognize the deposit made for the return of unspent cash advance for OR #s 9893229-232 dtd. 8/5/2021. To -CELSO L. ARAO JR.  for check #s 202828 dtd. 3/10/21 et al. -BREAKDOWN:    OR # Check # &amp; Date                    Amount     L.C. No.  9893229  20</t>
  </si>
  <si>
    <t>2021-08-006031</t>
  </si>
  <si>
    <t xml:space="preserve">To recognize the deposit made for the collection of Clearances for Minors Travelling Abroad (MTA) for OR #9893228 dtd. 8/5/2021. To - YAEL JOHANN CAFIRMA amounting to P 300.00.    </t>
  </si>
  <si>
    <t>2021-08-006027</t>
  </si>
  <si>
    <t xml:space="preserve">To recognize the deposit made for the collection of Clearances for Minors Travelling Abroad (MTA) for OR #9893225 dtd. 8/5/2021. To -JYZEN KYLER SRIBAN amounting to P 600.00.        </t>
  </si>
  <si>
    <t>2021-08-006023</t>
  </si>
  <si>
    <t xml:space="preserve">To recognize the deposit made for the Clearances of Minors Travelling Abroad (MTA) for OR# 9893216 dtd. 8/4/2021. To - SEAN ALEXANDER AND SHEENA ALEXA TEMPIO amounting to 600.00 deposited at  LBP BTR (3402-2516-96).          </t>
  </si>
  <si>
    <t>2021-08-005991</t>
  </si>
  <si>
    <t xml:space="preserve">To recognize the deposit made for the return of unspent cash advance for OR # 9893213 dtd. 8/2/2021.  To- LLANIESEL MALANA CUNTAPAY under check# 204443 dated 06/24/21 amounting to P 8,343.00 deposited at LBP BTR (3402-2516-96).        </t>
  </si>
  <si>
    <t>2021-08-005965</t>
  </si>
  <si>
    <t xml:space="preserve">To recognize the deposit made for the return of unspent Fund transfer under OR # 9893212 dtd. 8/2/2021. To LGU MAHATAO, BATANES under Check #'s 177951 dtd. 9/29/2017 et al. amounting to 45,000.00. -BREAKDOWN:          OR# &amp; Date       Amount              </t>
  </si>
  <si>
    <t>2021-08-005963</t>
  </si>
  <si>
    <t xml:space="preserve">To recognize the deposit made for the Overpayment of Communication Allowance for O.R. # 9893210. To JAYMARIE E. DURIAN under ADA # 0101101-12-1072-2020 dtd. 12/4/2020 amounting to P 7,800.00 deposited at LBP BTR (3402-2516-96).    </t>
  </si>
  <si>
    <t>2021-08-005959</t>
  </si>
  <si>
    <t xml:space="preserve">To recognize the deposit of collection from the return of unspent Fund Transfer for OR# 9893211 dtd. 8/2/21. To LGU AMBAGUIO, NUEVA VIZCAYA under check # 196258 dtd. 4/28/2020 amounting to P 42,000.00 deposited at LBP BTR (3402-2516-96).        </t>
  </si>
  <si>
    <t>2021-08-005917</t>
  </si>
  <si>
    <t xml:space="preserve">To recognize the deposit made for the Overpayment of Salary under OR #'s 9893208-209 dtd. July 30, 2021. To-  IARAH DOMINGO et al. amounting to   P 34, 114.47. -BREAKDOWN:      OR DATE &amp; NO.                       PAYEE               Particulars           </t>
  </si>
  <si>
    <t>2021-08-006230</t>
  </si>
  <si>
    <t xml:space="preserve">To recognize the deposit made for the Clearances for Minors Travelling Abroad (MTA) under OR# 9893207 dtd. July 30, 2021. To SIAN YESU C. CADIENTE amounting to P 300,00.      </t>
  </si>
  <si>
    <t>2021-08-006229</t>
  </si>
  <si>
    <t>Date/Time Printed  :      September 10, 2021  10:17:26 AM</t>
  </si>
  <si>
    <t>To recognize payment of SWEAP financial assistance (COS-MOA workers) for the month of August 2021   (financial assistance for Jonathan dela Cruz, Geofrey Gonzales, Irene Danao, Tesaby Verzosa, Isabelita Balbuena @P50 each)  To- SWEAP FO2 under Check # 205</t>
  </si>
  <si>
    <t>2021-08-006734</t>
  </si>
  <si>
    <t>To recognize payment of SWEAP contribution of MOA workers for the month of August 2021  To- SWEAP FO2 under Check # 205338 dated 08/31/21 amounting to P 17,180.00    Arzadon, Ramil Valerio B., et.al  360.00   Taguiam, Felipe B., et.al   360.00   Bagcal, B</t>
  </si>
  <si>
    <t>2021-08-006731</t>
  </si>
  <si>
    <t>To recognize payment of SWEAP salary loan for the month of August 2021  To-  SWEAP FO2 under Check # 205340 dated 08/31/21 amounting to P 38,047.94    Breakdown:  Bagcal, Bartolome et.al. 1,729.17  Duque, Edmin et.al.     6,916.67  Shiela May Badua et.al.</t>
  </si>
  <si>
    <t>2021-08-006667</t>
  </si>
  <si>
    <t>To recognize payment of cash advance travelling expenses to Batanes  To- AMPARO TOBIAS under Check # 205348 dated 08/31/21 amounting to P 58,950.00    CBased  SFP FO Cont    BOOK _ MDS Check             AUGUST 2021    Ck#205348</t>
  </si>
  <si>
    <t>2021-08-006373</t>
  </si>
  <si>
    <t>To recognize payment of xash advance for PSP implementation at the CIS  To- CECILIA TURINGAN under Check # 205347  dated 08/31/21 amounting to P 5,000,000.00     PSP/AICS        320104100001000    BOOK _ MDS Check             AUGUST 2021    Ck#205347</t>
  </si>
  <si>
    <t>2021-08-006372</t>
  </si>
  <si>
    <t>To recognize payment of cash advance labor payroll for various projects of Field Office II for the period August 21 to September 3, 2021  To- ROWENA ARUGAY under Check # 205346  dated 08/31/21 amounting to P 180,000.00    ICTMS         CRCF      BOOK _ MD</t>
  </si>
  <si>
    <t>2021-08-006371</t>
  </si>
  <si>
    <t>To recognize payment of transfer of fund for the implementation of Supplementary Feeding Program for CY 2021 (11th cycle) in the CDC's and SNP Group _ 704 children x 15 child x 120 days Rice &amp; Viand  To- LGU DUPAX DEL SUR, NUEBA VIZCAYA under Check # 2053</t>
  </si>
  <si>
    <t>2021-08-006370</t>
  </si>
  <si>
    <t>To recognize payment of financial assistance re: Transitory Family Support Package of Balik Probinsya, Bagong Pag-asa Program  To- CORAZON TORAJA etal under Check # 205341-205342  dated 08/0/21 amounting to P 86,500.00    CORAZON TORAJA          44,750.00</t>
  </si>
  <si>
    <t>2021-08-006369</t>
  </si>
  <si>
    <t xml:space="preserve">To recognize payment of SWEAP healthcard (MOA workers) for the month of August 2021  To- INSULAR HEALTH CARD INC. under Check # 205337 dated 08/31/21 amounting to P 8,125.00    E. DUQUE ETAL  S. BADUA ETAL  E. TAD-O ETAL  M. AGBAYANI ETAL  C. BONUS ETAL  </t>
  </si>
  <si>
    <t>2021-08-006367</t>
  </si>
  <si>
    <t>To recognize payment of cash advance for PSP implementation in SWAD-Isabela  To- ALI BISCARO under Check # 205336  dated 08/31/21 amounting to P 10,000,000.00    PSP/AICS        320104100001000    BOOK _ MDS Check             AUGUST 2021  Ck#205336</t>
  </si>
  <si>
    <t>2021-08-006366</t>
  </si>
  <si>
    <t>To recognize payment of cash advance for PSP implementation in SWAD-Isabela  To- ROWENA ARUGAY under Check # 205335  dated 08/31/21 amounting to P 25,000,000.00    PSP/AICS        320104100001000    BOOK _ MDS Check             AUGUST 2021  Ck#205335</t>
  </si>
  <si>
    <t>2021-08-006364</t>
  </si>
  <si>
    <t>To recognize payment of cash advance for PSP implementation in SWAD-Isabela  To- VALENTINA MONTERUBIO under Check # 205334  dated 08/31/21 amounting to P 10,000,000.00    PSP/AICS        320104100001000    BOOK _ MDS Check             AUGUST 2021    Ck#20</t>
  </si>
  <si>
    <t>2021-08-006363</t>
  </si>
  <si>
    <t>To recognize payment of replenishment of petty cash for RSCC with check #205146 dated 8/18/21  To- ROSARIO CORPUZ under check #205345 dated 8/31/21 amounting to P 49,727.07    BOOK_MDS Check          AUGUST 2021  Ck#205345</t>
  </si>
  <si>
    <t>2021-08-006151</t>
  </si>
  <si>
    <t xml:space="preserve">To recognize payment of replenishment of petty cash fund under check number 205145 dated 8/13/2021 for the period of August 10-26, 2021 used in the operation of the center   To- SHIRLEY LABUGUEN under check #205344 dated 8/31/21 amounting to P 88,629.81  </t>
  </si>
  <si>
    <t xml:space="preserve">Other Maintenance and Operating Expenses  </t>
  </si>
  <si>
    <t xml:space="preserve">Office Supplies Expenses </t>
  </si>
  <si>
    <t>Training Expenses</t>
  </si>
  <si>
    <t>2021-08-006148</t>
  </si>
  <si>
    <t>To recognize payment of RSCC and Regional haven Electicity Consumption for the month of July 2021  To- CAGAYAN 1 ELECTRIC COOPERATIVE INC. under Check # 0000205311 dated 08/26/21 amounting to P  120,971.08     BOOK _ MDS Check             AUGUST 2021    C</t>
  </si>
  <si>
    <t>Due to BIR</t>
  </si>
  <si>
    <t>2021-08-006738</t>
  </si>
  <si>
    <t>To recognize payment of SWEAP financial assistance for the month of August 2021  To- SWEAP under Check # 205333 dated 08/26/21 amounting to P 4,500.00    J. Cabuyadao etal    Recipient/s of SWEAP assistance:    Dela Cruz, Jonathan        Burial assistance</t>
  </si>
  <si>
    <t>2021-08-006362</t>
  </si>
  <si>
    <t>To recognize payment of SWEAP LOAN for the month of August 2021  To- SWEAP under Check # 205332 dated 08/26/21 amounting to P 6,941.68    Jenalyn Cabuyadao etal    BOOK _ MDS Check             AUGUST 2021    Ck#205332</t>
  </si>
  <si>
    <t>2021-08-006361</t>
  </si>
  <si>
    <t>To recognize payment of SWEAP contribution for the month of August 2021  To- SWEAP under Check # 205331 dated 08/26/21 amounting to P 2,160.00    J. Cabuyadao etal    BOOK _ MDS Check             AUGUST 2021    Ck#205331</t>
  </si>
  <si>
    <t>2021-08-006360</t>
  </si>
  <si>
    <t>To recognize payment of cash advance for the payment of stipends of Social Pension Program beneficiaries in the municipality of IGUIG, Cagayan for the 2nd semester FY 2021  To- ALICIA TAMAYAO under Check # 205307  dated 08/26/21 amounting to P   5,064,000</t>
  </si>
  <si>
    <t>2021-08-006358</t>
  </si>
  <si>
    <t>To recognize payment of cash advance for the payment of stipends of Social Pension Program beneficiaries in the municipality of IGUIG, Cagayan for the 2nd semester FY 2021  To- ALICIA TAMAYAO under Check # 205306  dated 08/26/21 amounting to P   300,000.0</t>
  </si>
  <si>
    <t>2021-08-006356</t>
  </si>
  <si>
    <t>To recognize payment of financial assistance to Mrs. GENNIEVE D. SINGSON of Calamagui 2nd, Ilagan City, Isabela to defray cost of hospitalization for her spouse, SHELDON MELENIO S. SINGSON  To- ISABELA UNITED DOCTORS MEDICAL CENTER INC. under check# 20530</t>
  </si>
  <si>
    <t>2021-08-006175</t>
  </si>
  <si>
    <t>To recognize payment of financial assistance to Mrs. ROGELIA A. LUMABAN of Tallungan, Reina Mercedes, Isabela to defray cost of hospitalization for her daughter, JOLLIBELLE A. LUMABAN  To- ISABELA UNITED DOCTORS MEDICAL CENTER INC. under check# 205309 dat</t>
  </si>
  <si>
    <t>2021-08-006174</t>
  </si>
  <si>
    <t>To recognize payment of financial assistance to Mrs. FINESSE LATANYA G. TOMAS of Apanay, Alicia, Isabela to defray cost of hospitalization for her father in law, EDEILBERTO G. TOMAS  To- ISABELA UNITED DOCTORS MEDICAL CENTER INC. under check# 205310 dated</t>
  </si>
  <si>
    <t>2021-08-006173</t>
  </si>
  <si>
    <t>To recognize payment of Internet Service of (POO2) Cauayan, Isabela with telephone number 078 325-3742 for the period August 16 - September 15, 2021  To- PLDT INC. under check# 205312 dated 8/26/21 amounting to P 3,921.73    100000100001000  50205030    B</t>
  </si>
  <si>
    <t>2021-08-006172</t>
  </si>
  <si>
    <t>To recognize payment of Internet Service of (POO4) Bayombong, Nueva Vizcaya with telephone number 078 326-0055 as of August 16 - September 15, 2021  To- PLDT INC. under check# 205313 dated 8/26/21 amounting to P 3,921.73    100000100001000  50205030    BO</t>
  </si>
  <si>
    <t>2021-08-006171</t>
  </si>
  <si>
    <t xml:space="preserve">To recognize payment of Internet Service of RSCC with telephone number 078 377-5463 for the period August 16 - September 15, 2021  To- PLDT INC. under check# 205314 dated 8/26/21 amounting to P 2,061.56    100000100001000  50205030    BOOK_MDS Check      </t>
  </si>
  <si>
    <t>2021-08-006170</t>
  </si>
  <si>
    <t>To recognize payment of telephone bill number 078 396-9768 located at DSWD-Sustainable Livelihood Program as of August 16 - September 15, 2021  To- PLDT INC. under check# 205315 dated 8/26/21 amounting to P 1,109.23    330100100001000  50205020-02    BOOK</t>
  </si>
  <si>
    <t>Telephone Expenses</t>
  </si>
  <si>
    <t>2021-08-006169</t>
  </si>
  <si>
    <t>To recognize payment of telephone bill number 078 396-0051 located at DSWD-CIU bill date August 16 - September 15, 2021  To- PLDT INC. under check# 205316 dated 8/26/21 amounting to P 1,326.29    100000100001000  50205020-02    BOOK_MDS Check          AUG</t>
  </si>
  <si>
    <t>2021-08-006168</t>
  </si>
  <si>
    <t xml:space="preserve">To recognize payment of telephone bill number 078-396-0652 located at DSWD-Guard House bill date August 16 - September 15, 2021  To- PLDT INC. under check# 205317 dated 8/26/21 amounting to P 1,109.23    100000100001000  50205020-02    BOOK_MDS Check     </t>
  </si>
  <si>
    <t>2021-08-006167</t>
  </si>
  <si>
    <t>To recognize payment of telephone bill number 304-1004 located at DSWD-Lobby bill date August 16 - September 15, 2021  To- PLDT INC. under check# 205318 dated 8/26/21 amounting to P 1,447.97    100000100001000  50205020-02    BOOK_MDS Check          AUGUS</t>
  </si>
  <si>
    <t>2021-08-006166</t>
  </si>
  <si>
    <t xml:space="preserve">To recognize payment of telephone bill number 304-0586 located at DSWD-ORD bill date August 16 - September 15, 2021  To- PLDT INC. under check# 205319 dated 8/26/21 amounting to P 1,137.87    100000100001000  50205020-02    BOOK_MDS Check          AUGUST </t>
  </si>
  <si>
    <t>2021-08-006165</t>
  </si>
  <si>
    <t xml:space="preserve">To recognize payment of telephone bill number 304-0656 located at DSWD-PSU bill date August 16 - September 15, 2021  To- PLDT INC. under check# 205320 dated 8/26/21 amounting to P 1,128.32    100000100001000  50205020-02    BOOK_MDS Check          AUGUST </t>
  </si>
  <si>
    <t>2021-08-006164</t>
  </si>
  <si>
    <t xml:space="preserve">To recognize payment of financial assistance to Mrs. AGNES B. LAGUNDI of Buntun, Tuguegarao City, Cagayan to defray cost of burial intended for her sibling, NOEL C. BATANG  To- D' CARBONEL MEMORIAL CHAPELS under check# 205321 dated 8/26/21 amounting to P </t>
  </si>
  <si>
    <t>2021-08-006163</t>
  </si>
  <si>
    <t>To recognize payment of financial assistance to Ms. ABIGAIL CLAUDETTE A. TESORO of Sta. Teresa, Iguig, Cagayan to defray cost of burial intended for her sibling, MILDRED T. DARAUAY  To- ORTIZ MEMORIAL CHAPEL INC. under check# 205322 dated 8/26/21 amountin</t>
  </si>
  <si>
    <t>2021-08-006162</t>
  </si>
  <si>
    <t>To recognize payment of financial assistance to Mr. ARNOLD JANSSEN B. GUMIRAN of Baculud, Ilagan City, Isabela to defray cost of hospitalization for his sister, ANGELIE G. AGRIAM  To- ISABELA DOCTORS GENERAL HOSPITAL under check# 205323 dated 8/26/21 amou</t>
  </si>
  <si>
    <t>2021-08-006159</t>
  </si>
  <si>
    <t>To payment of foster care subsidy for foster children (healthy and with special needs) for the month of August 2021  To- AGNES GALANO ETAL under check# 205324-205326 dated 8/26/21 amounting to P 24,000.00    AGNES GALANO                                 20</t>
  </si>
  <si>
    <t>2021-08-006158</t>
  </si>
  <si>
    <t>To recognize payment of cash advance for PSP implementation in SWAD-NUEVA VIZCAYA  To- MARY GRACE PASCUA under check# 205328 dated 8/26/21 amounting to P 3,000,000.00    320104100001000  50214990    BOOK_MDS Check          AUGUST 2021  Ck#205328</t>
  </si>
  <si>
    <t>2021-08-006156</t>
  </si>
  <si>
    <t>To recognize payment of financial assistance to Mrs. MICHELLE A. BUNGAG of Kalabaza, Aurora, Isabela to defray cost of hospitalization for her sibling, ERICSON E. ANTONIO  To- ISABELA UNITED DOCTORS MEDICAL CENTER INC. under check# 205329 dated 8/26/21 am</t>
  </si>
  <si>
    <t>2021-08-006155</t>
  </si>
  <si>
    <t>To recognize payment of cash advance labor payroll for various projects located at Field Office for the period August 7-20, 2021  To- ROWENA ARUGAY under check #205330 dated 8/26/21 amounting to P 185,447.88    BOOK_MDS Check          AUGUST 2021  Ck#2053</t>
  </si>
  <si>
    <t>2021-08-006152</t>
  </si>
  <si>
    <t>To recognize payment of SWEAP contribution for the month of August 2021  To- SWEAP FO2 under Check # 0000205257 dated 08/25/21 amounting to P  17,160.00       BOOK _ MDS Check             AUGUST 2021    Ck#0000205257</t>
  </si>
  <si>
    <t>2021-08-006755</t>
  </si>
  <si>
    <t>To recognize payment of SWEAP financial assistance for the month of August 2021  To- SWEAP FO2 under Check # 0000205256 dated 08/25/21 amounting to P  35,750.00       BOOK _ MDS Check             AUGUST 2021    Ck#0000205256</t>
  </si>
  <si>
    <t>2021-08-006754</t>
  </si>
  <si>
    <t>To recognize payment of SWEAP LOAN for the month of AUGUST 2021  To- SWEAP FO2 under Check #0000205258  dated 08/25/21 amounting to P  22,497.95     BOOK _ MDS Check             AUGUST 2021    Ck#0000205258</t>
  </si>
  <si>
    <t>2021-08-006749</t>
  </si>
  <si>
    <t>To recognize payment of Health Card Deduction for the month of August 2021  To- INSULAR HEALTH CARE INC. under Check #0000205255  dated 08/25/21 amounting to P  32,500.00     BOOK _ MDS Check             AUGUST 2021    Ck#0000205255</t>
  </si>
  <si>
    <t>2021-08-006747</t>
  </si>
  <si>
    <t>To recognize payment of electric bills of DSWD San Gabriel Office for the month of August 2021  To- CAGAYAN 1 ELECTRIC COOPERATIVE INC. under Check # 0000205262 dated 08/25/21 amounting to P  22,665.18     BOOK _ MDS Check             AUGUST 2021    Ck#00</t>
  </si>
  <si>
    <t>2021-08-006746</t>
  </si>
  <si>
    <t>To recognize payment of remittance of Land Bank of the Philippines (LBP) Salary Loan for the month of AUGUST 2021  To- LAND BANK OF THE PHILIPPINES under check# 205260 dated 8/25/21 amounting to P 84,502.47    350100100001000  5010101000    BOOK_MDS Check</t>
  </si>
  <si>
    <t>2021-08-006700</t>
  </si>
  <si>
    <t>To recognize payment of consolidated disallowances for the month of AUGUST 2021  To- BUREAU OF TREASURY under Check # 0000205259 dated 08/25/21 amounting to P  3,711.00     DELIA DE GUZMAN                1,885.50  EDWARDSON TAD-O             1,885.50    B</t>
  </si>
  <si>
    <t>2021-08-006699</t>
  </si>
  <si>
    <t>To recognize payment of remittance of COA, Salary Loan for the month of AUGUST 2021  To- COA REGION 2 CREDIT COOPERATIVE under check# 205261 dated 8/25/21 amounting to P 6,000.00    350100100001000  5010101000    BOOK_MDS Check         AUGUST 2021  Ck#205</t>
  </si>
  <si>
    <t>2021-08-006669</t>
  </si>
  <si>
    <t>To recognize payment of financial assistance to MR. FRANCISCO Z. MALLILLIN JR. of Natappian East, Solana, Cag. for the burial of her sister-in-law, HILARIA B. DURIAN  To- ORTIZ MEMORIAL CHAPEL INC. under Check # 0000205267 dated 08/25/21 amounting to P  2</t>
  </si>
  <si>
    <t>2021-08-006666</t>
  </si>
  <si>
    <t>To recognize payment of financial assistance to MRS. JACQUELINE T. LACAMBRA of Ugac Norte, Tug. City, for the burial of her uncle ISMAEL B. GAYAGOY  To- ORTIZ MEMORIAL CHAPEL INC. under Check # 0000205266 dated 08/25/21 amounting to P  23,437.50     PSP/A</t>
  </si>
  <si>
    <t>2021-08-006665</t>
  </si>
  <si>
    <t xml:space="preserve">To recognize payment of financial assistance to MR. NOEL P. MAQUINIANA of Centro 5, Tug. City, Cag. for the burial of ELMER C. MAQUINIANA  To- ORTIZ MEMORIAL CHAPEL INC. under Check #0000205265  dated 08/25/21 amounting to P  23,437.50     PSP/AICS       </t>
  </si>
  <si>
    <t>2021-08-006664</t>
  </si>
  <si>
    <t>To recognize payment of 2pcs IV stand etc for RHWG CY 2021  To- MPA PHARMACARE under check# 205254 dated 8/25/21 amounting to P 7,098.22    320101100001000  50203080    BOOK_MDS Check          AUGUST 2021  Ck#205254</t>
  </si>
  <si>
    <t>2021-08-006646</t>
  </si>
  <si>
    <t>To recognize payment of water bill of DSWD San Gabriel Office for the period July 2021  To- METROPOLITAN TUGUEGARAO WATER DISTRICT under check# 205263 dated 8/25/21 amounting to P 1,798.16    100000100001000  50204010    BOOK_MDS Check          AUGUST 202</t>
  </si>
  <si>
    <t>2021-08-006642</t>
  </si>
  <si>
    <t>To recognize financial assistance to MR. EDUARDO G. MENDOZA of Brgy. San Ignacio, Ilagan City, Isabela to defray cost of hospitalization for his nephew, EFREN M. MAGAOAY  To- DR. RONALD P. GUZMAN MEDICAL CENTER INC. under check# 205268 dated 8/25/21 amoun</t>
  </si>
  <si>
    <t>2021-08-006638</t>
  </si>
  <si>
    <t>To recognize financial assistance to MRS. IRENE B. LACERNA of Alibagu, Ilagan City, Isabela to defray cost of hospitalization for her aunt, AILEEN G. LACERNA  To- ISABELA DOCTORS GENERAL HOSPITAL INC. under check# 205269 dated 8/25/21 amounting to P 28,12</t>
  </si>
  <si>
    <t>2021-08-006635</t>
  </si>
  <si>
    <t>To recognize financial assistance to MRS. WILMA L. ROBLES of Brgy. Placer, Benito Soliven, Isabela to defray cost of hospitalization foe her brother, WILBERT M. LAGRAN  To- CAUAYAN MEDICAL SPECIALISTS HOSPITAL under check# 205270 dated 8/25/21 amounting t</t>
  </si>
  <si>
    <t>2021-08-006633</t>
  </si>
  <si>
    <t>To recognize replacement of check no: 204764 dtd 7/9/2021   To: ALBERTA MARCOS under check no: 205304 dtd 8/25/21 amounting to 100,000.00    50214990  CENTENARIAN    BOOK_MDS_CHECK      AUGUST 2021        Ck#205304</t>
  </si>
  <si>
    <t>2021-08-006588</t>
  </si>
  <si>
    <t xml:space="preserve">To recognize payment of fund transfer for the implementation of SFP for CY 2021 (11th cycle)  To- LGU QUEZON, ISABELA under Check # 0000205303 dated 08/25/21 amounting to P  1,407,600.00     SFP                320102100001000    BOOK _ MDS Check          </t>
  </si>
  <si>
    <t>2021-08-006580</t>
  </si>
  <si>
    <t xml:space="preserve">To recognize payment of fund transfer for the implementation of SFP for CY 2021 (11th cycle)  To- LGU AGLIPAY, QUIRINO under Check # 0000205302 dated 08/25/21 amounting to P  1,317,600.00     SFP                320102100001000    BOOK _ MDS Check         </t>
  </si>
  <si>
    <t>2021-08-006579</t>
  </si>
  <si>
    <t>To recognize payment of financial assistance to MRS. BERNADETTE P. BABARAN of Minanga, San Mariano, Isabela to defray cost of hospitalization for her father in law, MAR KENNETH P. BABARAN  To- DR. ESTER R. GARCIA MEDICAL CENTER INC. under check# 205271 da</t>
  </si>
  <si>
    <t>2021-08-006577</t>
  </si>
  <si>
    <t xml:space="preserve">To recognize payment of fund transfer for the implementation of SFP for CY 2021 (11th cycle)  To- LGU JONES, ISABELA under Check # 0000205301 dated 08/25/21 amounting to P  1,890,000.00     SFP                320102100001000    BOOK _ MDS Check           </t>
  </si>
  <si>
    <t>2021-08-006572</t>
  </si>
  <si>
    <t xml:space="preserve">To recognize payment of fund transfer for the implementation of SFP for CY 2021 (11th cycle)  To- LGU GAMU, ISABELA under Check # 0000205300 dated 08/25/21 amounting to P  1,080,000.00     SFP                320102100001000    BOOK _ MDS Check            </t>
  </si>
  <si>
    <t>2021-08-006569</t>
  </si>
  <si>
    <t xml:space="preserve">To recognize payment of fund transfer for the implementation of SFP for CY 2021 (11th cycle)  To- LGU NAGUILIAN, ISABELA under Check # 0000205299 dated 08/25/21 amounting to P  1,837,800.00     SFP                320102100001000    BOOK _ MDS Check       </t>
  </si>
  <si>
    <t>2021-08-006567</t>
  </si>
  <si>
    <t xml:space="preserve">To recognize payment of fund transfer for the implementation of SFP for CY 2021 (11th cycle)  To- LGU CORDON, ISABELA under Check # 0000205298 dated 08/25/21 amounting to P  2,700,000.00     SFP                320102100001000    BOOK _ MDS Check          </t>
  </si>
  <si>
    <t>2021-08-006565</t>
  </si>
  <si>
    <t xml:space="preserve">To recognize payment of fund transfer for the implementation of SFP for CY 2021 (11th cycle)  To- LGU KASIBU, NUEVA VIZCAYA under Check # 0000205297 dated 08/25/21 amounting to P  2,212,200.00     SFP                320102100001000    BOOK _ MDS Check    </t>
  </si>
  <si>
    <t>2021-08-006564</t>
  </si>
  <si>
    <t xml:space="preserve">To recognize payment of fund transfer for the implementation of SFP for CY 2021 (11th cycle)  To- LGU IGUIG, CAGAYAN under Check # 0000205296 dated 08/25/21 amounting to P  1,607,400.00     SFP                320102100001000    BOOK _ MDS Check           </t>
  </si>
  <si>
    <t>2021-08-006563</t>
  </si>
  <si>
    <t xml:space="preserve">To recognize payment of fund transfer for the implementation of SFP for CY 2021 (11th cycle)  To- LGU SOLANA, CAGAYAN under Check # 0000205295 dated 08/25/21 amounting to P  2,907,000.00     SFP                320102100001000    BOOK _ MDS Check          </t>
  </si>
  <si>
    <t>2021-08-006562</t>
  </si>
  <si>
    <t xml:space="preserve">To recognize payment of fund transfer for the implementation of SFP for CY 2021 (11th cycle)  To- LGU LASAM, CAGAYAN under Check # 0000205294 dated 08/25/21 amounting to P  1,391,400.00     SFP                320102100001000    BOOK _ MDS Check           </t>
  </si>
  <si>
    <t>2021-08-006560</t>
  </si>
  <si>
    <t xml:space="preserve">To recognize payment of fund transfer for the implementation of SFP for CY 2021 (11th cycle)  To- LGU SOLANO, NUEVA VIZCAYA under Check # 0000205293 dated 08/25/21 amounting to P  2,970,000.00     SFP                320102100001000    BOOK _ MDS Check    </t>
  </si>
  <si>
    <t>2021-08-006558</t>
  </si>
  <si>
    <t xml:space="preserve">To recognize payment of fund transfer for the implementation of SFP for CY 2021 (11th cycle)  To- LGU DUPAX DEL NORTE, NUEVA VIZCAYA under Check # 0000205292 dated 08/25/21 amounting to P  1,461,600.00     SFP                320102100001000    BOOK _ MDS </t>
  </si>
  <si>
    <t>2021-08-006557</t>
  </si>
  <si>
    <t xml:space="preserve">To recognize payment of fund transfer for the implementation of SFP for CY 2021 (11th cycle)  To- LGU CABARROGUIS, QUIRINO under Check # 0000205291 dated 08/25/21 amounting to P  1,512,000.00     SFP                320102100001000    BOOK _ MDS Check     </t>
  </si>
  <si>
    <t>2021-08-006556</t>
  </si>
  <si>
    <t xml:space="preserve">To recognize payment of fund transfer for the implementation of SFP for CY 2021 (11th cycle)  To- LGU REINA MERCEDES, ISABELA under Check # 0000205290 dated 08/25/21 amounting to P  1,306,800.00     SFP                320102100001000    BOOK _ MDS Check  </t>
  </si>
  <si>
    <t>2021-08-006555</t>
  </si>
  <si>
    <t xml:space="preserve">To recognize payment of fund transfer for the implementation of SFP for CY 2021 (11th cycle)  To- LGU TUMAUINI, ISABELA under Check # 0000205289 dated 08/25/21 amounting to P  1,539,000.00     SFP                320102100001000    BOOK _ MDS Check        </t>
  </si>
  <si>
    <t>2021-08-006554</t>
  </si>
  <si>
    <t xml:space="preserve">To recognize payment of fund transfer for the implementation of SFP for CY 2021 (11th cycle)  To- LGU ALCALA, CAGAYAN under Check # 0000205287 dated 08/25/21 amounting to P  3,240,000.00     SFP                320102100001000    BOOK _ MDS Check          </t>
  </si>
  <si>
    <t>2021-08-006545</t>
  </si>
  <si>
    <t xml:space="preserve">To recognize payment of fund transfer for the implementation of SFP for CY 2021 (11th cycle)  To- LGU VILLAVERDE, NUEVA VIZCAYA under Check # 0000205286 dated 08/25/21 amounting to P  954,000.00     SFP                320102100001000    BOOK _ MDS Check  </t>
  </si>
  <si>
    <t>2021-08-006544</t>
  </si>
  <si>
    <t xml:space="preserve">To recognize payment of fund transfer for the implementation of SFP for CY 2021 (11th cycle)  To- LGU BAGABAG, NUEVA VIZCAYA under Check # 0000205285 dated 08/25/21 amounting to P  1,170,000.00     SFP                320102100001000    BOOK _ MDS Check   </t>
  </si>
  <si>
    <t>2021-08-006543</t>
  </si>
  <si>
    <t xml:space="preserve">To recognize payment of fund transfer for the implementation of SFP for CY 2021 (11th cycle)  To- LGU SABTANG, BATANES under Check # 0000205284 dated 08/25/21 amounting to P  97,200.00     SFP                320102100001000    BOOK _ MDS Check            </t>
  </si>
  <si>
    <t>2021-08-006541</t>
  </si>
  <si>
    <t xml:space="preserve">To recognize payment of fund transfer for the implementation of SFP for CY 2021 (11th cycle)  To- LGU BENITO SOLIVEN, ISABELA under Check # 0000205283 dated 08/25/21 amounting to P  1,710,000.00     SFP                320102100001000    BOOK _ MDS Check  </t>
  </si>
  <si>
    <t>2021-08-006540</t>
  </si>
  <si>
    <t xml:space="preserve">To recognize payment of fund transfer for the implementation of SFP for CY 2021 (11th cycle)  To- LGU SANTA MARIA, ISABELA under Check # 0000205282 dated 08/25/21 amounting to P  1,710,000.00     SFP                320102100001000    BOOK _ MDS Check     </t>
  </si>
  <si>
    <t>2021-08-006539</t>
  </si>
  <si>
    <t xml:space="preserve">To recognize payment of fund transfer for the implementation of SFP for CY 2021 (11th cycle)  To- LGU SANTA FE, NUEVA VIZCAYA under Check # 0000205281 dated 08/25/21 amounting to P  1,170,000.00     SFP                320102100001000    BOOK _ MDS Check  </t>
  </si>
  <si>
    <t>2021-08-006537</t>
  </si>
  <si>
    <t>To recognize payment of fund transfer for the implementation of SFP for 11th cycle  To- LGU NAGTIPUNAN, QUIRINO under Check # 0000205280 dated 08/25/21 amounting to P  1,746,000.00     SFP                320102100001000    BOOK _ MDS Check             AUG</t>
  </si>
  <si>
    <t>2021-08-006536</t>
  </si>
  <si>
    <t xml:space="preserve">To recognize payment of fund transfer for the implementation of SF Program for 11th cycle  To- LGU ALLACAPAN, CAGAYAN under Check # 0000205279 dated 08/25/21 amounting to P  1,317,600.00     SFP                320102100001000    BOOK _ MDS Check          </t>
  </si>
  <si>
    <t>2021-08-006535</t>
  </si>
  <si>
    <t xml:space="preserve">To recognize payment of fund transfer for the implementation of SF Program for CY 2021 (11th cycle) (958 benef x 15/child/dayx120 days)  To- LGU DELFIN ALBANO, ISABELA under Check # 0000205278  dated 08/25/21 amounting to P  1,724,400.00     SFP          </t>
  </si>
  <si>
    <t>2021-08-006534</t>
  </si>
  <si>
    <t>To recognize payment of fund transfer for the implementation of SF Program for Cy 2021 (11th cycle) in the CD's and SNP Group  To- LGU CABATUAN, ISABELA under Check #0000205277  dated 08/25/21 amounting to P  903,600.00     SFP                320102100001</t>
  </si>
  <si>
    <t>2021-08-006533</t>
  </si>
  <si>
    <t>To recognize payment of fund transfer for the impementation of SF Program for CY 2021 (11th cycle) in the CD's and SNP Group  To- LGU MACONACON, ISABELA under Check # 0000205276 dated 08/25/21 amounting to P  453,600.00     SFP                320102100001</t>
  </si>
  <si>
    <t>2021-08-006532</t>
  </si>
  <si>
    <t xml:space="preserve">To recognize payment of fund transfer for the implementation of SF Program for CY 2021 (11th cycle)  To- LGU RAMON, ISABELA under Check # 0000205275  dated 08/25/21 amounting to P  2,410,200.00     SFP                320102100001000    BOOK _ MDS Check   </t>
  </si>
  <si>
    <t>2021-08-006531</t>
  </si>
  <si>
    <t xml:space="preserve">To recognize payment of fund transfer for the implementation of SF Program for CY 2021 (11th cycle)  To- LGU SAN MARIANO, ISABELA under Check # 0000205274 dated 08/25/21 amounting to P 3,351,600.00     SFP    320102100001000    BOOK _ MDS Check           </t>
  </si>
  <si>
    <t>2021-08-006529</t>
  </si>
  <si>
    <t>To recognize payment of cash advance of stipends of SocPen Prog. benef in SAN PABLO, ISABELA for 2nd Sem FY 2021  To- ALICIA S. TAMAYAO under Check # 205273 dated 08/25/21 amounting to P   4,563,000.00     SOCPEN        3201403100001000    BOOK _ MDS Chec</t>
  </si>
  <si>
    <t>2021-08-006527</t>
  </si>
  <si>
    <t>To recognize payment of cash advance for the payment of stipends of SocPen Program benef in NAGUILIAN, ISABELA for 2nd Sem FY 2021  To- MYLENE ATTABAN under Check # 205272 dated 08/25/21 amounting to P   7,356,000.00     SOCPEN 320103100001000    BOOK _ M</t>
  </si>
  <si>
    <t>2021-08-006525</t>
  </si>
  <si>
    <t>To recognize payment of 50pcs anti allergy for CVRRCY 3rd qtr 2021  To- GREGORIO VINCENT AGUSTIN under Check # 0000205248 dated 08/24/21 amounting to P  14,120.72     320101100001000      BOOK _ MDS Check             AUGUST 2021    Ck#0000205248</t>
  </si>
  <si>
    <t>2021-08-006698</t>
  </si>
  <si>
    <t>To recognize payment of occupational re-evaluation fee and therapy for 7 residents of RSCC July 2021  To- MONICA ANDREA BANEZ under Check # 0000205251 dated 08/24/21 amounting to P  35,333.00     320101100001000    BOOK _ MDS Check             AUGUST 2021</t>
  </si>
  <si>
    <t>2021-08-006696</t>
  </si>
  <si>
    <t>To recognize payment of 2 units 38M battery for RHWG ambulance  To- RC AUTO SUPPLY under Check # 0000205241 dated 08/24/21 amounting to P  11,454.78     320101100001000      BOOK _ MDS Check             AUGUST 2021    Ck#0000205241</t>
  </si>
  <si>
    <t>2021-08-006694</t>
  </si>
  <si>
    <t>To recognize payment of replacement of check no. 204979 dtd 7/30/2021 re: Healthcard of MOA Workers for the month of July 2021  To- INSULAR HEALTH CARE INC. under Check # 0000205250 dated 08/24/21 amounting to P  8,125.00     E DUQUE ETAL 1,625.00   SM BA</t>
  </si>
  <si>
    <t>2021-08-006686</t>
  </si>
  <si>
    <t>To recognize payment of subsidy on accreditation/recognition assessment to 49 Child Development Centers of LGU Cauayan City  To- GLORINA NICASIO under Check # 0000205249 dated 08/24/21 amounting to P  24,500.00     340100100001000          BOOK _ MDS Chec</t>
  </si>
  <si>
    <t>2021-08-006662</t>
  </si>
  <si>
    <t xml:space="preserve">To recognize payment of cash advance for Social Pension 2nd sem 2021 for Angadanan Isabela  To- MYLENE ATTABAN under Check # 0000205253 dated 08/24/21 amounting to P  12,171,000.00     SOCPEN        3201403100001000    BOOK _ MDS Check             AUGUST </t>
  </si>
  <si>
    <t>2021-08-006593</t>
  </si>
  <si>
    <t>To recognize payment of cash advance for social pension 2nd sem 2021 for Ballesteros Cagayan  To- ALICIA TAMAYAO under Check # 0000205252 dated 08/24/21 amounting to P  5,112,000.00     SOCPEN        3201403100001000      BOOK _ MDS Check             AUGU</t>
  </si>
  <si>
    <t>2021-08-006592</t>
  </si>
  <si>
    <t>To recognize payment of 1st Tranche research undertakings.  To Cagayan State University under check# 205240 dated August 24, 2021 amounting to 84,000.00      200000100004000    BOOK AUGUST 2021  MDS CHECK      Ck#205240</t>
  </si>
  <si>
    <t>2021-08-006475</t>
  </si>
  <si>
    <t>To recognize payment of reimbursement of operational expenses for the CY 2021  To Ali Biscaro under check# 205247 dated August 24, 2021 amonting to 228,428.53    320104100001000  320101100001000  330100100001000  200000100001000  340100100001000    BOOK A</t>
  </si>
  <si>
    <t>Rent/Lease Expenses</t>
  </si>
  <si>
    <t xml:space="preserve">Repairs and Maintenance - Transportation Equipment  </t>
  </si>
  <si>
    <t>Repairs and Maintenance - Buildings and Other Structures</t>
  </si>
  <si>
    <t>2021-08-006331</t>
  </si>
  <si>
    <t>To recognize payment of  cash advance for the payment of stipends of Social Pension Program beneficiaries in the municipality of Mahatao, Batanes  To  Alice Tamayao under check# 205246 dated August 24, 2021amounting to 567,000.00    320103100001000    BOO</t>
  </si>
  <si>
    <t>2021-08-006330</t>
  </si>
  <si>
    <t>To recognize payment of  cash advance for the payment of stipends of Social Pension Program beneficiaries in the municipality of Kayapa, Nueva Vizcaya  To  Alice Tamayao under check# 205245 dated August 24, 2021 amounting to 4,887,000.00    32010310000100</t>
  </si>
  <si>
    <t>2021-08-006328</t>
  </si>
  <si>
    <t>To recognize payment of  cash advance for the payment of stipends of Social Pension Program beneficiaries in the municipality of Burgos, Isabela  To  Eunice Delgado under check# 205244 dated August 24, 2021amounting to 4,938,000.00    320103100001000    B</t>
  </si>
  <si>
    <t>2021-08-006326</t>
  </si>
  <si>
    <t>To recognize payment of  cash advance for the payment of stipends of Social Pension Program beneficiaries in the municipality of Calayan, Isabela  To  Alice Tamayao under check# 205243 dated August 24, 2021amounting to 4,302,000.00    320103100001000    B</t>
  </si>
  <si>
    <t>2021-08-006323</t>
  </si>
  <si>
    <t>To recognize payment of electricity bill for August 2021 of Child Minding  To- CAGAYAN 1 ELECTRIC COOPERATIVE INC. under Check # 0000205228 dated 08/20/21 amounting to P  93.52     BOOK _ MDS Check             AUGUST 2021    Ck#0000205228</t>
  </si>
  <si>
    <t>2021-08-006745</t>
  </si>
  <si>
    <t>To recognize payment of electricity bill for July 2021 for Child Minding  To- CAGAYAN 1 ELECTRIC COOPERATIVE INC. under Check #0000205227  dated 08/20/21 amounting to P  124.75     BOOK _ MDS Check             AUGUST 2021    Ck#0000205227</t>
  </si>
  <si>
    <t>2021-08-006743</t>
  </si>
  <si>
    <t>To recognize payment of bill for August 2021 of DSWD FO2  To- CAGAYAN 1 ELECTRIC COOPERATIVE INC. under Check # 0000205226 dated 08/20/21 amounting to P  317,069.44     BOOK _ MDS Check             AUGUST 2021    Ck#0000205226</t>
  </si>
  <si>
    <t>2021-08-006741</t>
  </si>
  <si>
    <t>To recognize payment of 4pcs tire with balancing for DSWD FO2 vehicle DMAX  To- JARMO SALES &amp; SERVICES under Check # 0000205212 dated 08/20/21 amounting to P  34,875.89     350100100001000      BOOK _ MDS Check             AUGUST 2021    Ck#0000205212</t>
  </si>
  <si>
    <t>2021-08-006693</t>
  </si>
  <si>
    <t>To recognize payment of cash advance for the payment of stipends of Social Pension Program beneficiaries in the municiplaity of Penablanca, Cagayan  To  Alicia Alicia under check# 205239 dated August 20, 2021 amounting to  10,836,000.00    320103100001000</t>
  </si>
  <si>
    <t>2021-08-006474</t>
  </si>
  <si>
    <t xml:space="preserve">To recognize payment of cash advance for the payment of stipends of Social Pension Program beneficiaries in the municiplaity of Cabatuan, Isabela  To  Alicia Alicia under check# 205238 dated August 20, 2021 amounting to  9,612,000.00    320103100001000   </t>
  </si>
  <si>
    <t>2021-08-006471</t>
  </si>
  <si>
    <t>To recognize payment of 3 units Video Conference System with built in Camera, Mic, Speaker with remote control for the supply and installation of Audio Visual Rooms for the 3 Centers  To Sensation Sounds and Lights under check# 205237 dated August 20, 202</t>
  </si>
  <si>
    <t>2021-08-006469</t>
  </si>
  <si>
    <t>Payment for First / Final Progress Billing of Contractor for Construction of Agency Assets re:Perimeter fence  @ DSWD Fiels Office 02  To RC Contruction under check# 205213 dated Augsut 20, 2021 amounting to 499,681.15    100000100001000    BOOKS AUGUST 2</t>
  </si>
  <si>
    <t>2021-08-006384</t>
  </si>
  <si>
    <t>To recognize payment for the provision of Financial assistance  to Victoria Loquinario to defray cost of burial of her sister Veronica Damaso  To Ortiz Memorial Chapel, Inc. under check# 205235 dated August 20, 2021 amounting to 18,750.00    3201041000010</t>
  </si>
  <si>
    <t>2021-08-006383</t>
  </si>
  <si>
    <t xml:space="preserve">To recognize payment  of cash advance for the payment of stipends of Social Pension Program Beneficiaries in the municipality of Pamplona, Cagayan  To  Alicia Tamayao under check# 205234 dated August 20, 2021 amounting to  5,283,000.00    320103100001000 </t>
  </si>
  <si>
    <t>2021-08-006382</t>
  </si>
  <si>
    <t>To recognize payment  of cash advance for the payment of stipends of Social Pension Program Beneficiaries in the municipality of Ambaguio, Nueva Vizcaya  To  Alicia Tamayao under check# 205233 dated August 20, 2021 amounting to  2,697,000.00    3201031000</t>
  </si>
  <si>
    <t>2021-08-006381</t>
  </si>
  <si>
    <t>To recognize payment  of cash advance for the payment of stipends of Social Pension Program Beneficiaries in the municipality of San Agustin, Isabela  To  Alicia Tamayao under check# 205232 dated August 20, 2021 amounting to  7,635,000.00    3201031000010</t>
  </si>
  <si>
    <t>2021-08-006380</t>
  </si>
  <si>
    <t>To recognize payment  of cash advance for the payment of stipends of Social Pension Program Beneficiaries in the municipality of Gonzaga, Cagayan  To  Alicia Tamayao under check# 205231 dated August 20, 2021 amounting to  8,085,000    320103100001000    B</t>
  </si>
  <si>
    <t>2021-08-006379</t>
  </si>
  <si>
    <t>To recognize payment of cash incentive for passing thw Level 2 accreditation in compliance to the provision of MC 17, s 2018 entitled "Revised Guidelines Governing the Registration, Licensing of Social Welfare and Development (SWD) and accreditation of SW</t>
  </si>
  <si>
    <t>Awards/Rewards Expenses</t>
  </si>
  <si>
    <t>2021-08-006377</t>
  </si>
  <si>
    <t>To recognize payment of financial assistance to MRS. LITA L. MIGUEL of Baragcuag, Angadanan, Isabela to defray cost of hospitalization for her sibling, REVELYN L. MAYO  To- GOD'S WILL MEDICAL HOSPITAL under check# 205216 dated 8/20/21 amounting to P 70,31</t>
  </si>
  <si>
    <t>2021-08-006332</t>
  </si>
  <si>
    <t>To recognize payment of financial assistance to Mr. FLORIDO C. ARCHIBIDO of Cataggaman Nuevo, Tuguegarao City, Cagayan to defray cost of burial intended for his spouse, ARLYN L. ARCHIBIDO  To- ORTIZ MEMORIAL CHAPEL INC. under check# 205220 dated 8/20/21 a</t>
  </si>
  <si>
    <t>2021-08-006226</t>
  </si>
  <si>
    <t>To recognize payment of financial assistance to Mrs. ANNETTE P. PEDRO of Maddarulug Sur, Enrile, Cagayan to defray cost of burial intended for her son, THADDAEO P. GACIAS  To- ORTIZ MEMORIAL CHAPEL INC. under check# 205219 dated 8/20/21 amounting to P 23,</t>
  </si>
  <si>
    <t>2021-08-006225</t>
  </si>
  <si>
    <t>To recognize payment of financial assistance to Mrs. AILYN P. CARAG of Magalalag West, Enrile, Cagayan to defray cost of burial intended for her grandfather, DIONISIO P. BASSIG  To- ORTIZ MEMORIAL CHAPEL INC. under check# 205218 dated 8/20/21 amounting to</t>
  </si>
  <si>
    <t>2021-08-006222</t>
  </si>
  <si>
    <t>To recognize payment of DSWD Personnel re: Salaries for the period August 1-15, 2021  To- CATHERINE ANTONIO under check# 205215 dated 8/20/21 amounting to P 16,787.50    330100200001000 KC PAMANA  50211990    BOOK_MDS Check          AUGUST 2021  Ck#205215</t>
  </si>
  <si>
    <t>2021-08-006220</t>
  </si>
  <si>
    <t>To recognize payment of DSWD Staff re: Initial Salary for July 26-31, 2021 as Community Empowerment Facilitator (CEF) under the KALAHI-CIDDS (COS-MOA)  To- CATHERINE ANTONIIO uner check# 205214 dated 8/20/21 amounting to P 6,498.39    330100200001000 KC P</t>
  </si>
  <si>
    <t>2021-08-006218</t>
  </si>
  <si>
    <t>To recognize payment of financial assistance for the implementation of Republic Act (RA) 10868, also known as "Centenarians Act of 2016"  To- FELISA CUREG under check# 205230 dated 8/20/21 amounting to P 100,000.00    320103100002000  50214990    BOOK_MDS</t>
  </si>
  <si>
    <t>2021-08-006197</t>
  </si>
  <si>
    <t>To recognize payment of telephone bill for the month of July 1-31, 2021  To- EASTERN TELECOMMUNICATIONS PHILIPPINES INC. under check# 205229 dated 8/20/21 amounting to P 1,251.98    320101100001000  50205020-02    BOOK_MDS Check          AUGUST 2021  Ck#2</t>
  </si>
  <si>
    <t>2021-08-006195</t>
  </si>
  <si>
    <t>To recognize payment of cash advance of travelling expenses for official travel to Metro Manila to ferry RD and staff to attend Inauguration of Bahay Silangan in DSWD FO X  To- ALVIN CAUILAN under check# 205224 dated 8/20/21 amounting to P 16,500.00    35</t>
  </si>
  <si>
    <t>2021-08-006191</t>
  </si>
  <si>
    <t>To recognize payment of financial assistance to Mr. JAY MARK C. SORBANO of Calintaan, Amulung, Cagayan to defray cost of burial intended for his grandfather, CRISANTO C. CABAN  To- DR. RONALD P. GUZMAN MEDICAL CENTER INC. under check# 205222 dated 8/20/21</t>
  </si>
  <si>
    <t>2021-08-006190</t>
  </si>
  <si>
    <t>To recognize payment of replenishment of food, medicines and other operating expenses for the residents under check# 20483755 dated 7/19/21 and check# 205057 dated 8/2/21  To- IMELDA DECENA under check# 205223 dated 8/20/21 amounting to P 67,802.62    BOO</t>
  </si>
  <si>
    <t>2021-08-006189</t>
  </si>
  <si>
    <t xml:space="preserve">To recognize payment of financial assistance to Ms. ANA MARIE G. CASTRO of Iraga, Solana, Cagayan to defray cost of burial intended for her sibling, ALDRIN JUDE G. CASTRO  To- FUNERARIA OANDASAN under check# 205221 dated 8/20/21 amounting to P 24,250.00  </t>
  </si>
  <si>
    <t>2021-08-006187</t>
  </si>
  <si>
    <t>To recognize payment of 1,840 sacks of rice 50kgs for stockpile on augmentation to COVID 19 pandemic  To- NATIONAL FOOD AUTHORITY under Check # 0000205211 dated 08/19/21 amounting to P  2,300,000.00     330100100003000      BOOK _ MDS Check             AU</t>
  </si>
  <si>
    <t>2021-08-006689</t>
  </si>
  <si>
    <t>19</t>
  </si>
  <si>
    <t>To recognize payment of financial assistance to Rizza Layugan/Raymunda Laigo of District I Cauayan City Isabela  To- DR. ESTER R. GARCIA MEDICAL CENTER under Check # 0000205190 dated 08/18/21 amounting to P    48,500.00     PSP/AICS        320104100001000</t>
  </si>
  <si>
    <t>2021-08-006661</t>
  </si>
  <si>
    <t xml:space="preserve">To recognize payment of financial assistance to Rodolfo Derije/Leonora Derije of Dubinan West Santiago City Isabela  To- SALUBRIS MEDICAL CENTER under Check # 0000205186 dated 08/18/21 amounting to P  38,800.00     PSP/AICS        320104100001000         </t>
  </si>
  <si>
    <t>2021-08-006658</t>
  </si>
  <si>
    <t>To recognize financial assistance to MR. FAUSTINO I. DOMINGO JR, III of Brgy. Soyung, Echague, Isabela to defray cost of hospitalization for his mother, ELVIRA I. DOMINGO  To- RENMAR SPECIALISTS' HOSPITAL under check# 205191 dated 8/18/21 amounting to P 2</t>
  </si>
  <si>
    <t>2021-08-006657</t>
  </si>
  <si>
    <t>To recognize financial assistance to MR. DANILO C. CORTES of Carreon St. Centro East, Santiago City, Isabela to defray cost of hospitalization for his spouse, GIRLIE A. CORTES  To- CALLANG GENERAL HOSPITAL AND MEDICAL CENTER INC. under check# 205192 dated</t>
  </si>
  <si>
    <t>2021-08-006654</t>
  </si>
  <si>
    <t>To recognize financial assistance to MRS. MARIA ELENA D. PEREZ of Brgy. Roxas, Naguilian, Isabela to defray cost of hospitalization for her brother in law, MARK S. CRISTOBAL  To- PROVIDERS MULTI-PURPOSE COOPERATIVE MEDICAL CENTER under check# 205194 dated</t>
  </si>
  <si>
    <t>2021-08-006652</t>
  </si>
  <si>
    <t>To recognize financial assistance to MRS. MARY JOSEPH G. CARREON of District 1, Benito Soliven, Isabela to defray cost of hospitalization for her nephew, JAYLORD B. TEGA  To- PROVIDERS MULTI-PURPOSE COOPERATIVE MEDICAL CENTER under check# 205196 dated 8/1</t>
  </si>
  <si>
    <t>2021-08-006651</t>
  </si>
  <si>
    <t xml:space="preserve">To recognize financial assistance to MR. MARION MORRISON M. DAVID of San Fermin, Cauayan City, Isabela to defray cost of hospitalization for his father, ARTURO M. DAVID  To- CAUAYAN MEDICAL SPECIALISTS HOSPITAL under check# 205208 dated 8/18/21 amounting </t>
  </si>
  <si>
    <t>2021-08-006649</t>
  </si>
  <si>
    <t>To recognize payment of RSCC water consumption for the month of July 2021  To: METROPOLITAN TUGUEGARAO WATER DISTRICT under check no:205163 dtd 8/18/21 amounting to 6,348.91    GASS  50204010    BOOK_MDS_CHECK        AUGUST 2021        Ck#205163</t>
  </si>
  <si>
    <t>2021-08-006637</t>
  </si>
  <si>
    <t>To recognize payment of cash advance for the implementation of Livelihood Assistance Grant for the municipality of Santa Fe Nueva Vizcaya  To- NOEL DOMINGO under Check # 205197  dated 08/18/21 amounting to P  200,000.00     SLP        310100100002000    B</t>
  </si>
  <si>
    <t>2021-08-006355</t>
  </si>
  <si>
    <t>To recognize payment of financial assistance to MR. DANDY A. DANAO of Malvar, Santiago City, Isabela to defray cost of hospitalization for his grandchild, JOHN ANGELO S. ECALNIR  To- SANTIAGO MEDICAL CITY under check# 205207 dated 8/18/21 amounting to P 4</t>
  </si>
  <si>
    <t>2021-08-006338</t>
  </si>
  <si>
    <t>To recognize payment of financial assistance to MS. CHARMAGNE ANNE M. RIMANDO of Raniag, Ramon, Isabela to defray cost of hospitalization for her father, WILLIAM Q. RIMANDO  To- SANTIAGO MEDICAL CITY under check# 205188 dated 8/18/21 amounting to P 140,62</t>
  </si>
  <si>
    <t>2021-08-006337</t>
  </si>
  <si>
    <t>To recognize payment of financial assistance to MR. JESSIE F. GABION of Brgy. Mabini, Santiago City, Isabela to defray cost of hospitalization for his daughter, JEZEL MAYE G. GABION  To- ADVENTIST HOSPITAL SANTIAGO CITY INC. under check# 205187 dated 8/18</t>
  </si>
  <si>
    <t>2021-08-006336</t>
  </si>
  <si>
    <t xml:space="preserve">To recognize payment of cash advance for the implementation of Livelihood Assistance Grant (LAG) to the Municipality of Cabarroguis, Quirino  To- NOEL DOMINGO under check# 205199 dated 8/18/21 amounting to P 700,550.00    310100100002000 SLP  50214990    </t>
  </si>
  <si>
    <t>2021-08-006335</t>
  </si>
  <si>
    <t xml:space="preserve">To recognize payment of cash advance for the implementation of Livelihood Assistance Grant (LAG) to the Municipality of Benito Soliven, Isabela  To- NOEL DOMINGO under check# 205198 dated 8/18/21 amounting to P 500,000.00    310100100002000 SLP  50214990 </t>
  </si>
  <si>
    <t>2021-08-006334</t>
  </si>
  <si>
    <t xml:space="preserve">To recognize the payment of cash advance for the implementation of Livelihood Assistance Grants to the municipality of Sabtang, Batanes  To: NOEL DOMINGO under check no; 205173 dtd 8/18/2021 amounting to 284,000.00    50214990  SLP    BOOK_MDS_CHECK      </t>
  </si>
  <si>
    <t>2021-08-006291</t>
  </si>
  <si>
    <t xml:space="preserve">To recognize the payment of cash advance for the implementation of Livelihood Assistance Grants to the municipality of Ivana, Batanes  To: NOEL DOMINGO under check no; 205172 dtd 8/18/2021 amounting to 438,000.00    50214990  SLP    BOOK_MDS_CHECK        </t>
  </si>
  <si>
    <t>2021-08-006287</t>
  </si>
  <si>
    <t xml:space="preserve">To recognize the payment of cash advance for the implementation of Livelihood Assistance Grants to the municipality of Angadanan, Isabela.  To: NOEL DOMINGO under check no; 205171 dtd 8/18/2021 amounting to 400,000.00    50214990  SLP    BOOK_MDS_CHECK   </t>
  </si>
  <si>
    <t>2021-08-006286</t>
  </si>
  <si>
    <t xml:space="preserve">To recognize the payment of cash advance for the implementation of Livelihood Assistance Grants to the municipality of Itbayat, Batanes.  To: NOEL DOMINGO under check no; 205170 dtd 8/18/2021 amounting to 600,000.00    50214990  SLP    BOOK_MDS_CHECK     </t>
  </si>
  <si>
    <t>2021-08-006285</t>
  </si>
  <si>
    <t xml:space="preserve">To recognize the payment of cash advance for the implementation of Livelihood Assistance Grants to the municipality of Penablanca, Cagayan.  To: NOEL DOMINGO under check no; 205169 dtd 8/18/2021 amounting to 184,000.00    50214990  SLP    BOOK_MDS_CHECK  </t>
  </si>
  <si>
    <t>2021-08-006284</t>
  </si>
  <si>
    <t>To recognize the payment of cash advance for the provision of community mobilization fund(CMF) to the CVA's beneficiaries of Anurturu, Rizal, Cagayan  To: NOEL DOMINGO under check no; 205168 dtd 8/18/2021 amounting to 6,000.00    50214990  SLP    BOOK_MDS</t>
  </si>
  <si>
    <t>2021-08-006283</t>
  </si>
  <si>
    <t>To recognize payment of cash advance re: Participate in the Inauguration of Bahay Silangan in DSWD Field Office X on August 25-29, 2021  To- BRENDAN JANSEN TANGAN under check# 205193 dated 8/18/21 amounting to P 17,311.00    350100100001000  50201010    B</t>
  </si>
  <si>
    <t>2021-08-006240</t>
  </si>
  <si>
    <t>To recognize payment of financial assistance to Mr. LITO S. CACAL of Mabini, Santiago City, Isabela to defray cost of hospitalization for himself  To- SANTIAGO MEDICAL CITY under check# 205189 dated 8/18/21 amounting to P 46,875.00    320104100001000  502</t>
  </si>
  <si>
    <t>2021-08-006235</t>
  </si>
  <si>
    <t>To recognize payment of DSWD Staff re; INITIAL SALARY for JUNE 28-30, 2021 as PDO IV (COS MOA)  To: CHRISTINE BONUS under check no: 205157 dtd 8/18/21 amounting  to 6,841.50    UCT  50211990    BOOK_MDS_CHECK         AUGUST 2021            Ck#205157</t>
  </si>
  <si>
    <t>2021-08-006204</t>
  </si>
  <si>
    <t>To recognize payment of cash advance re: Participate in the Inauguration of Bahay Silnagan in DSWD Field Office X on August 25-31, 2021  To- CEZARIO JOEL ESPEJO under check# 205210 dated 8/18/21 amounting to P 22,205.88    350100100001000  50201010    BOO</t>
  </si>
  <si>
    <t>2021-08-006186</t>
  </si>
  <si>
    <t>To recognize payment of financial assistance to Mr. JOSEPH F. GUILLERMO of Naruangan, Tuao, Cagayan to defray cost of hospitalization for his father, JOSE P. GUILLERMO  To- DR. RONALD P. GUZMAN MEDICAL CENTER INC. under check# 205209 dated 8/18/21 amounti</t>
  </si>
  <si>
    <t>2021-08-006185</t>
  </si>
  <si>
    <t>To recognize payment of cash advance of CASH FOR WORK re: Risk Resiliency- Climate Change Adaptation &amp; Mitigation implementation for 340 beneficiaries in the Municipality of ILAGAN CITY, ISABELA  To- MARCIANO DAMEG under check# 205206 dated 8/18/21 amount</t>
  </si>
  <si>
    <t>2021-08-006184</t>
  </si>
  <si>
    <t>To recognize payment of cash advance of CASH FOR WORK re: Risk Resiliency- Climate Change Adaptation &amp; Mitigation implementation for 340 beneficiaries in the Municipality of BENITO SOLIVEN, ISABELA  To- MARCIANO DAMEG under check# 205205 dated 8/18/21 amo</t>
  </si>
  <si>
    <t>2021-08-006183</t>
  </si>
  <si>
    <t>To recognize payment of cash advance of CASH FOR WORK re: Risk Resiliency- Climate Change Adaptation &amp; Mitigation implementation for 340 beneficiaries in the Municipality of DELFIN ALBANO, ISABELA  To- MARCIANO DAMEG under check# 205204 dated 8/18/21 amou</t>
  </si>
  <si>
    <t>2021-08-006182</t>
  </si>
  <si>
    <t>To recognize payment of cash advance of CASH FOR WORK re: Risk Resiliency- Climate Change Adaptation &amp; Mitigation implementation for 340 beneficiaries in the Municipality of NAGUILIAN, ISABELA  To- MARCIANO DAMEG under check# 205203 dated 8/18/21 amountin</t>
  </si>
  <si>
    <t>2021-08-006180</t>
  </si>
  <si>
    <t>To recognize payment of cash advance of CASH FOR WORK re: Risk Resiliency- Climate Change Adaptation &amp; Mitigation implementation for 340 beneficiaries in the Municipality of ANGADANAN, ISABELA  To- MARCIANO DAMEG under check# 205202 dated 8/18/21 amountin</t>
  </si>
  <si>
    <t>2021-08-006179</t>
  </si>
  <si>
    <t>To recognize payment of cash advance for the implementation of Livelihood Assistance Grant (LAG) to the Municipality of Gonzaga, Cagayan  To- NOEL DOMINGO under check# 205201 dated 8/18/21 amounting to P 510,000.00    310100100002000 SLP  50214990    BOOK</t>
  </si>
  <si>
    <t>2021-08-006177</t>
  </si>
  <si>
    <t>To recognize payment of cash advance for the implementation of Livelihood Assistance Grant (LAG) to the Municipality of Diffun, Quirino  To- NOEL DOMINGO under check# 205200 dated 8/18/21 amounting to P 300,000.00    310100100002000 SLP  50214990    BOOK_</t>
  </si>
  <si>
    <t>2021-08-006176</t>
  </si>
  <si>
    <t xml:space="preserve">To recognize payment for the provision of Seed Capital Fund(SCF) in the municipality of Allacapan, Cagayan  To: MICHELLE CAMPANILLA under check no: 205167 dated 8/18/21 amounting to 10,000.00    50214990  SLP    BOOK_MDS_CHECK             AUGUST 2021     </t>
  </si>
  <si>
    <t>2021-08-006136</t>
  </si>
  <si>
    <t>To recognize payment of 1 lot soil poisoning etc. for DSWD FO2.  To: GREENTOP PEST CONTROL SERVICES under check no. 205165 dated 8/18/2021 amounting to 44,452.80    50299990  TARA    BOOK_MDS_CHECK          AUGUST 2021      Ck#205165</t>
  </si>
  <si>
    <t>2021-08-006135</t>
  </si>
  <si>
    <t>To recognize payment of 1 unit replcement of windshield glass of RSCC ambulance.   To- NP BACCAY GLASS &amp; ALUMINUM SUPPLY under Check # 205164 dated 8/18/21 amounting to P 8,044.65    50213060  RSCC    BOOK _ MDS Check             AUGUST 2021          Ck#2</t>
  </si>
  <si>
    <t>2021-08-006128</t>
  </si>
  <si>
    <t>To recognize payment of cash advance for PSP implementation in SWAD NUEVA VIZCAYA  To- MARY GRACE PASCUA under Check # 205162 dated 8/18/21 amounting to P 3,000,000.00    PSP-AICS  50214990    BOOK_MDS Check          AUUST 2021        Ck#205162</t>
  </si>
  <si>
    <t>2021-08-006112</t>
  </si>
  <si>
    <t>To recognize transfer of fund for the Implementation of 11th Cycle Supplemantary Feeding Program  CY 2021  To: LGU ITBAYAT, BATANES under check no: 205156 dated 8/18/21 amounting to 156,600.00    50214990  SFP    BOOK MDS_CHECK      AUGUST 2021        Ck#</t>
  </si>
  <si>
    <t>2021-08-006108</t>
  </si>
  <si>
    <t xml:space="preserve">To recognize transfer of fund for the Implementation of 11th Cycle Supplemantary Feeding Program  CY 2021  To: LGU PAMPLONA, CAGAYAN under check no: 205161 dated 8/18/21 amounting to 4,366,800.00    50214990  SFP    BOOK MDS_CHECK      AUGUST 2021        </t>
  </si>
  <si>
    <t>2021-08-006105</t>
  </si>
  <si>
    <t xml:space="preserve">To recognize transfer of fund for the Implementation of 11th Cycle Supplemantary Feeding Program  CY 2021  To: LGU STA PRAXEDES, CAGAYAN under check no: 205160 dated 8/18/21 amounting to 378,000.00    50214990  SFP    BOOK MDS_CHECK      AUGUST 2021      </t>
  </si>
  <si>
    <t>2021-08-006102</t>
  </si>
  <si>
    <t xml:space="preserve">To recognize transfer of fund for the Implementation of 11th Cycle Supplemantary Feeding Program  CY 2021  To: LGU PAMPLONA, CAGAYAN under check no: 205159 dated 8/18/21 amounting to 900,000.00    50214990  SFP    BOOK MDS_CHECK      AUGUST 2021          </t>
  </si>
  <si>
    <t>2021-08-006101</t>
  </si>
  <si>
    <t xml:space="preserve">To recognize transfer of fund for the Implementation of 11th Cycle Supplemantary Feeding Program  CY 2021  To: LGU UYUGAN BATANES under check no: 205158 dated 8/18/21 amounting to 79,200.00    50214990  SFP    BOOK MDS_CHECK      AUGUST 2021              </t>
  </si>
  <si>
    <t>2021-08-006097</t>
  </si>
  <si>
    <t>To recongnize the replacement of check no. 203532 dtd 4/19/21 re:  travel expenses for the period November 23 to December 12, 2020 in the province of Isabela  To: Alvin Sultan Sr. under check no: 205156 dtd 8/18/21 amounting to 3,900.00         BOOK MDS_C</t>
  </si>
  <si>
    <t>2021-08-006082</t>
  </si>
  <si>
    <t xml:space="preserve">To recognize the remmttance of SWEAP CONTRIBUTION  MOA SLP WORKERS for the month of August 2021  To- SWEAP FO2 under Check # 205155 dated 8/18/21 amounting to P 5,760.00    Abogado, Bryan jay T. Et. Al.        2,040.00  Roque, genevieve R. Et. Al.        </t>
  </si>
  <si>
    <t>2021-08-006067</t>
  </si>
  <si>
    <t>To recognize the remmttance of SWEAP FINANCIAL ASSISTANCE MOA SLP WORKERS for the month of August 2021  To- SWEAP FO2 under Check # 205152 dated 8/18/21 amounting to P 12,000.00    Abogado, Bryan jay T. Et. Al.        4,250.00  Roque, genevieve R. Et. Al.</t>
  </si>
  <si>
    <t>2021-08-006058</t>
  </si>
  <si>
    <t xml:space="preserve">To recognize payment of Petty Cash Fund Replenishments for food, fuel and other operational expenses of  RSCC  To ROSARIO N. CORPUZ under check# 205146 dated 8/18/2021 amounting to 49,746.09    RSCC  50203050  50201990  50214990    BOOK MDS CHECK         </t>
  </si>
  <si>
    <t>2021-08-005980</t>
  </si>
  <si>
    <t xml:space="preserve">To recognize payment of cash advance for the provision of the implementation of Livelihood Assistance Grants  To Noel Domingo under check# 205183-205185 dated 8/18/2021 with details as follows:    check no.              check date               amount    </t>
  </si>
  <si>
    <t>2021-08-005956</t>
  </si>
  <si>
    <t xml:space="preserve">To recognize payment of cash advance for the provision of Community Mobilization Fund(CMF) to the CVA's beneficiaries of Minanga and Liuan, Rizal, Cagayan  To Noel Domingo under check# 205181-205182 dated 8/18/2021 with details as follows:    check no.   </t>
  </si>
  <si>
    <t>2021-08-005954</t>
  </si>
  <si>
    <t>To recognize payment of financial assistance to MR. CEASAR M. DANCEL of San Calao, Santiago City, Isabela to defray the cost of hospitalization of his mother BERNARDITA M. DANCEL   To-ADVENTIST HOSPITAL-SANTIAGO CITY INC. under Check # 205180 dated 08/18/</t>
  </si>
  <si>
    <t>2021-08-005953</t>
  </si>
  <si>
    <t>To recognize payment of financial assistance to MR. EMERSON MARLO M. LOPEZ of San Fabian, Echague, Isabela to defray his cost of hospitalization    To-SANTIAGO MEDICAL CITY under Check # 205179 dated 08/18/21 amounting to P 140,625.00     PSP/AICS  502149</t>
  </si>
  <si>
    <t>2021-08-005952</t>
  </si>
  <si>
    <t>To recognize payment of financial assistance to Mrs. LORNA L. FERNANDEZ of Sta. Barbara, Ilagan City, Isabela to defray cost of hospitalization  of her mother  VICITACION M. LOPEZ   To- ISABELA DOCTORS GENERAL HOSPITAL  INC. under Check # 205178 dated 08/</t>
  </si>
  <si>
    <t>2021-08-005951</t>
  </si>
  <si>
    <t>To recognize payment of financial assistance to Mrs. EDNA S. LIMEN of Calao East, Santiago City, Isabela to defray cost of hospitalization  for her sibling LUCITA S. ANTENOR   To- CALLANG GENERAL HOSPITAL AND MEDICAL CENTER INC. under Check # 205176 dated</t>
  </si>
  <si>
    <t>2021-08-005950</t>
  </si>
  <si>
    <t>To recognize payment of financial assistance to Mrs. Prexy B. Cafugauan of Larion Bajo, Tuguegarao City, Cag. to defray cost of burial intended for her father Silverio B. Butay   To- ORTIZ MEMORIAL CHAPEL INC. under Check # 205177 dated 08/18/21 amounting</t>
  </si>
  <si>
    <t>2021-08-005949</t>
  </si>
  <si>
    <t>To recognize payment of financial assistance to Mrs. Marian C. Ferrer of Annafunan East, Tuguegarao City, Cag. to defray cost of burial intended for her grandmother Anastacia C. Ferrer   To- ORTIZ MEMORIAL CHAPEL INC. under Check # 205175 dated 08/18/21 a</t>
  </si>
  <si>
    <t>2021-08-005948</t>
  </si>
  <si>
    <t xml:space="preserve">To recognize payment of cash advance for the the provision of Seed Capital Fund(SCF) in the municipality of Ilagan, Isabela  To- NOEL DOMINGO under Check # 205174 dated 08/18//21 amounting to P 195,500.00    50214990  SLP    BOOK _ MDS Check              </t>
  </si>
  <si>
    <t>2021-08-005947</t>
  </si>
  <si>
    <t>To recognize payment of replacement of check no. 205028 dtd 8/2/2021 re: 2018 PBB of Ms. Brigida Apongol  To- LOVELY JOYCE PAGUYO under Check # 205144 dated 08/13/21 amounting to P 18,138.38       BOOK _ MDS Check             AUGUST 2021  Ck#0000205144</t>
  </si>
  <si>
    <t>Other Bonuses and Allowances</t>
  </si>
  <si>
    <t>2021-08-006760</t>
  </si>
  <si>
    <t>To recognize payment of Petty Cash Fund Replenishments under check# 204621from July 15 to August 4, 2021 of  Regional Haven for Women and Girls  To  Shirley Labuguen a under check# 205145 under dated August 13, 2021 amounting to  83,473.11     32010110000</t>
  </si>
  <si>
    <t>2021-08-006282</t>
  </si>
  <si>
    <t>To recognize payment of transfer of fund for the implementtion of supplementary feeding program for CY 2021 (11th cycle) in the CDC's and SNP"s 4,631 children @15/child for 120 days  To LGU Ilagan under check# 205143  dated August 13, 2021 amounting to 8,</t>
  </si>
  <si>
    <t>2021-08-006281</t>
  </si>
  <si>
    <t>To recognize payment of transfer of fund for the implementtion of supplementary feeding program for CY 2021 (11th cycle) in the CDC's and SNP"s 655 children @15/child for 120 days  To LGU Santa Teresita under check# 205142  dated August 13, 2021 amounting</t>
  </si>
  <si>
    <t>2021-08-006280</t>
  </si>
  <si>
    <t>To recognize payment of transfer of fund for the implementtion of supplementary feeding program for CY 2021 (11th cycle) in the CDC's and SNP"s 674 children @15/child for 120 days  To LGU  Rizal under check# 205141 dated August 13, 2021 amounting to  1,21</t>
  </si>
  <si>
    <t>2021-08-006279</t>
  </si>
  <si>
    <t>To recognize payment of transfer of fund for the implementtion of supplementary feeding program for CY 2021 (11th cycle) in the CDC's and SNP"s 1,200 children @15/child for 120 days  To LGU Penablanca under check# 205140  dated August 13, 2021 amounting t</t>
  </si>
  <si>
    <t>2021-08-006275</t>
  </si>
  <si>
    <t>To recognize payment of transfer of fund for the implementtion of supplementary feeding program for CY 2011 (11th cycle) in the CDC's and SNP"s 904 children @15/child for 120 days  To LGU Abulug under check# 205139  dated August 13, 2021 amounting to  1,6</t>
  </si>
  <si>
    <t>2021-08-006273</t>
  </si>
  <si>
    <t>To recognize payment of 252 sacks of NFA rice 50kg/ sack for the procurement of raw materials for 2,100 family packs as standby stockpile in batanes  To National Food Authority  under check# 205136 under dated August 12, 2021 amounting to 315,,000.00    3</t>
  </si>
  <si>
    <t>2021-08-006270</t>
  </si>
  <si>
    <t xml:space="preserve">To recognize payment of honoraria for the month of August, 2021  To  Alcyone Calimag et. al under check# 205137-205138  dated August 13, 2021 amounting to 12,000.00    Breakdown:    ALCYONE CALIMAG   205137      6,000.00  JOEY RIVER                205138 </t>
  </si>
  <si>
    <t>2021-08-005888</t>
  </si>
  <si>
    <t>To recognize payment of replacement of check no. 205023 dtd 8/2/2021 re: PBB for CY 2018 of the separated,transferred DSWD Employees  To- JOEL SOLIMA under Check # 0000205116 dated 08/12/21 amounting to P  21,898.84     100000100001000    BOOK _ MDS Check</t>
  </si>
  <si>
    <t>2021-08-006585</t>
  </si>
  <si>
    <t>To recognize payment of cash advance for stipends of Social Pension beneficiaries in the municipality of Sanchez Mira, Cagayan for the 2nd semester  of FY 2021  To Laurita Castaneda under check# 205134 under dated August 12, 2021 amounting to 7,422,000.00</t>
  </si>
  <si>
    <t>2021-08-006266</t>
  </si>
  <si>
    <t xml:space="preserve">To recognize payment for the replacement of various staled checks 203696,203700,203701,203711, 203712 dated 5/3/2021  To   Isabela United Doctor's Medical Center. under check# 205131 dated August 12, 2021 amounting to 275,500.00    Breakdown:    203696   </t>
  </si>
  <si>
    <t>2021-08-006263</t>
  </si>
  <si>
    <t>To recognize payment of  4 pcs 5 layers tier boltless adjustable rack with slotted post and steel shelving convertible to work bench and steel shelving  To Cheng's General Merchandise under check# 205130  dated augustr 12, 2021 amounting to 20,821.43    3</t>
  </si>
  <si>
    <t>2021-08-006253</t>
  </si>
  <si>
    <t>To recognize payment  of  cash advance  for stipends of Social Pension beneficiaries in the municipality of Santa Teresita, Cagayan  To  Laurita Castaneda under check# 205129  dated August 12, 2021 amounting to  3,351,000.00    320103100001000    BOOK AUG</t>
  </si>
  <si>
    <t>2021-08-006250</t>
  </si>
  <si>
    <t xml:space="preserve">To recognize payment  of  cash advance  for stipends of Social Pension beneficiaries in the municipality of Reina Mercedes, Isabela  To Alicia Tamayao under check# 205125  dated August 12, 2021 amounting to  3,846,000.00    320103100001000    BOOK AUGUST </t>
  </si>
  <si>
    <t>2021-08-006249</t>
  </si>
  <si>
    <t>To recognize payment  of  cash advance  for stipends of Social Pension beneficiaries in the municipality of San Isidro, Isabela  To  Eunice D. Viteno under check# 205125  dated August 12, 2021 amounting to  3,351,000.00    320103100001000    BOOK AUGUST 2</t>
  </si>
  <si>
    <t>2021-08-006246</t>
  </si>
  <si>
    <t xml:space="preserve">To recognize payment  of financial assistance to  Mark Vincent Dolores  to defray cost of hospitalization of his son Andrei Caleb Dolores  To   Santiago Medical City under check# 205124  dated August 12, 2021 amounting to  37,500.00    320104100001000    </t>
  </si>
  <si>
    <t>2021-08-006243</t>
  </si>
  <si>
    <t>To recognize payment  of financial assistance to Mrs. Agrifina Pagulayan to defray cost of hospitalization of her  cousin Rosena Calaoagan  To Cauayan Medical Specialist Hospital. under check# 205123  dated August 12, 2021 amounting to  34,920.00    32010</t>
  </si>
  <si>
    <t>2021-08-006242</t>
  </si>
  <si>
    <t>To recognize payment  of financial assistance to Mrs. Marilyn Agustin  to defray cost of hospitalization of her spouse Jose Agustin Jr.  To Cauayan Medical Specialist Hospital. under check# 205122  dated August 12, 2021 amounting to  72,750.00    32010410</t>
  </si>
  <si>
    <t>2021-08-006241</t>
  </si>
  <si>
    <t xml:space="preserve">To recognize payment  of financial assistance to  Cesario Cristobal Jr.  to defray cost of hospitalization of his spouse Herlita Cristobal  To   Santiago Medical City under check# 205121  dated August 12, 2021 amounting to  18,750.00    320104100001000   </t>
  </si>
  <si>
    <t>2021-08-006237</t>
  </si>
  <si>
    <t>To recognize payment  of financial assistance to Mrs. Nemia Lamire to defray cost of hospitalization of her spouse Cornelio Lamire  To  Dr. Ester R. Garcia Medical Center, Inc. under check# 205120  dated August 12, 2021 amounting to  97,000.00    32010410</t>
  </si>
  <si>
    <t>2021-08-006236</t>
  </si>
  <si>
    <t>To recognize payment  of Registration of DSWD Vehicle 22009 Ford Ranger 4x4 Pick up with Plate# SKA 348 for the period September 8, 2021 to September 7, 2022  To GSIS  Tuguegarao Branch Office under check# 205119  dated August 12, 2021 amounting to  5,365</t>
  </si>
  <si>
    <t>2021-08-006233</t>
  </si>
  <si>
    <t xml:space="preserve">To recognize payment  of Registration of DSWD Vehicle 2012 FOton View Ambulance with Plate# SJY 208 for the period September 8, 2021 to September 7, 2022  To GSIS  Tuguegarao Branch Office under check# 205118  dated August 12, 2021 amounting to 6,244.33  </t>
  </si>
  <si>
    <t>2021-08-006228</t>
  </si>
  <si>
    <t>To recognize payment of cash advance for the implementation of PSP in SWAD Batanes  To Amparo Tobias under check# 205112 dated August 10, 2021 amounting to 5,000,000.00    320104100001000    BOOK AUGUST 2021  MDS CHECK      Ck#205117</t>
  </si>
  <si>
    <t>2021-08-006227</t>
  </si>
  <si>
    <t>To recognize payment of Fidelity Bond premium renewal  of SDO Alice Tamayao  To  Bureau of the Treasury under check# 205115 dated August 12, 2021 amounting to  71,791.44      320104100001000    BOOK AUGUST 2021  MDS CHECK      Ck#205115</t>
  </si>
  <si>
    <t>2021-08-006223</t>
  </si>
  <si>
    <t xml:space="preserve">To recognize payment of cash advance for stipends of Social Pension beneficiaries in the municipality of Sto Tomas, Isabela for the 2nd semester  of FY 2021  To Alicia Tamayao under check# 205127 under dated August 12, 2021 amounting to 7,059,000.00      </t>
  </si>
  <si>
    <t>2021-08-005896</t>
  </si>
  <si>
    <t>To recognize payment of cash advance for stipends of Social Pension beneficiaries in the municipality of Palanan, Isabela for the 2nd semester  of FY 2021  To Alicia Tamayao under check# 205128 under dated August 12, 2021 amounting to 3,981,000.00      32</t>
  </si>
  <si>
    <t>2021-08-005895</t>
  </si>
  <si>
    <t>To recognize payment of cash advance for stipends of Social Pension beneficiaries in the municipality of Aglipay, Quirino for the 2nd semester  of FY 2021  To Mylene Attaban under check# 205132  dated August 12, 2021 amounting to 6,966,000.00    320103100</t>
  </si>
  <si>
    <t>2021-08-005890</t>
  </si>
  <si>
    <t xml:space="preserve">To recognize payment of cash advance for stipends of Social Pension beneficiaries in the municipality of Bagabag, Nueva Vizcaya for the 2nd semester  of FY 2021  To Mylene Attaban under check# 205133 under dated August 12, 2021 amounting to 5,559,000.00  </t>
  </si>
  <si>
    <t>2021-08-005889</t>
  </si>
  <si>
    <t>To recognize payment of cash advance for stipends of Social Pension beneficiaries in the municipality of Sta Ana, Cagayan for the 2nd semester  of FY 2021  To Laurita Castaneda under check# 205135 under dated August 12, 2021 amounting to 5,880,000.00    3</t>
  </si>
  <si>
    <t>2021-08-005887</t>
  </si>
  <si>
    <t xml:space="preserve">To recognize payment of financial assistance to Lucky Aguinaldo/Proculo Moral Jr. of Rosario Santiago Cityb Isabela  To- RENMAR SPECIALISTS' HOSPITAL under Check # 0000205111 dated 08/10/21 amounting to P  48,500.00     PSP/AICS        320104100001000    </t>
  </si>
  <si>
    <t>2021-08-006656</t>
  </si>
  <si>
    <t>10</t>
  </si>
  <si>
    <t>To recognize payment of financial assistance to Lea Rose Baybado/Marie Lou Baybado of District 2 Reina Mercedes Isabela  To- ISABELA UNITED DOCTORS MEDICAL CENTER under Check # 0000205110 dated 08/10/21 amounting to P  46,875.00     PSP/AICS        320104</t>
  </si>
  <si>
    <t>2021-08-006655</t>
  </si>
  <si>
    <t xml:space="preserve">To recognize payment of financial assistance to Michelle Marie Galapon/Juan Galapon of Centro 3 Luna Isabela  To- ISABELA UNITED DOCTORS MEDICAL CENTER under Check # 0000205109 dated 08/10/21 amounting to P  46,875.00     PSP/AICS        320104100001000  </t>
  </si>
  <si>
    <t>2021-08-006653</t>
  </si>
  <si>
    <t>To recognize payment of financial assistance to Cecilia Calamba/Antonio Calamba of Calamagui 2nd Ilagan Isabela  To- ISABELA DOCTORS GENERAL HOSPITAL INC. under Check # 0000205108 dated 08/10/21 amounting to P  18,750.00     PSP/AICS        32010410000100</t>
  </si>
  <si>
    <t>2021-08-006650</t>
  </si>
  <si>
    <t>To recognize payment of financial assistance to Daisy Guillermo/Rogelio Guillermo of District III Cauayan City Isabela  To- CAUAYAN MEDICAL SPECIALIST HOSPITAL under Check #0000205107  dated 08/10/21 amounting to P  97,000.00     PSP/AICS        320104100</t>
  </si>
  <si>
    <t>2021-08-006648</t>
  </si>
  <si>
    <t>To recognize payment of financial assistance to Diosdado Paguirigan/Rovelyn Paguirigan of Zone 2 San Mariano Isabela  To- CAUAYAN MEDICAL SPECIALIST HOSPITAL under Check # 0000205106 dated 08/10/21 amounting to P  48,500.00     PSP/AICS        32010410000</t>
  </si>
  <si>
    <t>2021-08-006647</t>
  </si>
  <si>
    <t>To recognize payment of provide financial assistance to Romel Seril/Roberto Seril of San Antonio Delfin Albano Isabela  To- ISABELA DOCTORS GENERAL HOSPITAL INC. under Check # 0000205105 dated 08/10/21 amounting to P  18,750.00     PSP/AICS        3201041</t>
  </si>
  <si>
    <t>2021-08-006645</t>
  </si>
  <si>
    <t>To recognize payment of financial assistance to Amor Agustin/Audrey Paraiso of Libertad Echague Isabela  To- SANTIAGO MEDICAL CITY under Check # 0000205104 dated 08/10/21 amounting to P  46,875.00     PSP/AICS        320104100001000          BOOK _ MDS Ch</t>
  </si>
  <si>
    <t>2021-08-006643</t>
  </si>
  <si>
    <t>To recognize payment of financial assistance to Flordeliza Filart/Henry Filart of Centro 2 San Guillermo Isabela  To- DR. ESTER R. GARCIA MEDICAL CENTER INC. under Check # 0000205103 dated 08/10/21 amounting to P  72,750.00     PSP/AICS        32010410000</t>
  </si>
  <si>
    <t>2021-08-006641</t>
  </si>
  <si>
    <t>To recognize payment of financial assistance to Liberata Miriam Muros/Ronaldo Muros of Tagaran Cauayan City Isabela  To- ISABELA UNITED DOCTORS MEDICAL CENTER under Check # 0000205102 dated 08/10/21 amounting to P  70,312.50     PSP/AICS        3201041000</t>
  </si>
  <si>
    <t>2021-08-006639</t>
  </si>
  <si>
    <t xml:space="preserve">To recognize payment of financial assistance to Romeo Babaran/Tomas Babaran of Mabuhay Echague Isabela  To- ADVENTIST HOSPITAL-SANTIAGO CITY INC. under Check # 0000205094 dated 08/10/21 amounting to P  38,800.00     PSP/AICS        320104100001000        </t>
  </si>
  <si>
    <t>2021-08-006634</t>
  </si>
  <si>
    <t>To recognize payment of cash advance for the payment of stipends of Social Pension Program beneficiaries in the municipality of Basco, Batanes for the 2nd semester FY 2021  To- MYLENE ATTABAN under Check # 205098  dated 08/10/21 amounting to P   1,515,000</t>
  </si>
  <si>
    <t>2021-08-006353</t>
  </si>
  <si>
    <t>To recognize payment of cash advance for the payment of stipends of Social Pension Program beneficiaries in the municipality of Quezon, Nueva Vizcaya for the 2nd semester FY 2021  To- MYLENE ATTABAN under Check # 205097  dated 08/10/21 amounting to P   3,</t>
  </si>
  <si>
    <t>2021-08-006351</t>
  </si>
  <si>
    <t>To recognize payment of cash advance for the payment of stipends of Social Pension Program beneficiaries in the municipality of Uyugan Batanes for the 2nd semester FY 2021  To- MYLENE ATTABAN under Check # 205096  dated 08/10/21 amounting to P   396,000.0</t>
  </si>
  <si>
    <t>2021-08-006350</t>
  </si>
  <si>
    <t xml:space="preserve">To recognize payment of cash advance for the payment of stipends of Social Pension Program beneficiaries in the municipality of Ivana Batanes for the 2nd semester FY 2021  To- MYLENE ATTABAN under Check # 205095  dated 08/10/21 amounting to P  354,000.00 </t>
  </si>
  <si>
    <t>2021-08-006348</t>
  </si>
  <si>
    <t>To recognize payment for reimbursement of travelling expenses during official travel   To  Roderick Quidit under check# 205113 dated August 10, 2021 amounting to 2,250.00    330100100003000    BOOK AUGUST 2021  MDS CHECK      Ck#205113</t>
  </si>
  <si>
    <t>2021-08-006221</t>
  </si>
  <si>
    <t xml:space="preserve">To recognize payment for reimbursement of travelling expenses during official travel to different municipalities of Isabela  To Edmin Duque under check# 205112 dated August 10, 2021 amounting to 3,750.00    330100100003000    BOOK AUGUST 2021  MDS CHECK  </t>
  </si>
  <si>
    <t>2021-08-006219</t>
  </si>
  <si>
    <t>To recognize payment of cash advance for the implementation of Livelihood Assistance Program (LAG) in the municipality of Sta Ana, Cagayan,  To Noel Domingo under check# 205093 dated August 10, 2021 amounting to 200,000.00    310100100002000    BOOK AUGUS</t>
  </si>
  <si>
    <t>2021-08-005894</t>
  </si>
  <si>
    <t>To recognize payment of cash advance for the implementation of Livelihood Assistance Program (LAG) in the municipality of Alfonso Castaneda, Nueva Vizcaya  To Noel Domingo under check# 205101 dated August 10, 2021 amounting to 2,039,000.00    310100100002</t>
  </si>
  <si>
    <t>2021-08-005893</t>
  </si>
  <si>
    <t>To recognize payment of cash advance for the implementation of Livelihood Assistance Program (LAG) in the municipality of Santiago City, Isabela  To Noel Domingo under check# 205100 dated August 10, 2021 amounting to  600,000.00      310100100002000    BO</t>
  </si>
  <si>
    <t>2021-08-005892</t>
  </si>
  <si>
    <t>To recognize payment of cash advance for the implementation of Livelihood Assistance Program (LAG) in the municipality of Sta Ana, Cagayan,  To Noel Domingo under check# 205099 dated August 10, 2021 amounting to  1,168,500,000.00    310100100002000    BOO</t>
  </si>
  <si>
    <t>2021-08-005891</t>
  </si>
  <si>
    <t xml:space="preserve">To recognize payment of cash advance for the payment of stipends of Social Pension Program beneficiaries in the municipality of San Guillermo, Isabela  To- EUNICE VITENO under Check # 0000205091 dated 08/06/21 amounting to P   4,539,000.00     SOCPEN     </t>
  </si>
  <si>
    <t>2021-08-006341</t>
  </si>
  <si>
    <t>To recognize payment of replenishment of petty cash for RSCC  To- ROSARIO CORPUZ under Check # 0000205089 dated 08/06/21 amounting to P   31,147.15.    RSCC        320101100001000      BOOK _ MDS Check             AUGUST 2021  Ck#205089</t>
  </si>
  <si>
    <t>2021-08-006340</t>
  </si>
  <si>
    <t>To recognize payment of 2 units grass cutter (complete set metal blade &amp; nylon/tans type cutter 4 stroke) et. al for CVRRCY use   To  RCB Hardware under check# 205088  dated August 6, 2021 amounting to 30,191.07 (COD)    3201011000001000      BOOK  AUGUST</t>
  </si>
  <si>
    <t>2021-08-006020</t>
  </si>
  <si>
    <t>To recognize payment of 12 sets glass set (6 pcs) 280 ml x 7 cm et. al for materials and supply during stress management and team buildin activiy of RHWG center staff  To   Minolta General Merchandise Inc. under check# 205087 dated August 6, 2021 amountin</t>
  </si>
  <si>
    <t>2021-08-006019</t>
  </si>
  <si>
    <t>To recognize payment of water bill of DSWD Regional Haven for Women and Girls for the month of July, 2021  To  Metropolitan Tuguegarao Water District under check# 205085 dated August 6, 2021 amounting to 19,069.45    100000100001000      BOOK  AUGUST 2021</t>
  </si>
  <si>
    <t>2021-08-006018</t>
  </si>
  <si>
    <t>To recognize payment of newspaper subcription of Field Office 2 for the month of July, 2021  To  Agdamag Newstand  under check# 205084 dated August 6, 2021 amounting to  499.80    350100100001000      BOOK AUGUST 2021  MDS CHECK      Ck#205084</t>
  </si>
  <si>
    <t>Subscription Expenses</t>
  </si>
  <si>
    <t>2021-08-006017</t>
  </si>
  <si>
    <t>To recognize payment of financial assistance to Salud Vitug to defray cost of burial of her daughter Angela Philline Vitug  To  Ortiz Memorial Chapel, Inc under check# 205083 dated August 6, 2021 amounting to  18,750.00      320104100001000      BOOK AUGU</t>
  </si>
  <si>
    <t>2021-08-006016</t>
  </si>
  <si>
    <t>To recognize payment of financial assistance to Mr. Reynaldo Saliganan to defray cost of hospitalization of his  spouse Mary Jane Saliganan  To  Cagayan United Doctors Medical Center under check# 205082 dated August 6, 2021 amounting to  23,437.50    3201</t>
  </si>
  <si>
    <t>2021-08-006015</t>
  </si>
  <si>
    <t>To recognize payment of financial assistance to Mr. Herbert Lappay to defray cost of hospitalization of his Aunt Leonora Bunagan  To  Cagayan United Doctors Medical Center under check# 205081 dated August 6, 2021 amounting to  46,875.00      3201041000010</t>
  </si>
  <si>
    <t>2021-08-006014</t>
  </si>
  <si>
    <t>To recognize payment of  45 bottles  hydrogen Peroxide, 120 ml, 3% solution et. al for tokens to participants during the conduct of disaster preparedness  To  Robertson Drugrstore under check# 205078 dated August 6, 2021 amounting to  3,521.28 (COD)    32</t>
  </si>
  <si>
    <t>2021-08-006013</t>
  </si>
  <si>
    <t>To recognize payment of financial assistance to Nestor Baybay of Centro Amulung Cagayan to defray cost of burial of his father Romeo Bayubay  To  Ortiz Memorial Chapel, Inc.  under check# 205077 dated August 6, 2021 amounting to  23,437.50      3201041000</t>
  </si>
  <si>
    <t>2021-08-006012</t>
  </si>
  <si>
    <t>To recognize payment of 4 units Pro HD Stream WEBcam for the use of Regional Haven for Women and Girls CY 2021  To  Octagon Computer Superstore under check# 205076 dated August 6, 2021 amounting to  26,117.65 (COD)    320101100001000      BOOK AUGUST 2021</t>
  </si>
  <si>
    <t>2021-08-006011</t>
  </si>
  <si>
    <t xml:space="preserve">To recognize payment of 6 pcs external Hard Drive, 1TB, 2.5" HDD, USB 3.0 for the use of Regional Haven for Women and Girls CY 2021  To  Octagon Computer Superstore under check# 205075 dated August 6, 2021 amounting to  15,048.22 (COD)    320101100001000 </t>
  </si>
  <si>
    <t>2021-08-006010</t>
  </si>
  <si>
    <t>To recognize payment of cash advance for labor payroll for various projects located at the field office for the period July 24 to August 7, 2021  To  Rowena Arugay  under check# 2050074 dated August 6, 2021 amounting to  180,000.00    320101100001000    B</t>
  </si>
  <si>
    <t>2021-08-006009</t>
  </si>
  <si>
    <t xml:space="preserve">To recognize payment of 2 units Cmpress Impact drill et. al for the use of CVRRCY in carpentry, cleaning of aircons and  repainting purposes  To RBO United Auto Parts and Hardware under check# 205086  dated August 6, 2021 amounting to 18,124.11 (COD)     </t>
  </si>
  <si>
    <t>2021-08-005886</t>
  </si>
  <si>
    <t>To recognize  reimbursement of per diem incurred during his official travel  To Albert Tabua under check# 205114 dated  August 10, 2021 amounting to 6,750.00    310100100002000    BOOK AUGUST, 2021  MDS CHECK      Ck#205114</t>
  </si>
  <si>
    <t>2021-08-005885</t>
  </si>
  <si>
    <t>To recognize payment of cash advance for stipends of Social Pension beneficiaries in the municipality of Sabtang, Batanes for the 2nd semester  of FY 2021  To Mylene Attaban under check# 205079 dated August 6, 2021 amounting to 615,000.00    3201031000010</t>
  </si>
  <si>
    <t>2021-08-005884</t>
  </si>
  <si>
    <t>To recognize payment of cash advance for stipends of Social Pension beneficiaries in the municipality of Nagtipunan, Quirino for the 2nd semester  of FY 2021  To Mylene Attaban under check# 205090  dated August 6, 2021 amounting to 3,933,000.00    3201031</t>
  </si>
  <si>
    <t>2021-08-005883</t>
  </si>
  <si>
    <t>To recognize payment of cash advance for stipends of Social Pension beneficiaries in the municipality of Villaverde, Nueva Vizcaya for the 2nd semester  of FY 2021  To Mylene Attaban under check# 205080  dated August 6, 2021 amounting to 4,920,000.00    3</t>
  </si>
  <si>
    <t>2021-08-005882</t>
  </si>
  <si>
    <t>To recognize payment of contributions for the month of July 2021  To- SOCIAL SECURITY SYSTEM under Check # 0000205059 dated 08/05/21 amounting to P  122,785.00     BOOK _ MDS Check             AUGUST 2021    Ck#0000205059</t>
  </si>
  <si>
    <t>2021-08-006724</t>
  </si>
  <si>
    <t>To recognize payment of DSWD FO2 Honoraria during the 61st Foster Care and 64th Adoption Regional Child Care Specialist Group Matching Conference on July 28 and 30 2021 at DSWD Conference Hall  To  Maria Socorro Cabinta  et. al   under check# 205070-20507</t>
  </si>
  <si>
    <t>2021-08-006008</t>
  </si>
  <si>
    <t>To recognize reimbursement of travelling expenses  for the period March to May, 2021 for the pronince of Cagayan &amp; Isabela  To  Marlon Ternora et. al   under check# 205068-205069 dated August 5, 2021 amounting to  30,460.00    MARLON TERNORA          2050</t>
  </si>
  <si>
    <t>2021-08-006006</t>
  </si>
  <si>
    <t>To recognize replacement of stale check# 196871 dated June 18, 2020 replaced under Check # 201412 - 12/23/20  To Maria Erika Valles under check# 205067 dated August 5, 2021 amounting to 427.00    BOOK AUGUST 2021  MDS CHECK      Ck#205067</t>
  </si>
  <si>
    <t>2021-08-006005</t>
  </si>
  <si>
    <t xml:space="preserve">To recognize remittance of consolidated disallowances   for the month of  July, 2021  To  Bureau of the Treasury  under check# 205066 dated August 5, 2021 amounting to 4,910.01    PASENCIA ANHETA            4,000.00  TESANY VERSOZA              910.01    </t>
  </si>
  <si>
    <t>2021-08-006004</t>
  </si>
  <si>
    <t>To recognize remittance of consolidated disallowances   for the month of  July, 2021  To  Bureau of the Treasury  under check# 205065 dated August 5, 2021 amounting to  3,771.00        DELIA DE GUZMAN                1,885.50  EDWARDSON TAD-O             1</t>
  </si>
  <si>
    <t>2021-08-006002</t>
  </si>
  <si>
    <t>To recognize payment of medical services for RHWG residents for the month of May and June  2021  To Dr. Eulalia Jenie Luz Babaran under check# 205064 dated August 5, 2021 amounting to 14,240    320101100001000    BOOK AUGUST 2021  MDS CHECK  Ck#205064</t>
  </si>
  <si>
    <t>2021-08-005999</t>
  </si>
  <si>
    <t xml:space="preserve">To recognize payment for the provision of Financial Assistance for the implementation of Republic Act (RA) 1868 also known as the "Centenarian Act of 2016  To   Maria Lourdes Ramona Nadud  under check# 205063 dated August 5, 2021 amounting to 100,000.00  </t>
  </si>
  <si>
    <t>2021-08-005993</t>
  </si>
  <si>
    <t>To recognize payment of water bill of DSWD Child Minding Center for the period July 2021  To  Metropolitan Tuguegarao Water District under check# 205062 dated August 2, 2021 amounting to 489.22    20000100001000      BOOK  AUGUST 2021  MDS CHECK      Ck#2</t>
  </si>
  <si>
    <t>2021-08-005992</t>
  </si>
  <si>
    <t>To recognize payment of water bill of DSWD Field Office 2 for July, 2021  To  Metropolitan Tuguegarao Water District under check# 205061 dated August 5, 2021 amounting to 9,900.25    20000100005000      BOOK  AUGUST 2021  MDS CHECK      Ck#205061</t>
  </si>
  <si>
    <t>2021-08-005974</t>
  </si>
  <si>
    <t>To recognize payment of water bill of DSWD SWAD Cagayan office for June, 2021  To  Metropolitan Tuguegarao Water District under check# 205060 dated August 5, 2021 amounting to 898.40    20000100001000      BOOK  AUGUST 2021  MDS CHECK      Ck#205060</t>
  </si>
  <si>
    <t>2021-08-005961</t>
  </si>
  <si>
    <t>To recognize additional / under payment of JEV JEV-2021-08-006587 dated 08/02/21 of PBB for CY 2018 of the separated, transferred DSWD Employees amounting to 0.03    To- KENNETH JAY ACIDERA etal under Check # 205010-205055 dated 08/02/21 should be recorde</t>
  </si>
  <si>
    <t>2021-08-006761</t>
  </si>
  <si>
    <t xml:space="preserve">To recognize payment of PBB for CY 2018 of the separated, transferred DSWD Employees  To- KENNETH JAY ACIDERA etal under Check # 205010-205055 dated 08/02/21 amounting to P 557,658.29    KENNETH JAY ACIDERA 0000205010 8/2/2021   9,362.15   LLOYD ALCON    </t>
  </si>
  <si>
    <t>2021-08-006587</t>
  </si>
  <si>
    <t>To recognize payment of telephone bill of Regional Haven for Women and Girls for the period July 16-August 15, 2021  To PLDT, INC. under check# 205058 dated August 2, 2021 amounting to 4,123.12      32001100001000    BOOK  AUGUST 2021  MDS CHECK      Ck#2</t>
  </si>
  <si>
    <t>2021-08-005960</t>
  </si>
  <si>
    <t>To recognize replenishment of food, mediines and other operating expensesfor CVRRCY for July 13-27, 2021  To Imelda Decena under check# 205057 dated August 2, 2021 amounting to 70,091.22    320101100001000    BOOK AUGUST 2021  MDS CHECK      Ck#205057</t>
  </si>
  <si>
    <t>2021-08-005957</t>
  </si>
  <si>
    <t>To recognize payment of supply and installation of  window blinds roll up combination et. al at DSWD ARDOs office  To Zheg Home and Office Decor Trading under check# 205056 dated August 2, 2021 amounting to 6,860.32    100000100001000    BOOK  AUGUST 2021</t>
  </si>
  <si>
    <t>2021-08-005955</t>
  </si>
  <si>
    <t>Date/Time Printed  :      September 10, 2021  10:19:46 AM</t>
  </si>
  <si>
    <t>Liquidation of Cash Advances by the Disbursing Officer - MR. MARCIANO DAMEG - used for the implementation of Social Amelioration Program for refunded FSP grants in the Province of Isabela under chk# 343240 dtd 06/23/2021      Ck#343240</t>
  </si>
  <si>
    <t>2021-08-006765</t>
  </si>
  <si>
    <t>Liquidation of Cash Advances by the Disbursing Officer - MR. MARCIANO DAMEG - used for the implementation of Social Amelioration Program / SAP for refunded Protective Services Program ( PSP ) grants in the Municipality of Delfin Albano, Isabela for twenty</t>
  </si>
  <si>
    <t>2021-08-006763</t>
  </si>
  <si>
    <t>Liquidation of Cash Advances by the Disbursing Officer - MR. IBN BEN DEZA - used for the salaries of Laborers under check # 105489 dtd 01/22/16      Ck#105489</t>
  </si>
  <si>
    <t>2021-08-006740</t>
  </si>
  <si>
    <t>Liquidation of Cash Advances by the Disbursing Officer - MR. IBN R. DEZA - used for CFW re: Typhoon Lando in the municipality of Divilacan, Isabela under chk# 108179 dtd 04/27/2016      Ck#108179</t>
  </si>
  <si>
    <t>2021-08-006739</t>
  </si>
  <si>
    <t>Liquidation of Cash Advances by the Disbursing Officer - MS. DELIA DE GUMAN - used for the implementation of Supplementary Feeding Program in Cauayan City, Isabela under check # 200189 dated 9/30/20      Ck#200189</t>
  </si>
  <si>
    <t>2021-08-006706</t>
  </si>
  <si>
    <t>To record additional liquidation of Cash Advances by the Disbursing Officer-MYLENE E. ATTABAN for the implementation of Social Pension Program in the Municipality of Solano, Nueva Vizcaya 2nd semester FY 2021  under check number 204728 dated 08/06/2021 am</t>
  </si>
  <si>
    <t>2021-08-006616</t>
  </si>
  <si>
    <t xml:space="preserve">To record liquidation of Cash Advances by the Disbursing Officer-MYLENE E. ATTABAN for the implementation of Social Pension Program in the Municipality of Solano, Nueva Vizcaya 1st semester FY 2021  under check number 204604 dated 06/25/2021 amounting to </t>
  </si>
  <si>
    <t>2021-08-006615</t>
  </si>
  <si>
    <t xml:space="preserve">To record additional liquidation of Cash Advances by the Disbursing Officer-MYLENE E. ATTABAN for the implementation of Social   Pension Program in the Municipality of Solano, Nueva Vizcaya 1st semester FY 2021  under check number 202787 dated 3/9/2021   </t>
  </si>
  <si>
    <t>2021-08-006614</t>
  </si>
  <si>
    <t>To record  additional liquidation of Cash Advances by the Disbursing Officer-Mylene E. Attaban for the implementation of Social Pension   Program in the Municipality of  Solano, Nueva Vizcaya 2nd semester 2020 under check number 199662 dated 08/25/2020 am</t>
  </si>
  <si>
    <t>2021-08-006613</t>
  </si>
  <si>
    <t>Liquidation of Cash Advances by the Disbursing Officer-MYLENE E. ATTABAN for the implementation of Social Pension Program in the   Municipality of Solano, Nueva Vizcaya 1st semester FY 2020 under check number 197601 dated 06/25/2020 amounting to Php 30,00</t>
  </si>
  <si>
    <t>2021-08-006610</t>
  </si>
  <si>
    <t>To record  additional liquidation of Cash Advances by the Disbursing Officer-LAURITA A.CASTAÑEDA for the implementation of Social   Pension Program in the Municipality of  Santa Teresita, Cagayan 2nd semester 2021 under check number 205129 dated 08/12/202</t>
  </si>
  <si>
    <t>2021-08-006609</t>
  </si>
  <si>
    <t>To record  additional liquidation of Cash Advances by the Disbursing Officer-LAURITA A.CASTAÑEDA for the implementation of Social   Pension Program in the Municipality of  Santa Teresita, Cagayan 1st semester 2021 under check number 202620 dated 06/25/202</t>
  </si>
  <si>
    <t>2021-08-006608</t>
  </si>
  <si>
    <t xml:space="preserve">To record  additional liquidation of Cash Advances by the Disbursing Officer-LAURITA A.CASTAÑEDA for the implementation of Social   Pension Program in the Municipality of  Santa Teresita, Cagayan 1st semester 2021 under check number 202620 dated 3/2/2021 </t>
  </si>
  <si>
    <t>2021-08-006607</t>
  </si>
  <si>
    <t>To record additional Liquidation of Cash Advances by the Disbursing Officer-LAURITA  A. CASTANEDA for the implementation of Social   Pension Program in the Municipality of Santa Teresita, Cagayan 2nd semester FY 2020  under check number 198824 dated 06/30</t>
  </si>
  <si>
    <t>2021-08-006606</t>
  </si>
  <si>
    <t>To record additional liquidation of Cash Advances by the Disbursing Officer- MYLENE E. ATTABAN for the implementation of Social Pension Program in the Municipality of Sta. Teresita, Cagayan 1st  semester  FY 2020  under check #: 197604 dted 6/25/2020 amou</t>
  </si>
  <si>
    <t>2021-08-006604</t>
  </si>
  <si>
    <t>Liquidation of Cash Advances by the Disbursing Officer - MS. AMPARO TOBIAS - used for the implementation of PSP in SWAD Batanes under check # 204374 dated 6/24/2021      Ck#204374</t>
  </si>
  <si>
    <t>2021-08-006578</t>
  </si>
  <si>
    <t>Liquidation of Cash Advances by the Disbursing Officer - MS. VALENTINA MONTERUBIO - used for the implementation of PSP in SWAD Isabela under check # 202743 dated 3/4/2021      Ck#202743</t>
  </si>
  <si>
    <t>2021-08-006575</t>
  </si>
  <si>
    <t>Liquidation of Cash Advances by the Disbursing Officer - MS. ROSITA MALABAD - used for the implementation of PSP in SWAD Quirino under check # 204845 dated 7/21/2021      Ck#204845</t>
  </si>
  <si>
    <t>2021-08-006573</t>
  </si>
  <si>
    <t>Liquidation of Cash Advances by the Disbursing Officer - MS. ROSITA MALABAD - used for the implementation of PSP in SWAD Quirino under check # 204844 dated 7/21/2021      Ck#204844</t>
  </si>
  <si>
    <t>2021-08-006571</t>
  </si>
  <si>
    <t>Liquidation of Cash Advances by the Disbursing Officer - MS. IRENE GACIAS - used for the implementation of PSP in SWAD Cagayan under check # 203309 dated 3/26/21          Ck#203309</t>
  </si>
  <si>
    <t>2021-08-006570</t>
  </si>
  <si>
    <t>To record liquidation of fund transferred to the Municipality of Bagabag, Nueva Vizcaya for the implementation of Social Pension Program   1st semester FY 2020 under check number 196310 dated 5/11/2020 amounting to 63,000.00        Ck#196310</t>
  </si>
  <si>
    <t>2021-08-006549</t>
  </si>
  <si>
    <t>Liquidation of Cash Advances by the Disbursing Officer - MS. DELIA DE GUMAN - used for the implementation of Supplementary Feeding Program in Kayapa, Nueva Vizcaya under check # 251974 dated 5/31/21        Ck#251974</t>
  </si>
  <si>
    <t>2021-08-006514</t>
  </si>
  <si>
    <t>Liquidation of Cash Advances by the Disbursing Officer - MS. DELIA DE GUMAN - used for the implementation of Supplementary Feeding Program in Cauayan City, Isabela      Ck#251966</t>
  </si>
  <si>
    <t>2021-08-006513</t>
  </si>
  <si>
    <t>Liquidation of Cash Advances by the Disbursing Officer - MS. DELIA DE GUMAN - used for the implementation of Supplementary Feeding Program in Tuguegarao City, Cagayan under check # 251966 dated 3/19/21      Ck#251966</t>
  </si>
  <si>
    <t>2021-08-006512</t>
  </si>
  <si>
    <t>Liquidation of Cash Advances by the Disbursing Officer - MS. DELIA DE GUMAN - used for the implementation of Supplementary Feeding Program in Diffun, Quirino under check # 251965 dated 3/19/21      Ck#251965</t>
  </si>
  <si>
    <t>2021-08-006511</t>
  </si>
  <si>
    <t>Liquidation of Cash Advances by the Disbursing Officer - MS. DELIA DE GUMAN - used for the implementation of Supplementary Feeding Program in Dupax del Norte, Nueva Vizcaya under check # 251963 dated 3/19/21      Ck#251963</t>
  </si>
  <si>
    <t>2021-08-006509</t>
  </si>
  <si>
    <t>Liquidation of Cash Advances by the Disbursing Officer - MS. DELIA DE GUMAN - used for the implementation of Supplementary Feeding Program in Aritao, Nueva Vizcaya under check # 251963 dated 3/19/21        Ck#251963</t>
  </si>
  <si>
    <t>2021-08-006508</t>
  </si>
  <si>
    <t>Liquidation of Cash Advances by the Disbursing Officer - MS. DELIA DE GUMAN - used for the implementation of Supplementary Feeding Program in Alfonso Castaneda, Nueva Vizcaya under check # 251963 dated 3/19/21        Ck#251963</t>
  </si>
  <si>
    <t>2021-08-006507</t>
  </si>
  <si>
    <t>Liquidation of Cash Advances by the Disbursing Officer - MS. DELIA DE GUMAN - used for the implementation of Supplementary Feeding Program in Ambaguio, Nueva Vizcaya under check # 251963 dated 3/19/21        Ck#251963</t>
  </si>
  <si>
    <t>2021-08-006506</t>
  </si>
  <si>
    <t>Liquidation of Cash Advances by the Disbursing Officer - MS. DELIA DE GUMAN - used for the implementation of Supplementary Feeding Program in Aparri, Cagayan under check # 251962 dated 3/19/21      Ck#251962</t>
  </si>
  <si>
    <t>2021-08-006505</t>
  </si>
  <si>
    <t>Liquidation of Cash Advances by the Disbursing Officer - MS. DELIA DE GUMAN - used for the implementation of Supplementary Feeding Program in Gattaran, Cagayan under check # 251962 dated 3/19/21      Ck#251962</t>
  </si>
  <si>
    <t>2021-08-006503</t>
  </si>
  <si>
    <t>Liquidation of Cash Advances by the Disbursing Officer - MS. DELIA DE GUMAN - used for the implementation of Supplementary Feeding Program in Gonzaga, Cagayan under check # 251962 dated 3/19/21      Ck#251962</t>
  </si>
  <si>
    <t>2021-08-006502</t>
  </si>
  <si>
    <t>Liquidation of Cash Advances by the Disbursing Officer - MS. DELIA DE GUMAN - used for the implementation of Supplementary Feeding Program in Camalaniugan, Cagayan under check # 251962 dated 3/19/21      Ck#251962</t>
  </si>
  <si>
    <t>2021-08-006501</t>
  </si>
  <si>
    <t>Liquidation of Cash Advances by the Disbursing Officer - MS. DELIA DE GUMAN - used for the implementation of Supplementary Feeding Program in Lallo, Cagayan under check # 251962 dated 3/19/21    Ck#251962</t>
  </si>
  <si>
    <t>2021-08-006500</t>
  </si>
  <si>
    <t>Liquidation of Cash Advances by the Disbursing Officer - MS. DELIA DE GUMAN - used for the implementation of Supplementary Feeding Program in Buguey, Cagayan under check # 251962 dated 3/19/21      Ck#251962</t>
  </si>
  <si>
    <t>2021-08-006499</t>
  </si>
  <si>
    <t>Liquidation of Cash Advances by the Disbursing Officer - MS. DELIA DE GUMAN - used for the implementation of Supplementary Feeding Program in Alcala, Cagayan under check # 251962 dated 3/19/21      Ck#251962</t>
  </si>
  <si>
    <t>2021-08-006498</t>
  </si>
  <si>
    <t>Liquidation of Cash Advances by the Disbursing Officer - MS. DELIA DE GUMAN - used for the implementation of Supplementary Feeding Program in Sta. Teresita, Cagayan under check # 251962 dated 3/19/21      Ck#251962</t>
  </si>
  <si>
    <t>2021-08-006496</t>
  </si>
  <si>
    <t>Liquidation of Cash Advances by the Disbursing Officer - MS. DELIA DE GUMAN - used for the implementation of Supplementary Feeding Program in Angadanan, Isabela under check # 251961 dated 3/19/21      Ck#251961</t>
  </si>
  <si>
    <t>2021-08-006495</t>
  </si>
  <si>
    <t>Liquidation of Cash Advances by the Disbursing Officer - MS. DELIA DE GUMAN - used for the implementation of Supplementary Feeding Program in Ilagan City, Isabela under check # 200189 dated 9/30/20      Ck#200189</t>
  </si>
  <si>
    <t>2021-08-006494</t>
  </si>
  <si>
    <t>Liquidation of Cash Advances by the Disbursing Officer - MS. DELIA DE GUMAN - used for the implementation of Supplementary Feeding Program in Baggao, Cagayan under check # 200189 dated 9/30/20      Ck#200189</t>
  </si>
  <si>
    <t>2021-08-006493</t>
  </si>
  <si>
    <t>Liquidation of Cash Advances by the Disbursing Officer - MS. DELIA DE GUMAN - used for the implementation of Supplementary Feeding Program in Kasibu, Nueva Vizcaya under check # 200189 dated 9/30/20      Ck#200189</t>
  </si>
  <si>
    <t>2021-08-006492</t>
  </si>
  <si>
    <t>Liquidation of Cash Advances by the Disbursing Officer - MS. DELIA DE GUMAN - used for the implementation of Supplementary Feeding Program in Cabarroguis, Quirino under check # 200189 dated 9/30/20      Ck#200189</t>
  </si>
  <si>
    <t>2021-08-006491</t>
  </si>
  <si>
    <t>Liquidation of Cash Advances by the Disbursing Officer - MS. DELIA DE GUMAN - used for the implementation of Supplementary Feeding Program in Nagtipunan, Quirino under check # 200189 dated 9/30/20      Ck#200189</t>
  </si>
  <si>
    <t>2021-08-006490</t>
  </si>
  <si>
    <t>Liquidation of Cash Advances by the Disbursing Officer - MS. DELIA DE GUMAN - used for the implementation of Supplementary Feeding Program in Angadanan, Isabela under check # 200189 dated 9/30/20      Ck#200189</t>
  </si>
  <si>
    <t>2021-08-006489</t>
  </si>
  <si>
    <t>LLiquidation of Cash Advances by the Disbursing Officer - MR. MARCIANO DAMEG - used for the implementation of CCAM in Ramon, Isabela under check # 204484 dated 6/25/21      Ck#204484</t>
  </si>
  <si>
    <t>2021-08-006487</t>
  </si>
  <si>
    <t>Liquidation of Cash Advances by the Disbursing Officer - MR. MARCIANO DAMEG - used for the implementation of CCAM in Tuao, Cagayan under check # 204366 dated 6/24/21      Ck#204366</t>
  </si>
  <si>
    <t>2021-08-006486</t>
  </si>
  <si>
    <t>Liquidation of Cash Advances by the Disbursing Officer - MR. MARCIANO DAMEG - used for the implementation of CCAM in Cauayan City, Isabela under check # 203952 dated 6/1/21      Ck#203952</t>
  </si>
  <si>
    <t>2021-08-006484</t>
  </si>
  <si>
    <t>2021-08-006483</t>
  </si>
  <si>
    <t>Liquidation of Cash Advances by the Disbursing Officer - MR. MARCIANO DAMEG - used for the implementation of CCAM in Tuguegarao City, Cagayan under check # 203943 dated 6/1/21      Ck#203943</t>
  </si>
  <si>
    <t>2021-08-006482</t>
  </si>
  <si>
    <t>Liquidation of Cash Advances by the Disbursing Officer - MR. MARCIANO DAMEG - used for the implementation of CCAM in Cabatuan, Isabela under check # 203937 dated 6/1/21      Ck#203937</t>
  </si>
  <si>
    <t>2021-08-006480</t>
  </si>
  <si>
    <t>Liquidation of Cash Advances by the Disbursing Officer - MR. MARCIANO DAMEG - used for the implementation of CCAM in Sta. Teresita, Cagayan under check # 203246 dated 3/25/21      Ck#203246</t>
  </si>
  <si>
    <t>2021-08-006479</t>
  </si>
  <si>
    <t>2021-08-006478</t>
  </si>
  <si>
    <t>Liquidation of Cash Advances by the Disbursing Officer - MS. VALENTINA MONTERUBIO - used for the implementation of PSP in SWAD Isabela under check # 202575 dated 2/26/21      Ck#202575</t>
  </si>
  <si>
    <t>2021-08-006477</t>
  </si>
  <si>
    <t>To record additional liquidation of Cash Advances by the Disbursing Officer-ALICIA S. TAMAYAO for the implementation of Social Pension Program in the Municipality of  Pamplona, Cagayan 2nd semester 2021 under check number 205234 dated 08/20/2021 amounting</t>
  </si>
  <si>
    <t>2021-08-006445</t>
  </si>
  <si>
    <t>To record additional liquidation of Cash Advances by the Disbursing Officer-LAURITA A.CASTAÑEDA for the implementation of Social Pension Program in the Municipality of  Pamplona, Cagayan 1st semester 2021 under check number 204568 dated 06/25/2021 amounti</t>
  </si>
  <si>
    <t>2021-08-006444</t>
  </si>
  <si>
    <t>To record additional liquidation of Cash Advances by the Disbursing Officer-LAURITA A.CASTAÑEDA for the implementation of Social Pension Program in the Municipality of  Pamplona, Cagayan 1st semester 2021 under check number 202393 dated 02/16/2021 amounti</t>
  </si>
  <si>
    <t>2021-08-006443</t>
  </si>
  <si>
    <t>To record additional Liquidation of Cash Advances by the Disbursing Officer-LAURITA A. CASTANEDA for the implementation of Social Pension Program in the Municipality of Pamplona, Cagayan 2nd semester FY 2020  under check number 199665 dated 08/25/2020 amo</t>
  </si>
  <si>
    <t>2021-08-006442</t>
  </si>
  <si>
    <t>To record liquidation of Cash Advances by the Disbursing Officer-MYLENE E. ATTABAN for the implementation of Social Pension Program in the Municipality of Uyugan, Batanes 2nd semester FY 2021  under check number 205096 dated 08/10/2021 amounting to 390,00</t>
  </si>
  <si>
    <t>2021-08-006441</t>
  </si>
  <si>
    <t>To record liquidation of Cash Advances by the Disbursing Officer-MYLENE E. ATTABAN for the implementation of Social Pension Program in the Municipality of Uyugan, Batanes 1st semester FY 2021  under check number 204598 dated 06/25/2021 amounting to  15,00</t>
  </si>
  <si>
    <t>2021-08-006440</t>
  </si>
  <si>
    <t>To record liquidation of Cash Advances by the Disbursing Officer-MYLENE E. ATTABAN for the implementation of Social Pension Program in the Municipality of Ivana, Batanes 2nd semester FY 2021  under check number 205095 dated 08/10/2021 amounting to 336,000</t>
  </si>
  <si>
    <t>2021-08-006439</t>
  </si>
  <si>
    <t>To record liquidation of Cash Advances by the Disbursing Officer-MYLENE E. ATTABAN for the implementation of Social Pension Program in the Municipality of Ivana, Batanes 1st semester FY 2021  under check number 204601 dated 06/25/2021 amounting to 18,000.</t>
  </si>
  <si>
    <t>2021-08-006438</t>
  </si>
  <si>
    <t>To record liquidation of Cash Advances by the Disbursing Officer-MYLENE E. ATTABAN for the implementation of Social Pension Program in the Municipality of Sabtang, Batanes 2nd semester FY 2021  under check number 205079 dated 08/06/2021 amounting to 606,0</t>
  </si>
  <si>
    <t>2021-08-006437</t>
  </si>
  <si>
    <t>To record liquidation of Cash Advances by the Disbursing Officer-MYLENE E. ATTABAN for the implementation of Social Pension Program in the Municipality of Sabtang, Batanes 1st semester FY 2021  under check number 204599 dated 06/25/2021 amounting to 27,00</t>
  </si>
  <si>
    <t>2021-08-006436</t>
  </si>
  <si>
    <t>To record liquidation of Cash Advances by the Disbursing Officer-ALICIA S. TAMAYAO for the implementation of Social Pension Program in the Municipality of Ambaguio, Nueva Vizcaya 2nd semester FY 2021  under check number 205233 dated 08/20/2021 amounting t</t>
  </si>
  <si>
    <t>2021-08-006434</t>
  </si>
  <si>
    <t>To record liquidation of Cash Advances by the Disbursing Officer-MYLENE E. ATTABAN for the implementation of Social Pension Program in the Municipality of Ambaguio, Nueva Vizcaya 1st semester FY 2021  under check number 203180 dated 3/23/2021 amounting to</t>
  </si>
  <si>
    <t>2021-08-006433</t>
  </si>
  <si>
    <t>To record liquidation of Cash Advances by the Disbursing Officer-MYLENE E. ATTABAN for the implementation of Social Pension Program in the Municipality of AMBAGUIO, NUEVA VIZCAYA  2nd semester 2020 payroll  under check number 199579 dated 08/18/2020 amoun</t>
  </si>
  <si>
    <t>2021-08-006431</t>
  </si>
  <si>
    <t>Liquidation of Cash Advances by the Disbursing Officer-MYLENE E. ATTABAN for the implementation of Social Pension Program in the Municipality of Ambaguio, Nueva Vizcaya 1st semester FY 2020 under check number 197601 dated 06/25/2020 amounting to Php 15,00</t>
  </si>
  <si>
    <t>2021-08-006430</t>
  </si>
  <si>
    <t>Liquidation of Cash Advances by the Disbursing Officer - MR. FRANCO LOPEZ - payment of foster parent Agapito Montanez for foster subsidy of Minor   Jaril Camiguing dated July 2020 under check# 202823 dated  March 9, 2021      Ck#202823</t>
  </si>
  <si>
    <t>2021-08-006300</t>
  </si>
  <si>
    <t xml:space="preserve">Liquidation of Cash Advances by the Disbursing Officer - MS. MA. ASUNCION A. HAMOR - used for UCT Van rental and Gasoline Expense re proposed travel for cash pay out /distribution of salary of the UCT field validator and reconciliation of paid and unpaid </t>
  </si>
  <si>
    <t>2021-08-006299</t>
  </si>
  <si>
    <t>Liquidation of Cash Advances by the Disbursing Officer - MR. ALI BISCARO - used for payment of van rental of NHTSPR for validation under Check # 202195 dated 01/14/21      Ck#202195</t>
  </si>
  <si>
    <t>2021-08-006298</t>
  </si>
  <si>
    <t>Liquidation of Cash Advances by the Disbursing Officer - MS. ROWENA ARUGAY - used for Labor Payroll for various projects located at FO for the period June 26-July 9, 2021 under check no. 204828 dtd 7/14/2021      Ck#204828</t>
  </si>
  <si>
    <t>2021-08-006297</t>
  </si>
  <si>
    <t>Liquidation of Cash Advances by the Disbursing Officer - MS. ROWENA ARUGAY - used for Labor Payroll for various projects located at FO2 for the period of June 12-25, 2021 under check no. 204641 dated 06/28/2021      Ck#204641</t>
  </si>
  <si>
    <t>2021-08-006296</t>
  </si>
  <si>
    <t>Liquidation of Cash Advances by the Disbursing Officer - MS. ROWENA ARUGAY - used for the payment of 1 token,  etc. for the conduct of pasasalamat at pagpupugay to a retiree - Ms. Jovita Taborada under check# 204116 dated 06/14/21      Ck#204116</t>
  </si>
  <si>
    <t>2021-08-006294</t>
  </si>
  <si>
    <t>Liquidation of Cash Advances by the Disbursing Officer - MS. ROWENA ARUGAY - used for Labor Payroll for various projects located at FO2 for the period May 29-June 11, 2021 under Check # 204093 dated 06/10/21       Ck#204093</t>
  </si>
  <si>
    <t>2021-08-006293</t>
  </si>
  <si>
    <t>Liquidation of Cash Advances by the Disbursing Officer - MS. ROWENA ARUGAY - used for Labor Payroll for various projects located at Field Office for the period of May 15-28, 2021 under Check # 204078 dated 06/10/21      Ck#204078</t>
  </si>
  <si>
    <t>2021-08-006292</t>
  </si>
  <si>
    <t>Liquidation of Cash Advances by the Disbursing Officer - MS. MARY GRACE PASCUA - used for the implementation of PSP in SWAD Nueva Vizcaya under check # 200995 dated 12-14-20      Ck#200995</t>
  </si>
  <si>
    <t>2021-08-006290</t>
  </si>
  <si>
    <t>Liquidation of Cash Advances by the Disbursing Officer - MS. MARY GRACE PASCUA - used for the implementation of PSP in SWAD Nueva Vizcaya under check # 200982 dated 12-11-20      Ck#200982</t>
  </si>
  <si>
    <t>2021-08-006289</t>
  </si>
  <si>
    <t>Liquidation of Cash Advances by the Disbursing Officer - MS. MARY GRACE PASCUA - used for the implementation of PSP in SWAD Nueva Vizcaya under check # 200767 dated 11-26-20      Ck#200767</t>
  </si>
  <si>
    <t>2021-08-006288</t>
  </si>
  <si>
    <t>Liquidation of Cash Advances by the Disbursing Officer - MR. MARCIANO DAMEG - used in the implementation of CCAM in Alfonso Castaneda, Nueva Vizcaya under check # 204479 dated 6/25/21      Ck#204479</t>
  </si>
  <si>
    <t>2021-08-006211</t>
  </si>
  <si>
    <t>Liquidation of Cash Advances by the Disbursing Officer - MR. MARCIANO DAMEG - used in the implementation of CCAM in Dinapigue, Isabela under check # 203948 dated 6/1/21      Ck#203948</t>
  </si>
  <si>
    <t>2021-08-006210</t>
  </si>
  <si>
    <t>Liquidation of Cash Advances by the Disbursing Officer - MR. MARCIANO DAMEG - used in the implementation of CCAM in Maconacon, Isabela under check # 203933 dated 6/1/21      Ck#203933</t>
  </si>
  <si>
    <t>2021-08-006209</t>
  </si>
  <si>
    <t>Liquidation of Cash Advances by the Disbursing Officer - MR. MARCIANO DAMEG - used in the implementation of CCAM in Dupax del Sur, Nueva Vizcaya under check # 203236 dated 3/25/21      Ck#203236</t>
  </si>
  <si>
    <t>2021-08-006208</t>
  </si>
  <si>
    <t xml:space="preserve">Liquidation of fund transferred to LGU San Mateo, Isabela - used in the implementation of AICS under ADA # 201298 dated 12/28/20      </t>
  </si>
  <si>
    <t>2021-08-006207</t>
  </si>
  <si>
    <t>Liquidation of fund transferred to LGU Tumauini, Isabela for the implementation of AICS under check # 201768 dtd. 12/29/2020       Ck#201768</t>
  </si>
  <si>
    <t>2021-08-006206</t>
  </si>
  <si>
    <t>Liquidation of fund transferred to LGU Tumauini, Isabela for the implementation of AICS under check # 201060 dtd. 12/15/2020       Ck#201060</t>
  </si>
  <si>
    <t>2021-08-006205</t>
  </si>
  <si>
    <t>To record additional  Liquidation of Cash Advances by the Disbursing Officer-LAURITA A. CASTAÑEDA for the implementation of Social Pension Program in the Municipality of Sanchez Mira, Cagayan 2nd semester FY 2021  under check number 205134 dated 08/12/202</t>
  </si>
  <si>
    <t>2021-08-006429</t>
  </si>
  <si>
    <t>30</t>
  </si>
  <si>
    <t xml:space="preserve">To record Liquidation of Cash Advances by the Disbursing Officer-LAURITA A. CASTAÑEDA for the implementation of Social Pension Program in the Municipality of Sanchez Mira, Cagayan 1st semester FY 2021  under check number 204566 dated 06/25/2021 amounting </t>
  </si>
  <si>
    <t>2021-08-006428</t>
  </si>
  <si>
    <t xml:space="preserve">To record Liquidation of Cash Advances by the Disbursing Officer-LAURITA A. CASTAÑEDA for the implementation of Social Pension Program in the Municipality of Sanchez Mira, Cagayan 1st semester FY 2021  under check number 202622 dated 03/02/2021 amounting </t>
  </si>
  <si>
    <t>2021-08-006426</t>
  </si>
  <si>
    <t>To record additional liquidation of Cash Advances by the Disbursing Officer-Laurita A. Castañeda for the implementation of Social Pension Program in the Municipality of  Sanchez Mira, Cagayan 2nd semester 2020 payroll  under check number 199664 dated 08/2</t>
  </si>
  <si>
    <t>2021-08-006425</t>
  </si>
  <si>
    <t>Liquidation of Cash Advances by the Disbursing Officer-MYLENE E. ATTABAN for the implementation of Social Pension Program in the Municipality of Sanchez Mira, Cagayan 1st semester FY 2020  under check number 197604 dated 06/25/2020 amounting to Php 21,000</t>
  </si>
  <si>
    <t>2021-08-006424</t>
  </si>
  <si>
    <t>To record liquidation of Cash Advances by the Disbursing Officer-Alicia S. Tamayao for the implementation of Social Pension Program in the   Municipality of Palanan, Isabela 2nd semester 2021 payroll  under check number 205128 dated 08/12/2021 amounting t</t>
  </si>
  <si>
    <t>2021-08-006423</t>
  </si>
  <si>
    <t xml:space="preserve">To record liquidation of Cash Advances by the Disbursing Officer-Franco G. Lopez for the implementation of Social Pension Program in the   Municipality of Palanan, Isabela 1st semester 2021 payroll  under check number 204579 dated 06/25/2021 amounting to </t>
  </si>
  <si>
    <t>2021-08-006422</t>
  </si>
  <si>
    <t xml:space="preserve">To record liquidation of Cash Advances by the Disbursing Officer-Franco G. Lopez for the implementation of Social Pension Program in the   Municipality of Palanan, Isabela 1st semester 2021 payroll  under check number 202358 dated 02/16/2021 amounting to </t>
  </si>
  <si>
    <t>2021-08-006421</t>
  </si>
  <si>
    <t xml:space="preserve">To record liquidation of Cash Advances by the Disbursing Officer-FRANCO G. LOPEZ for the implementation of Social Pension Program in the Municipality of Palanan,Isabela  2nd semester 2020 repayroll  under check number 199566 dated 08/18/2020 amounting to </t>
  </si>
  <si>
    <t>2021-08-006420</t>
  </si>
  <si>
    <t>To record additional liquidation of Cash Advances by the Disbursing Officer- MYLENE ATTABAN for the implementation of Social Pension Program in the Municipality of Palanan, Isabela 1st semester FY 2020   under check #: 197603 dtd 6/25/2020 amounting to 3,</t>
  </si>
  <si>
    <t>2021-08-006419</t>
  </si>
  <si>
    <t>To record additional Liquidation of Cash Advances by the Disbursing Officer-ALICIA S. TAMAYAO  for the implementation of Social Pension Program in the Municipality of Peñablanca, Cagayan 2nd semester FY 2021  under check number 205239 dated 08/20/2021 amo</t>
  </si>
  <si>
    <t>2021-08-006418</t>
  </si>
  <si>
    <t xml:space="preserve">To record additional Liquidation of Cash Advances by the Disbursing Officer-LAURITA  A. CASTANEDA for the implementation of Social Pension Program in the Municipality of Peñablanca, Cagayan 1st semester FY 2021  under check number 204567 dated 06/25/2021 </t>
  </si>
  <si>
    <t>2021-08-006417</t>
  </si>
  <si>
    <t>To record additional Liquidation of Cash Advances by the Disbursing Officer-LAURITA  A. CASTANEDA for the implementation of Social Pension Program in the Municipality of Peñablanca, Cagayan 1st semester FY 2021  under check number 202798 dated 03/9/2021 a</t>
  </si>
  <si>
    <t>2021-08-006416</t>
  </si>
  <si>
    <t>To record additional liquidation of Cash Advances by the Disbursing Officer-Laurita A. Castañeda for the implementation of Social Pension Program in the Municipality of  Penablañca,Cagayan 2nd semester 2020 payroll  under check number 199446 dated 08/12/2</t>
  </si>
  <si>
    <t>2021-08-006415</t>
  </si>
  <si>
    <t>To record additional Liquidation of Cash Advances by the Disbursing Officer-ALICIA S. TAMAYAO for the implementation of Social Pension Program in the Municipality of Gonzaga, Cagayan 2ND semester FY 2021  under check number 205231 dated 08/20/2021 amounti</t>
  </si>
  <si>
    <t>2021-08-006414</t>
  </si>
  <si>
    <t>To record additional Liquidation of Cash Advances by the Disbursing Officer-LAURITA  A. CASTANEDA for the implementation of Social Pension Program in the Municipality of Gonzaga, Cagayan 1st semester FY 2021  under check number 204558 dated 06/25/2021 amo</t>
  </si>
  <si>
    <t>2021-08-006413</t>
  </si>
  <si>
    <t>To record additional Liquidation of Cash Advances by the Disbursing Officer-LAURITA  A. CASTANEDA for the implementation of Social Pension Program in the Municipality of Gonzaga, Cagayan 1st semester FY 2021  under check number 202795 dated 03/9/2021 amou</t>
  </si>
  <si>
    <t>2021-08-006412</t>
  </si>
  <si>
    <t xml:space="preserve">To record additional  Liquidation of Cash Advances by the Disbursing Officer -LAURITA CASTAÑEDA in the municipality of Gonzaga, Cagayan for the implementaion of Social Pension Program of 2nd semester FY 2020 under check #199445 dated 08/12/2020 amounting </t>
  </si>
  <si>
    <t>2021-08-006411</t>
  </si>
  <si>
    <t xml:space="preserve">To record additional liquidation of Cash Advances by the Disbursing Officer- MYLENE E. ATTABAN for the implementation of Social Pension Program in the Municipality of Gonzaga, Cagayan 1st  semester  FY 2020  under check #: 197604 dted 6/25/2020 amounting </t>
  </si>
  <si>
    <t>2021-08-006410</t>
  </si>
  <si>
    <t>To record Liquidation of Cash Advances by the Disbursing Officer-ALICIA S. TAMAYAO for the implementation of Social Pension Program in the Municipality of San Agustin, Isabela 2nd semester FY 2021  under check number 205232 dated 08/20/2021 amounting to P</t>
  </si>
  <si>
    <t>2021-08-006409</t>
  </si>
  <si>
    <t>To record Liquidation of Cash Advances by the Disbursing Officer-EUNICE F. DELGADO for the implementation of Social Pension Program in the Municipality of San Agustin, Isabela 1st semester FY 2021  under check number 204546 dated 06/25/2021 amounting to P</t>
  </si>
  <si>
    <t>2021-08-006408</t>
  </si>
  <si>
    <t>To record additional Liquidation of Cash Advances by the Disbursing Officer-EUNICE F. DELGADO for the implementation of Social Pension Program in the Municipality of San Agustin, Isabela 1st semester FY 2021  under check number 202616 dated 03/2/2021 amou</t>
  </si>
  <si>
    <t>2021-08-006407</t>
  </si>
  <si>
    <t>To record liquidation of Cash Advances by the Disbursing Officer-ALICIA S. TAMAYAO for the implementation of Social Pension Program in the   Municipality of Cabatuan, Isabela 2ND semester 2021  under check number 205238 dated 08/20/2021 amounting to 9,468</t>
  </si>
  <si>
    <t>2021-08-006406</t>
  </si>
  <si>
    <t>To record liquidation of Cash Advances by the Disbursing Officer-Franco G. Lopez for the implementation of Social Pension Program in the   Municipality of Cabatuan, Isabela 1st semester 2021  under check number 204575 dated 06/25/2021 amounting to 294,000</t>
  </si>
  <si>
    <t>2021-08-006405</t>
  </si>
  <si>
    <t>To record liquidation of Cash Advances by the Disbursing Officer-Franco G. Lopez for the implementation of Social Pension Program in the   Municipality of Cabatuan, Isabela 1st semester 2021  under check number 202814 dated 03/09/2021 amounting to 69,000.</t>
  </si>
  <si>
    <t>2021-08-006404</t>
  </si>
  <si>
    <t>To record additional liquidation of Cash Advances by the Disbursing Officer-FRANCO G. LOPEZ for the implementation of Social Pension   Program in the Municipality of Cabatuan, Isabela 2nd semester FY 2020  under check number 199569 dated 8/18/2020 amounti</t>
  </si>
  <si>
    <t>2021-08-006403</t>
  </si>
  <si>
    <t xml:space="preserve">To record  liquidation of Cash Advances by the Disbursing Officer- MYLENE ATTABAN for the implementation of Social Pension Program   in the Municipality of Cabatuan, Isabela 1st semester FY 2020  under check #: 197603 dtd 6/25/2020 amounting to 9,000.00  </t>
  </si>
  <si>
    <t>2021-08-006402</t>
  </si>
  <si>
    <t>To record  liquidation of Cash Advances by the Disbursing Officer-MYLENE E. ATTABAN for the implementation of Social Pension Program in the Municipality of Quezon, Nueva Vizcaya 2nd semester FY 2021 under check #: 205097 dtd 08/10/2021 amounting to Php 3,</t>
  </si>
  <si>
    <t>2021-08-006401</t>
  </si>
  <si>
    <t>To record  liquidation of Cash Advances by the Disbursing Officer-MYLENE E. ATTABAN for the implementation of Social Pension Program in the Municipality of Quezon, Nueva Vizcaya 1st semester FY 2021 under check #: 204602 dtd 06/25/2021 amounting to Php 14</t>
  </si>
  <si>
    <t>2021-08-006400</t>
  </si>
  <si>
    <t>To record  liquidation of Cash Advances by the Disbursing Officer-MYLENE E. ATTABAN for the implementation of Social Pension Program in the Municipality of Quezon, Nueva Vizcaya 1st semester FY 2021 under check #:202745 dtd 3/09/2021 amounting to Php 111,</t>
  </si>
  <si>
    <t>2021-08-006399</t>
  </si>
  <si>
    <t>To record liquidation of Cash Advances by the Disbursing Officer-Mylene E. Attaban for the implementation of Social Pension Program in the Municipality of  Quezon, Nueva Vizcaya 2nd semester 2020 payroll  under check number 199587 dated 08/18/2020 amounti</t>
  </si>
  <si>
    <t>2021-08-006398</t>
  </si>
  <si>
    <t>Liquidation of Cash Advances by the Disbursing Officer-MYLENE E. ATTABAN for the implementation of Social Pension Program in the Municipality of Quezon, Nueva Vizcaya 1st semester FY 2020 under check number 197601 dated 06/25/2020 amounting to Php 6,000.0</t>
  </si>
  <si>
    <t>2021-08-006397</t>
  </si>
  <si>
    <t xml:space="preserve">To record liquidation of Cash Advances by the Disbursing Officer-FRANCO G. LOPEZ for the implementation of Social Pension Program in the Municipality of Benito Soliven, Isabela 2nd semester FY 2021  under check number 204733 dated 06/30/2021 amounting to </t>
  </si>
  <si>
    <t>2021-08-006396</t>
  </si>
  <si>
    <t xml:space="preserve">To record liquidation of Cash Advances by the Disbursing Officer-FRANCO G. LOPEZ for the implementation of Social Pension Program in the Municipality of Benito Soliven, Isabela 1st semester FY 2021  under check number 204581 dated 06/25/2021 amounting to </t>
  </si>
  <si>
    <t>2021-08-006395</t>
  </si>
  <si>
    <t>To record additional liquidation of Cash Advances by the Disbursing Officer-FRANCO G. LOPEZ for the implementation of Social Pension Program in the Municipality of Benito Soliven, Isabela 1st semester FY 2021  under check number 202391 dated 2/16/2021 amo</t>
  </si>
  <si>
    <t>2021-08-006394</t>
  </si>
  <si>
    <t>To record additional liquidation of Cash Advances by the Disbursing Officer-FRANCO G. LOPEZ for the implementation of Social Pension Program in the Municipality of Benito Soliven, Isabela 2nd semester FY 2020  under check number 199447 dated 08/12/2020 am</t>
  </si>
  <si>
    <t>2021-08-006393</t>
  </si>
  <si>
    <t>To record Liquidation of Cash Advances by the Disbursing Officer-MYLENE E. ATTABAN for the implementation of Social Pension Program in the Municipality of Benito Soliven,Isabela 1st semester FY 2020  under check number 197603 dated 06/25/2020 amounting to</t>
  </si>
  <si>
    <t>2021-08-006392</t>
  </si>
  <si>
    <t xml:space="preserve">Liquidation of fund transferred to the Municipality of Alicia, Isabela for the implementation of Social Pension Program 1st semester FY 2020 under ADA number 9900200318 dated 4/23/2020      </t>
  </si>
  <si>
    <t>2021-08-006024</t>
  </si>
  <si>
    <t>28</t>
  </si>
  <si>
    <t>To record Liquidation of Cash Advances by the Disbursing Officer-FRANCO G. LOPEZ for the implementation of Social Pension Program in the Municipality of Maconacon,Isabela 2nd semester FY 2021  under check number 204734 dated 06/30/2021 amounting to Php 73</t>
  </si>
  <si>
    <t>2021-08-006391</t>
  </si>
  <si>
    <t>To record Liquidation of Cash Advances by the Disbursing Officer-FRANCO G. LOPEZ for the implementation of Social Pension Program in the Municipality of Maconacon,Isabela 1st semester FY 2021  under check number 204586 dated 06/25/2021 amounting to Php 36</t>
  </si>
  <si>
    <t>2021-08-006390</t>
  </si>
  <si>
    <t>To record Liquidation of Cash Advances by the Disbursing Officer-FRANCO G. LOPEZ  for the implementation of Social Pension Program in the Municipality of Divilacan,Isabela 2nd semester FY 2021  under check number 204735 dated 06/30/2021 amounting to Php 6</t>
  </si>
  <si>
    <t>2021-08-006389</t>
  </si>
  <si>
    <t>To record  liquidation of Cash Advances by the Disbursing Officer- FRANCO G. LOPEZ  for the implementation of Social Pension Program   in the Municipality of Divilacan, Isabela 1st semester FY 2021  under check #: 204588 dtd 06/25/2021 amounting to 3,000.</t>
  </si>
  <si>
    <t>2021-08-006133</t>
  </si>
  <si>
    <t>To record  liquidation of Cash Advances by the Disbursing Officer- FRANCO G. LOPEZ  for the implementation of Social Pension Program   in the Municipality of Divilacan, Isabela 1st semester FY 2021  under check #: 202799 dtd 3/09/2021 amounting to 45,000.</t>
  </si>
  <si>
    <t>2021-08-006132</t>
  </si>
  <si>
    <t>To record additional liquidation of Cash Advances by the Disbursing Officer- FRANCO G. LOPEZ  for the implementation of Social Pension Program in the Municipality of Divilacan, Isabela 2nd semester FY 2020  under check #: 199418 dtd 8/07/2020 amounting to</t>
  </si>
  <si>
    <t>2021-08-006131</t>
  </si>
  <si>
    <t>To record additional liquidation of Cash Advances by the Disbursing Officer-MYLENE E. ATTABAN for the implementation of Social Pension Program in the Municipality of Villaverde, Nueva Vizcaya 2nd semester FY 2021  under check number 205080 dated 08/06/202</t>
  </si>
  <si>
    <t>2021-08-006129</t>
  </si>
  <si>
    <t xml:space="preserve">To record liquidation of Cash Advances by the Disbursing Officer-MYLENE E. ATTABAN for the implementation of Social Pension Program in the Municipality of Villaverde, Nueva Vizcaya 1st semester FY 2021 under check number 204603 dated 06/25/2021 amounting </t>
  </si>
  <si>
    <t>2021-08-006127</t>
  </si>
  <si>
    <t>To record additional liquidation of Cash Advances by the Disbursing Officer-Mylene E. Attaban for the implementation of Social Pension   Program in the Municipality of  Villaverde, Nueva Vizcaya 2nd semester 2020 under check number 199588 dated 08/18/2020</t>
  </si>
  <si>
    <t>2021-08-006126</t>
  </si>
  <si>
    <t>Liquidation of Cash Advances by the Disbursing Officer-MYLENE E. ATTABAN for the implementation of Social Pension Program in the   Municipality of Villaverde, Nueva Vizcaya 1st semester FY 2020 under check number 197601 dated 06/25/2020 amounting to Php 3</t>
  </si>
  <si>
    <t>2021-08-006125</t>
  </si>
  <si>
    <t>To record additional liquidation of Cash Advances by the Disbursing Officer-Mylene E. Attaban for the implementation of Social Pension   Program in the Municipality of  Bagabag, Nueva Vizcaya 2nd semester 2021 under check number 205133 dated 08/12/2021 am</t>
  </si>
  <si>
    <t>2021-08-006124</t>
  </si>
  <si>
    <t>To record additional liquidation of Cash Advances by the Disbursing Officer-Mylene E. Attaban for the implementation of Social Pension   Program in the Municipality of  Bagabag, Nueva Vizcaya 1st semester 2021 under check number 204613 dated 06/25/2021 am</t>
  </si>
  <si>
    <t>2021-08-006123</t>
  </si>
  <si>
    <t>To record additional liquidation of Cash Advances by the Disbursing Officer-Mylene E. Attaban for the implementation of Social Pension   Program in the Municipality of  Bagabag, Nueva Vizcaya 1st semester 2021 under check number 202813 dated 03/09/2021 am</t>
  </si>
  <si>
    <t>2021-08-006122</t>
  </si>
  <si>
    <t>Liquidation of Cash Advances by the Disbursing Officer-MYLENE E. ATTABAN for the implementation of Social Pension Program in the   Municipality of Bagabag, Nueva Vizcaya 1st semester FY 2020 under check number 197601 dated 06/25/2020 amounting to Php 36,0</t>
  </si>
  <si>
    <t>2021-08-006121</t>
  </si>
  <si>
    <t>To record  the Liquidation of Cash Advances by the Disbursing Officer - PASENCIA T. ANCHETA for the implementation of Livelihood   Assistance Grant to the municipality of Aritao, Nueva Vizcaya under check # 204874 dtd. 07/26/2021 amounting to Php 964,500.</t>
  </si>
  <si>
    <t>2021-08-006726</t>
  </si>
  <si>
    <t xml:space="preserve">To record  the Liquidation of Cash Advances by the Disbursing Officer - PASENCIA T. ANCHETA for the implementation of Livelihood   Assistance Grant to the municipality of Alcala, Cagayan under check # 204160 dtd. 06/16/2021 amounting to Php 599,500.00.   </t>
  </si>
  <si>
    <t>2021-08-006725</t>
  </si>
  <si>
    <t>To record  the Liquidation of Cash Advances by the Disbursing Officer - PASENCIA T. ANCHETA for the implementation of Livelihood   Assistance Grant to the municipality of Bagabag, Nueva Vizcaya under check # 204146 dtd. 06/16/2021 amounting to Php 741,000</t>
  </si>
  <si>
    <t>2021-08-006723</t>
  </si>
  <si>
    <t xml:space="preserve">To record  the Liquidation of Cash Advances by the Disbursing Officer - PASENCIA T. ANCHETA for the implementation of Livelihood   Assistance Grant to the municipality of Baggao, Cagayan under check # 204150 dtd. 06/16/2021 amounting to Php 956,500.00.   </t>
  </si>
  <si>
    <t>2021-08-006722</t>
  </si>
  <si>
    <t>To record  the Liquidation of Cash Advances by the Disbursing Officer - Mr. NOEL T. DOMINGO for the implementation of Livelihood   Assistance Grant to the municipality of San Pablo, Isabela under check # 203844 dtd. 05/21/2021 amounting to Php 334,500.00.</t>
  </si>
  <si>
    <t>2021-08-006721</t>
  </si>
  <si>
    <t>To record  the full Liquidation of Cash Advances by the Disbursing Officer - Mr. NOEL T. DOMINGO for the implementation of Livelihood   Assistance Grant to the municipality of Ambaguio, Nueva Vizcaya under check # 203928 dtd. 03/22/2021 amounting to Php 5</t>
  </si>
  <si>
    <t>2021-08-006720</t>
  </si>
  <si>
    <t>To record  the partial Liquidation of Cash Advances by the Disbursing Officer - Mr. NOEL T. DOMINGO for the implementation of Livelihood Assistance Grant to the municipality of Santa Maria, Isabela under check # 202974 dtd. 03/15/2021 amounting to Php 172</t>
  </si>
  <si>
    <t>2021-08-005945</t>
  </si>
  <si>
    <t>To record  the full Liquidation of Cash Advances by the Disbursing Officer - Mr. NOEL T. DOMINGO for the implementation of Livelihood Assistance Grant to the municipality of San Pablo, Isabela under check # 203848 dtd. 05/21/2021 amounting to Php 195,000.</t>
  </si>
  <si>
    <t>2021-08-005944</t>
  </si>
  <si>
    <t>To record  the partial Liquidation of Cash Advances by the Disbursing Officer - Mr. NOEL T. DOMINGO for the implementation of Livelihood Assistance Grant to the municipality of Rizal Cagayan under check # 203171 dtd. 03/22/2021 amounting to Php 51,000.00.</t>
  </si>
  <si>
    <t>2021-08-005943</t>
  </si>
  <si>
    <t>Liquidation of Cash Advances by the Disbursing Officer - NOEL T. DOIMINGO for Livelihood Assistance Grant implementation in the Municipality of Calayan, Cagayan under check #' 201547 dated 12/17/2020 amounting to Php 40,000.00      Ck#201259</t>
  </si>
  <si>
    <t>2021-08-005942</t>
  </si>
  <si>
    <t>To record Liquidation of Cash Advances by the Disbursing Officer-Mr. FRANCO G. LOPEZ  for the implementation of Social Pension   Program in the Municipality of Santa Maria, Isabela 2nd semester FY 2021  under check number 204732 dated 06/30/2021 amounting</t>
  </si>
  <si>
    <t>2021-08-006120</t>
  </si>
  <si>
    <t>To record Liquidation of Cash Advances by the Disbursing Officer-Mr. FRANCO G. LOPEZ  for the implementation of Social Pension   Program in the Municipality of Santa Maria, Isabela 1st semester FY 2021  under check number 204584 dated 06/25/2021 amounting</t>
  </si>
  <si>
    <t>2021-08-006116</t>
  </si>
  <si>
    <t>To record additional liquidation of fund transferred to the Municipality of Solano, Nueva Vizcaya for the implementation of Social Pension Program 1st semester FY 2020 under check number 196271 dated 4/28/2020 amounting to 15,000.00  Ck#196271</t>
  </si>
  <si>
    <t>2021-08-006451</t>
  </si>
  <si>
    <t>To record additional Liquidation of Cash Advances by the Disbursing Officer-Ms. EUNICE F. DELGADO for the implementation of Social   Pension Program for the Municipality of San Guillermo, Isabela 2ND Semester  FY 2021 under check no. 205091 dtd 08/06/2021</t>
  </si>
  <si>
    <t>2021-08-006115</t>
  </si>
  <si>
    <t>To record additional Liquidation of Cash Advances by the Disbursing Officer-Ms. EUNICE F. DELGADO for the implementation of Social   Pension Program for the Municipality of San Guillermo, Isabela 1st Semester  FY 2021 under check no. 204532 dtd 06/25/2021</t>
  </si>
  <si>
    <t>2021-08-006113</t>
  </si>
  <si>
    <t>To record additional Liquidation of Cash Advances by the Disbursing Officer-Ms. EUNICE F. DELGADO for the implementation of Social   Pension Program for the Municipality of San Guillermo, Isabela 1st Semester  FY 2021 under check no. 202785 dtd 3/9/2021 a</t>
  </si>
  <si>
    <t>2021-08-006110</t>
  </si>
  <si>
    <t>To record Liquidation of Cash Advances by the Disbursing Officer-EUNICE F. DELGADO for the implementation of Social Pension Program in the Municipality of San Guillermo, Isabela 2nd semester FY 2020  under check number 199577 dated 08/18/2020 amounting to</t>
  </si>
  <si>
    <t>2021-08-006109</t>
  </si>
  <si>
    <t>To record iquidation of Cash Advances by the Disbursing Officer- MYLENE ATTABAN  for the implementation of Social Pension Program   in the Municipality of San Guillermo, Isabela 1st semester FY 2020  under check #: 197603 dtd 6/25/2020 amounting to 3,000.</t>
  </si>
  <si>
    <t>2021-08-006107</t>
  </si>
  <si>
    <t>To record Liquidation of Cash Advances by the Disbursing Officer-MS. EUNICE DELGADO for the implementation of Social Pension   Program for the Municipality of Dinapigue, Isabela 2nd Semester  FY 2021 under check no. 204751 dtd 06/30/2021 amounting to 900,</t>
  </si>
  <si>
    <t>2021-08-006106</t>
  </si>
  <si>
    <t>To record Liquidation of Cash Advances by the Disbursing Officer-MS. EUNICE DELGADO for the implementation of Social Pension   Program for the Municipality of Dinapigue, Isabela 1st Semester  FY 2021 under check no. 204544 dtd 06/25/2021 amounting to 45,0</t>
  </si>
  <si>
    <t>2021-08-006103</t>
  </si>
  <si>
    <t>To record Liquidation of Cash Advances by the Disbursing Officer-MS. EUNICE DELGADO for the implementation of Social Pension Program for the Municipality of Dinapigue, Isabela 1st Semester  FY 2021 under check no. 202503 dtd 2/22/2021 amounting to 18,000.</t>
  </si>
  <si>
    <t>2021-08-006100</t>
  </si>
  <si>
    <t>To record additional Liquidation of Cash Advances by the Disbursing Officer-MS. EUNICE DELGADO for the implementation of Social   Pension Program for the Municipality of Dinapigue, Isabela 2nd Semester  FY 2020 under check no. 199454 dtd 8/12/2020 amounti</t>
  </si>
  <si>
    <t>2021-08-006098</t>
  </si>
  <si>
    <t>To record Liquidation of Cash Advances by the Disbursing Officer-LAURITA A. CASTAÑEDA for the implementation of Social   Pension Program in the Municipality of Santa Ana, Cagayan 1st semester FY 2021  under check number 205135 dated 08/12/2021   amounting</t>
  </si>
  <si>
    <t>2021-08-006095</t>
  </si>
  <si>
    <t>To record Liquidation of Cash Advances by the Disbursing Officer-LAURITA A. CASTAÑEDA for the implementation of Social   Pension Program in the Municipality of Santa Ana, Cagayan 1st semester FY 2021  under check number 204565 dated 06/25/2021   amounting</t>
  </si>
  <si>
    <t>2021-08-006093</t>
  </si>
  <si>
    <t xml:space="preserve">To record additional Liquidation of Cash Advances by the Disbursing Officer-LAURITA A. CASTAÑEDA for the implementation of Social   Pension Program in the Municipality of Santa Ana, Cagayan 1st semester FY 2021  under check number 202621 dated 03/2/2021  </t>
  </si>
  <si>
    <t>2021-08-006092</t>
  </si>
  <si>
    <t>To record  liquidation of Cash Advances by the Disbursing Officer- MYLENE ATTABAN  for the implementation of Social Pension Program   in the Municipality of Alfonso Castañeda, Nueva Vizcaya 2ND semester FY 2021  under check #: 204727 dtd 06/30/2021 amount</t>
  </si>
  <si>
    <t>2021-08-006091</t>
  </si>
  <si>
    <t>To record  liquidation of Cash Advances by the Disbursing Officer- MYLENE ATTABAN  for the implementation of Social Pension Program   in the Municipality of Alfonso Castañeda, Nueva Vizcaya 1st semester FY 2021  under check #: 204611 dtd 06/25/2021 amount</t>
  </si>
  <si>
    <t>2021-08-006090</t>
  </si>
  <si>
    <t>To record  liquidation of Cash Advances by the Disbursing Officer- MYLENE ATTABAN  for the implementation of Social Pension Program   in the Municipality of Alfonso Castañeda, Nueva Vizcaya 1st semester FY 2021  under check #: 202805 dtd 3/9/2021 amountin</t>
  </si>
  <si>
    <t>2021-08-006089</t>
  </si>
  <si>
    <t xml:space="preserve">Liquidation of Cash Advances by the Disbursing Officer-MYLENE E. ATTABAN for the implementation of Social Pension Program in the Municipality of Alfonso Castañeda, Nueva Vizcaya 2nd semester FY 2020 under check number 199578 dated 08/18/2020 amounting to </t>
  </si>
  <si>
    <t>2021-08-006088</t>
  </si>
  <si>
    <t>Liquidation of Cash Advances by the Disbursing Officer-MYLENE E. ATTABAN for the implementation of Social Pension Program in the Municipality of Alfonso Catañeda, Nueva Vizcaya 1st semester FY 2020 under check number 197601 dated 06/25/2020 amounting to P</t>
  </si>
  <si>
    <t>2021-08-006087</t>
  </si>
  <si>
    <t>To record liquidations of Fund Transferred in the Municipality of Diadi, Nueva Vizcaya for the implementation of Social Pension Program First Semester FY 2020 under check #: 196312 dated 05/11/2020 amounting to 21,000.00        Ck#196312</t>
  </si>
  <si>
    <t>2021-08-006449</t>
  </si>
  <si>
    <t>To record liquidations of Fund Transferred in the Municipality of Gattaran, Cagayan the implementation of Social Pension Program First   Semester FY 2020 under check #: 196166 dated 4/25/2020 amounting to 180,000.00        Ck#196166</t>
  </si>
  <si>
    <t>2021-08-006447</t>
  </si>
  <si>
    <t>To record Liquidation of Cash Advances by the Disbursing Officer-LAURITA A. CASTAÑEDA for the implementation of Social Pension   Program in the Municipality of Camalaniugan, Cagayan 1st semester FY 2021  under check number 202959 dated 03/15/2021 amountin</t>
  </si>
  <si>
    <t>2021-08-006086</t>
  </si>
  <si>
    <t>To record additional liquidation of Cash Advances by the Disbursing Officer-LAURITA  A. CASTAÑEDA for the implementation of Social   Pension Program in the Municipality of Camalaniugan, Cagayan 2nd semester FY 2020  under check number 199444 dated 08/12/2</t>
  </si>
  <si>
    <t>2021-08-006085</t>
  </si>
  <si>
    <t>Liquidation of Cash Advances by the Disbursing Officer-MYLENE E. ATTABAN for the implementation of Social Pension Program in the   Municipality of Camalaniugan, Cagayan 1st semester FY 2020  under check number 197604 dated 06/25/2020 amounting to Php 66,0</t>
  </si>
  <si>
    <t>2021-08-006081</t>
  </si>
  <si>
    <t>To record liquidations of Fund Transferred in the Municipality of Cauayan City, Isabela for the implementation of Social Pension Program   1st Semester FY 2020 under check #: 196148 dated 04/24/2020 amounting to 6,000.00.        Ck#196148</t>
  </si>
  <si>
    <t>2021-08-006446</t>
  </si>
  <si>
    <t>To record the partial liquidation of cash advance for the implementation of Livelihood Assistance Grant in the municipality of Amulung, Cagayan.  To- NOEL T. DOMINGO under Check # 203383 dated 04/06/21 amounting to P 1, 056,000.00.      Ck#203383</t>
  </si>
  <si>
    <t>2021-08-005915</t>
  </si>
  <si>
    <t>To record the partial liquidation of cash advance for the implementation of Livelihood Assistance Grant in the municipality of Aritao, Nueva Vizcaya.  To- NOEL T. DOMINGO under Check # 203262 dated 03/25/21 amounting to P 1, 034,500.00.      Ck#203262</t>
  </si>
  <si>
    <t>2021-08-005914</t>
  </si>
  <si>
    <t>To record the partial liquidation of cash advance for the implementation of Livelihood Assistance Grant in the municipality of Kasibu, Nueva Vizcaya.  To- NOEL T. DOMINGO under Check # 202982 dated 03/17/21 amounting to P 962,340.00.      Ck#202982</t>
  </si>
  <si>
    <t>2021-08-005913</t>
  </si>
  <si>
    <t>To record the partial liquidation of cash advance for the implementation of Livelihood Assistance Grant in the municipality of Abulug, Cagayan.  To- NOEL T. DOMINGO under Check # 203183 dated 03/24/21 amounting to P 595,000.00.      Ck#203183</t>
  </si>
  <si>
    <t>2021-08-005912</t>
  </si>
  <si>
    <t>To record the partial liquidation of cash advance for the implementation of Livelihood Assistance Grant in the municipality of Baggao, Cagayan.  To- NOEL T. DOMINGO under Check # 203854 dated 05/21/21 amounting to P 173,000.00.            Ck#203854</t>
  </si>
  <si>
    <t>2021-08-005911</t>
  </si>
  <si>
    <t>To recognize the liquidation of cash advance for the implementation of Livelihood Assistance Grant in the municipality of Abulug, Cagayan.  To- NOEL T. DOMINGO under Check # 203185 dated 03/24/21 amounting to P 225,000.00.          Ck#203185</t>
  </si>
  <si>
    <t>2021-08-005910</t>
  </si>
  <si>
    <t>To record the partial liquidation of cash advance for the implementation of Livelihood Assistance Grant in the municipality of Lasam, Cagayan.  To- NOEL T. DOMINGO under Check # 203184 dated 03/24/21 amounting to P 211,000.00.      Ck#203184</t>
  </si>
  <si>
    <t>2021-08-005909</t>
  </si>
  <si>
    <t>To record the partial liquidation of cash advance for the implementation of Livelihood Assistance Grant in the municipality of Aparri, Cagayan.  To- NOEL T. DOMINGO under Check # 203883 dated 05/27/21 amounting to P 1, 171,300.00.        Ck#203883</t>
  </si>
  <si>
    <t>2021-08-005908</t>
  </si>
  <si>
    <t>To record the partial liquidation of cash advance for the implementation of Livelihood Assistance Grant in the municipality of Tuao, Cagayan.  To- NOEL T. DOMINGO under Check # 203884 dated 05/27/21 amounting to P 1, 254,000.00.                Ck#203884</t>
  </si>
  <si>
    <t>2021-08-005907</t>
  </si>
  <si>
    <t>To record the partial liquidation of cash advance for the implementation of Livelihood Assistance Grant in the municipality of Lasam, Cagayan.  To- NOEL DOMINGO under Check # 203889 dated 05/27/21 amounting to P 953,000.00.      Ck#203889</t>
  </si>
  <si>
    <t>2021-08-005904</t>
  </si>
  <si>
    <t>To record the partial liquidation of cash advance for the implementation of Livelihood Assistance Grant in the municipality of Ballesteros, Cagayan.  To- NOEL DOMINGO under Check # 203760 dated 05/14/21 amounting to P 482,700.00.      Ck#203760</t>
  </si>
  <si>
    <t>2021-08-005903</t>
  </si>
  <si>
    <t>To record the partial liquidation of cash advance for the implementation of Livelihood Assistance Grant in the municipality of Dupax del Norte, Nueva Vizcaya. To- NOEL DOMINGO under Check # 202977 dated 03/15/21 amounting to P 511,500.00.      Ck#202977</t>
  </si>
  <si>
    <t>2021-08-005902</t>
  </si>
  <si>
    <t>To record the partial liquidation of cash advance for the implementation of Livelihood Assistance Grant (FLR) in the municipality of Bambang, Nueva Vizcaya. To- NOEL DOMINGO under Check # 202975 dated 03/15/21 amounting to P 563,000.00.              Ck#20</t>
  </si>
  <si>
    <t>2021-08-005901</t>
  </si>
  <si>
    <t>To record the partial liquidation of cash advance for the implementation of Livelihood Assistance Grant in the municipality of Solano, Nueva Vizcaya.  To- NOEL DOMINGO under Check # 202976 dated 03/15/21 amounting to P 736,000.00.      Ck#202976</t>
  </si>
  <si>
    <t>2021-08-005900</t>
  </si>
  <si>
    <t>To record the partial liquidation of cash advance for the implementation of Livelihood Assistance Grant in the municipality of Pamplona, Cagayan.  To- NOEL DOMINGO under Check # 203265 dated 03/25/21 amounting to P 965,000.00.      Ck#203265</t>
  </si>
  <si>
    <t>2021-08-005899</t>
  </si>
  <si>
    <t>To record the partial liquidation of cash advance for the implementation of Livelihood Assistance Grant in the municipality of Abulug, Cagayan.  To- NOEL DOMINGO under Check # 203189 dated 03/25/21 amounting to P 260,000.00.              Ck#203189</t>
  </si>
  <si>
    <t>2021-08-005898</t>
  </si>
  <si>
    <t>To record the partial liquidation of cash advance for the implementation of Livelihood Assistance Grant in the municipality of Gonzaga, Cagayan.  To- NOEL DOMINGO under Check # 203192 dated 03/30/21 amounting to P 1,356,500.00.          Ck#203192</t>
  </si>
  <si>
    <t>2021-08-005897</t>
  </si>
  <si>
    <t>Liquidation of Cash Advances by the Disbursing Officer-MS. LAURITA A. CASTAÑEDA  for the implementation of Social Pension Program for the   Municipality of Sta. Praxedes, Cagayan  2nd Semester  FY 2021 under check no. 204998 dtd 07/30/2021 amounting to 87</t>
  </si>
  <si>
    <t>2021-08-006078</t>
  </si>
  <si>
    <t>Liquidation of Cash Advances by the Disbursing Officer-MS. LAURITA A. CASTAÑEDA  for the implementation of Social Pension Program for the   Municipality of Sta. Praxedes, Cagayan  1st Semester  FY 2021 under check no. 204563 dtd 06/25/2021 amounting to 24</t>
  </si>
  <si>
    <t>2021-08-006077</t>
  </si>
  <si>
    <t>Liquidation of Cash Advances by the Disbursing Officer - MR. MARCIANO DAMEG - used for the implementation of CCAM in Alfonso Castaneda, Nueva Vizcaya under check # 204479 dated 6-25-21      Ck#204479</t>
  </si>
  <si>
    <t>2021-08-005881</t>
  </si>
  <si>
    <t>Liquidation of Cash Advances by the Disbursing Officer - MR. MARCIANO DAMEG - used for the implementation of CCAM in Sta. Ana, Cagayan under check # 203955 dated 6-1-21      Ck#203955</t>
  </si>
  <si>
    <t>2021-08-005880</t>
  </si>
  <si>
    <t>2021-08-005879</t>
  </si>
  <si>
    <t>Liquidation of Cash Advances by the Disbursing Officer - MR. MARCIANO DAMEG - used for the implementation of CCAM in Palanan, Isabela under check # 203944 dated 6-1-21      Ck#203944</t>
  </si>
  <si>
    <t>2021-08-005878</t>
  </si>
  <si>
    <t>Liquidation of Cash Advances by the Disbursing Officer - MR. MARCIANO DAMEG - used for the implementation of CCAM in Maconacon, Isabela under check # 203933 dated 6-1-21      Ck#203933</t>
  </si>
  <si>
    <t>2021-08-005877</t>
  </si>
  <si>
    <t>Liquidation of Cash Advances by the Disbursing Officer - MR. MARCIANO DAMEG - used for the implementation of CCAM in Divilacan, Isabela under check # 203244 dated 3-25-21      Ck#203244</t>
  </si>
  <si>
    <t>2021-08-005876</t>
  </si>
  <si>
    <t>To record the partial liquidation of cash advance for the implementation of Livelihood Assistance Grant in the municipality of Bambang, Nueva Vizcaya.  To- PASENCIA T. ANCHETA under Check # 204442 dated 06/24//21 amounting to P 516,500.00.              Ck</t>
  </si>
  <si>
    <t>2021-08-005906</t>
  </si>
  <si>
    <t>To record the partial liquidation of cash advance for the implementation of Livelihood Assistance Grant in the municipality of Solano, Nueva Vizcaya.  To- PASENCIA T. ANCHETA under Check # 204149 dated 06/16//21 amounting to P 935,500.00.          Ck#2041</t>
  </si>
  <si>
    <t>2021-08-005905</t>
  </si>
  <si>
    <t>Liquidation of Cash Advances by the Disbursing Officer - MR. CECIL ARAO - used for meals and other emergency needs during disaster operations for COVID 19 under check# 203401 dated April 8, 2021      Ck#203401</t>
  </si>
  <si>
    <t>2021-08-005875</t>
  </si>
  <si>
    <t xml:space="preserve">Liquidation of Cash Advances by the Disbursing Officer - MR. CECIL ARAO -  used for meals and other emergency needs during disaster operations for Typhoon Bising and COVID 19 under the following details:    Check #       Chk Date        Amount    203593  </t>
  </si>
  <si>
    <t>2021-08-005874</t>
  </si>
  <si>
    <t>Liquidation of Cash Advances by the Disbursing Officer - MR. ROMMEL S. GAMIAO - used for payment of CFW to 3 families w/ totally damaged houses in the municipality of Alfonso Castaneda, Nueva Vizcaya re: typhoon Ulysses under check # 203800 dated 05/21/20</t>
  </si>
  <si>
    <t>2021-08-005873</t>
  </si>
  <si>
    <t>Liquidation of Cash Advances by the Disbursing Officer - MR. ROMMEL S. GAMIAO -  used for payment of ESA to 3 families w/ totally damaged houses in the municipality of Alfonso Castaneda, Nueva Vizcaya re: typhoon Ulysses under check # 203786 dated 05/21/2</t>
  </si>
  <si>
    <t>2021-08-005872</t>
  </si>
  <si>
    <t>Liquidation of Cash Advances by the Disbursing Officer - MR. MARCIANO DAMEG - used for the implementation of CCAM in Dupax Del Norte, Nueva Vizcaya under check # 204620 dated 6-30-21      Ck#204620</t>
  </si>
  <si>
    <t>2021-08-005871</t>
  </si>
  <si>
    <t>Liquidation of Cash Advances by the Disbursing Officer - MR. MARCIANO DAMEG - used for the implementation of CCAM in San Guillermo, Isabela under check # 204493 dated 6-25-21      Ck#204493</t>
  </si>
  <si>
    <t>2021-08-005870</t>
  </si>
  <si>
    <t>Liquidation of Cash Advances by the Disbursing Officer - MR. MARCIANO DAMEG - used for the implementation of CCAM in Bayombong, Nueva Vizcaya under check # 204373 dated 6-25-21      Ck#204373</t>
  </si>
  <si>
    <t>2021-08-005869</t>
  </si>
  <si>
    <t>Liquidation of Cash Advances by the Disbursing Officer - MR. MARCIANO DAMEG - used for the implementation of CCAM in Bagabag, Nueva Vizcaya under check # 203950 dated 6-25-21      Ck#203950</t>
  </si>
  <si>
    <t>2021-08-005868</t>
  </si>
  <si>
    <t>Liquidation of Cash Advances by the Disbursing Officer - MR. MARCIANO DAMEG - used for the implementation of CCAM in Sta. Fe, Nueva Vizcaya under check # 203940 dated 6-1-21      Ck#203940</t>
  </si>
  <si>
    <t>2021-08-005867</t>
  </si>
  <si>
    <t>Liquidation of Cash Advances by the Disbursing Officer - MR. MARCIANO DAMEG - used for the implementation of CCAM in Roxas, Isabela under check # 203254 dated 3-25-21      Ck#203254</t>
  </si>
  <si>
    <t>2021-08-005866</t>
  </si>
  <si>
    <t>2021-08-005865</t>
  </si>
  <si>
    <t>Liquidation of Cash Advances by the Disbursing Officer - MR. MARCIANO DAMEG - used for the implementation of CCAM in Bambang, Nueva Vizcaya under check # 203253 dated 3-25-21      Ck#203253</t>
  </si>
  <si>
    <t>2021-08-005864</t>
  </si>
  <si>
    <t>Liquidation of Cash Advances by the Disbursing Officer - MR. MARCIANO DAMEG - used for the implementation of CCAM in Kayapa, Nueva Vizcaya under check # 203252 dated 3-25-21      Ck#203252</t>
  </si>
  <si>
    <t>2021-08-005863</t>
  </si>
  <si>
    <t>Liquidation of Cash Advances by the Disbursing Officer - MR. MARCIANO DAMEG - used for the implementation of CCAM in Mallig, Isabela under check # 203250 dated 3-25-21      Ck#203250</t>
  </si>
  <si>
    <t>2021-08-005862</t>
  </si>
  <si>
    <t>2021-08-005861</t>
  </si>
  <si>
    <t>Liquidation of fund transfer to LGUs: To record liquidation of fund transfer to the Municipality of Ambaguio, Nueva Vizcaya for the   implementation of Social Pension Program 1st Semester CY 2020 under check# 196258 dtd 4/28/2020 amounting to Php 18,000.0</t>
  </si>
  <si>
    <t>2021-08-006526</t>
  </si>
  <si>
    <t>Liquidation of Cash Advances by the Disbursing Officer - MS. LAURITA CASTANEDA - used forthe payment of assessed HAF's from the province of isabela under Check # 196251 dated 04/28/20      Ck#196251</t>
  </si>
  <si>
    <t>2021-08-005860</t>
  </si>
  <si>
    <t>Liquidation of Cash Advances by the Disbursing Officer - MS. LAURITA CASTANEDA - used for the payment of Area Supervisors of Basco, Batanes for the period Dec 1-31, 2019 under check# 196059 dated April 16, 2020      Ck#196059</t>
  </si>
  <si>
    <t>2021-08-005859</t>
  </si>
  <si>
    <t>Date/Time Printed  :      September 10, 2021  10:21:51 AM</t>
  </si>
  <si>
    <t xml:space="preserve">To adjust JEV-2021-08-006730 dated August 31, 2021 for the restoration of cash due to cancellation. - under recording - .04    Recorded as 6,860.28 should be 6,860.32    To recognize adjusting entry due to check was subsequently cancelled and restoration </t>
  </si>
  <si>
    <t>2021-08-006762</t>
  </si>
  <si>
    <t>To recognize adjusting entry of Due to BIR Subsidiary Ledger / of  Isabela United Doctors Medical Center, Incorporated  due to unrecorded amended return to Bureau of Internal Revenue ( BIR ) Tax Remittance Advice / TRA for the month of May and June 2021 a</t>
  </si>
  <si>
    <t xml:space="preserve">Cash  Tax Remittance Advice </t>
  </si>
  <si>
    <t>2021-08-006748</t>
  </si>
  <si>
    <t>To recognize adjusting entry due to unrecorded reverasal of receivable account of Due from Officers and Employees Subsidiary Ledger /   SL of Den Christ D. Telan as of August 31, 2021 amounting to P       270.00 .      OTHER JEV TRANSACTION UNDER FUND CLU</t>
  </si>
  <si>
    <t>2021-08-006728</t>
  </si>
  <si>
    <t xml:space="preserve">To recognize adjusting entry due to under recording regarding : Due from Officers and Employees Subsidiary Ledger ( SL ) of Ivy Agtarap Pasaraba   as of August 31, 2021 amounting to 0.01 .      OTHER JEV TRANSACTION UNDER FUND CLUSTER 01 MDS ACCOUNT  </t>
  </si>
  <si>
    <t>2021-08-006727</t>
  </si>
  <si>
    <t>To record adjustment re:remittance of MBA SALARY LOAN for the month of  August 2021  To:Mutual Benefit Association with JEV no; 2021-08-006376 dtd 8/31/21 under LDDAP-ADA No. 0101101-08-0992-2021 dated 08/31/2021 mounting to 1,500.09 due to non-accomodati</t>
  </si>
  <si>
    <t>2021-08-006716</t>
  </si>
  <si>
    <t>To record adjustment re:remittance of MBA contribution of MOA workers for the month of  August 2021  To:Mutual Benefit Association with JEV no; 2021-08-006375 dtd 8/31/21 under LDDAP-ADA No. 0101101-08-0992-2021 dated 08/31/2021 mounting to 2,200.00 due t</t>
  </si>
  <si>
    <t>2021-08-006715</t>
  </si>
  <si>
    <t>To record adjustment re: remittance of MBA contribution for the month of  August 2021  To:Mutual Benefit Association with JEV no; 2021-08-006374 under LDDAP-ADA No. 0101101-08-0992-2021 dated 08/31/2021 amounting to 1,450.00 due to non-accomodation in Aug</t>
  </si>
  <si>
    <t>2021-08-006714</t>
  </si>
  <si>
    <t>To record adjustment re: DSWD of KALAHI CIDDS(COS-MOA) staff salaries for July 26 to August 31  To:JIMENEZ, HERIBERT L.with JEV no: 2021-08-006605 under LDDAP ADA no: 0101101-08-0993-2021 dtd 8/31/21 amouting to 46,135.65 due to non-accomodation in August</t>
  </si>
  <si>
    <t>2021-08-006713</t>
  </si>
  <si>
    <t xml:space="preserve">To recognize the adjustment re:  payment of Meals &amp; Snacks Re: Kss Orientation   To: CROWN LODGE INC. under LDDAP-ADA No. 0101101-08-0888-2021 Dated 08/04/2021  due to: overstated cash (understated ACIC for additional ADA) amounting to:  4,068.75         </t>
  </si>
  <si>
    <t>2021-08-006710</t>
  </si>
  <si>
    <t>Adjustment on the recorded liquidation of Fund Transferred to LGU Piat, Cagayan due to the return of unspent cash under OR# 9893272 dtd 8/31/2021 and check # 196089 dtd. 4/17/2021.  (REF:  JEV-2021-08-006252)    NOTE:  Subsidies previously received by ben</t>
  </si>
  <si>
    <t>2021-08-006385</t>
  </si>
  <si>
    <t>Date/Time Printed  :      September 10, 2021  10:16:14 AM</t>
  </si>
  <si>
    <t>To recognize payment of DSWD of KALAHI CIDDS(COS-MOA) staff salaries for July 26 to August 31 , 2021  To:JIMENEZ, HERIBERT L. under LDDAP ADA no: 0101101-08-0993-2021 dtd 8/31/21 amouting to 46,135.65    PAMANA  50211990    BOOK_LDDAP_ADA       AUGUST 202</t>
  </si>
  <si>
    <t>2021-08-006605</t>
  </si>
  <si>
    <t xml:space="preserve">To recognize the remittance of MBA SALARY LOAN for the month of  August 2021  To: Mutual Benefit Association under LDDAP-ADA No. 0101101-08-0992-2021 dated 08/31/2021 amounting to 1,500.09    5021199000  ICTMS    LDDAP_ADA BOOK        AUGUST 2021         </t>
  </si>
  <si>
    <t>2021-08-006376</t>
  </si>
  <si>
    <t>To recognize the remittance of MBA contribution of MOA workers for the month of  August 2021  To: Mutual Benefit Association under LDDAP-ADA No. 0101101-08-0992-2021 dated 08/31/2021 mounting to 2,200.00    5021199000  ICTMS  DRMD  SFP  GAS    LDDAP_ADA B</t>
  </si>
  <si>
    <t>2021-08-006375</t>
  </si>
  <si>
    <t>To recognize the remittance of MBA contribution for the month of  August 2021  To: Mutual Benefit Association under LDDAP-ADA No. 0101101-08-0992-2021 dated 08/31/2021    5021199000  SLP    LDDAP_ADA BOOK        AUGUST 2021          Ck#9900210992</t>
  </si>
  <si>
    <t>2021-08-006374</t>
  </si>
  <si>
    <t>To recognize the remittance of Pag-ibig Fund Contribution  for the month of August 2021   To: HDMF-Pag-ibig under LDDAP-ADA No. 0101101-08-0990-2021 dated 8/27/2021    310100100002000  5010102000      Ck#9900210990</t>
  </si>
  <si>
    <t>Pag-IBIG Contributions</t>
  </si>
  <si>
    <t>Due to Pag-IBIG</t>
  </si>
  <si>
    <t>2021-08-006742</t>
  </si>
  <si>
    <t>To recognize the payment of financial assistance re: cost of hospitalization   To:ST. PAUL HOSPITAL OF TUGUEGARAO, INC. under LDDAP-ADA No.0101101-08-0987-2021 dated 8/27/2021    320104100001000  5021499000        Ck#9900210987</t>
  </si>
  <si>
    <t>2021-08-006690</t>
  </si>
  <si>
    <t>To recognize the payment of financial assistance re: cost of hospitalization   To: CAGAYAN UNITED DOCTORS MEDICAL CENTER OF TUGUEGARAO CITY, INC. under LDDAP-ADA No. 0101101-08-0988-2021 dated 8/27/2021    320104100001000  5021499000    Fa- Eduardo Babara</t>
  </si>
  <si>
    <t>2021-08-006688</t>
  </si>
  <si>
    <t>To recognize the payment of financial assistance re: cost of hospitalization   To: DIVINE MERCY WELLNESS CENTER under LDDAP-ADA No.0101101-08-0989-2021 dated 8/27/2021    Fa-aliyah Reigne Tangan    320104100001000  5021499000      Ck#9900210989</t>
  </si>
  <si>
    <t>2021-08-006687</t>
  </si>
  <si>
    <t xml:space="preserve">To recognize the payment of  Payment Of Meals, Use Of Conference Hall And Accomodation For The Conduct Of The Ldi For Cy 2021 "facilitating Change And Innovation" Batch 3&amp;4  To: CROWN LODGE INC. under LDDAP-ADA No.  0101101-08-0991-2021 Dated 8/27/2021   </t>
  </si>
  <si>
    <t>2021-08-006685</t>
  </si>
  <si>
    <t>To recognize payment of Financial Assistance to MR. REYNOLD WILBERT TONGDO of Caamagui Ist, Ilagan City, Isabela to defray cost of hospitalization of his mother, CLEOTILDE L. TONGDO  To: CAGAYAN UNITED DOCTORS MEDICAL CENTER under LDDAP ADA no: 0101101-08</t>
  </si>
  <si>
    <t>2021-08-006515</t>
  </si>
  <si>
    <t>To recognize payment of Financial Assistance to MS. ROCHELLE A. TABUNO of Poblacion, Cabugao, Apayao to defray cost of hospitalization of her son JACOB PANG-ITAN  To: CAGAYAN UNITED DOCTORS MEDICAL CENTER under LDDAP ADA no: 0101101-08-0988-2021 dtd 8/27/</t>
  </si>
  <si>
    <t>2021-08-006510</t>
  </si>
  <si>
    <t>To recognize payment of Financial Assistance to MR HENRY RIVERA  of Sta Filomena,Abulug, Cagayan to defray cost of hospitalization of her grandchild KENJIE ISRAEL  To: CAGAYAN UNITED DOCTORS MEDICAL CENTER under LDDAP ADA no: 0101101-08-0988-2021 dtd 8/27</t>
  </si>
  <si>
    <t>2021-08-006504</t>
  </si>
  <si>
    <t xml:space="preserve">To recognize payment of Financial Assistance to MRS. RIZALINA M. SORIANO of Maddarulug, Solana, Cagayan to defray cost of hospitalization of her brother  ARNOLD C. MAGORA  To: CAGAYAN UNITED DOCTORS MEDICAL CENTER under LDDAP ADA no: 0101101-08-0988-2021 </t>
  </si>
  <si>
    <t>2021-08-006497</t>
  </si>
  <si>
    <t>To recognize payment of Financial Assistance to MRS. REMA T. JUAN of Dassun, Solana, Cagayan to defray cost of hospitalization of her father RODOLFO C. JUAN  To: DIVINE MERCY WELLNESS CENTER under LDDAP ADA no: 0101101-08-0989-2021 dtd 8/27/21 amounting t</t>
  </si>
  <si>
    <t>2021-08-006485</t>
  </si>
  <si>
    <t>To recognize payment of Financial Assistance to MR. VINCENT LLOYD BAUIT of Bagumbayan, Tuao, Cagayan to defray cost of hospitalization of hIS cousin ROBERTO CATINDOY  To: DIVINE MERCY WELLNESS CENTER under LDDAP ADA no: 0101101-08-0989-2021 dtd 8/27/21 am</t>
  </si>
  <si>
    <t>2021-08-006481</t>
  </si>
  <si>
    <t>To recognize payment of Financial Assistance to MRS. LERMA L. TAMAGON of Dodan, Penablanca, Cagayan to defray cost of hospitalization of her grandchild RICA MAE TAMAGON.  To: DIVINE MERCY WELLNESS CENTER under LDDAP ADA no: 0101101-08-0989-2021 dtd 8/27/2</t>
  </si>
  <si>
    <t>2021-08-006476</t>
  </si>
  <si>
    <t>To recognize remittances of PAG-IBIG MULTI-PURPOSE LOAN (CALAMITY LOAN)for the month of August 2021  To: HDMF PAG-IBIG under LDDAP ADA no: 0101101-08-0990-2021 dtd 8/27/21 amounting to 3,470.17    20201030  SLP    LDDAP_ADA BOOK         AUGUST 2021      C</t>
  </si>
  <si>
    <t>2021-08-006388</t>
  </si>
  <si>
    <t>To recognize remittances of PAG-IBIG MULTI-PURPOSE LOAN(MPL) for the month of Auust 2021  To: HDMF PAG-IBIG under LDDAP ADA no: 0101101-08-0990-2021 dtd 8/27/21 amounting to 3,189.84    JENALYN CABUYADO ET.AL    20201030  SLP    LDDAP_ADA BOOK         AUG</t>
  </si>
  <si>
    <t>2021-08-006387</t>
  </si>
  <si>
    <t xml:space="preserve">To recognize remittances of PAG-IBIG CONTRIBUTION(MP2 MODIFIED PAG-IBIG II) for the month of Auust 2021  To: HDMF PAG-IBIG under LDDAP ADA no: 0101101-08-0990-2021 dtd 8/27/21 amounting to 4,000.00    20201030  SLP    LDDAP_ADA BOOK         AUGUST 2021   </t>
  </si>
  <si>
    <t>2021-08-006386</t>
  </si>
  <si>
    <t xml:space="preserve">To recognize the remittance of Philhealth Contributions for the month of August  2021   To: Philippine Health Insurance Corporation under LDDAP-ADA No. 0101101-08-0986-2021 dated 8/26/2021 439,610.7    50211990    BOOK_LDDAP_ADA        AUGUST 2021        </t>
  </si>
  <si>
    <t>PhilHealth Contributions</t>
  </si>
  <si>
    <t>2021-08-006717</t>
  </si>
  <si>
    <t>To recognize the payment of 4 Units Wheel Barrow   To: RM CIRCLE STORE under LDDAP-ADA No. 0101101-08-0983-2021 Dated 8/26/21    320101100001000  5029999000          Ck#9900210983</t>
  </si>
  <si>
    <t>2021-08-006695</t>
  </si>
  <si>
    <t>To recognize the payment of Meals For The Conduct Of Regional Budget Steering Committee   To: MA. CRISTINA C. MONTANIEL / VALERIANO GRILLE under LDDAP-ADA No. 0101101-08-0985-2021 Dated 8/26/2021    350100100001000  5029999000        Ck#9900210985</t>
  </si>
  <si>
    <t>2021-08-006691</t>
  </si>
  <si>
    <t>To recognize payment of 45 pcs. Zip pouch kit for tokens to participants during the conduct of Disaster Preparedness training  To: SIX STARS TRADING/KEVIN JUDE EUGENIO under LDDAP ADA no; 0101101-08-0984 dated 8/26/21 amounting to 9,369.65    50202010  HA</t>
  </si>
  <si>
    <t>2021-08-006542</t>
  </si>
  <si>
    <t xml:space="preserve">To recognize the payment of foster subsidy for foster child for the month of August 2021  To: RINGOR, SHIRLEY et. al. under LDDAP-ADA No. 0101101-08-0982-2021 dated 08/262021 amounting to 366,000.00    320104100001000  5021499000    BOOK_LDDAP_ADA        </t>
  </si>
  <si>
    <t>2021-08-006538</t>
  </si>
  <si>
    <t>To recognize payment of Salaries of Job order Workers for the period August 1-15, 2021  To: ROMMEL S. MOSTOLES under LDDAP ADA no: 0101101-08-0981-2021 dted 8/26/21 amounting to 6,250.96    50211990  CRCF    BOOK_LDDAP_ADA       AUGUST 2021        Ck#9900</t>
  </si>
  <si>
    <t>2021-08-006473</t>
  </si>
  <si>
    <t xml:space="preserve">To recognize payment of Salaries of Job order Workers for the period August 1-15, 2021  To: MARLYN APALIN ET.AL. under LDDAP ADA no: 0101101-08-0981-2021 dted 8/26/21 amounting to 31,554.32    50211990  COMBASED    BOOK_LDDAP_ADA       AUGUST 2021        </t>
  </si>
  <si>
    <t>2021-08-006472</t>
  </si>
  <si>
    <t xml:space="preserve">To recognize payment of Salaries of Job order Workers for the period August 1-15, 2021  To: MARILEN FELICIANO ET. AL under LDDAP ADA no: 0101101-08-0981-2021 dted 8/26/21 amounting to 66,376.68    50211990  DRRP    BOOK_LDDAP_ADA       AUGUST 2021        </t>
  </si>
  <si>
    <t>2021-08-006470</t>
  </si>
  <si>
    <t>To recognize payment of Salaries of Job order Workers for the period August 1-15, 2021  To: JAZREEL ARUGAY ET.AL. under LDDAP ADA no: 0101101-08-0981-2021 dted 8/26/21 amounting to98,820.00    50211990  SOCPEN    BOOK_LDDAP_ADA       AUGUST 2021        Ck</t>
  </si>
  <si>
    <t>2021-08-006468</t>
  </si>
  <si>
    <t>To recognize payment of Salaries of Job order Workers for the period August 1-15, 2021  To: CARLO ROSUMAN ET. AL. under LDDAP ADA no: 0101101-08-0981-2021 dted 8/26/21 amounting to 35,971.36    50211990  SOCPEN    BOOK_LDDAP_ADA       AUGUST 2021        C</t>
  </si>
  <si>
    <t>2021-08-006467</t>
  </si>
  <si>
    <t>To recognize payment of Salaries of Job order Workers for the period August 1-15, 2021  To: JENNIE PILLOS under LDDAP ADA no: 0101101-08-0981-2021 dted 8/26/21 amounting to 6,761.18    50211990  TARA    BOOK_LDDAP_ADA       AUGUST 2021        Ck#990021098</t>
  </si>
  <si>
    <t>2021-08-006466</t>
  </si>
  <si>
    <t>To recognize payment of Salaries of Job order Workers for the period August 1-15, 2021  To: REBECCA COBALLS under LDDAP ADA no: 0101101-08-0981-2021 dted 8/26/21 amounting to 5,514.83    50211990  TARA    BOOK_LDDAP_ADA       AUGUST 2021        Ck#9900210</t>
  </si>
  <si>
    <t>2021-08-006465</t>
  </si>
  <si>
    <t xml:space="preserve">To recognize payment of Salaries of Job order Workers for the period August 1-15, 2021  To: LORIEJANE TAMAYAO ET.AL. under LDDAP ADA no: 0101101-08-0981-2021 dted 8/26/21 amounting to 76,154.66    50211990  DRRP    BOOK_LDDAP_ADA       AUGUST 2021        </t>
  </si>
  <si>
    <t>2021-08-006464</t>
  </si>
  <si>
    <t>To recognize payment of Salaries of Job Order Workers for the period of August 1-15, 2021  To:MARJORIE BUNAGAN. under LDDAP ADA no: 0101101-08-0981-2021 amounting to 6,398.00    50211990  TARA    BOOK_LDDAP_ADA       AUGUST 2021          Ck#9900210981</t>
  </si>
  <si>
    <t>2021-08-006435</t>
  </si>
  <si>
    <t>To recognize payment of Salaries of Job Order Workers for the period of August 1-15, 2021  To: FERDINAND GARCIA under LDDAP ADA no: 0101101-08-0981-2021 amounting to 5,453.46    50211990  TARA    BOOK_LDDAP_ADA       AUGUST 2021          Ck#9900210981</t>
  </si>
  <si>
    <t>2021-08-006432</t>
  </si>
  <si>
    <t>To recognize payment of Salaries of Job Order Workers for the period of August 1-15, 2021  To: CHRISTOPHER FRONDA ET. AL. under LDDAP ADA no: 0101101-08-0981-2021 amounting to 51,660.52    50211990  CRCF    BOOK_LDDAP_ADA       AUGUST 2021              Ck</t>
  </si>
  <si>
    <t>2021-08-006427</t>
  </si>
  <si>
    <t>To recognize the remittance of Pag-ibig Contribution , Pag-ibig Multi-Purpose Loan (MPL) and Calamity Loan for the month of August  2021  To: HDMF-Pag-ibig under LDDAP-ADA No. 0101101-08-0974-2021 dated 08/25/2021 amounting to  421,821.18       BOOK_LDDAP</t>
  </si>
  <si>
    <t>2021-08-006719</t>
  </si>
  <si>
    <t>To recognize the payment of financial assistance re: cost of hospitalization   To: DIVINE MERCY WELLNESS CENTER INC. under LDDAP-ADA No. 0101101-08-0979-2021 dated 8/25/2021    320104100001000  5021499000        Ck#9900210979</t>
  </si>
  <si>
    <t>2021-08-006697</t>
  </si>
  <si>
    <t>To recognize the remittance of MBA Contributions and Loans for the month of AUgust 2021  To: Mutual Benefit Association under LDDAP-ADA No. 0101101-08-0976-2021 dated 8/25/2021    MBA Cont - 10550  MBA Loan - 14984.95      Ck#9900210976</t>
  </si>
  <si>
    <t>2021-08-006675</t>
  </si>
  <si>
    <t>To recognize replacement of staled check no. 202491 &amp; 200460 dtd. 02/22/2021 &amp; 10/28/2020  To: AGAPITO MONTANEZMunder check no: 205305 dtd 8/25/21 amounting to 16,000.00    BOOK_MDS_CHECK      AUGUST 2021              Ck#205305</t>
  </si>
  <si>
    <t>2021-08-006590</t>
  </si>
  <si>
    <t>To recognize refund of SWEAPLOAN deduction for the month of August 2021  To: MARK JEROME VERSOZA under LDDAP ADA no: 0101101-08-0977-2021 dtd 8/25/21 amounting to 3,458.34    50101020  SLP    BOOK_LDDAP_ADA        AUGUST 2021      Ck#9900210977</t>
  </si>
  <si>
    <t>2021-08-006583</t>
  </si>
  <si>
    <t>To recognize refund of GSIS CONSOLOAN deduction for the month of August 2021  To: MARGARITA P. CUSIPAG under LDDAP ADA no: 0101101-08-0977-2021 dtd 8/25/21 amounting to 5,922.54    50101020  CENTERS    BOOK_LDDAP_ADA        AUGUST 2021          Ck#9900210</t>
  </si>
  <si>
    <t>Due to GSIS</t>
  </si>
  <si>
    <t>2021-08-006582</t>
  </si>
  <si>
    <t>To recognize Payment of Travelling Expense incurred while on official travel  To: ROSITA MALABAD ET. AL. under LDDAP ADA no: 0101101-08-0977-2021 dtd 8/24/21 amounitng to 24,830.00    AICS  TARA  50201010    BOOK_LDDAP_ADA        AUGUST 2021          Ck#9</t>
  </si>
  <si>
    <t>2021-08-006574</t>
  </si>
  <si>
    <t>To recognize payment of salary of DSWD staff for the period July 1-7, 2021 as PDO 1  To; Christine Donato under LDDAP ADA no: 0101101-08-0977-2021 dtd 8/24/21 amounting to 5391.58    50211990  socpen    BOOK_LDDAP_ADA         AUGUST 2021      Ck#990021097</t>
  </si>
  <si>
    <t>2021-08-006568</t>
  </si>
  <si>
    <t>To recognize payment of Financial Assistance to MR. DOMINADOR G. MABBORANG  of Bagay, Tuguegarao City to defray cost of hospitalization of his daughter, MAE A. MABBORANG  To:ST. PAUL HOSPITAL OF TUGUEGARAO, INC. under LDDAP ADA no: 0101101-08-0978-2021 dt</t>
  </si>
  <si>
    <t>2021-08-006530</t>
  </si>
  <si>
    <t>To recognize payment of Financial Assistance to MRS. MARILYN A. CABUGAO of Ugac Norte, Tuguegarao City to defray cost of hospitalization of her daughter, LEINALYN A. CABIGAO  To:ST. PAUL HOSPITAL OF TUGUEGARAO, INC. under LDDAP ADA no: 0101101-08-0978-202</t>
  </si>
  <si>
    <t>2021-08-006528</t>
  </si>
  <si>
    <t>To recognize payment of Financial Assistance to MR. JOSE CARLSON DELA ROSA of Centro-1, Tuguegarao City to defray cost of hospitalization of his aunt, LEONOR R. DELA ROSA  To:ST. PAUL HOSPITAL OF TUGUEGARAO, INC. under LDDAP ADA no: 0101101-08-0978-2021 d</t>
  </si>
  <si>
    <t>2021-08-006523</t>
  </si>
  <si>
    <t>To recognize payment of Financial Assistance to MRS. LUZVIMINDA L. MACASIO of Caabanbanan Sur, Gonzaga, Cagayan to defray cost of hospitalization of her cousin, GUILBERT A. LORENZO  To: ST. PAUL HOSPITAL OF TUGUEGARAO, INC. under LDDAP ADA no: 0101101-08-</t>
  </si>
  <si>
    <t>2021-08-006522</t>
  </si>
  <si>
    <t>To recognize payment of Financial Assistance to MR. MARK JOHN PINEDA of Ugac Sur, Tuguegarao City to defray cost of hospitalization of his uncle, DOMINADOR T. AGUSTIN  To:ST. PAUL HOSPITAL OF TUGUEGARAO, INC. under LDDAP ADA no: 0101101-08-0978-2021 dtd 8</t>
  </si>
  <si>
    <t>2021-08-006521</t>
  </si>
  <si>
    <t>To recognize payment of Financial Assistance to MRS.VANESSA JOY P. LADDARAN of Camasi, Penablanca, Cagayan to defray cost of hospitalization of her husband, ALEJO T. LADDARAN  To: DIVINE MERCY WELLNESS CENTER under LDDAP ADA no: 0101101-08-0979-2021 dtd 8</t>
  </si>
  <si>
    <t>2021-08-006520</t>
  </si>
  <si>
    <t>To recognize payment of Financial Assistance to MRS. PERLINA S. EVANGELISTA of Smart, Gonzaga, Cagayan to defray cost of hospitalization of her spouse, HONORIO S. EVANGELISTA  To: CAGAYAN UNITED DOCTORS MEDICAL CENTER under LDDAP ADA no: 0101101-08-0980-2</t>
  </si>
  <si>
    <t>2021-08-006519</t>
  </si>
  <si>
    <t>To recognize payment of Financial Assistance to MRS.VIVIAN T. TALAMAYAN of Atulayan Norte, Tuguegarao City to defray cost of hospitalization of her father, EDWARD T. TALAMAYAN   To: CAGAYAN UNITED DOCTORS MEDICAL CENTER under LDDAP ADA no: 0101101-08-0980</t>
  </si>
  <si>
    <t>2021-08-006518</t>
  </si>
  <si>
    <t>To recognize payment of Financial Assistance to MRS. LORENZA M. VALLO of San Mateo, Tumauini, Isabela to defray cost of hospitalization of her mother-in-law, ROSEMARIE VALLO  To: CAGAYAN UNITED DOCTORS MEDICAL CENTER under LDDAP ADA no: 0101101-08-0980-20</t>
  </si>
  <si>
    <t>2021-08-006517</t>
  </si>
  <si>
    <t>To recognize payment of Financial Assistance to MRS. HEIDI L. LASAM of Taga, Pinukpuk, Kalinga to defray cost of hospitalization of her mother, HILARIA C. LEMMAO  To: CAGAYAN UNITED DOCTORS MEDICAL CENTER under LDDAP ADA no: 0101101-08-0980-2021 dtd 8/25/</t>
  </si>
  <si>
    <t>2021-08-006516</t>
  </si>
  <si>
    <t>To recognize the payment of DSWD F02 Retainer lawyers Fee for the month of January to July 2021  To- ATTY. MARIA MILAGROS N. FERNAN-CAYOSA under LDDAP_ADA no: 0101101-08-0973-2021 dted 8/24/21 amounting to 62,300.00    combased  50211010    BOOK_LDDAP_ADA</t>
  </si>
  <si>
    <t>2021-08-006561</t>
  </si>
  <si>
    <t xml:space="preserve">To recognize the payment of DSWD staff re: Salary of Regular, Contractual, Casual  for the period 2nd quincena (Aug 16-31)    To: De Villa Jr, Fernando R Etal. under LDDAP-ADA No. 0101101-08-0970-2021 dated 8/23/2021      50101010 / 50101020 - 1621245.14 </t>
  </si>
  <si>
    <t>2021-08-006594</t>
  </si>
  <si>
    <t>To recognize the payment of DSWD staff re: Salary of  Moa Workers for the period 2nd quincena (August 16-31)    To: Lagua, Jimmy B Etal. under LDDAP-ADA No.  0101101-08-0972-2021 dated 8/23/21    50211990 -  3,176,051.51         Ck#9900210972</t>
  </si>
  <si>
    <t>2021-08-006591</t>
  </si>
  <si>
    <t>To recognize the remittance of MBA Contributions for the month of AUGUST 2021  To: Mutual Benefit Association under LDDAP-ADA No.0101101-08-0965-2021 dated 8/19/2021    310100100002000  5021199000    Mba Contribution August - B. Abogado - 300        Ck#99</t>
  </si>
  <si>
    <t>2021-08-006673</t>
  </si>
  <si>
    <t>To recognize the remittance of Pag-ibig Fund Contribution and (MP2-Modified Pag-ibig II)  for the month of AUGUST 2021   To: HDMF-Pag-ibig under LDDAP-ADA No. 0101101-08-0962-2021 dated 8/19/2021    310100100002000  5021199000      Ck#9900210962</t>
  </si>
  <si>
    <t>2021-08-006672</t>
  </si>
  <si>
    <t>To recognize the remittance of Pag-ibig Fund Contribution of Pantawid Staff  for the month of August 2021   To: HDMF-Pag-ibig under LDDAP-ADA No. 0101101-08-0963-2021 dated 8/19/2021    310100100001000  5021199000    Pag Ibig Contribution August - M. Sant</t>
  </si>
  <si>
    <t>2021-08-006670</t>
  </si>
  <si>
    <t>To recognize the remittance of GSIS premiums and loans for the month of August 2021  To: Government Service Insurance System under LDDAP-ADA No. 0101101-08-0959-2021 dated 8/19/2021    350100100001000  5010101000        Ck#9900210959</t>
  </si>
  <si>
    <t>Employees Compensation Insurance Premiums</t>
  </si>
  <si>
    <t>2021-08-006600</t>
  </si>
  <si>
    <t>To recognize  the replacement of check # 204522 dated 6/25/2021 due to tax error  To: ST. PAUL HOSPITAL OF TUGUEGARAO INC. under LDDAP-ADA No. 0101101-08-0969-2021 dated 8/19/2021    320101100001000  5029904000      Ck#9900210969</t>
  </si>
  <si>
    <t>2021-08-006552</t>
  </si>
  <si>
    <t>To recognize the payment of DSWD staff re: Salary of MOA Workers for the period July 26-31 and  AUGUST 1-31, 2021   To: Butac, Sharon under LDDAP-ADA No. 0101101-08-0967-2021 dated 8/19/2021    330100200001000  5021199000        Ck#9900210967</t>
  </si>
  <si>
    <t>2021-08-006455</t>
  </si>
  <si>
    <t>To recognize the payment of DSWD staff re: Salary of MOA Workers for the period July 1-31 and  AUGUST 1-31, 2021   To: Taguinod, Jing Jing B. under LDDAP-ADA No. 0101101-08-0967-2021 dated 8/19/2021    320101100001000  5021199000        Ck#9900210967</t>
  </si>
  <si>
    <t>2021-08-006454</t>
  </si>
  <si>
    <t>To recognize the payment of DSWD staff re: Salary of MOA Workers for the period July 1-31 and AUGUST 1-31, 2021   To: Pagulayan, Richard M. under LDDAP-ADA No. 0101101-08-0967-2021 dated 8/19/2021    320101100001000  5021199000        Ck#9900210967</t>
  </si>
  <si>
    <t>2021-08-006453</t>
  </si>
  <si>
    <t>To recognize the payment of DSWD staff re: Salary Differential from SWO II to SWO III  effective JULY 12 and Salary for AUgust 1-31    To: Dela Cuesta, Antonette Jane I under LDDAP-ADA No.0101101-08-0967-2021 dated 8/19/2021    320104100001000  5021199000</t>
  </si>
  <si>
    <t>2021-08-006452</t>
  </si>
  <si>
    <t>To recognize the refund re: Pag ibig MPL for the month of AUgust 2021  To: Santos, Rovelyn et. al. under LDDAP-ADA No. 0101101-08-0967-2021 dated 8/19/2021    320101100001000  350100100001000  5010102000  5010101000    BREAKDOWN:  Santos, Rovelyn S - 4,35</t>
  </si>
  <si>
    <t>2021-08-006450</t>
  </si>
  <si>
    <t>To recognize the payment of DSWD staff re: Salary of MOA Workers for the period AUGUST 1-31, 2021   To:  Alan, Vinie Elaine S under LDDAP-ADA No. 0101101-08-0967-2021 dated 8/19/2021    320104100001000  5021199000        Ck#9900210967</t>
  </si>
  <si>
    <t>2021-08-006359</t>
  </si>
  <si>
    <t>To recognize thE Partial Payment For meals And Snacks For The Conduct Of Monthly Operation Review Meeting Relative To Pgs Implementation   To: MA. CRISTINA C. MONTANIEL / VALERIANO GRILLE under LDDAP-ADA No.  0101101-08-0968-2021 Dated 8/19/2021    350100</t>
  </si>
  <si>
    <t>2021-08-006271</t>
  </si>
  <si>
    <t>To recognize the payment of 2 Sets Awning Type Teel Window   To: GOLDEN GLASS BUILDERS under LDDAP-ADA No. 0101101-08-0957-2021 Dated 8/18/2021    320101100001000  5021304000        Ck#9900210957</t>
  </si>
  <si>
    <t>2021-08-006677</t>
  </si>
  <si>
    <t xml:space="preserve">To recognize the payment of 1box Thhn/thwn Wire 5.5.mm * 75m Etc. Forthe Installation Of Window Type Aircon Unit At Planning Section Office   To: ERNESTO COMMERCIAL under LDDAP-ADA No. 0101101-08-0958-2021 Dated 8/18/21      100000100001000  5021304000   </t>
  </si>
  <si>
    <t>2021-08-006676</t>
  </si>
  <si>
    <t>To recognize the payment of 2 Reams Bond Paper Etc For The Materials And Suppliesfor The Conduct Of Stress Management And Team Building Activity Of Rhwg    To: LIGHTHOUSE COOPERATIVE under LDDAP-ADA No. 0101101-08-0951-2021 Dated 8/17/2021    320101100001</t>
  </si>
  <si>
    <t>2021-08-006684</t>
  </si>
  <si>
    <t>To recognize the payment of 1 Lot Soil Poisoning Etc For Dswd Fo2   To: SIX STARS TRADING by: KEVIN JUDE S. EUGENIO under LDDAP-ADA No. 0101101-08-0952-2021 Dated 8/17/2021    350100100001000  5020399000        Ck#9900210952</t>
  </si>
  <si>
    <t>2021-08-006683</t>
  </si>
  <si>
    <t>To recognize the payment of 5 Boxes Of Cathether G Etc.    To: SIX STARS TRADING by: KEVIN JUDE S. EUGENIO under LDDAP-ADA No. 0101101-08-0952-2021 Dated 8/17/2021    320101100001000  5020307000        Ck#9900210952</t>
  </si>
  <si>
    <t>2021-08-006682</t>
  </si>
  <si>
    <t>To recognize the payment of 3 Units Automatic Hand Dryer   To: SIX STARS TRADING by: KEVIN JUDE S. EUGENIO under LDDAP-ADA No.  0101101-08-0952-2021 Dated 8/17/2021    320101100001000  50203210-03      Ck#0101101-08-0952-2021</t>
  </si>
  <si>
    <t>Semi-Expendable Furniture, Fixtures and Books Expenses</t>
  </si>
  <si>
    <t>2021-08-006681</t>
  </si>
  <si>
    <t>To recognize the payment of  10 Boxes Storage Box For Use Of Accounting  To: ADILYNNE'S GENERAL MERCHANDISE by: ERLINDA B. SARRAIL under LDDAP-ADA No.  0101101-08-0954-2021 Dated 8/17/2021    350100100001000  50299990-99        Ck#9900210954</t>
  </si>
  <si>
    <t>2021-08-006680</t>
  </si>
  <si>
    <t>To recognize the payment of 2*2*8 Good Lumber For Dswd Fo2 Etc.   To: PARBE LUMBER CONSTRUCTION SUPPLY INC. under LDDAP-ADA No. 0101101-08-0955-2021 Dated 8/17/2021    320101100001000  5021304000      Ck#9900210955</t>
  </si>
  <si>
    <t>2021-08-006679</t>
  </si>
  <si>
    <t>To recognize the payment of 100 Pcs Cd Rw For Accounting Use   To: NORMA I. SERMO/TUG ALPHA STATIONARY under LDDAP-ADA No. 0101101-08-0956-2021 Dated 8/18/21    350100100001000  50299990-99        Ck#9900210956</t>
  </si>
  <si>
    <t>2021-08-006678</t>
  </si>
  <si>
    <t>To recognize the payment of financial assistance re: cost of hospitalization   To: DIVINE MERCY WELLNESS CENTER under LDDAP-ADA No.0101101-08-0950-2021 dated 8/17/2021    Fa Rogelio Chua - Son Joel Carag    320104100001000  5021499000        Ck#9900210950</t>
  </si>
  <si>
    <t>2021-08-006603</t>
  </si>
  <si>
    <t>To recognize the payment of financial assistance re: cost of hospitalization   To: ST. PAUL HOSPITAL OF TUGUEGARAO INC. under LDDAP-ADA No. 0101101-08-0949-2021 dated 8/17/2021    Fa Daisy Sibbaluca - Mother In Law Pacita Bautista - 29,100.00    320104100</t>
  </si>
  <si>
    <t>2021-08-006586</t>
  </si>
  <si>
    <t>To recognize payment of two ( 02 ) units Split Type Aircondition unit to be installed at the Operation centr building / office .  To - DBC Furnishings under LDDAP ADA no. 0101101-08-0953-2021 with check numbr 9900210953 dtd 08/17/2021 amounting to P   106</t>
  </si>
  <si>
    <t>2021-08-006753</t>
  </si>
  <si>
    <t>To recognize paymeent of one / 01 nit Refrigerator seven ( 07 ) cubic meter   for vegetable use of Reception and Study Center for Children / RSCC residents use .  To - S &amp; J Marketing, Inc. under LDDAP ADA no. 0101101-08-0946-2021 with chech number 990021</t>
  </si>
  <si>
    <t>2021-08-006752</t>
  </si>
  <si>
    <t>To recognize the payment of DSWD staff re: Travelling Expense incurred while on official travel    TO: DURAN, DIOSDADO JR et. al. under LDDAP-ADA No. 0101101-08-0947-2021 dated 8/13/2021    additional entry to JEV JEV-2021-08-005977 due to understated cas</t>
  </si>
  <si>
    <t>2021-08-006711</t>
  </si>
  <si>
    <t>To recognize the Paytial Payment For Meals And Snacks For The Monthly And Emergency Meeting Of The Sectoral Twg    To: PATIO ENRICO under LDDAP-ADA No.  0101101-08-0945-2021 Dated 08/13/2021    320104100001000  5029903000        Ck#9900210945</t>
  </si>
  <si>
    <t>2021-08-006309</t>
  </si>
  <si>
    <t>To recognize the payment of 1 Unit Oxygen Tank Holder For The Use Of Rscc Residents For 2nd Qtr    To: SIX STARS TRADING by: KEVIN JUDE S. EUGENIO under LDDAP-ADA No. 0101101-08-0944-2021 Dated 08/13/2021    320101100001000  5020399000        Ck#990021094</t>
  </si>
  <si>
    <t>2021-08-006303</t>
  </si>
  <si>
    <t>To recognize the payment of DSWD staff re: Salary of MOA Workers for the period AUGUST 1-15, 2021   To: Aquino, Virginia et. al. under LDDAP-ADA No.  0101101-08-0932-2021 dated 8/12/2021    320104100001000  5021199000        Ck#9900210932</t>
  </si>
  <si>
    <t>2021-08-006140</t>
  </si>
  <si>
    <t>To recognize the payment of DSWD staff re: Salary of MOA Workers for the period AUGUST 1-15, 2021   To: DOMINGO, IARAH under LDDAP-ADA No. 0101101-08-0948-2021 dated 8/13/2021    310100200001000 - PAMANA  5021199000        Ck#9900210948</t>
  </si>
  <si>
    <t>2021-08-006138</t>
  </si>
  <si>
    <t>To recognize the payment of DSWD staff re: Salary of MOA Workers for the period AUGUST 1-15, 2021   To: Goyagoy, Jacob et. al. under LDDAP-ADA No.  0101101-08-0948-2021 dated 8/13/2021    200000100005000  5021199000          Ck#9900210948</t>
  </si>
  <si>
    <t>2021-08-006137</t>
  </si>
  <si>
    <t>To recognize the payment of DSWD staff re: Salary of MOA Workers for the period July 1-31, 2021   To: Goyagoy, Jacob et. al. under LDDAP-ADA No.  0101101-08-0948-2021 dated 8/13/2021    200000100005000  5021199000        Ck#9900210948</t>
  </si>
  <si>
    <t>2021-08-006084</t>
  </si>
  <si>
    <t>To recognize the payment of DSWD staff re: Initial Salary of MOA Workers for the period July 1-31, 2021   To: DOMINGO, IARAH under LDDAP-ADA No.  0101101-08-0948-2021 dated 8/13/2021    310100200001000  5021199000        Ck#9900210948</t>
  </si>
  <si>
    <t>2021-08-006080</t>
  </si>
  <si>
    <t>To recognize the payment of DSWD staff re: Initial Salary of MOA Worker for the period June 28-30, 2021   To: PAGALARAN, ALPHEA et. al. under LDDAP-ADA No.  0101101-08-0948-2021 dated 8/13/2021      200000100005000  5021199000      Ck#9900210948</t>
  </si>
  <si>
    <t>2021-08-006079</t>
  </si>
  <si>
    <t>To recognize the payment of DSWD staff re: Initial Salary of MOA Worker for the period July 22-31, 2021   To: Samonte, Elah Patricia O. under LDDAP-ADA No. 0101101-08-0948-2021 dated 8/13/2021    350100100001000  5021199000        Ck#9900210948</t>
  </si>
  <si>
    <t>2021-08-006076</t>
  </si>
  <si>
    <t>To recognize the payment of DSWD staff re: Travelling Expense incurred while on official travel    TO: Tagapan, Randy ET. AL. under LDDAP-ADA No.  0101101-08-0935-2021 dated 8/12/2021    310100100002000  5020101000        Ck#9900210935</t>
  </si>
  <si>
    <t>2021-08-005978</t>
  </si>
  <si>
    <t>To recognize the payment of DSWD staff re: Travelling Expense incurred while on official travel    TO: DURAN, DIOSDADO ET. AL. under LDDAP-ADA No. 0101101-08-0947-2021 dated 8/13/2021    330100100001000 DRRP-CC  350100100001000 TARA  320104100001000 COMMB</t>
  </si>
  <si>
    <t>2021-08-005977</t>
  </si>
  <si>
    <t>To recognize payment of DSWD (COS-MOA) salaries for the period August 1-15,2021  To: Arzadon, Ramil Valerio Et. Al. under LDAP_ADA no: 0101101-08-0932-2021 dtd 8/12/21 amounting to 340,187.04      CENTERS  TARA  50211990    BOOK_LDDAP_ADA         AUGUST 2</t>
  </si>
  <si>
    <t>2021-08-006617</t>
  </si>
  <si>
    <t>To recognize the payment of Utility Janitorial - July 2021 And Additional Utility At Cvrrcy    To: ITAWES SECURITY PROACTIVE AGENCY INC. under LDDAP-ADA No.0101101-08-0939-2021 Dated 08/12/2021    330100100001000  5021202000        Ck#9900210939</t>
  </si>
  <si>
    <t>2021-08-006547</t>
  </si>
  <si>
    <t>To recognize the payment of Security Services For The Month Of July 2021   To: ITAWES SECURITY PROACTIVE AGENCY INC. under LDDAP-ADA No. 0101101-08-0939-2021 Dated 08/12/2021    320101100001000  5021203000        Ck#9900210939</t>
  </si>
  <si>
    <t>2021-08-006546</t>
  </si>
  <si>
    <t>To recognize the payment of DSWD staff re: Salary of MOA Workers for the period AUGUST 1-15, 2021   To: Gannaban, Marites et. al. under LDDAP-ADA No.0101101-08-0932-2021  dated 8/12/2021    320104100001000  5021199000        Ck#9900210932</t>
  </si>
  <si>
    <t>2021-08-006463</t>
  </si>
  <si>
    <t>To recognize the payment of DSWD staff re: Salary of Contractual Workers for the period AUGUST 1-15, 2021     To: Tumanguil, Miryan S  under LDDAP-ADA No.  0101101-08-0932-2021 dated 8/12/2021    320101100001000  5010102000        Ck#9900210932</t>
  </si>
  <si>
    <t>Personal Economic Relief Allowance (PERA)</t>
  </si>
  <si>
    <t>2021-08-006462</t>
  </si>
  <si>
    <t>To recognize the payment of DSWD staff re: Salary of MOA Workers for the period AUGUST 1-15, 2021   To: Bagcal, Bartolome P, Jr et.al. under LDDAP-ADA No. 0101101-08-0932-2021 dated 8/12/2021    350100100001000  5021199000        Ck#9900210932</t>
  </si>
  <si>
    <t>2021-08-006459</t>
  </si>
  <si>
    <t>To recognize the payment of DSWD staff re: Salary of MOA Workers for the period AUGUST 1-15, 2021   To: BONUS, CRISTINE et. al. under LDDAP-ADA No.  0101101-08-0932-2021 dated 8/12/2021    UCT  5021199000        Ck#9900210932</t>
  </si>
  <si>
    <t>2021-08-006458</t>
  </si>
  <si>
    <t>To recognize the payment of 10 Pcs. Tabas With Handle (heavy Duty) For Use In Farming Vegetables At Cvrrcy    To: RM CIRCLE STORE under LDDAP-ADA No.  0101101-08-0942-2021 Dated 08/12/2021    320101100001000  5020399000        Ck#9900210942</t>
  </si>
  <si>
    <t>2021-08-006349</t>
  </si>
  <si>
    <t>To recognize the payment of 14 Boxes Ballpen With Design Etc For Materials And Supplies During Stress Management And Team Building Activity For Rhwg Center Staff    To: ADILYNNE'S GENERAL MERCHANDISE by: ERLINDA B. SARRAIL under LDDAP-ADA No.0101101-08-09</t>
  </si>
  <si>
    <t>2021-08-006327</t>
  </si>
  <si>
    <t>To recognize the payment of Meals And Snacks For The Conduct Of 1st Semester Rscc Staff Engagement Activity   To: EMILYN BALINO MELCHOR / JEM'S RESTO GRILLE under LDDAP-ADA No. 0101101-08-0943-2021 Dated 08/12/2021    320101100001000  5020201000        Ck</t>
  </si>
  <si>
    <t>2021-08-006302</t>
  </si>
  <si>
    <t>To recognize the payment of financial assistance re: cost of hospitalization   To: CAGAYAN UNITED DOCTORS MEDICAL CENTER  under LDDAP-ADA No. 0101101-08-0936-2021 dated 08/12/2021    320104100001000  5021499000    BREAKDOWN:  Fa Marivic Crisostomo - Spous</t>
  </si>
  <si>
    <t>2021-08-006278</t>
  </si>
  <si>
    <t>To recognize the payment of financial assistance re: cost of hospitalization   To: DIVINE MERCY WELLNESS CENTER under LDDAP-ADA No. 0101101-08-0937-2021 dated 08/12/2021    320104100001000  5021499000    BREAKDOWN:  Fa Dexter Viloria - Spouse Gloria Vilor</t>
  </si>
  <si>
    <t>2021-08-006277</t>
  </si>
  <si>
    <t>To recognize the payment of financial assistance re: cost of hospitalization   To: ST. PAUL HOSPITAL OF TUGUEGARAO INC. under LDDAP-ADA No. 0101101-08-0938-2021 dated 08/12/2021    BREAKDOWN:  Fa Candida Tumaliuan - Mother Editha Tumaliuan-19400  Fa Elize</t>
  </si>
  <si>
    <t>2021-08-006272</t>
  </si>
  <si>
    <t>To recognize the payment of Meals And Snacks For The Weeklong Cvrrcy Anniversary Celebration    To: MA. CRISTINA C. MONTANIEL / VALERIANO GRILLE under LDDAP-ADA No. 0101101-08-0941-2021  Dated 8/12/21    320101100001000  5029903000        Ck#9900210941</t>
  </si>
  <si>
    <t>2021-08-006265</t>
  </si>
  <si>
    <t>To recognize the payment of DSWD staff re: Salary of MOA Workers for the period AUGUST 1-15, 2021   To: Buena, Janesis RR U under LDDAP-ADA No. 0101101-08-0932-2021 dated 8/12/2021    320105100001000  5021199000      Ck#9900210932</t>
  </si>
  <si>
    <t>2021-08-006216</t>
  </si>
  <si>
    <t>To recognize the payment of DSWD staff re: Salary of MOA Workers for the period AUGUST 1-15, 2021   To: Taloza, Kathleen Kaye  under LDDAP-ADA No. 0101101-08-0932-2021 dated 8/12/2021    320104100001000  5021199000        Ck#9900210932</t>
  </si>
  <si>
    <t>2021-08-006215</t>
  </si>
  <si>
    <t>To recognize the payment of DSWD staff re: Salary of MOA Workers for the period AUGUST 1-15, 2021   To: Tad-o, Edwardson et. al. under LDDAP-ADA No. 0101101-08-0932-2021 dated 8/12/2021    320102100001000  5021199000      Ck#9900210932</t>
  </si>
  <si>
    <t>2021-08-006214</t>
  </si>
  <si>
    <t>To recognize the payment of DSWD staff re: Salary of MOA Workers for the period AUGUST 1-15, 2021   To: Lappay, Charity et. al. under LDDAP-ADA No.  0101101-08-0932-2021 dated 8/12/2021    320104100001000  5021199000        Ck#9900210932</t>
  </si>
  <si>
    <t>2021-08-006213</t>
  </si>
  <si>
    <t>To recognize the payment of DSWD staff re: Salary of MOA Workers for the period AUGUST 1-15, 2021   To: Abogado, Bryan Jay et.al. under LDDAP-ADA No. 0101101-08-0932-2021 dated 8/12/2021    330100100002000  5021199000        Ck#9900210932</t>
  </si>
  <si>
    <t>2021-08-006212</t>
  </si>
  <si>
    <t>To recognize the payment of DSWD staff re: Salary of MOA Workers for the period AUGUST 1-15, 2021   To: Badua, Sheila May et. al. under LDDAP-ADA No. 0101101-08-0932-2021 dated 8/12/2021    320103100001000  5021199000        Ck#9900210932</t>
  </si>
  <si>
    <t>2021-08-006147</t>
  </si>
  <si>
    <t>To recognize the payment of DSWD staff re: Salary of MOA Workers for the period AUGUST 1-15, 2021   To: Sadural, Sheina Angelli P under LDDAP-ADA No.  0101101-08-0932-2021 dated 8/12/2021    200000200004000  5021199000        Ck#9900210932</t>
  </si>
  <si>
    <t>2021-08-006146</t>
  </si>
  <si>
    <t>To recognize the payment of DSWD staff re: Salary of MOA Workers for the period AUGUST 1-15, 2021   To: CALANOGA, MIKE CHRISSA  under LDDAP-ADA No. 0101101-08-0932-2021 dated 8/12/2021    200000100003000  5021199000        Ck#9900210932</t>
  </si>
  <si>
    <t>2021-08-006145</t>
  </si>
  <si>
    <t>To recognize the payment of DSWD staff re: Salary of MOA Workers for the period AUGUST 1-15, 2021   To: Abong, Andres et. al. under LDDAP-ADA No.  0101101-08-0932-2021 dated 8/12/2021    200000100001000  5021199000        Ck#9900210932</t>
  </si>
  <si>
    <t>2021-08-006144</t>
  </si>
  <si>
    <t>To recognize the payment of DSWD staff re: Salary of MOA Workers for the period AUGUST 1-15, 2021   To: MALAMUG, JIN-JIN A. under LDDAP-ADA No. 0101101-08-0932-2021 dated 8/12/2021    350100100001000  5021199000        Ck#9900210932</t>
  </si>
  <si>
    <t>2021-08-006143</t>
  </si>
  <si>
    <t>To recognize the payment of DSWD staff re: Salary of MOA Workers for the period AUGUST 1-15, 2021   To: Mamauag, Dan Glice et.al. under LDDAP-ADA No.0101101-08-0932-2021  dated 8/12/2021    340100100001000  5021199000        Ck#9900210932</t>
  </si>
  <si>
    <t>2021-08-006142</t>
  </si>
  <si>
    <t>To recognize the payment of DSWD staff re: Salary of MOA Workers for the period AUGUST 1-15, 2021   To: AGBAYANI, MARIEVIE et. al. under LDDAP-ADA No.  0101101-08-0932-2021 dated 8/12/2021    320104100001000  5021199000      Ck#9900210932</t>
  </si>
  <si>
    <t>2021-08-006141</t>
  </si>
  <si>
    <t>To recognize the payment of DSWD staff re: Salary of MOA Workers for the period AUGUST 1-15, 2021   To: Lagua, Jimmy ET. AL. under LDDAP-ADA No.  0101101-08-0932-2021 dated 8/12/2021    330100100001000  5021199000        Ck#9900210932</t>
  </si>
  <si>
    <t>2021-08-006060</t>
  </si>
  <si>
    <t>To recognize the payment of DSWD staff re: Salary of MOA Workers for the period AUGUST 1-15, 2021   To: Mora, Jeffrey ET. AL. under LDDAP-ADA No. 0101101-08-0932-2021 dated 8/12/2021    330100100001000  5021199000        Ck#9900210932</t>
  </si>
  <si>
    <t>2021-08-006059</t>
  </si>
  <si>
    <t>To recognize the payment of DSWD staff re: Salary of MOA Workers for the period AUGUST 1-15, 2021   To: ROQUE, GENEVIVE ET. AL. under LDDAP-ADA No. 0101101-08-0932-2021 dated 8/12/2021    330100100002000  5021199000        Ck#9900210932</t>
  </si>
  <si>
    <t>2021-08-006057</t>
  </si>
  <si>
    <t>To recognize the payment of DSWD staff re: Salary of Job Orders for the period JULY 16-31, 2021    To: MANSALAPUZ, JOSEPH et. al. under LDDAP-ADA No. 0101101-08-0934-2021 dated 8/12/2021    320101100001000  5021199000        Ck#9900210934</t>
  </si>
  <si>
    <t>2021-08-006039</t>
  </si>
  <si>
    <t>To recognize the payment of DSWD staff re: Salary of Job Orders for the period JULY 1-31, 2021    To: CABANG,LEA et. al. under LDDAP-ADA No.  0101101-08-0934-2021 dated 8/12/2021    320104200003000  5021601000    Breakdown:  CABANG,LEA B - 129213.15  Ultu</t>
  </si>
  <si>
    <t>2021-08-006038</t>
  </si>
  <si>
    <t>To recognize the payment of DSWD staff re: Salary of Job Orders for the period JULY 16-31, 2021    To: GARCIA, FERDINAND et. al. under LDDAP-ADA No.  0101101-08-0934-2021 dated 8/12/2021    350100100001000  320103100001000  5021601000    Breakdown:  GARCI</t>
  </si>
  <si>
    <t>2021-08-006037</t>
  </si>
  <si>
    <t>To recognize the payment of DSWD staff re: Travelling Expense incurred while on official travel    TO: Agabin, Nilo ET.AL. under LDDAP-ADA No.  0101101-08-0933-2021 dated 8/12/21    350100100001000 TARA  330100100001000 DRRP-CC  200000100001000 ICTMS  330</t>
  </si>
  <si>
    <t>2021-08-006034</t>
  </si>
  <si>
    <t>To recognize the payment of DSWD staff re: Salary of Job Orders for the period JULY 1-15, 2021    To: ARUGAY, JAZREEL et. al. under LDDAP-ADA No.  0101101-08-0876-2021 dated 8/2/2021    320103100001000  320104100001000  5021601000  5021199000    Breakdown</t>
  </si>
  <si>
    <t>2021-08-006045</t>
  </si>
  <si>
    <t>To recognize the payment of DSWD staff re: Salary of Job Orders for the period JULY 16-31, 2021    To: ROBERTS, ROSIE et. al. under LDDAP-ADA No. 0101101-08-0928-2021 dated 8/11/2021    ROBERTS, ROSIE L. - 19636.36  APALIN, MARLYN J - 33536.85  FRONDA, CH</t>
  </si>
  <si>
    <t>2021-08-006043</t>
  </si>
  <si>
    <t>To recognize the monetization of leave credits   To: Cauilan, Alvin A under LDDAP-ADA No. 0101101-08-0928-2021 Dated 8/11/2021    320101100001000  5010102000          Ck#9900210928</t>
  </si>
  <si>
    <t>Other Personnel Benefits</t>
  </si>
  <si>
    <t>2021-08-006042</t>
  </si>
  <si>
    <t>To recognize the payment of DSWD staff re: Travelling Expense incurred while on official travel    TO: Elmenzo, Arvin ET. AL.  under LDDAP-ADA No.  0101101-08-0929-2021 dated 8/11/2021    310100100002000 SLP  50201010-00        Ck#9900210930</t>
  </si>
  <si>
    <t>2021-08-005983</t>
  </si>
  <si>
    <t>To recognize the payment of DSWD staff re: Travelling Expense incurred while on official travel    TO: GAYAGOY, ATANACIA ET. AL. under LDDAP-ADA No. 0101101-08-0930-2021 dated 8/11/2021    330100100001000 DRRP-CC  50201010-00    BREAKDOWN:  GAYAGOY, ATANA</t>
  </si>
  <si>
    <t>2021-08-005982</t>
  </si>
  <si>
    <t>To recognize the payment of DSWD staff re: Travelling Expense incurred while on official travel    TO: Bañares, David Kyle ET.AL. under LDDAP-ADA No.  0101101-08-0931-2021 dated 8/11/2021    320104100001000 COMMBASED  320103100001000 SOCPEN  3501001000010</t>
  </si>
  <si>
    <t>2021-08-005979</t>
  </si>
  <si>
    <t>To recognize the payment of DSWD staff re: Salary of Contractual Workers for the period AUGUST 1-15, 2021     To: Santos, Rovelyn et. al.  under LDDAP-ADA No.  0101101-08-0927-2021 dated 8/10/2021    320101100001000  5010102000        Ck#9900210927</t>
  </si>
  <si>
    <t>2021-08-006712</t>
  </si>
  <si>
    <t xml:space="preserve">To recognize payment of salaries of DSWD regular staff for the period August 1-15,2021  To: De Villa Jr, Fernando R. ET. AL. under LDDAP ADA no: 0101101-08-0927-2021 dtd 8/10/21 amounting to  936,746.95     50101010    BOOK_LDDAP_ADA        AUGUST 2021   </t>
  </si>
  <si>
    <t>Salaries and Wages - Regular</t>
  </si>
  <si>
    <t>2021-08-006668</t>
  </si>
  <si>
    <t xml:space="preserve">To recognize payment of salaries of DSWD contractual workers for the period August 1-15,2021  To:SACE, MARILYN  ET. AL. under LDDAP ADA no: 0101101-08-0927-2021 dtd 8/10/21 amounting to  13,973.00    50211990      BOOK_LDDAP_ADA        AUGUST 2021        </t>
  </si>
  <si>
    <t>2021-08-006663</t>
  </si>
  <si>
    <t xml:space="preserve">To recognize payment of salaries of DSWD contractual workers for the period August 1-15,2021  To:SORIANO, CHRISTOPHER ET. AL. under LDDAP ADA no: 0101101-08-0927-2021 dtd 8/10/21 amounting to  68,045.56      50211990  NHTS    BOOK_LDDAP_ADA        AUGUST </t>
  </si>
  <si>
    <t>2021-08-006632</t>
  </si>
  <si>
    <t>To recognize payment of salaries of DSWD contractual workers for the period August 1-15,2021  To: MANSIBANG, MINAFLOR ET. AL. under LDDAP ADA no: 0101101-08-0927-2021 dtd 8/10/21 amounting to   123,925.93       50211990  DRRM    BOOK_LDDAP_ADA        AUGU</t>
  </si>
  <si>
    <t>2021-08-006630</t>
  </si>
  <si>
    <t>To recognize payment of salaries of DSWD contractual workers for the period August 1-15,2021  To: CAPILI, NEMILYN ET. AL. under LDDAP ADA no: 0101101-08-0927-2021 dtd 8/10/21 amounting to  36,625.59      50211990  ARRS    BOOK_LDDAP_ADA        AUGUST 2021</t>
  </si>
  <si>
    <t>2021-08-006626</t>
  </si>
  <si>
    <t>To recognize payment of salaries of DSWD contractual workers for the period August 1-15,2021  To: BAINTO, FERNANDO ET. AL. under LDDAP ADA no: 0101101-08-0927-2021 dtd 8/10/21 amounting to  25,538.63       50211990  SPP    BOOK_LDDAP_ADA        AUGUST 202</t>
  </si>
  <si>
    <t>2021-08-006621</t>
  </si>
  <si>
    <t>To recognize payment of salaries of DSWD contractual workers for the period August 1-15,2021  To: CABUYADAO, JENALYN ET. AL. under LDDAP ADA no: 0101101-08-0927-2021 dtd 8/10/21 amounting to 219,157.20    50211990  SLP    BOOK_LDDAP_ADA        AUGUST 2021</t>
  </si>
  <si>
    <t>2021-08-006618</t>
  </si>
  <si>
    <t>To recognize the payment of 1 BOx Thhn Wire 5.5 Mm Wire * 75 M For The Installation Of 1 Unit Airconditioning Unit And Analoc Partuition For Ord   To: PARBE LUMBER CONSTRUCTION SUPPLY INC. under LDDAP-ADA No.  0101101-08-0914-2021 Dated 08/10/2021    2000</t>
  </si>
  <si>
    <t>2021-08-006357</t>
  </si>
  <si>
    <t>To recognize the payment of 6 pails flat solvent based paint for the rehabilation of pscb at RHWG  To: PARBE LUMBER CONSTRUCTION SUPPLY INC. under LDDAP-ADA No. 0101101-08-0914-2021  Dated 08/10/2021    200000100001000  50604050-03        Ck#9900210914</t>
  </si>
  <si>
    <t>2021-08-006354</t>
  </si>
  <si>
    <t xml:space="preserve">To recognize the payment of  4 Pcs. 4" Bi Pipe Sched 40 For The Improvement Of Rscc Covered Playground   To: FELIPE PAGUNURAN JR. / PHILTECH METAL AND DESIGNS under LDDAP-ADA No.  0101101-08-0924-2021 Dated 08/10/2021    320101100001000  50213040-99      </t>
  </si>
  <si>
    <t>2021-08-006308</t>
  </si>
  <si>
    <t>To recognize the payment of financial assistance re: cost of hospitalization   To: DIVINE MERCY WELLNESS CENTER under LDDAP-ADA No.0101101-08-0911-2021 dated 08/10/2021    320104100001000  5021499000    BREAKDOWN:  Fa - Angelica Ancheta - Father - Rolando</t>
  </si>
  <si>
    <t>2021-08-006305</t>
  </si>
  <si>
    <t>To recognize the payment of financial assistance re: cost of hospitalization   To: ST. PAUL HOSPITAL OF TUGUEGARAO INC. under LDDAP-ADA No.0101101-08-0912-2021 dated 08/10/2021    320104100001000  5021499000    BREAKDOWN:  Fa Mery Ann Agustin For Mother C</t>
  </si>
  <si>
    <t>2021-08-006304</t>
  </si>
  <si>
    <t>To recognize the payment of Meals And Snacks For The Conduct Of Simultaneous Orientation To The Newly Hired Staff Of Kalahi   To: MA. CRISTINA C. MONTANIEL / VALERIANO GRILLE under LDDAP-ADA No. 0101101-08-0925-2021 Dated 08/10/2021    31010020001000  502</t>
  </si>
  <si>
    <t>2021-08-006267</t>
  </si>
  <si>
    <t xml:space="preserve">To recognize the partial payment of Meals And Snacks For The Conduct Of Riac Vawc And Riac Ff Quarterly Meeting    To: MA. CRISTINA C. MONTANIEL / VALERIANO GRILLE under LDDAP-ADA No. 0101101-08-0941-2021 Dated 08/12/2021    320104100001000  5029903000   </t>
  </si>
  <si>
    <t>2021-08-006264</t>
  </si>
  <si>
    <t>To recognize the payment of Meals And Snacks For The Conduct Of Ncddp Af Basic Training For 2nd Batch Of Mcts    To: TAJ HOTEL &amp; RESTO BAR under LDDAP-ADA No. 0101101-08-0916-2021 Dated 08/10/2021    330100200001000  5020201000        Ck#9900210916</t>
  </si>
  <si>
    <t>2021-08-006262</t>
  </si>
  <si>
    <t>To recognize the payment of 1 Pc Steel Cabinet With Vault For Swad Cagayan   To: TUGUEGARAO LB MART under LDDAP-ADA No.  0101101-08-0918-2021 Dated 08/10/2021    320104100001000  5029999000        Ck#9900210918</t>
  </si>
  <si>
    <t>2021-08-006261</t>
  </si>
  <si>
    <t>To recognize the payment of 3 Units Alcohol Dispenser Touchless Hand Sanitizer    To: NEW TUGUEGARAO BOMBAY BAZAAR under LDDAP-ADA No.  0101101-08-0917-2021 Dated 08/10/2021    320101100001000  5020399000        Ck#9900210917</t>
  </si>
  <si>
    <t>2021-08-006260</t>
  </si>
  <si>
    <t>To recognize the payment of 15 Sets Stainless Steel Faucet Heavy Duty   To:  ERNESTO COMMERCIAL under LDDAP-ADA No. 0101101-08-0919-2021 Dated 08/10/2021    320101100001000  5020399000        Ck#9900210919</t>
  </si>
  <si>
    <t>2021-08-006259</t>
  </si>
  <si>
    <t>To recognize the payment of 1035 Containers Of Purified Water For Fo2, Center Staffs And Clients For The Month Of July 2021   To: RODERICK STO. TOMAS / AQUA DAD WATER REFILLING STATION under LDDAP-ADA No. 0101101-08-0920-2021 Dated 08/10/2021    320101100</t>
  </si>
  <si>
    <t>2021-08-006258</t>
  </si>
  <si>
    <t xml:space="preserve">To recognize the payment of 2 Sets Panel Door With Jamb For The Construction Of Male And Pwd Cr At Rhwg   To: RICKY JADE MICHEL G. SERANO / RJM HOME FURNISHING under LDDAP-ADA No. 0101101-08-0922-2021 Dated 08/10/2021    320101100001000  5021304000       </t>
  </si>
  <si>
    <t>2021-08-006257</t>
  </si>
  <si>
    <t>To recognize the payment of 1 Set Supply And Installation Of 8mmm Thk Glass Medicine On Aluminum Framing Etc    To: GOLDEN GLASS BUILDERS under LDDAP-ADA No.  0101101-08-0923-2021 Dated 08/10/2021    320101100001000  50213040-99        Ck#9900210923</t>
  </si>
  <si>
    <t>2021-08-006256</t>
  </si>
  <si>
    <t>To recognize the payment of Meals And Snacks For The Conduct Of Women Friendly Spaces  To: PATIO ENRICO under LDDAP-ADA No.0101101-08-0915-2021  Dated 08/10/2021    330100100001000  5020201000        Ck#9900210915</t>
  </si>
  <si>
    <t>2021-08-006255</t>
  </si>
  <si>
    <t>To recognize the Partial Payment Of Meals And Snacks For The Conduct Of Bi-monthly Sports Fest  To: PATIO ENRICO under LDDAP-ADA No. 0101101-08-0915-2021 dated 08/10/2021    320101100001000  5029990300      Ck#9900210915</t>
  </si>
  <si>
    <t>2021-08-006254</t>
  </si>
  <si>
    <t>To recognize the payment of DSWD staff re: Travelling Expense incurred while on official travel    TO: SAMPAGA, KRISTAN VILL ET.AL. under LDDAP-ADA No. 0101101-08-0910-2021 dated 08/10/2021    310100100002000 SLP  50201010-00      Ck#9900210910</t>
  </si>
  <si>
    <t>2021-08-005981</t>
  </si>
  <si>
    <t>To recognize the payment of DSWD staff re: Salary of Job Orders for the period JULY 16-31, 2021    To: STA. MARIA, OMAR  under LDDAP-ADA No. 0101101-08-0908-2021 dated 08/09/2021    320101100001000  5021199000      Ck#9900210908</t>
  </si>
  <si>
    <t>2021-08-005973</t>
  </si>
  <si>
    <t>To recognize the payment of DSWD staff re: Salary of Job Orders for the period JULY 16-31, 2021    To: Coballes, Rebecca T under LDDAP-ADA No.  0101101-08-0908-2021 dated 08/09/2021    350100100001000  5021199000      Ck#9900210908</t>
  </si>
  <si>
    <t>2021-08-005972</t>
  </si>
  <si>
    <t>To recognize the payment of DSWD staff re: Salary of Job Orders for the period JULY 16-31, 2021    To: MOSTALES, ROMMEL S. under LDDAP-ADA No.  0101101-08-0908-2021 dated 08/09/2021    320101100001000  5021199000      Ck#9900210908</t>
  </si>
  <si>
    <t>2021-08-005971</t>
  </si>
  <si>
    <t>To recognize the payment of DSWD staff re: Salary of Job Orders for the period JULY 16-31, 2021    To: PILLOS, JENNIE et. al.  under LDDAP-ADA No.  0101101-08-0908-2021dated 08/09/2021    350100100001000  5021199000      Ck#9900210908</t>
  </si>
  <si>
    <t>2021-08-005970</t>
  </si>
  <si>
    <t>To recognize the payment of DSWD staff re: Salary of Job Orders for the period JULY 16-31, 2021    To: TAMAYAO, LORIEJANE et. al. under LDDAP-ADA No.  0101101-08-0908-2021 dated 08/09/2021    330100100001000  5021601000      Ck#9900210908</t>
  </si>
  <si>
    <t>2021-08-005969</t>
  </si>
  <si>
    <t>To recognize the payment of DSWD staff re: Salary of Job Orders for the period JULY 16-31, 2021    To: FELICIANO, MARILEN et. al. under LDDAP-ADA No. 0101101-08-0908-2021 dated 08/09/2021    330100100001000  5021601000      Ck#9900210908</t>
  </si>
  <si>
    <t>2021-08-005968</t>
  </si>
  <si>
    <t>To recognize the payment of DSWD staff re: Travelling Expense incurred while on official travel    TO:  VALENCIA, BARRY VON et. al. under LDDAP-ADA No. 0101101-08-0909-2021 dated 08/09/2021    310100100002000 SLP  50201010-00      Ck#9900210909</t>
  </si>
  <si>
    <t>2021-08-005966</t>
  </si>
  <si>
    <t>To recognize the payment of financial assistance re: cost of hospitalization   To:DIVINE MERCY WELLNESS CENTER under LDDAP-ADA No. 0101101-08-0898-2021 dated 08/06/2021    320104100001000  5021499000      Ck#9900210898</t>
  </si>
  <si>
    <t>2021-08-006709</t>
  </si>
  <si>
    <t>To recognize the payment of Meals Re: Ldi Cy 2021 "facilitating Change And Innovation" Batch 2   To: PIAZZA ZICARELLI HOTEL, RESTAURANT and BAKESHOP under LDDAP-ADA No. 0101101-08-0907-2021 Dated 08/06/2021    350100100001000  5020201000        Ck#9900210</t>
  </si>
  <si>
    <t>2021-08-006566</t>
  </si>
  <si>
    <t>To recognize the replacement of check # 204920 dated 7/26/21  To: EVELYN ABAD NAVARRO under LDDAP-ADA No. 0101101-08-0893-2021 dated 08/06/2021    330100100001000  5020322000      Ck#9900210893</t>
  </si>
  <si>
    <t>2021-08-006559</t>
  </si>
  <si>
    <t>To recognize the replacement of check # 202424 dated 2/17/21  To: CD BOOKS INTERNATIONAL INC dated 2/17/21    350100100002000  5010101000      Ck#9900210894</t>
  </si>
  <si>
    <t>2021-08-006553</t>
  </si>
  <si>
    <t xml:space="preserve">To recognize the payment of meals and snacks for the conduct of the Kilos Unlad Roll out training batch 4  To: YAP CARESSA DIANE ENTERPRISES CORPORATION/ JAPI HOTEL under LDDAP-ADA No. 0101101-08-0906-2021 dated 8/6/2021    310100100001000  50202010      </t>
  </si>
  <si>
    <t>2021-08-006550</t>
  </si>
  <si>
    <t>To recognize the payment of 5units Knapsack Sprayer Etal For Use In Agricultural Purposes In Cvrrcy   To: PARBE LUMBER CONSTRUCTION SUPPLY INC. under LDDAP-ADA No. 0101101-08-0905-2021 Dated 08/06/2021    320101100001000  5029999000        Ck#9900210905</t>
  </si>
  <si>
    <t>2021-08-006352</t>
  </si>
  <si>
    <t>To recognize the payment of 2 Units Bassinet With Stand For Rscc Use 2nd Qtr    To: KEVIN JUDE S. EUGENIO/SIX STARS TRADING under LDDAP-ADA No.  0101101-08-0896-2021 Dated 08/06/2021    320101100001000  5020399000        Ck#9900210896</t>
  </si>
  <si>
    <t>2021-08-006347</t>
  </si>
  <si>
    <t>To recognize the payment of Meals &amp; Snacks Re: Pdl Session Cvrrcy    To: PATIO ENRICO under LDDAP-ADA No. 0101101-08-0895-2021 Dated 08/06/2021    320101100001000  5020201000        Ck#9900210895</t>
  </si>
  <si>
    <t>2021-08-006346</t>
  </si>
  <si>
    <t>To recognize the payment of Meas &amp; Snacks Re: Semestral In House Training Hp Of Cvrrcy   To: PATIO ENRICO under LDDAP-ADA No. 0101101-08-0895-2021 Dated 08/06/2021    320101100001000  5020201000          Ck#9900210895</t>
  </si>
  <si>
    <t>2021-08-006345</t>
  </si>
  <si>
    <t>To recognize the payment of Meals &amp; Snacks Re: Employee Resilience Program At Cvrrcy    To: PATIO ENRICO under LDDAP-ADA No. 0101101-08-0895-2021  Dated 08/06/2021    320101100001000  5020201000        Ck#9900210895</t>
  </si>
  <si>
    <t>2021-08-006344</t>
  </si>
  <si>
    <t>To recognize the payment of Meals &amp; Snacks Re: In House Training Of All Members Of Cvrrcy   To: PATIO ENRICO under LDDAP-ADA No.0101101-08-0895-2021  Dated 08/06/2021    320101100001000  5020201000        Ck#9900210895</t>
  </si>
  <si>
    <t>2021-08-006343</t>
  </si>
  <si>
    <t>To recognize the payment of 5pc Garden Umbrella, Durable For Use Of Reg'l Haven   To: RM CIRCLE STORE under LDDAP-ADA No.  0101101-08-0901-2021 Dated 08/06/2021    320101100001000  5020399000        Ck#9900210901</t>
  </si>
  <si>
    <t>2021-08-006329</t>
  </si>
  <si>
    <t>To recognize the payment of  150pcs Advocacy Face Masks For The Celebration Of The Safer Internet Day (sid) Celebration And National Awareness Week  To: VENANCIO P. GAMMAD/ PAZALUBONG PRINTING CENTER under LDDAP-ADA No. 0101101-08-0904-2021 Dated 08/06/20</t>
  </si>
  <si>
    <t>2021-08-006325</t>
  </si>
  <si>
    <t>To recognize the payment of  5 Units Water Dispenser Hot &amp; Cold (mitsutech) For Reg'l Haven   To: CAGAYAN APPLIANCE CENTER under LDDAP-ADA No.  0101101-08-0903-2021 Dated 08/06/2021    320101100001000  5020321000        Ck#9900210903</t>
  </si>
  <si>
    <t>2021-08-006321</t>
  </si>
  <si>
    <t>To recognize the payment of 1 Unit Iv Stab/pole Etal For Rscc Residents For 2nd Qtr   To: KEVIN JUDE S. EUGENIO/SIX STARS TRADING under LDDAP-ADA No.0101101-08-0900-2021  Dated 08/06/2021    320101100001000  5029999000        Ck#9900210900</t>
  </si>
  <si>
    <t>2021-08-006315</t>
  </si>
  <si>
    <t>To recognize the payment of 3890pcs 400mm X 400mm Non-skid Ceramic Tiles(satin Gray) Etal   To: IIE HOME DEPOT under LDDAP-ADA No.  0101101-08-0899-2021 Dated 08/06/2021    320101100001000  5021304000        Ck#9900210899</t>
  </si>
  <si>
    <t>2021-08-006312</t>
  </si>
  <si>
    <t xml:space="preserve">To recognize the payment of financial assistance re: cost of hospitalization   To: DIVINE MERCY WELLNESS CENTER under LDDAP-ADA No.0101101-08-0898-2021 dated  08/06/2021    320104100001000  5021499000    BREAKDOWN:  Fa Mrs. Caridad L Pamittan-32812.5  Fa </t>
  </si>
  <si>
    <t>2021-08-006276</t>
  </si>
  <si>
    <t xml:space="preserve">To recognize the payment of financial assistance re: cost of hospitalization   To: ST. PAUL HOSPITAL OF TUGUEGARAO INC. under LDDAP-ADA No. 0101101-08-0897-2021 dated 08/06/2021    320104100001000  5021499000    BREAKDOWN:  Fa Mr. Edrico Q. Ferrer-97000  </t>
  </si>
  <si>
    <t>2021-08-006274</t>
  </si>
  <si>
    <t>To recognize the payment of Meals &amp; Snacks Re: Training On Dromic Reporting System To Lgus    To: MA. CRISTINA C. MONTANIEL/VALERIANO GRILLE under LDDAP-ADA No. 0101101-08-0902-2021  Dated 08/06/2021    330100100001000  5020201000        Ck#9900210902</t>
  </si>
  <si>
    <t>2021-08-006269</t>
  </si>
  <si>
    <t>To recognize the payment of Extra Ordinary and Miscellaneous Expense for the month of August 2021  To: ESPEJO, CESARIO JOEL under LDDAP-ADA No. 0101101-08-0885-2021 dated 08/02/2021    350100100001000  5021003000        Ck#9900210885</t>
  </si>
  <si>
    <t>2021-08-006064</t>
  </si>
  <si>
    <t xml:space="preserve">To recognize the payment of DSWD staff re: Salary of Job Orders for the period July 1-15 and July 16-30    To: Danao, Mary Jane et. al. under LDDAP-ADA No.  0101101-08-0892-2021 dated 08/06/2021    320104200003000  350100100001000  5021601000  5021199000 </t>
  </si>
  <si>
    <t>2021-08-006062</t>
  </si>
  <si>
    <t>To recognize the Representation and Transportation Allowance for the month of August 2021  To: De Villa Jr, Fernando et. al. under LDDAP-ADA No.  0101101-08-0892-2021 Dated 08/06/2021    350100100001000  5010202000    Breakdown:  De Villa Jr, Fernando R -</t>
  </si>
  <si>
    <t>Transportation Allowance (TA)</t>
  </si>
  <si>
    <t>2021-08-006061</t>
  </si>
  <si>
    <t xml:space="preserve">To recognize the payment of DSWD staff re: Travelling Expense incurred while on official travel    TO: Rama Chandran, Allan Christian et. al. under LDDAP-ADA No.  0101101-08-0890-2021 dated 08/05/2021    320103100001000  330100100001000  320104100001000  </t>
  </si>
  <si>
    <t>2021-08-005976</t>
  </si>
  <si>
    <t>To recognize the payment of foster subsidy for foster child for the month of July 2021    To: RINGOR, SHIRLEY et. al. under LDDAP-ADA No.0101101-08-0890-2021 dated 08/05/2021    320104100001000  5021499000        Ck#9900210890</t>
  </si>
  <si>
    <t>2021-08-005975</t>
  </si>
  <si>
    <t>To recognize the payment of Meals &amp; Snacks Re: Kss Orientation   To: CROWN LODGE INC. under LDDAP-ADA No. 0101101-08-0888-2021 Dated 08/04/2021    200000100003000  5020201000        Ck#9900210888</t>
  </si>
  <si>
    <t>2021-08-006342</t>
  </si>
  <si>
    <t>To recognize the payment of 2 Units Uninterruptible Power Supply For The Rhwg Cy 2021   To: LIGHTHOUSE COOPERATIVE under LDDAP-ADA No. 0101101-08-0921-2021 Dated 08/10/2021    320101100001000  50203210-02        Ck#9900210921</t>
  </si>
  <si>
    <t>2021-08-006307</t>
  </si>
  <si>
    <t>To recognize the payment of Corkboard With Frame Re: Nhts &amp; Ppd Office   To: LIGHTHOUSE COOPERATIVE under LDDAP-ADA No. 0101101-08-0889-2021 Dated 08/04/2021    200000200001000  5020301000        Ck#9900210889</t>
  </si>
  <si>
    <t>2021-08-006306</t>
  </si>
  <si>
    <t>To recognize the payment of DSWD Staff re: Performance Based Bonus CY 2018    To: De Villa Jr, Fernando R under LDDAP-ADA No. 0101101-08-0887-2021 dated08/04/2021    100000100001000  5010299000        Ck#9900210887</t>
  </si>
  <si>
    <t>2021-08-006033</t>
  </si>
  <si>
    <t>To recognize the refund re: SSS Contribution for the month of July 2021  To:BITALES, GLENNIE KATE  under LDDAP-ADA No. 0101101-08-0886-2021 dated 08/03/2021    320100100001000  50211990      Ck#9900210886</t>
  </si>
  <si>
    <t>2021-08-006075</t>
  </si>
  <si>
    <t>To recognize the payment of DSWD staff re: Travelling Expense incurred while on official travel    TO: Tumanguil, Miryan et. al. under LDDAP-ADA No.  0101101-08-0886-2021 dated 08/03/2021    320104100001000  320103100001000  5020101000        Ck#990021088</t>
  </si>
  <si>
    <t>2021-08-006073</t>
  </si>
  <si>
    <t>To recognize the payment of DSWD staff re: Travelling Expense incurred while on official travel    TO: Dela Cuesta, Antonette Jane et. al. under LDDAP-ADA No. 0101101-08-0886-2021 dated 08/03/2021    320104100001000  50201010        Ck#9900210886</t>
  </si>
  <si>
    <t>2021-08-006071</t>
  </si>
  <si>
    <t>To recognize the refund re: SSS Contribution for the month of June and July 2021  To: CARAIG, JESUS et. al. under LDDAP-ADA No. 0101101-08-0886-2021 dated 8/3/21    310100100002000  5021199000      Ck#9900210886</t>
  </si>
  <si>
    <t>2021-08-006070</t>
  </si>
  <si>
    <t>To recognize the refund re: Philhealth Contribution for the month of June due to double deduction  To: TAMAYAO, LORIEJANE A under LDDAP-ADA No. 0101101-08-0886-2021 dated 08/03/2021    330100100001000  50216010      Ck#9900210886</t>
  </si>
  <si>
    <t>2021-08-006068</t>
  </si>
  <si>
    <t>To recognize the remittance of Pag-ibig Fund Contribution and Loans for the month of  July 2021  To: HDMF-Pag-ibig under LDDAP-ADA No.0101101-08-0883-2021 dated 8/2/2021    350100100001000  5010302000    Pag Ibig Contribution July - F. De Villa-88144.3  P</t>
  </si>
  <si>
    <t>2021-08-006701</t>
  </si>
  <si>
    <t>To recognize the remittance of Pag-ibig Fund Contribution and (MP2-Modified Pag-ibig II)  for the month of July 2021  To: HDMF-Pag-ibig under LDDAP-ADA No.0101101-08-0881-2021 dated 8/2/21    Pag Ibig Contribution July - R. Arzadon - 39,350.00  Pag Ibig M</t>
  </si>
  <si>
    <t>2021-08-006644</t>
  </si>
  <si>
    <t>To recognize the remittance of Philhealth Contributions for the month of JUly 2021  To: Philippine Health Insurance Corporation under LDDAP-ADA No. 0101101-08-0880-2021 dated 8/2/21    Phic Jo July - 16,946.10      Ck#9900210880</t>
  </si>
  <si>
    <t>2021-08-006629</t>
  </si>
  <si>
    <t>To recognize the remittance of Pag-ibig Fund Contribution and Loans  for the month of  July 2021  To: HDMF-Pag-ibig under LDDAP-ADA No. 0101101-08-0882-2021 dated 8/2/2021    310100100002000  5010102000    Pag Ibig Contribution July - J. Cabuyadao-7800  P</t>
  </si>
  <si>
    <t>2021-08-006627</t>
  </si>
  <si>
    <t xml:space="preserve">To recognize the remittance of Pag-ibig Fund Contribution and (MP2-Modified Pag-ibig II)  for the month of July 2021   To: HDMF-Pag-ibig under LDDAP-ADA No.0101101-08-0881-2021 dated 8/2/2021    310100100002000  5021199000    Pag Ibig Contribution July - </t>
  </si>
  <si>
    <t>2021-08-006624</t>
  </si>
  <si>
    <t>To recognize the remittance of Philhealth Contributions for the month of July 2021  To: Philippine Health Insurance Corporation under LDDAP-ADA No. 0101101-08-0880-2021 dated 8/2/2021    Brekdown:  R. ARzadon et. al. - 181,185.93      Ck#9900210880</t>
  </si>
  <si>
    <t>2021-08-006623</t>
  </si>
  <si>
    <t>To recognize the remittance of Philhealth Contributions for the month of July 2021  To: Philippine Health Insurance Corporation under LDDAP-ADA No. 0101101-08-0877-2021 dated 8/2/2021    Breakdown:  F. de Villa et. al. - 141,528.81        Ck#9900210877</t>
  </si>
  <si>
    <t>2021-08-006619</t>
  </si>
  <si>
    <t>To recognize the remittance of MBA Salary Loans for the month of JUly 2021    To: Mutual Benefit Association under LDDAP-ADA No. 0101101-08-0879-2021 dated 8/2/2021    Breakdown:  Mba Loan July - F. De Villa - 14,984.95  Mba Loan July - A. Abong - 1,500.0</t>
  </si>
  <si>
    <t>2021-08-006595</t>
  </si>
  <si>
    <t>To recognize the remittance of MBA Contributions for the month of July 2021    To: Mutual Benefit Association under LDDAP-ADA No. 0101101-08-0878-2021 dated 8/2/2021    310100100002000  350100100001000  320101100001000  5010102000  5021199000    Breakdown</t>
  </si>
  <si>
    <t>2021-08-006576</t>
  </si>
  <si>
    <t>To recognize the payment of Quarter Allowance for the month of August 1-31, 2021  To: ESPEJO, CESARIO JOEL under LDDAP-ADA No. 0101101-08-0885-2021 Dated 08/02/2021    350100100001000  5029905000        Ck#9900210885</t>
  </si>
  <si>
    <t>Quarters Allowance</t>
  </si>
  <si>
    <t>2021-08-006548</t>
  </si>
  <si>
    <t>To payment of: 43 Pcs Correction Tape In The Individual Pack Et. Al For The Social Pension Program   for: ADILYNNE'S GENERAL MERCHANDISE by: ERLINDA B. SARRAILunder LDDAP ADA: 0101101-07-0873-2021 dated: 07/30/2021 amounting to:43405.58    320103100001000</t>
  </si>
  <si>
    <t>2021-08-006456</t>
  </si>
  <si>
    <t>To recognize the payment of load allowance for August 2021  To: ESPEJO, CESARIO JOEL  under LDDAP-ADA No.0101101-08-0885-2021 dated 08/02/2021    320102100001000  5020502000        Ck#9900210885</t>
  </si>
  <si>
    <t>2021-08-006065</t>
  </si>
  <si>
    <t>To recognize the payment re Snacks And Lunch Doh Staff Etc Tb Mass Testing  To: Cuntapay, Llaniesel M under LDDAP-ADA No. 0101101-08-0876-2021 dated 8/2/2021    310100100002000  5029903000      Ck#9900210876</t>
  </si>
  <si>
    <t>2021-08-006046</t>
  </si>
  <si>
    <t>To recognize the payment of DSWD staff re: Travelling Expense incurred while on official travel    TO: Tagapan, Randy ET. AL. under LDDAP-ADA No. 0101101-08-0875-2021 dated 8/2/2021    310100100002000 SLP  350100100001000 TARA  330100100001000 DRRP  34010</t>
  </si>
  <si>
    <t>2021-08-005984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</si>
</sst>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mm/dd/yy;@"/>
    <numFmt numFmtId="166" formatCode="mm/dd/yy"/>
    <numFmt numFmtId="167" formatCode="#,##0.00_);\(#,##0.00\)"/>
  </numFmts>
  <fonts count="28" x14ac:knownFonts="1">
    <font>
      <sz val="11"/>
      <color theme="1"/>
      <name val="Calibri"/>
      <family val="2"/>
      <scheme val="minor"/>
    </font>
    <font>
      <sz val="11"/>
      <color theme="1"/>
      <name val="Calibri"/>
      <family val="2"/>
      <scheme val="minor"/>
    </font>
    <font>
      <sz val="10"/>
      <name val="Arial"/>
      <family val="2"/>
    </font>
    <font>
      <b/>
      <sz val="12"/>
      <name val="Arial"/>
      <family val="2"/>
    </font>
    <font>
      <b/>
      <sz val="11.05"/>
      <color indexed="8"/>
      <name val="Arial"/>
      <family val="2"/>
    </font>
    <font>
      <sz val="10"/>
      <color indexed="8"/>
      <name val="MS Sans Serif"/>
      <family val="2"/>
    </font>
    <font>
      <sz val="8"/>
      <color indexed="8"/>
      <name val="Arial"/>
      <family val="2"/>
    </font>
    <font>
      <sz val="12"/>
      <name val="Arial"/>
      <family val="2"/>
    </font>
    <font>
      <b/>
      <sz val="10"/>
      <name val="Arial"/>
      <family val="2"/>
    </font>
    <font>
      <sz val="10"/>
      <color indexed="8"/>
      <name val="Arial"/>
      <family val="2"/>
    </font>
    <font>
      <sz val="9"/>
      <color indexed="8"/>
      <name val="Arial"/>
      <family val="2"/>
    </font>
    <font>
      <sz val="9"/>
      <name val="Arial Narrow"/>
      <family val="2"/>
    </font>
    <font>
      <sz val="8"/>
      <name val="Arial"/>
      <family val="2"/>
    </font>
    <font>
      <b/>
      <u val="doubleAccounting"/>
      <sz val="10"/>
      <name val="Arial"/>
      <family val="2"/>
    </font>
    <font>
      <sz val="11"/>
      <name val="Arial"/>
      <family val="2"/>
    </font>
    <font>
      <b/>
      <sz val="11"/>
      <name val="Arial"/>
      <family val="2"/>
    </font>
    <font>
      <b/>
      <sz val="9"/>
      <color indexed="81"/>
      <name val="Tahoma"/>
      <family val="2"/>
    </font>
    <font>
      <sz val="9"/>
      <color indexed="81"/>
      <name val="Tahoma"/>
      <family val="2"/>
    </font>
    <font>
      <sz val="10"/>
      <color indexed="8"/>
      <name val="MS Sans Serif"/>
    </font>
    <font>
      <b/>
      <sz val="11"/>
      <color indexed="8"/>
      <name val="Arial"/>
      <family val="2"/>
    </font>
    <font>
      <sz val="8"/>
      <color indexed="8"/>
      <name val="Bookman Old Style"/>
      <family val="1"/>
    </font>
    <font>
      <b/>
      <sz val="9"/>
      <color indexed="8"/>
      <name val="Arial"/>
      <family val="2"/>
    </font>
    <font>
      <b/>
      <sz val="14"/>
      <color indexed="8"/>
      <name val="Arial"/>
      <family val="2"/>
    </font>
    <font>
      <b/>
      <sz val="8"/>
      <color indexed="8"/>
      <name val="Arial"/>
      <family val="2"/>
    </font>
    <font>
      <sz val="7.8"/>
      <color indexed="8"/>
      <name val="Arial"/>
      <family val="2"/>
    </font>
    <font>
      <b/>
      <sz val="12"/>
      <color indexed="8"/>
      <name val="Arial"/>
      <family val="2"/>
    </font>
    <font>
      <b/>
      <sz val="10"/>
      <color indexed="8"/>
      <name val="Arial"/>
      <family val="2"/>
    </font>
    <font>
      <sz val="11"/>
      <color indexed="8"/>
      <name val="Arial"/>
      <family val="2"/>
    </font>
  </fonts>
  <fills count="3">
    <fill>
      <patternFill patternType="none"/>
    </fill>
    <fill>
      <patternFill patternType="gray125"/>
    </fill>
    <fill>
      <patternFill patternType="solid">
        <fgColor rgb="FFFFFF00"/>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double">
        <color indexed="64"/>
      </bottom>
      <diagonal/>
    </border>
    <border>
      <left/>
      <right/>
      <top/>
      <bottom style="thin">
        <color indexed="64"/>
      </bottom>
      <diagonal/>
    </border>
  </borders>
  <cellStyleXfs count="11">
    <xf numFmtId="0" fontId="0" fillId="0" borderId="0"/>
    <xf numFmtId="43" fontId="1" fillId="0" borderId="0" applyFont="0" applyFill="0" applyBorder="0" applyAlignment="0" applyProtection="0"/>
    <xf numFmtId="0" fontId="2" fillId="0" borderId="0"/>
    <xf numFmtId="164" fontId="4" fillId="0" borderId="0" applyFont="0" applyFill="0" applyBorder="0" applyAlignment="0" applyProtection="0"/>
    <xf numFmtId="0" fontId="5" fillId="0" borderId="0"/>
    <xf numFmtId="164" fontId="2"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0" fontId="18" fillId="0" borderId="0"/>
    <xf numFmtId="0" fontId="5" fillId="0" borderId="0"/>
    <xf numFmtId="43" fontId="19" fillId="0" borderId="0" applyFont="0" applyFill="0" applyBorder="0" applyAlignment="0" applyProtection="0"/>
  </cellStyleXfs>
  <cellXfs count="179">
    <xf numFmtId="0" fontId="0" fillId="0" borderId="0" xfId="0"/>
    <xf numFmtId="0" fontId="2" fillId="0" borderId="0" xfId="2" applyFont="1" applyFill="1"/>
    <xf numFmtId="164" fontId="2" fillId="0" borderId="0" xfId="3" applyFont="1" applyFill="1"/>
    <xf numFmtId="43" fontId="2" fillId="0" borderId="0" xfId="2" applyNumberFormat="1" applyFont="1" applyFill="1"/>
    <xf numFmtId="39" fontId="6" fillId="0" borderId="0" xfId="4" applyNumberFormat="1" applyFont="1" applyFill="1" applyAlignment="1">
      <alignment horizontal="right" vertical="center"/>
    </xf>
    <xf numFmtId="164" fontId="2" fillId="0" borderId="0" xfId="2" applyNumberFormat="1" applyFont="1" applyFill="1"/>
    <xf numFmtId="0" fontId="8" fillId="0" borderId="0" xfId="2" applyFont="1" applyFill="1" applyAlignment="1">
      <alignment horizontal="center"/>
    </xf>
    <xf numFmtId="165" fontId="8" fillId="0" borderId="0" xfId="2" applyNumberFormat="1" applyFont="1" applyFill="1" applyAlignment="1">
      <alignment horizontal="center" vertical="center"/>
    </xf>
    <xf numFmtId="0" fontId="8" fillId="0" borderId="0" xfId="2" applyFont="1" applyFill="1"/>
    <xf numFmtId="0" fontId="2" fillId="0" borderId="0" xfId="2" applyFont="1" applyFill="1" applyAlignment="1">
      <alignment horizontal="center"/>
    </xf>
    <xf numFmtId="165" fontId="2" fillId="0" borderId="0" xfId="2" applyNumberFormat="1" applyFont="1" applyFill="1" applyAlignment="1">
      <alignment horizontal="center" vertical="center"/>
    </xf>
    <xf numFmtId="0" fontId="8" fillId="0" borderId="1" xfId="2" applyFont="1" applyFill="1" applyBorder="1" applyAlignment="1">
      <alignment horizontal="center" vertical="center" wrapText="1"/>
    </xf>
    <xf numFmtId="0" fontId="8" fillId="0" borderId="2" xfId="2" applyFont="1" applyFill="1" applyBorder="1" applyAlignment="1">
      <alignment horizontal="center" vertical="center" wrapText="1"/>
    </xf>
    <xf numFmtId="165" fontId="8" fillId="0" borderId="2" xfId="2" applyNumberFormat="1" applyFont="1" applyFill="1" applyBorder="1" applyAlignment="1">
      <alignment horizontal="center" vertical="center"/>
    </xf>
    <xf numFmtId="0" fontId="8" fillId="0" borderId="3" xfId="2" applyFont="1" applyFill="1" applyBorder="1" applyAlignment="1">
      <alignment horizontal="center" vertical="center"/>
    </xf>
    <xf numFmtId="0" fontId="8" fillId="0" borderId="4" xfId="2" applyFont="1" applyFill="1" applyBorder="1"/>
    <xf numFmtId="0" fontId="2" fillId="0" borderId="5" xfId="2" applyFont="1" applyFill="1" applyBorder="1"/>
    <xf numFmtId="0" fontId="2" fillId="0" borderId="5" xfId="2" applyFont="1" applyFill="1" applyBorder="1" applyAlignment="1">
      <alignment horizontal="center"/>
    </xf>
    <xf numFmtId="165" fontId="2" fillId="0" borderId="5" xfId="2" quotePrefix="1" applyNumberFormat="1" applyFont="1" applyFill="1" applyBorder="1" applyAlignment="1">
      <alignment horizontal="center" vertical="center"/>
    </xf>
    <xf numFmtId="39" fontId="2" fillId="0" borderId="6" xfId="2" applyNumberFormat="1" applyFont="1" applyFill="1" applyBorder="1"/>
    <xf numFmtId="0" fontId="2" fillId="0" borderId="7" xfId="2" applyFont="1" applyFill="1" applyBorder="1"/>
    <xf numFmtId="0" fontId="9" fillId="0" borderId="8" xfId="2" applyFont="1" applyFill="1" applyBorder="1" applyAlignment="1">
      <alignment shrinkToFit="1"/>
    </xf>
    <xf numFmtId="49" fontId="10" fillId="0" borderId="9" xfId="2" applyNumberFormat="1" applyFont="1" applyFill="1" applyBorder="1" applyAlignment="1">
      <alignment horizontal="left" vertical="top" wrapText="1"/>
    </xf>
    <xf numFmtId="166" fontId="9" fillId="0" borderId="10" xfId="2" quotePrefix="1" applyNumberFormat="1" applyFont="1" applyFill="1" applyBorder="1" applyAlignment="1">
      <alignment horizontal="center" vertical="top"/>
    </xf>
    <xf numFmtId="164" fontId="9" fillId="0" borderId="11" xfId="5" applyFont="1" applyFill="1" applyBorder="1" applyAlignment="1">
      <alignment horizontal="center" vertical="top"/>
    </xf>
    <xf numFmtId="164" fontId="11" fillId="0" borderId="8" xfId="6" applyFont="1" applyFill="1" applyBorder="1" applyAlignment="1">
      <alignment horizontal="center" vertical="center"/>
    </xf>
    <xf numFmtId="164" fontId="9" fillId="2" borderId="11" xfId="5" applyFont="1" applyFill="1" applyBorder="1" applyAlignment="1">
      <alignment horizontal="center" vertical="top"/>
    </xf>
    <xf numFmtId="165" fontId="2" fillId="0" borderId="12" xfId="2" quotePrefix="1" applyNumberFormat="1" applyFont="1" applyFill="1" applyBorder="1" applyAlignment="1">
      <alignment horizontal="center" vertical="center"/>
    </xf>
    <xf numFmtId="164" fontId="8" fillId="0" borderId="13" xfId="5" applyFont="1" applyFill="1" applyBorder="1" applyAlignment="1">
      <alignment vertical="center"/>
    </xf>
    <xf numFmtId="0" fontId="2" fillId="0" borderId="14" xfId="2" applyFont="1" applyFill="1" applyBorder="1" applyAlignment="1">
      <alignment vertical="center"/>
    </xf>
    <xf numFmtId="0" fontId="2" fillId="0" borderId="14" xfId="2" applyFont="1" applyFill="1" applyBorder="1" applyAlignment="1">
      <alignment horizontal="center" vertical="center"/>
    </xf>
    <xf numFmtId="165" fontId="2" fillId="0" borderId="8" xfId="2" quotePrefix="1" applyNumberFormat="1" applyFont="1" applyFill="1" applyBorder="1" applyAlignment="1">
      <alignment horizontal="center" vertical="center"/>
    </xf>
    <xf numFmtId="164" fontId="8" fillId="0" borderId="11" xfId="5" applyFont="1" applyFill="1" applyBorder="1" applyAlignment="1">
      <alignment vertical="center"/>
    </xf>
    <xf numFmtId="0" fontId="2" fillId="0" borderId="8" xfId="2" applyFont="1" applyFill="1" applyBorder="1" applyAlignment="1">
      <alignment vertical="center"/>
    </xf>
    <xf numFmtId="49" fontId="9" fillId="0" borderId="8" xfId="2" applyNumberFormat="1" applyFont="1" applyFill="1" applyBorder="1" applyAlignment="1">
      <alignment horizontal="center" vertical="top"/>
    </xf>
    <xf numFmtId="165" fontId="9" fillId="0" borderId="8" xfId="2" quotePrefix="1" applyNumberFormat="1" applyFont="1" applyFill="1" applyBorder="1" applyAlignment="1">
      <alignment horizontal="center" vertical="center"/>
    </xf>
    <xf numFmtId="164" fontId="9" fillId="0" borderId="11" xfId="5" applyFont="1" applyFill="1" applyBorder="1" applyAlignment="1">
      <alignment vertical="top"/>
    </xf>
    <xf numFmtId="0" fontId="2" fillId="0" borderId="8" xfId="2" applyFont="1" applyFill="1" applyBorder="1" applyAlignment="1">
      <alignment horizontal="center" vertical="center"/>
    </xf>
    <xf numFmtId="164" fontId="2" fillId="0" borderId="11" xfId="5" applyFont="1" applyFill="1" applyBorder="1" applyAlignment="1">
      <alignment vertical="center"/>
    </xf>
    <xf numFmtId="49" fontId="2" fillId="0" borderId="8" xfId="2" applyNumberFormat="1" applyFont="1" applyFill="1" applyBorder="1" applyAlignment="1">
      <alignment horizontal="center" vertical="center"/>
    </xf>
    <xf numFmtId="164" fontId="2" fillId="2" borderId="11" xfId="5" applyFont="1" applyFill="1" applyBorder="1" applyAlignment="1">
      <alignment vertical="center"/>
    </xf>
    <xf numFmtId="0" fontId="2" fillId="0" borderId="9" xfId="2" applyFont="1" applyFill="1" applyBorder="1" applyAlignment="1">
      <alignment vertical="center"/>
    </xf>
    <xf numFmtId="0" fontId="2" fillId="0" borderId="9" xfId="2" quotePrefix="1" applyFont="1" applyFill="1" applyBorder="1" applyAlignment="1">
      <alignment vertical="center"/>
    </xf>
    <xf numFmtId="0" fontId="2" fillId="0" borderId="8" xfId="2" quotePrefix="1" applyFont="1" applyFill="1" applyBorder="1" applyAlignment="1">
      <alignment horizontal="center" vertical="center"/>
    </xf>
    <xf numFmtId="14" fontId="2" fillId="0" borderId="8" xfId="2" applyNumberFormat="1" applyFont="1" applyFill="1" applyBorder="1" applyAlignment="1">
      <alignment horizontal="center" vertical="center"/>
    </xf>
    <xf numFmtId="0" fontId="8" fillId="0" borderId="8" xfId="2" applyFont="1" applyFill="1" applyBorder="1" applyAlignment="1">
      <alignment horizontal="center" vertical="center"/>
    </xf>
    <xf numFmtId="165" fontId="8" fillId="0" borderId="8" xfId="2" applyNumberFormat="1" applyFont="1" applyFill="1" applyBorder="1" applyAlignment="1">
      <alignment horizontal="center" vertical="center"/>
    </xf>
    <xf numFmtId="164" fontId="8" fillId="0" borderId="0" xfId="2" applyNumberFormat="1" applyFont="1" applyFill="1"/>
    <xf numFmtId="165" fontId="9" fillId="0" borderId="0" xfId="2" quotePrefix="1" applyNumberFormat="1" applyFont="1" applyFill="1" applyBorder="1" applyAlignment="1">
      <alignment horizontal="center" vertical="center"/>
    </xf>
    <xf numFmtId="0" fontId="8" fillId="0" borderId="8" xfId="2" applyFont="1" applyFill="1" applyBorder="1"/>
    <xf numFmtId="0" fontId="2" fillId="0" borderId="8" xfId="2" applyFont="1" applyFill="1" applyBorder="1" applyAlignment="1">
      <alignment horizontal="center" vertical="top"/>
    </xf>
    <xf numFmtId="164" fontId="8" fillId="0" borderId="11" xfId="5" applyFont="1" applyFill="1" applyBorder="1" applyAlignment="1">
      <alignment vertical="top"/>
    </xf>
    <xf numFmtId="0" fontId="8" fillId="0" borderId="18" xfId="2" applyFont="1" applyFill="1" applyBorder="1"/>
    <xf numFmtId="0" fontId="2" fillId="0" borderId="18" xfId="2" applyFont="1" applyFill="1" applyBorder="1" applyAlignment="1">
      <alignment horizontal="center" vertical="top"/>
    </xf>
    <xf numFmtId="165" fontId="2" fillId="0" borderId="18" xfId="2" quotePrefix="1" applyNumberFormat="1" applyFont="1" applyFill="1" applyBorder="1" applyAlignment="1">
      <alignment horizontal="center" vertical="center"/>
    </xf>
    <xf numFmtId="164" fontId="8" fillId="0" borderId="19" xfId="5" applyFont="1" applyFill="1" applyBorder="1" applyAlignment="1">
      <alignment vertical="top"/>
    </xf>
    <xf numFmtId="0" fontId="2" fillId="0" borderId="12" xfId="2" applyFont="1" applyFill="1" applyBorder="1" applyAlignment="1">
      <alignment horizontal="center" vertical="center"/>
    </xf>
    <xf numFmtId="164" fontId="2" fillId="0" borderId="11" xfId="3" applyFont="1" applyFill="1" applyBorder="1"/>
    <xf numFmtId="0" fontId="2" fillId="0" borderId="21" xfId="2" applyFont="1" applyFill="1" applyBorder="1"/>
    <xf numFmtId="164" fontId="8" fillId="0" borderId="23" xfId="5" applyFont="1" applyFill="1" applyBorder="1"/>
    <xf numFmtId="0" fontId="8" fillId="0" borderId="24" xfId="2" applyFont="1" applyFill="1" applyBorder="1" applyAlignment="1">
      <alignment horizontal="left"/>
    </xf>
    <xf numFmtId="0" fontId="8" fillId="0" borderId="14" xfId="2" applyFont="1" applyFill="1" applyBorder="1" applyAlignment="1">
      <alignment horizontal="center"/>
    </xf>
    <xf numFmtId="0" fontId="8" fillId="0" borderId="25" xfId="2" applyFont="1" applyFill="1" applyBorder="1" applyAlignment="1">
      <alignment horizontal="center"/>
    </xf>
    <xf numFmtId="164" fontId="2" fillId="0" borderId="19" xfId="5" applyFont="1" applyFill="1" applyBorder="1"/>
    <xf numFmtId="43" fontId="2" fillId="0" borderId="0" xfId="1" applyFont="1" applyFill="1"/>
    <xf numFmtId="0" fontId="8" fillId="0" borderId="26" xfId="2" applyFont="1" applyFill="1" applyBorder="1"/>
    <xf numFmtId="0" fontId="2" fillId="0" borderId="27" xfId="2" applyFont="1" applyFill="1" applyBorder="1"/>
    <xf numFmtId="0" fontId="2" fillId="0" borderId="27" xfId="2" applyFont="1" applyFill="1" applyBorder="1" applyAlignment="1">
      <alignment horizontal="center"/>
    </xf>
    <xf numFmtId="165" fontId="2" fillId="0" borderId="27" xfId="2" applyNumberFormat="1" applyFont="1" applyFill="1" applyBorder="1" applyAlignment="1">
      <alignment horizontal="center" vertical="center"/>
    </xf>
    <xf numFmtId="164" fontId="8" fillId="0" borderId="28" xfId="5" applyFont="1" applyFill="1" applyBorder="1"/>
    <xf numFmtId="0" fontId="2" fillId="0" borderId="8" xfId="2" applyFont="1" applyFill="1" applyBorder="1"/>
    <xf numFmtId="0" fontId="2" fillId="0" borderId="8" xfId="2" applyFont="1" applyFill="1" applyBorder="1" applyAlignment="1">
      <alignment horizontal="center"/>
    </xf>
    <xf numFmtId="165" fontId="2" fillId="0" borderId="8" xfId="2" applyNumberFormat="1" applyFont="1" applyFill="1" applyBorder="1" applyAlignment="1">
      <alignment horizontal="center" vertical="center"/>
    </xf>
    <xf numFmtId="164" fontId="8" fillId="0" borderId="11" xfId="5" applyFont="1" applyFill="1" applyBorder="1"/>
    <xf numFmtId="164" fontId="2" fillId="0" borderId="11" xfId="5" applyFont="1" applyFill="1" applyBorder="1"/>
    <xf numFmtId="164" fontId="12" fillId="0" borderId="0" xfId="3" applyFont="1" applyFill="1"/>
    <xf numFmtId="0" fontId="2" fillId="0" borderId="7" xfId="2" applyFont="1" applyFill="1" applyBorder="1" applyAlignment="1"/>
    <xf numFmtId="0" fontId="2" fillId="0" borderId="9" xfId="2" applyFont="1" applyFill="1" applyBorder="1" applyAlignment="1"/>
    <xf numFmtId="0" fontId="2" fillId="0" borderId="29" xfId="2" applyFont="1" applyFill="1" applyBorder="1"/>
    <xf numFmtId="0" fontId="2" fillId="0" borderId="30" xfId="2" applyFont="1" applyFill="1" applyBorder="1"/>
    <xf numFmtId="0" fontId="2" fillId="0" borderId="30" xfId="2" applyFont="1" applyFill="1" applyBorder="1" applyAlignment="1">
      <alignment horizontal="center"/>
    </xf>
    <xf numFmtId="165" fontId="2" fillId="0" borderId="30" xfId="2" applyNumberFormat="1" applyFont="1" applyFill="1" applyBorder="1" applyAlignment="1">
      <alignment horizontal="center" vertical="center"/>
    </xf>
    <xf numFmtId="164" fontId="13" fillId="0" borderId="3" xfId="5" applyFont="1" applyFill="1" applyBorder="1" applyAlignment="1">
      <alignment vertical="center"/>
    </xf>
    <xf numFmtId="164" fontId="2" fillId="0" borderId="0" xfId="7" applyFont="1" applyFill="1"/>
    <xf numFmtId="0" fontId="8" fillId="0" borderId="0" xfId="2" applyFont="1" applyFill="1" applyBorder="1"/>
    <xf numFmtId="0" fontId="2" fillId="0" borderId="0" xfId="2" applyFont="1" applyFill="1" applyBorder="1"/>
    <xf numFmtId="0" fontId="2" fillId="0" borderId="0" xfId="2" applyFont="1" applyFill="1" applyBorder="1" applyAlignment="1">
      <alignment horizontal="center"/>
    </xf>
    <xf numFmtId="165" fontId="2" fillId="0" borderId="0" xfId="2" applyNumberFormat="1" applyFont="1" applyFill="1" applyBorder="1" applyAlignment="1">
      <alignment horizontal="center" vertical="center"/>
    </xf>
    <xf numFmtId="164" fontId="8" fillId="0" borderId="0" xfId="5" applyFont="1" applyFill="1" applyBorder="1"/>
    <xf numFmtId="16" fontId="2" fillId="0" borderId="0" xfId="2" applyNumberFormat="1" applyFont="1" applyFill="1"/>
    <xf numFmtId="43" fontId="2" fillId="0" borderId="0" xfId="2" applyNumberFormat="1" applyFont="1" applyFill="1" applyBorder="1"/>
    <xf numFmtId="164" fontId="2" fillId="0" borderId="0" xfId="5" applyFont="1" applyFill="1" applyBorder="1"/>
    <xf numFmtId="166" fontId="2" fillId="0" borderId="0" xfId="2" applyNumberFormat="1" applyFont="1" applyFill="1" applyAlignment="1">
      <alignment horizontal="center"/>
    </xf>
    <xf numFmtId="4" fontId="2" fillId="0" borderId="0" xfId="2" applyNumberFormat="1" applyFont="1" applyFill="1"/>
    <xf numFmtId="164" fontId="2" fillId="0" borderId="0" xfId="2" applyNumberFormat="1" applyFont="1" applyFill="1" applyBorder="1"/>
    <xf numFmtId="0" fontId="0" fillId="0" borderId="0" xfId="0" applyFill="1"/>
    <xf numFmtId="164" fontId="2" fillId="0" borderId="0" xfId="5" applyFont="1" applyFill="1"/>
    <xf numFmtId="0" fontId="3" fillId="0" borderId="0" xfId="2" applyFont="1" applyFill="1"/>
    <xf numFmtId="0" fontId="14" fillId="0" borderId="0" xfId="2" applyFont="1" applyFill="1"/>
    <xf numFmtId="164" fontId="2" fillId="0" borderId="0" xfId="3" applyFont="1" applyFill="1" applyAlignment="1">
      <alignment horizontal="center"/>
    </xf>
    <xf numFmtId="4" fontId="2" fillId="0" borderId="0" xfId="2" applyNumberFormat="1" applyFont="1" applyFill="1" applyAlignment="1">
      <alignment horizontal="center"/>
    </xf>
    <xf numFmtId="0" fontId="15" fillId="0" borderId="0" xfId="2" applyFont="1" applyFill="1" applyAlignment="1">
      <alignment horizontal="center"/>
    </xf>
    <xf numFmtId="167" fontId="6" fillId="0" borderId="0" xfId="4" applyNumberFormat="1" applyFont="1" applyFill="1" applyAlignment="1">
      <alignment horizontal="right" vertical="center"/>
    </xf>
    <xf numFmtId="164" fontId="14" fillId="0" borderId="0" xfId="2" applyNumberFormat="1" applyFont="1" applyFill="1" applyAlignment="1">
      <alignment horizontal="center"/>
    </xf>
    <xf numFmtId="164" fontId="14" fillId="0" borderId="0" xfId="2" applyNumberFormat="1" applyFont="1" applyFill="1" applyBorder="1" applyAlignment="1">
      <alignment horizontal="center"/>
    </xf>
    <xf numFmtId="164" fontId="3" fillId="0" borderId="31" xfId="2" applyNumberFormat="1" applyFont="1" applyFill="1" applyBorder="1" applyAlignment="1">
      <alignment horizontal="center"/>
    </xf>
    <xf numFmtId="0" fontId="3" fillId="0" borderId="0" xfId="2" applyFont="1" applyFill="1" applyAlignment="1">
      <alignment horizontal="left" vertical="center"/>
    </xf>
    <xf numFmtId="0" fontId="14" fillId="0" borderId="0" xfId="2" applyFont="1" applyFill="1" applyAlignment="1">
      <alignment horizontal="left"/>
    </xf>
    <xf numFmtId="164" fontId="14" fillId="0" borderId="0" xfId="7" applyFont="1" applyFill="1" applyAlignment="1">
      <alignment horizontal="center"/>
    </xf>
    <xf numFmtId="0" fontId="8" fillId="0" borderId="12" xfId="2" applyFont="1" applyFill="1" applyBorder="1" applyAlignment="1">
      <alignment horizontal="center" vertical="center"/>
    </xf>
    <xf numFmtId="0" fontId="8" fillId="0" borderId="20" xfId="2" applyFont="1" applyFill="1" applyBorder="1" applyAlignment="1">
      <alignment horizontal="center"/>
    </xf>
    <xf numFmtId="0" fontId="8" fillId="0" borderId="18" xfId="2" applyFont="1" applyFill="1" applyBorder="1" applyAlignment="1">
      <alignment horizontal="center"/>
    </xf>
    <xf numFmtId="0" fontId="8" fillId="0" borderId="22" xfId="2" applyFont="1" applyFill="1" applyBorder="1" applyAlignment="1">
      <alignment horizontal="center"/>
    </xf>
    <xf numFmtId="0" fontId="8" fillId="0" borderId="12" xfId="2" applyFont="1" applyFill="1" applyBorder="1" applyAlignment="1">
      <alignment horizontal="center"/>
    </xf>
    <xf numFmtId="0" fontId="2" fillId="0" borderId="10" xfId="2" applyFont="1" applyFill="1" applyBorder="1" applyAlignment="1">
      <alignment horizontal="left"/>
    </xf>
    <xf numFmtId="0" fontId="2" fillId="0" borderId="0" xfId="2" applyFont="1" applyFill="1" applyBorder="1" applyAlignment="1">
      <alignment horizontal="left"/>
    </xf>
    <xf numFmtId="0" fontId="2" fillId="0" borderId="9" xfId="2" applyFont="1" applyFill="1" applyBorder="1" applyAlignment="1">
      <alignment horizontal="left"/>
    </xf>
    <xf numFmtId="0" fontId="8" fillId="0" borderId="1" xfId="2" applyFont="1" applyFill="1" applyBorder="1" applyAlignment="1">
      <alignment horizontal="center" vertical="center"/>
    </xf>
    <xf numFmtId="0" fontId="8" fillId="0" borderId="2" xfId="2" applyFont="1" applyFill="1" applyBorder="1" applyAlignment="1">
      <alignment horizontal="center" vertical="center"/>
    </xf>
    <xf numFmtId="166" fontId="2" fillId="0" borderId="0" xfId="2" applyNumberFormat="1" applyFont="1" applyFill="1" applyAlignment="1">
      <alignment horizontal="left"/>
    </xf>
    <xf numFmtId="0" fontId="8" fillId="0" borderId="15" xfId="2" applyFont="1" applyFill="1" applyBorder="1" applyAlignment="1">
      <alignment horizontal="center" vertical="center"/>
    </xf>
    <xf numFmtId="0" fontId="8" fillId="0" borderId="16" xfId="2" applyFont="1" applyFill="1" applyBorder="1" applyAlignment="1">
      <alignment horizontal="center" vertical="center"/>
    </xf>
    <xf numFmtId="0" fontId="8" fillId="0" borderId="17" xfId="2" applyFont="1" applyFill="1" applyBorder="1" applyAlignment="1">
      <alignment horizontal="center" vertical="center"/>
    </xf>
    <xf numFmtId="0" fontId="3" fillId="0" borderId="0" xfId="2" applyFont="1" applyFill="1" applyAlignment="1">
      <alignment horizontal="center"/>
    </xf>
    <xf numFmtId="0" fontId="7" fillId="0" borderId="0" xfId="2" applyFont="1" applyFill="1" applyAlignment="1">
      <alignment horizontal="center"/>
    </xf>
    <xf numFmtId="0" fontId="19" fillId="0" borderId="0" xfId="8" applyFont="1" applyAlignment="1">
      <alignment horizontal="center" vertical="center"/>
    </xf>
    <xf numFmtId="0" fontId="18" fillId="0" borderId="0" xfId="8" applyNumberFormat="1" applyFill="1" applyBorder="1" applyAlignment="1" applyProtection="1"/>
    <xf numFmtId="0" fontId="20" fillId="0" borderId="0" xfId="8" applyFont="1" applyAlignment="1">
      <alignment horizontal="center" vertical="center"/>
    </xf>
    <xf numFmtId="0" fontId="21" fillId="0" borderId="0" xfId="8" applyFont="1" applyAlignment="1">
      <alignment horizontal="center" vertical="center"/>
    </xf>
    <xf numFmtId="0" fontId="22" fillId="0" borderId="0" xfId="8" applyFont="1" applyAlignment="1">
      <alignment horizontal="center" vertical="center"/>
    </xf>
    <xf numFmtId="0" fontId="6" fillId="0" borderId="0" xfId="8" applyFont="1" applyAlignment="1">
      <alignment vertical="center"/>
    </xf>
    <xf numFmtId="0" fontId="6" fillId="0" borderId="0" xfId="8" applyFont="1" applyAlignment="1">
      <alignment horizontal="center" vertical="center"/>
    </xf>
    <xf numFmtId="167" fontId="6" fillId="0" borderId="0" xfId="8" applyNumberFormat="1" applyFont="1" applyAlignment="1">
      <alignment horizontal="right" vertical="center"/>
    </xf>
    <xf numFmtId="167" fontId="23" fillId="0" borderId="0" xfId="8" applyNumberFormat="1" applyFont="1" applyAlignment="1">
      <alignment horizontal="right" vertical="center"/>
    </xf>
    <xf numFmtId="0" fontId="21" fillId="0" borderId="0" xfId="8" applyFont="1" applyAlignment="1">
      <alignment horizontal="left" vertical="center"/>
    </xf>
    <xf numFmtId="0" fontId="6" fillId="0" borderId="0" xfId="8" applyFont="1" applyAlignment="1">
      <alignment horizontal="left" vertical="center"/>
    </xf>
    <xf numFmtId="0" fontId="23" fillId="0" borderId="0" xfId="8" applyFont="1" applyAlignment="1">
      <alignment horizontal="center" vertical="center"/>
    </xf>
    <xf numFmtId="0" fontId="24" fillId="0" borderId="0" xfId="8" applyFont="1" applyAlignment="1">
      <alignment horizontal="left" vertical="center"/>
    </xf>
    <xf numFmtId="0" fontId="24" fillId="0" borderId="0" xfId="8" applyFont="1" applyAlignment="1">
      <alignment horizontal="right" vertical="center"/>
    </xf>
    <xf numFmtId="0" fontId="19" fillId="0" borderId="0" xfId="4" applyFont="1" applyAlignment="1">
      <alignment horizontal="center" vertical="center"/>
    </xf>
    <xf numFmtId="0" fontId="5" fillId="0" borderId="0" xfId="9" applyNumberFormat="1" applyFill="1" applyBorder="1" applyAlignment="1" applyProtection="1"/>
    <xf numFmtId="0" fontId="20" fillId="0" borderId="0" xfId="4" applyFont="1" applyAlignment="1">
      <alignment horizontal="center" vertical="center"/>
    </xf>
    <xf numFmtId="0" fontId="21" fillId="0" borderId="0" xfId="4" applyFont="1" applyAlignment="1">
      <alignment horizontal="center" vertical="center"/>
    </xf>
    <xf numFmtId="0" fontId="25" fillId="0" borderId="0" xfId="4" applyFont="1" applyFill="1" applyAlignment="1">
      <alignment horizontal="center" vertical="center"/>
    </xf>
    <xf numFmtId="0" fontId="5" fillId="0" borderId="0" xfId="4" applyNumberFormat="1" applyFill="1" applyBorder="1" applyAlignment="1" applyProtection="1"/>
    <xf numFmtId="0" fontId="26" fillId="0" borderId="0" xfId="4" applyFont="1" applyAlignment="1">
      <alignment horizontal="center" vertical="center"/>
    </xf>
    <xf numFmtId="4" fontId="5" fillId="0" borderId="0" xfId="9" applyNumberFormat="1" applyFill="1" applyBorder="1" applyAlignment="1" applyProtection="1"/>
    <xf numFmtId="0" fontId="21" fillId="0" borderId="0" xfId="9" applyFont="1" applyAlignment="1">
      <alignment horizontal="center" vertical="center"/>
    </xf>
    <xf numFmtId="39" fontId="25" fillId="0" borderId="0" xfId="4" applyNumberFormat="1" applyFont="1" applyAlignment="1">
      <alignment horizontal="center" vertical="center"/>
    </xf>
    <xf numFmtId="39" fontId="25" fillId="0" borderId="0" xfId="4" applyNumberFormat="1" applyFont="1" applyAlignment="1">
      <alignment horizontal="center" vertical="center"/>
    </xf>
    <xf numFmtId="43" fontId="25" fillId="0" borderId="0" xfId="10" applyFont="1" applyAlignment="1">
      <alignment horizontal="center" vertical="center"/>
    </xf>
    <xf numFmtId="43" fontId="25" fillId="0" borderId="0" xfId="10" applyFont="1" applyAlignment="1">
      <alignment horizontal="center" vertical="center" wrapText="1"/>
    </xf>
    <xf numFmtId="0" fontId="19" fillId="0" borderId="32" xfId="4" applyFont="1" applyBorder="1" applyAlignment="1">
      <alignment horizontal="left" vertical="center"/>
    </xf>
    <xf numFmtId="0" fontId="19" fillId="0" borderId="32" xfId="4" applyFont="1" applyBorder="1" applyAlignment="1">
      <alignment horizontal="center" vertical="center" wrapText="1"/>
    </xf>
    <xf numFmtId="0" fontId="19" fillId="0" borderId="32" xfId="4" applyFont="1" applyFill="1" applyBorder="1" applyAlignment="1">
      <alignment horizontal="center" vertical="center"/>
    </xf>
    <xf numFmtId="0" fontId="19" fillId="0" borderId="32" xfId="4" applyFont="1" applyBorder="1" applyAlignment="1">
      <alignment horizontal="center" vertical="center"/>
    </xf>
    <xf numFmtId="43" fontId="19" fillId="0" borderId="32" xfId="10" applyFont="1" applyBorder="1" applyAlignment="1">
      <alignment horizontal="center" vertical="center"/>
    </xf>
    <xf numFmtId="43" fontId="19" fillId="0" borderId="32" xfId="10" applyFont="1" applyBorder="1" applyAlignment="1">
      <alignment horizontal="right" vertical="center"/>
    </xf>
    <xf numFmtId="0" fontId="27" fillId="0" borderId="0" xfId="9" applyNumberFormat="1" applyFont="1" applyFill="1" applyBorder="1" applyAlignment="1" applyProtection="1"/>
    <xf numFmtId="0" fontId="27" fillId="0" borderId="0" xfId="4" applyNumberFormat="1" applyFont="1" applyFill="1" applyBorder="1" applyAlignment="1" applyProtection="1"/>
    <xf numFmtId="0" fontId="19" fillId="0" borderId="0" xfId="4" applyFont="1" applyBorder="1" applyAlignment="1">
      <alignment horizontal="left" vertical="center"/>
    </xf>
    <xf numFmtId="0" fontId="19" fillId="0" borderId="0" xfId="4" applyFont="1" applyBorder="1" applyAlignment="1">
      <alignment horizontal="center" vertical="center" wrapText="1"/>
    </xf>
    <xf numFmtId="0" fontId="19" fillId="0" borderId="0" xfId="4" applyFont="1" applyFill="1" applyBorder="1" applyAlignment="1">
      <alignment horizontal="center" vertical="center"/>
    </xf>
    <xf numFmtId="0" fontId="19" fillId="0" borderId="0" xfId="4" applyFont="1" applyBorder="1" applyAlignment="1">
      <alignment horizontal="center" vertical="center"/>
    </xf>
    <xf numFmtId="43" fontId="19" fillId="0" borderId="0" xfId="10" applyFont="1" applyBorder="1" applyAlignment="1">
      <alignment horizontal="center" vertical="center"/>
    </xf>
    <xf numFmtId="43" fontId="19" fillId="0" borderId="0" xfId="10" applyFont="1" applyBorder="1" applyAlignment="1">
      <alignment horizontal="right" vertical="center"/>
    </xf>
    <xf numFmtId="0" fontId="6" fillId="2" borderId="0" xfId="8" applyFont="1" applyFill="1" applyAlignment="1">
      <alignment vertical="center"/>
    </xf>
    <xf numFmtId="0" fontId="6" fillId="2" borderId="0" xfId="8" applyFont="1" applyFill="1" applyAlignment="1">
      <alignment horizontal="center" vertical="center"/>
    </xf>
    <xf numFmtId="0" fontId="18" fillId="2" borderId="0" xfId="8" applyNumberFormat="1" applyFill="1" applyBorder="1" applyAlignment="1" applyProtection="1"/>
    <xf numFmtId="0" fontId="21" fillId="0" borderId="31" xfId="8" applyFont="1" applyBorder="1" applyAlignment="1">
      <alignment horizontal="left" vertical="center"/>
    </xf>
    <xf numFmtId="0" fontId="18" fillId="0" borderId="31" xfId="8" applyNumberFormat="1" applyFill="1" applyBorder="1" applyAlignment="1" applyProtection="1"/>
    <xf numFmtId="167" fontId="23" fillId="0" borderId="31" xfId="8" applyNumberFormat="1" applyFont="1" applyBorder="1" applyAlignment="1">
      <alignment horizontal="right" vertical="center"/>
    </xf>
    <xf numFmtId="0" fontId="23" fillId="0" borderId="0" xfId="8" applyFont="1" applyAlignment="1">
      <alignment horizontal="left" vertical="center"/>
    </xf>
    <xf numFmtId="0" fontId="18" fillId="0" borderId="0" xfId="8" applyNumberFormat="1" applyFill="1" applyBorder="1" applyAlignment="1" applyProtection="1">
      <alignment horizontal="left"/>
    </xf>
    <xf numFmtId="0" fontId="6" fillId="0" borderId="0" xfId="4" applyFont="1" applyAlignment="1">
      <alignment horizontal="left" vertical="center"/>
    </xf>
    <xf numFmtId="0" fontId="23" fillId="0" borderId="0" xfId="4" applyFont="1" applyAlignment="1">
      <alignment vertical="center"/>
    </xf>
    <xf numFmtId="0" fontId="6" fillId="0" borderId="0" xfId="4" applyFont="1" applyAlignment="1">
      <alignment vertical="center"/>
    </xf>
    <xf numFmtId="1" fontId="6" fillId="0" borderId="0" xfId="8" applyNumberFormat="1" applyFont="1" applyAlignment="1">
      <alignment horizontal="center" vertical="center"/>
    </xf>
    <xf numFmtId="0" fontId="21" fillId="0" borderId="0" xfId="8" applyFont="1" applyAlignment="1">
      <alignment horizontal="right" vertical="center"/>
    </xf>
  </cellXfs>
  <cellStyles count="11">
    <cellStyle name="Comma" xfId="1" builtinId="3"/>
    <cellStyle name="Comma 10" xfId="10"/>
    <cellStyle name="Comma 2 2" xfId="5"/>
    <cellStyle name="Comma 2 3 2" xfId="3"/>
    <cellStyle name="Comma 7" xfId="6"/>
    <cellStyle name="Comma 8" xfId="7"/>
    <cellStyle name="Normal" xfId="0" builtinId="0"/>
    <cellStyle name="Normal 10" xfId="9"/>
    <cellStyle name="Normal 2 2 2" xfId="4"/>
    <cellStyle name="Normal 5 4" xfId="8"/>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0</xdr:col>
      <xdr:colOff>504825</xdr:colOff>
      <xdr:row>2</xdr:row>
      <xdr:rowOff>0</xdr:rowOff>
    </xdr:from>
    <xdr:ext cx="1019175" cy="942975"/>
    <xdr:sp macro="" textlink="">
      <xdr:nvSpPr>
        <xdr:cNvPr id="2" name="Picture 1"/>
        <xdr:cNvSpPr>
          <a:spLocks noChangeAspect="1" noChangeArrowheads="1"/>
        </xdr:cNvSpPr>
      </xdr:nvSpPr>
      <xdr:spPr bwMode="auto">
        <a:xfrm>
          <a:off x="504825" y="323850"/>
          <a:ext cx="1019175" cy="942975"/>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504825</xdr:colOff>
      <xdr:row>2</xdr:row>
      <xdr:rowOff>0</xdr:rowOff>
    </xdr:from>
    <xdr:ext cx="1019175" cy="942975"/>
    <xdr:sp macro="" textlink="">
      <xdr:nvSpPr>
        <xdr:cNvPr id="2" name="Picture 1"/>
        <xdr:cNvSpPr>
          <a:spLocks noChangeAspect="1" noChangeArrowheads="1"/>
        </xdr:cNvSpPr>
      </xdr:nvSpPr>
      <xdr:spPr bwMode="auto">
        <a:xfrm>
          <a:off x="504825" y="323850"/>
          <a:ext cx="1019175" cy="942975"/>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504825</xdr:colOff>
      <xdr:row>2</xdr:row>
      <xdr:rowOff>0</xdr:rowOff>
    </xdr:from>
    <xdr:ext cx="1019175" cy="942975"/>
    <xdr:sp macro="" textlink="">
      <xdr:nvSpPr>
        <xdr:cNvPr id="2" name="Picture 1"/>
        <xdr:cNvSpPr>
          <a:spLocks noChangeAspect="1" noChangeArrowheads="1"/>
        </xdr:cNvSpPr>
      </xdr:nvSpPr>
      <xdr:spPr bwMode="auto">
        <a:xfrm>
          <a:off x="504825" y="323850"/>
          <a:ext cx="1019175" cy="942975"/>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504825</xdr:colOff>
      <xdr:row>2</xdr:row>
      <xdr:rowOff>0</xdr:rowOff>
    </xdr:from>
    <xdr:ext cx="1019175" cy="942975"/>
    <xdr:sp macro="" textlink="">
      <xdr:nvSpPr>
        <xdr:cNvPr id="2" name="Picture 1"/>
        <xdr:cNvSpPr>
          <a:spLocks noChangeAspect="1" noChangeArrowheads="1"/>
        </xdr:cNvSpPr>
      </xdr:nvSpPr>
      <xdr:spPr bwMode="auto">
        <a:xfrm>
          <a:off x="504825" y="323850"/>
          <a:ext cx="1019175" cy="942975"/>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504825</xdr:colOff>
      <xdr:row>2</xdr:row>
      <xdr:rowOff>0</xdr:rowOff>
    </xdr:from>
    <xdr:ext cx="1019175" cy="942975"/>
    <xdr:sp macro="" textlink="">
      <xdr:nvSpPr>
        <xdr:cNvPr id="2" name="Picture 1"/>
        <xdr:cNvSpPr>
          <a:spLocks noChangeAspect="1" noChangeArrowheads="1"/>
        </xdr:cNvSpPr>
      </xdr:nvSpPr>
      <xdr:spPr bwMode="auto">
        <a:xfrm>
          <a:off x="504825" y="323850"/>
          <a:ext cx="1019175" cy="942975"/>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504825</xdr:colOff>
      <xdr:row>2</xdr:row>
      <xdr:rowOff>0</xdr:rowOff>
    </xdr:from>
    <xdr:ext cx="1019175" cy="942975"/>
    <xdr:sp macro="" textlink="">
      <xdr:nvSpPr>
        <xdr:cNvPr id="2" name="Picture 1"/>
        <xdr:cNvSpPr>
          <a:spLocks noChangeAspect="1" noChangeArrowheads="1"/>
        </xdr:cNvSpPr>
      </xdr:nvSpPr>
      <xdr:spPr bwMode="auto">
        <a:xfrm>
          <a:off x="504825" y="323850"/>
          <a:ext cx="1019175" cy="942975"/>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ONNY\2020\extract\syn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bsidy%20From%20National%20Government%20-%20Au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cuments/ACCTG/2021/EXTRACT/August/sng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ocuments/ACCTG/2021/ACCOUNTING/REPORTS/JUNE/Subsidy%20From%20National%20Government%20-%20Jun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Documents/ACCTG/2021/EXTRACT/August/TB/sng%20pantawi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NSO%20TB%20Au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Ledger"/>
    </sheetNames>
    <sheetDataSet>
      <sheetData sheetId="0">
        <row r="61">
          <cell r="G61">
            <v>520876019.16999996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s"/>
      <sheetName val="Dec"/>
      <sheetName val="Jan"/>
      <sheetName val="Feb"/>
      <sheetName val="Mar"/>
      <sheetName val="APR"/>
      <sheetName val="MAY"/>
      <sheetName val="JUNE"/>
      <sheetName val="JULY"/>
      <sheetName val="AUG"/>
      <sheetName val="AUG (2)"/>
      <sheetName val="xx"/>
      <sheetName val="Sheet1"/>
      <sheetName val="Sheet2"/>
      <sheetName val="Sheet3"/>
    </sheetNames>
    <sheetDataSet>
      <sheetData sheetId="0"/>
      <sheetData sheetId="1"/>
      <sheetData sheetId="2"/>
      <sheetData sheetId="3"/>
      <sheetData sheetId="4"/>
      <sheetData sheetId="5"/>
      <sheetData sheetId="6"/>
      <sheetData sheetId="7"/>
      <sheetData sheetId="8">
        <row r="375">
          <cell r="E375">
            <v>3006663088.5699997</v>
          </cell>
        </row>
      </sheetData>
      <sheetData sheetId="9"/>
      <sheetData sheetId="10"/>
      <sheetData sheetId="11">
        <row r="1">
          <cell r="F1">
            <v>196999084.74999997</v>
          </cell>
        </row>
      </sheetData>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Ledger (2)"/>
      <sheetName val="General Ledger"/>
    </sheetNames>
    <sheetDataSet>
      <sheetData sheetId="0">
        <row r="24">
          <cell r="G24">
            <v>3006663088.5700002</v>
          </cell>
        </row>
        <row r="74">
          <cell r="G74">
            <v>3204552300.48</v>
          </cell>
        </row>
        <row r="86">
          <cell r="D86">
            <v>1338595.25</v>
          </cell>
        </row>
        <row r="87">
          <cell r="D87">
            <v>-448468.09</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s"/>
      <sheetName val="Dec"/>
      <sheetName val="Jan"/>
      <sheetName val="Feb"/>
      <sheetName val="Mar"/>
      <sheetName val="APR"/>
      <sheetName val="MAY"/>
      <sheetName val="JUNE"/>
      <sheetName val="xx"/>
      <sheetName val="Sheet1"/>
      <sheetName val="Sheet2"/>
      <sheetName val="Sheet3"/>
    </sheetNames>
    <sheetDataSet>
      <sheetData sheetId="0"/>
      <sheetData sheetId="1"/>
      <sheetData sheetId="2"/>
      <sheetData sheetId="3"/>
      <sheetData sheetId="4"/>
      <sheetData sheetId="5"/>
      <sheetData sheetId="6"/>
      <sheetData sheetId="7"/>
      <sheetData sheetId="8">
        <row r="1">
          <cell r="F1">
            <v>31975534.77</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Ledger"/>
    </sheetNames>
    <sheetDataSet>
      <sheetData sheetId="0">
        <row r="38">
          <cell r="B38">
            <v>795798.3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4ps"/>
      <sheetName val="TB1"/>
      <sheetName val="TB2"/>
      <sheetName val="TB3"/>
      <sheetName val="TB4"/>
      <sheetName val="TB IGP"/>
      <sheetName val="TB6"/>
      <sheetName val="CONSO"/>
      <sheetName val="TB7"/>
    </sheetNames>
    <sheetDataSet>
      <sheetData sheetId="0"/>
      <sheetData sheetId="1"/>
      <sheetData sheetId="2">
        <row r="26">
          <cell r="D26">
            <v>28716972.309999999</v>
          </cell>
        </row>
        <row r="27">
          <cell r="D27">
            <v>148460</v>
          </cell>
        </row>
        <row r="28">
          <cell r="E28">
            <v>11700</v>
          </cell>
        </row>
        <row r="29">
          <cell r="E29">
            <v>13649.33</v>
          </cell>
        </row>
        <row r="30">
          <cell r="E30">
            <v>25455</v>
          </cell>
        </row>
        <row r="31">
          <cell r="E31">
            <v>32030805.969999999</v>
          </cell>
        </row>
        <row r="32">
          <cell r="D32">
            <v>142590</v>
          </cell>
        </row>
        <row r="33">
          <cell r="D33">
            <v>3073587.99</v>
          </cell>
        </row>
      </sheetData>
      <sheetData sheetId="3">
        <row r="26">
          <cell r="D26">
            <v>430</v>
          </cell>
        </row>
        <row r="27">
          <cell r="D27">
            <v>224010.02</v>
          </cell>
        </row>
        <row r="28">
          <cell r="D28">
            <v>3464790.5</v>
          </cell>
        </row>
        <row r="29">
          <cell r="E29">
            <v>3291550.97</v>
          </cell>
        </row>
        <row r="30">
          <cell r="E30">
            <v>476049.81</v>
          </cell>
        </row>
        <row r="31">
          <cell r="D31">
            <v>78370.259999999995</v>
          </cell>
        </row>
      </sheetData>
      <sheetData sheetId="4">
        <row r="26">
          <cell r="D26">
            <v>6016.96</v>
          </cell>
        </row>
        <row r="27">
          <cell r="E27">
            <v>6016.96</v>
          </cell>
        </row>
      </sheetData>
      <sheetData sheetId="5">
        <row r="8">
          <cell r="R8">
            <v>44222.400000000001</v>
          </cell>
        </row>
        <row r="9">
          <cell r="R9">
            <v>116113.15000000002</v>
          </cell>
        </row>
        <row r="12">
          <cell r="R12">
            <v>88134.399999999994</v>
          </cell>
        </row>
        <row r="13">
          <cell r="S13">
            <v>40985.869999999995</v>
          </cell>
        </row>
        <row r="14">
          <cell r="R14">
            <v>17598</v>
          </cell>
        </row>
        <row r="15">
          <cell r="S15">
            <v>7714</v>
          </cell>
        </row>
        <row r="16">
          <cell r="A16" t="str">
            <v>Breeding Stocks</v>
          </cell>
          <cell r="C16">
            <v>1070101000</v>
          </cell>
          <cell r="R16">
            <v>49000</v>
          </cell>
        </row>
        <row r="17">
          <cell r="R17">
            <v>27900</v>
          </cell>
        </row>
        <row r="20">
          <cell r="S20">
            <v>204587.32000000007</v>
          </cell>
        </row>
        <row r="21">
          <cell r="S21">
            <v>95056.72</v>
          </cell>
        </row>
        <row r="24">
          <cell r="R24">
            <v>4577.96</v>
          </cell>
        </row>
        <row r="25">
          <cell r="R25">
            <v>798</v>
          </cell>
        </row>
      </sheetData>
      <sheetData sheetId="6">
        <row r="26">
          <cell r="D26">
            <v>104242.42</v>
          </cell>
        </row>
        <row r="27">
          <cell r="E27">
            <v>104118.37</v>
          </cell>
        </row>
        <row r="28">
          <cell r="E28">
            <v>63.41</v>
          </cell>
        </row>
        <row r="29">
          <cell r="E29">
            <v>60.64</v>
          </cell>
        </row>
      </sheetData>
      <sheetData sheetId="7"/>
      <sheetData sheetId="8">
        <row r="26">
          <cell r="D26">
            <v>4598017.0199999996</v>
          </cell>
        </row>
        <row r="27">
          <cell r="D27">
            <v>764682.56</v>
          </cell>
        </row>
        <row r="28">
          <cell r="D28">
            <v>20545459.550000001</v>
          </cell>
        </row>
        <row r="29">
          <cell r="D29">
            <v>150000</v>
          </cell>
        </row>
        <row r="30">
          <cell r="D30">
            <v>944806.75</v>
          </cell>
        </row>
        <row r="31">
          <cell r="D31">
            <v>80246.81</v>
          </cell>
        </row>
        <row r="32">
          <cell r="E32">
            <v>70635.73</v>
          </cell>
        </row>
        <row r="33">
          <cell r="D33">
            <v>31930</v>
          </cell>
        </row>
        <row r="34">
          <cell r="E34">
            <v>11297.52</v>
          </cell>
        </row>
        <row r="35">
          <cell r="E35">
            <v>1324617.25</v>
          </cell>
        </row>
        <row r="36">
          <cell r="E36">
            <v>8852159.8399999999</v>
          </cell>
        </row>
        <row r="37">
          <cell r="E37">
            <v>970624.75</v>
          </cell>
        </row>
        <row r="38">
          <cell r="E38">
            <v>268702</v>
          </cell>
        </row>
        <row r="39">
          <cell r="E39">
            <v>15823601.23</v>
          </cell>
        </row>
        <row r="40">
          <cell r="D40">
            <v>28000</v>
          </cell>
        </row>
        <row r="41">
          <cell r="D41">
            <v>2118</v>
          </cell>
        </row>
        <row r="42">
          <cell r="D42">
            <v>33900</v>
          </cell>
        </row>
        <row r="43">
          <cell r="D43">
            <v>140501.63</v>
          </cell>
        </row>
        <row r="44">
          <cell r="D44">
            <v>1976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FD462"/>
  <sheetViews>
    <sheetView view="pageBreakPreview" zoomScale="115" zoomScaleNormal="100" zoomScaleSheetLayoutView="115" workbookViewId="0">
      <pane ySplit="8" topLeftCell="A409" activePane="bottomLeft" state="frozen"/>
      <selection activeCell="A342" sqref="A342:D342"/>
      <selection pane="bottomLeft" activeCell="E423" sqref="E423"/>
    </sheetView>
  </sheetViews>
  <sheetFormatPr defaultColWidth="9.140625" defaultRowHeight="12.75" x14ac:dyDescent="0.2"/>
  <cols>
    <col min="1" max="1" width="17.28515625" style="1" customWidth="1"/>
    <col min="2" max="2" width="31.5703125" style="1" customWidth="1"/>
    <col min="3" max="3" width="22.140625" style="1" customWidth="1"/>
    <col min="4" max="4" width="10.42578125" style="9" customWidth="1"/>
    <col min="5" max="5" width="18" style="1" customWidth="1"/>
    <col min="6" max="6" width="20" style="1" customWidth="1"/>
    <col min="7" max="7" width="17.85546875" style="1" bestFit="1" customWidth="1"/>
    <col min="8" max="8" width="17.140625" style="1" customWidth="1"/>
    <col min="9" max="11" width="16.5703125" style="2" customWidth="1"/>
    <col min="12" max="12" width="15.42578125" style="1" bestFit="1" customWidth="1"/>
    <col min="13" max="13" width="13.140625" style="1" bestFit="1" customWidth="1"/>
    <col min="14" max="14" width="12.28515625" style="1" bestFit="1" customWidth="1"/>
    <col min="15" max="16384" width="9.140625" style="1"/>
  </cols>
  <sheetData>
    <row r="1" spans="1:14" ht="15.75" x14ac:dyDescent="0.25">
      <c r="A1" s="123" t="s">
        <v>0</v>
      </c>
      <c r="B1" s="123"/>
      <c r="C1" s="123"/>
      <c r="D1" s="123"/>
      <c r="E1" s="123"/>
    </row>
    <row r="2" spans="1:14" s="2" customFormat="1" ht="15.75" x14ac:dyDescent="0.25">
      <c r="A2" s="123" t="s">
        <v>1</v>
      </c>
      <c r="B2" s="123"/>
      <c r="C2" s="123"/>
      <c r="D2" s="123"/>
      <c r="E2" s="123"/>
      <c r="F2" s="1"/>
      <c r="G2" s="3"/>
      <c r="H2" s="1"/>
      <c r="I2" s="2">
        <f>+I3-I4</f>
        <v>0</v>
      </c>
    </row>
    <row r="3" spans="1:14" s="2" customFormat="1" ht="15.75" x14ac:dyDescent="0.25">
      <c r="A3" s="123" t="s">
        <v>2</v>
      </c>
      <c r="B3" s="123"/>
      <c r="C3" s="123"/>
      <c r="D3" s="123"/>
      <c r="E3" s="123"/>
      <c r="F3" s="1"/>
      <c r="G3" s="3">
        <f>+G5-G4</f>
        <v>0</v>
      </c>
      <c r="H3" s="1"/>
      <c r="I3" s="2">
        <f>+E395</f>
        <v>3205880448.8799996</v>
      </c>
      <c r="K3" s="2">
        <f>+'[1]General Ledger'!$G$61</f>
        <v>520876019.16999996</v>
      </c>
      <c r="N3" s="4">
        <v>772399.9</v>
      </c>
    </row>
    <row r="4" spans="1:14" s="2" customFormat="1" ht="15.75" x14ac:dyDescent="0.25">
      <c r="A4" s="123" t="s">
        <v>3</v>
      </c>
      <c r="B4" s="123"/>
      <c r="C4" s="123"/>
      <c r="D4" s="123"/>
      <c r="E4" s="123"/>
      <c r="F4" s="1"/>
      <c r="G4" s="5">
        <f>+[2]xx!F1</f>
        <v>196999084.74999997</v>
      </c>
      <c r="H4" s="1"/>
      <c r="I4" s="2">
        <f>SUM(I5:I7)</f>
        <v>3205880448.8799992</v>
      </c>
    </row>
    <row r="5" spans="1:14" s="2" customFormat="1" ht="15" x14ac:dyDescent="0.2">
      <c r="A5" s="124" t="s">
        <v>4</v>
      </c>
      <c r="B5" s="124"/>
      <c r="C5" s="124"/>
      <c r="D5" s="124"/>
      <c r="E5" s="124"/>
      <c r="F5" s="1"/>
      <c r="G5" s="5">
        <f>+G403</f>
        <v>196999084.74999997</v>
      </c>
      <c r="H5" s="1" t="s">
        <v>5</v>
      </c>
      <c r="I5" s="2">
        <f>+E394</f>
        <v>10269398.359999999</v>
      </c>
    </row>
    <row r="6" spans="1:14" s="2" customFormat="1" x14ac:dyDescent="0.2">
      <c r="A6" s="6"/>
      <c r="B6" s="6"/>
      <c r="C6" s="6"/>
      <c r="D6" s="7"/>
      <c r="E6" s="6"/>
      <c r="F6" s="1"/>
      <c r="G6" s="1" t="s">
        <v>6</v>
      </c>
      <c r="H6" s="1" t="s">
        <v>7</v>
      </c>
      <c r="I6" s="2">
        <f>SUM(H21:H393)</f>
        <v>1536474050.5199995</v>
      </c>
      <c r="K6" s="2">
        <f>+D427</f>
        <v>1536474050.5199995</v>
      </c>
      <c r="L6" s="2">
        <f>+I6-K6</f>
        <v>0</v>
      </c>
    </row>
    <row r="7" spans="1:14" s="2" customFormat="1" ht="13.5" thickBot="1" x14ac:dyDescent="0.25">
      <c r="A7" s="8" t="s">
        <v>8</v>
      </c>
      <c r="B7" s="1"/>
      <c r="C7" s="9"/>
      <c r="D7" s="10"/>
      <c r="E7" s="9"/>
      <c r="F7" s="1" t="s">
        <v>7</v>
      </c>
      <c r="G7" s="1"/>
      <c r="H7" s="1" t="s">
        <v>9</v>
      </c>
      <c r="I7" s="2">
        <f>+E19</f>
        <v>1659137000</v>
      </c>
    </row>
    <row r="8" spans="1:14" s="2" customFormat="1" ht="20.25" customHeight="1" thickBot="1" x14ac:dyDescent="0.25">
      <c r="A8" s="11" t="s">
        <v>10</v>
      </c>
      <c r="B8" s="12" t="s">
        <v>11</v>
      </c>
      <c r="C8" s="12" t="s">
        <v>12</v>
      </c>
      <c r="D8" s="13" t="s">
        <v>13</v>
      </c>
      <c r="E8" s="14" t="s">
        <v>14</v>
      </c>
      <c r="F8" s="5">
        <f>SUM(F9:F392)</f>
        <v>3195611050.5199995</v>
      </c>
      <c r="G8" s="1"/>
      <c r="H8" s="1"/>
      <c r="I8" s="2" t="s">
        <v>7</v>
      </c>
    </row>
    <row r="9" spans="1:14" s="2" customFormat="1" x14ac:dyDescent="0.2">
      <c r="A9" s="15" t="s">
        <v>15</v>
      </c>
      <c r="B9" s="16"/>
      <c r="C9" s="17"/>
      <c r="D9" s="18"/>
      <c r="E9" s="19"/>
      <c r="F9" s="1"/>
      <c r="G9" s="1"/>
      <c r="H9" s="1"/>
    </row>
    <row r="10" spans="1:14" s="2" customFormat="1" ht="12.75" customHeight="1" x14ac:dyDescent="0.2">
      <c r="A10" s="20"/>
      <c r="B10" s="21" t="s">
        <v>16</v>
      </c>
      <c r="C10" s="22" t="s">
        <v>17</v>
      </c>
      <c r="D10" s="23">
        <v>43832</v>
      </c>
      <c r="E10" s="24">
        <f>5970000+662906000</f>
        <v>668876000</v>
      </c>
      <c r="F10" s="1"/>
      <c r="G10" s="5"/>
      <c r="H10" s="5">
        <v>668876000</v>
      </c>
      <c r="L10" s="25">
        <v>687954593.95000005</v>
      </c>
    </row>
    <row r="11" spans="1:14" s="2" customFormat="1" ht="12.75" customHeight="1" x14ac:dyDescent="0.2">
      <c r="A11" s="20"/>
      <c r="B11" s="21" t="s">
        <v>18</v>
      </c>
      <c r="C11" s="22" t="s">
        <v>17</v>
      </c>
      <c r="D11" s="23">
        <v>44228</v>
      </c>
      <c r="E11" s="24">
        <f>5972000+6605000</f>
        <v>12577000</v>
      </c>
      <c r="F11" s="1"/>
      <c r="G11" s="5"/>
      <c r="H11" s="5">
        <v>12577000</v>
      </c>
      <c r="L11" s="2">
        <f>+L10-E10</f>
        <v>19078593.950000048</v>
      </c>
    </row>
    <row r="12" spans="1:14" s="2" customFormat="1" ht="12.75" customHeight="1" x14ac:dyDescent="0.2">
      <c r="A12" s="20"/>
      <c r="B12" s="21" t="s">
        <v>19</v>
      </c>
      <c r="C12" s="22" t="s">
        <v>17</v>
      </c>
      <c r="D12" s="23">
        <v>44256</v>
      </c>
      <c r="E12" s="24">
        <v>14911000</v>
      </c>
      <c r="F12" s="1"/>
      <c r="G12" s="5"/>
      <c r="H12" s="5">
        <f>E12</f>
        <v>14911000</v>
      </c>
    </row>
    <row r="13" spans="1:14" s="2" customFormat="1" ht="12.75" customHeight="1" x14ac:dyDescent="0.2">
      <c r="A13" s="20"/>
      <c r="B13" s="21" t="s">
        <v>20</v>
      </c>
      <c r="C13" s="22" t="s">
        <v>21</v>
      </c>
      <c r="D13" s="23">
        <v>44287</v>
      </c>
      <c r="E13" s="24">
        <v>15370000</v>
      </c>
      <c r="F13" s="1"/>
      <c r="G13" s="5"/>
      <c r="H13" s="5">
        <f>E13</f>
        <v>15370000</v>
      </c>
    </row>
    <row r="14" spans="1:14" s="2" customFormat="1" ht="12.75" customHeight="1" x14ac:dyDescent="0.2">
      <c r="A14" s="20"/>
      <c r="B14" s="21" t="s">
        <v>22</v>
      </c>
      <c r="C14" s="22" t="s">
        <v>21</v>
      </c>
      <c r="D14" s="23">
        <v>44317</v>
      </c>
      <c r="E14" s="24">
        <v>29992000</v>
      </c>
      <c r="F14" s="1"/>
      <c r="G14" s="5"/>
      <c r="H14" s="5"/>
      <c r="L14" s="2">
        <v>5972000</v>
      </c>
      <c r="M14" s="2">
        <v>6605000</v>
      </c>
    </row>
    <row r="15" spans="1:14" s="2" customFormat="1" ht="12.75" customHeight="1" x14ac:dyDescent="0.2">
      <c r="A15" s="20"/>
      <c r="B15" s="21" t="s">
        <v>23</v>
      </c>
      <c r="C15" s="22" t="s">
        <v>21</v>
      </c>
      <c r="D15" s="23">
        <v>44348</v>
      </c>
      <c r="E15" s="24">
        <v>72382000</v>
      </c>
      <c r="F15" s="1"/>
      <c r="G15" s="5"/>
      <c r="H15" s="5"/>
    </row>
    <row r="16" spans="1:14" s="2" customFormat="1" ht="12.75" customHeight="1" x14ac:dyDescent="0.2">
      <c r="A16" s="20"/>
      <c r="B16" s="21" t="s">
        <v>24</v>
      </c>
      <c r="C16" s="22" t="s">
        <v>25</v>
      </c>
      <c r="D16" s="23">
        <v>44378</v>
      </c>
      <c r="E16" s="26">
        <f>5845568+777713432</f>
        <v>783559000</v>
      </c>
      <c r="F16" s="1"/>
    </row>
    <row r="17" spans="1:12" s="2" customFormat="1" ht="12.75" customHeight="1" x14ac:dyDescent="0.2">
      <c r="A17" s="20"/>
      <c r="B17" s="21" t="s">
        <v>26</v>
      </c>
      <c r="C17" s="22" t="s">
        <v>25</v>
      </c>
      <c r="D17" s="23">
        <v>44409</v>
      </c>
      <c r="E17" s="24">
        <v>61470000</v>
      </c>
      <c r="F17" s="1"/>
      <c r="G17" s="2">
        <v>61470000</v>
      </c>
      <c r="H17" s="2">
        <v>61470000</v>
      </c>
    </row>
    <row r="18" spans="1:12" s="2" customFormat="1" x14ac:dyDescent="0.2">
      <c r="A18" s="20"/>
      <c r="B18" s="21"/>
      <c r="C18" s="22"/>
      <c r="D18" s="23"/>
      <c r="E18" s="24"/>
      <c r="F18" s="1"/>
      <c r="G18" s="1"/>
      <c r="H18" s="1"/>
      <c r="L18" s="1"/>
    </row>
    <row r="19" spans="1:12" s="2" customFormat="1" ht="15.75" customHeight="1" x14ac:dyDescent="0.2">
      <c r="A19" s="20"/>
      <c r="B19" s="109" t="s">
        <v>27</v>
      </c>
      <c r="C19" s="109"/>
      <c r="D19" s="27"/>
      <c r="E19" s="28">
        <f>SUM(E10:E18)</f>
        <v>1659137000</v>
      </c>
      <c r="F19" s="5">
        <f>E19</f>
        <v>1659137000</v>
      </c>
      <c r="G19" s="1"/>
      <c r="H19" s="1"/>
      <c r="I19" s="2">
        <f>SUM(H10:H19)</f>
        <v>773204000</v>
      </c>
      <c r="L19" s="1"/>
    </row>
    <row r="20" spans="1:12" s="2" customFormat="1" x14ac:dyDescent="0.2">
      <c r="A20" s="20"/>
      <c r="B20" s="29"/>
      <c r="C20" s="30"/>
      <c r="D20" s="31"/>
      <c r="E20" s="32"/>
      <c r="F20" s="1"/>
      <c r="G20" s="1"/>
      <c r="H20" s="1"/>
      <c r="L20" s="1"/>
    </row>
    <row r="21" spans="1:12" s="2" customFormat="1" x14ac:dyDescent="0.2">
      <c r="A21" s="20"/>
      <c r="B21" s="33" t="s">
        <v>28</v>
      </c>
      <c r="C21" s="34" t="s">
        <v>29</v>
      </c>
      <c r="D21" s="35">
        <v>44243</v>
      </c>
      <c r="E21" s="36">
        <v>30000</v>
      </c>
      <c r="F21" s="1"/>
      <c r="G21" s="5"/>
      <c r="H21" s="5">
        <v>30000</v>
      </c>
      <c r="L21" s="1"/>
    </row>
    <row r="22" spans="1:12" s="2" customFormat="1" x14ac:dyDescent="0.2">
      <c r="A22" s="20"/>
      <c r="B22" s="33" t="s">
        <v>30</v>
      </c>
      <c r="C22" s="34" t="s">
        <v>31</v>
      </c>
      <c r="D22" s="35">
        <v>44256</v>
      </c>
      <c r="E22" s="36">
        <v>28994.02</v>
      </c>
      <c r="F22" s="1"/>
      <c r="G22" s="5"/>
      <c r="H22" s="5">
        <v>28994.02</v>
      </c>
      <c r="L22" s="1"/>
    </row>
    <row r="23" spans="1:12" s="2" customFormat="1" x14ac:dyDescent="0.2">
      <c r="A23" s="20"/>
      <c r="B23" s="33" t="s">
        <v>28</v>
      </c>
      <c r="C23" s="34" t="s">
        <v>32</v>
      </c>
      <c r="D23" s="35">
        <v>44421</v>
      </c>
      <c r="E23" s="36">
        <v>4887333.3099999996</v>
      </c>
      <c r="F23" s="1"/>
      <c r="G23" s="5">
        <v>4887333.3099999996</v>
      </c>
      <c r="H23" s="5">
        <v>4887333.3099999996</v>
      </c>
      <c r="L23" s="1"/>
    </row>
    <row r="24" spans="1:12" s="2" customFormat="1" x14ac:dyDescent="0.2">
      <c r="A24" s="20"/>
      <c r="B24" s="33" t="s">
        <v>33</v>
      </c>
      <c r="C24" s="37">
        <v>202108187</v>
      </c>
      <c r="D24" s="35">
        <v>44421</v>
      </c>
      <c r="E24" s="36">
        <v>57490.5</v>
      </c>
      <c r="F24" s="1"/>
      <c r="G24" s="5">
        <v>57490.5</v>
      </c>
      <c r="H24" s="5">
        <v>57490.5</v>
      </c>
      <c r="L24" s="1"/>
    </row>
    <row r="25" spans="1:12" s="2" customFormat="1" x14ac:dyDescent="0.2">
      <c r="A25" s="20"/>
      <c r="B25" s="33"/>
      <c r="C25" s="37"/>
      <c r="D25" s="31"/>
      <c r="E25" s="32"/>
      <c r="F25" s="1"/>
      <c r="G25" s="1"/>
      <c r="H25" s="1"/>
      <c r="L25" s="1"/>
    </row>
    <row r="26" spans="1:12" s="2" customFormat="1" ht="12.75" customHeight="1" x14ac:dyDescent="0.2">
      <c r="A26" s="20"/>
      <c r="B26" s="120" t="s">
        <v>34</v>
      </c>
      <c r="C26" s="121"/>
      <c r="D26" s="122"/>
      <c r="E26" s="28">
        <f>SUM(E21:E25)</f>
        <v>5003817.8299999991</v>
      </c>
      <c r="F26" s="5">
        <f>E26</f>
        <v>5003817.8299999991</v>
      </c>
      <c r="G26" s="1"/>
      <c r="H26" s="1"/>
      <c r="I26" s="2">
        <f>SUM(H20:H25)</f>
        <v>5003817.8299999991</v>
      </c>
      <c r="J26" s="2">
        <f>F26-I26</f>
        <v>0</v>
      </c>
    </row>
    <row r="27" spans="1:12" s="2" customFormat="1" x14ac:dyDescent="0.2">
      <c r="A27" s="20"/>
      <c r="B27" s="21"/>
      <c r="C27" s="37"/>
      <c r="D27" s="31"/>
      <c r="E27" s="38"/>
      <c r="F27" s="1"/>
      <c r="G27" s="5"/>
      <c r="H27" s="5"/>
      <c r="L27" s="1"/>
    </row>
    <row r="28" spans="1:12" s="2" customFormat="1" x14ac:dyDescent="0.2">
      <c r="A28" s="20"/>
      <c r="B28" s="21" t="s">
        <v>35</v>
      </c>
      <c r="C28" s="37">
        <v>202102263</v>
      </c>
      <c r="D28" s="31">
        <v>44231</v>
      </c>
      <c r="E28" s="38">
        <v>1562412</v>
      </c>
      <c r="F28" s="1"/>
      <c r="G28" s="5"/>
      <c r="H28" s="5">
        <v>1562412</v>
      </c>
      <c r="L28" s="1"/>
    </row>
    <row r="29" spans="1:12" s="2" customFormat="1" x14ac:dyDescent="0.2">
      <c r="A29" s="20"/>
      <c r="B29" s="21" t="s">
        <v>35</v>
      </c>
      <c r="C29" s="37">
        <v>202102296</v>
      </c>
      <c r="D29" s="31">
        <v>44235</v>
      </c>
      <c r="E29" s="38">
        <v>625000</v>
      </c>
      <c r="F29" s="1"/>
      <c r="G29" s="5"/>
      <c r="H29" s="5">
        <v>625000</v>
      </c>
      <c r="L29" s="1"/>
    </row>
    <row r="30" spans="1:12" s="2" customFormat="1" x14ac:dyDescent="0.2">
      <c r="A30" s="20"/>
      <c r="B30" s="21" t="s">
        <v>36</v>
      </c>
      <c r="C30" s="37">
        <v>202103004</v>
      </c>
      <c r="D30" s="31">
        <v>44256</v>
      </c>
      <c r="E30" s="38">
        <v>5526</v>
      </c>
      <c r="F30" s="1"/>
      <c r="G30" s="5"/>
      <c r="H30" s="5">
        <v>5526</v>
      </c>
      <c r="L30" s="1"/>
    </row>
    <row r="31" spans="1:12" s="2" customFormat="1" x14ac:dyDescent="0.2">
      <c r="A31" s="20"/>
      <c r="B31" s="21" t="s">
        <v>37</v>
      </c>
      <c r="C31" s="37">
        <v>202103082</v>
      </c>
      <c r="D31" s="31">
        <v>44257</v>
      </c>
      <c r="E31" s="38">
        <v>310000</v>
      </c>
      <c r="F31" s="1"/>
      <c r="G31" s="5"/>
      <c r="H31" s="5">
        <v>310000</v>
      </c>
      <c r="L31" s="1"/>
    </row>
    <row r="32" spans="1:12" s="2" customFormat="1" x14ac:dyDescent="0.2">
      <c r="A32" s="20"/>
      <c r="B32" s="21" t="s">
        <v>38</v>
      </c>
      <c r="C32" s="37">
        <v>202104003</v>
      </c>
      <c r="D32" s="31">
        <v>44293</v>
      </c>
      <c r="E32" s="38">
        <v>3000000</v>
      </c>
      <c r="F32" s="1"/>
      <c r="G32" s="5"/>
      <c r="H32" s="5">
        <v>3000000</v>
      </c>
      <c r="L32" s="1"/>
    </row>
    <row r="33" spans="1:12" s="2" customFormat="1" x14ac:dyDescent="0.2">
      <c r="A33" s="20"/>
      <c r="B33" s="21" t="s">
        <v>39</v>
      </c>
      <c r="C33" s="37">
        <v>202104004</v>
      </c>
      <c r="D33" s="31">
        <v>44293</v>
      </c>
      <c r="E33" s="38">
        <v>243888.48</v>
      </c>
      <c r="F33" s="1"/>
      <c r="G33" s="5"/>
      <c r="H33" s="5">
        <v>243888.48</v>
      </c>
      <c r="L33" s="1"/>
    </row>
    <row r="34" spans="1:12" s="2" customFormat="1" x14ac:dyDescent="0.2">
      <c r="A34" s="20"/>
      <c r="B34" s="21" t="s">
        <v>37</v>
      </c>
      <c r="C34" s="37">
        <v>202104163</v>
      </c>
      <c r="D34" s="35">
        <v>44299</v>
      </c>
      <c r="E34" s="36">
        <v>443240</v>
      </c>
      <c r="F34" s="1"/>
      <c r="G34" s="5"/>
      <c r="H34" s="5">
        <v>443240</v>
      </c>
      <c r="L34" s="1"/>
    </row>
    <row r="35" spans="1:12" s="2" customFormat="1" x14ac:dyDescent="0.2">
      <c r="A35" s="20"/>
      <c r="B35" s="21" t="s">
        <v>37</v>
      </c>
      <c r="C35" s="39" t="s">
        <v>40</v>
      </c>
      <c r="D35" s="31">
        <v>44320</v>
      </c>
      <c r="E35" s="38">
        <v>4000000</v>
      </c>
      <c r="F35" s="1"/>
      <c r="G35" s="5"/>
      <c r="H35" s="5">
        <v>4000000</v>
      </c>
      <c r="L35" s="1"/>
    </row>
    <row r="36" spans="1:12" s="2" customFormat="1" x14ac:dyDescent="0.2">
      <c r="A36" s="20"/>
      <c r="B36" s="21" t="s">
        <v>41</v>
      </c>
      <c r="C36" s="39" t="s">
        <v>42</v>
      </c>
      <c r="D36" s="31">
        <v>44348</v>
      </c>
      <c r="E36" s="38">
        <v>3000000</v>
      </c>
      <c r="F36" s="1"/>
      <c r="G36" s="5"/>
      <c r="H36" s="5">
        <v>3000000</v>
      </c>
      <c r="L36" s="1"/>
    </row>
    <row r="37" spans="1:12" s="2" customFormat="1" x14ac:dyDescent="0.2">
      <c r="A37" s="20"/>
      <c r="B37" s="21" t="s">
        <v>37</v>
      </c>
      <c r="C37" s="39" t="s">
        <v>43</v>
      </c>
      <c r="D37" s="31">
        <v>44351</v>
      </c>
      <c r="E37" s="38">
        <v>250000</v>
      </c>
      <c r="F37" s="1"/>
      <c r="G37" s="5"/>
      <c r="H37" s="5">
        <v>250000</v>
      </c>
      <c r="L37" s="1"/>
    </row>
    <row r="38" spans="1:12" s="2" customFormat="1" x14ac:dyDescent="0.2">
      <c r="A38" s="20"/>
      <c r="B38" s="21" t="s">
        <v>37</v>
      </c>
      <c r="C38" s="39" t="s">
        <v>44</v>
      </c>
      <c r="D38" s="31">
        <v>44396</v>
      </c>
      <c r="E38" s="40">
        <v>250000</v>
      </c>
      <c r="F38" s="1"/>
      <c r="G38" s="5"/>
      <c r="H38" s="5">
        <v>250000</v>
      </c>
      <c r="L38" s="1"/>
    </row>
    <row r="39" spans="1:12" s="2" customFormat="1" x14ac:dyDescent="0.2">
      <c r="A39" s="20"/>
      <c r="B39" s="21" t="s">
        <v>37</v>
      </c>
      <c r="C39" s="34" t="s">
        <v>45</v>
      </c>
      <c r="D39" s="35">
        <v>44417</v>
      </c>
      <c r="E39" s="36">
        <v>250000</v>
      </c>
      <c r="F39" s="1"/>
      <c r="G39" s="5">
        <v>250000</v>
      </c>
      <c r="H39" s="5">
        <v>250000</v>
      </c>
      <c r="L39" s="1"/>
    </row>
    <row r="40" spans="1:12" s="2" customFormat="1" x14ac:dyDescent="0.2">
      <c r="A40" s="20"/>
      <c r="B40" s="33"/>
      <c r="C40" s="37"/>
      <c r="D40" s="31"/>
      <c r="E40" s="32"/>
      <c r="F40" s="1"/>
      <c r="G40" s="1"/>
      <c r="H40" s="1"/>
      <c r="L40" s="1"/>
    </row>
    <row r="41" spans="1:12" s="2" customFormat="1" ht="12.75" customHeight="1" x14ac:dyDescent="0.2">
      <c r="A41" s="20"/>
      <c r="B41" s="120" t="s">
        <v>46</v>
      </c>
      <c r="C41" s="121"/>
      <c r="D41" s="122"/>
      <c r="E41" s="28">
        <f>SUM(E28:E40)</f>
        <v>13940066.48</v>
      </c>
      <c r="F41" s="5">
        <f>E41</f>
        <v>13940066.48</v>
      </c>
      <c r="G41" s="1"/>
      <c r="H41" s="1"/>
      <c r="I41" s="2">
        <f>SUM(H27:H40)</f>
        <v>13940066.48</v>
      </c>
      <c r="J41" s="2">
        <f>F41-I41</f>
        <v>0</v>
      </c>
    </row>
    <row r="42" spans="1:12" s="2" customFormat="1" x14ac:dyDescent="0.2">
      <c r="A42" s="20"/>
      <c r="B42" s="33"/>
      <c r="C42" s="37"/>
      <c r="D42" s="31"/>
      <c r="E42" s="32"/>
      <c r="F42" s="1"/>
      <c r="G42" s="1"/>
      <c r="H42" s="1"/>
      <c r="L42" s="1"/>
    </row>
    <row r="43" spans="1:12" s="2" customFormat="1" x14ac:dyDescent="0.2">
      <c r="A43" s="20"/>
      <c r="B43" s="33" t="s">
        <v>47</v>
      </c>
      <c r="C43" s="37">
        <v>202101098</v>
      </c>
      <c r="D43" s="31">
        <v>44217</v>
      </c>
      <c r="E43" s="38">
        <v>63218</v>
      </c>
      <c r="F43" s="1"/>
      <c r="G43" s="5"/>
      <c r="H43" s="5">
        <v>63218</v>
      </c>
      <c r="L43" s="1"/>
    </row>
    <row r="44" spans="1:12" s="2" customFormat="1" x14ac:dyDescent="0.2">
      <c r="A44" s="20"/>
      <c r="B44" s="33" t="s">
        <v>47</v>
      </c>
      <c r="C44" s="37">
        <v>202102286</v>
      </c>
      <c r="D44" s="31">
        <v>44232</v>
      </c>
      <c r="E44" s="38">
        <v>45718</v>
      </c>
      <c r="F44" s="1"/>
      <c r="G44" s="5"/>
      <c r="H44" s="5">
        <v>45718</v>
      </c>
      <c r="L44" s="1"/>
    </row>
    <row r="45" spans="1:12" s="2" customFormat="1" x14ac:dyDescent="0.2">
      <c r="A45" s="20"/>
      <c r="B45" s="33" t="s">
        <v>48</v>
      </c>
      <c r="C45" s="37">
        <v>202103304</v>
      </c>
      <c r="D45" s="31">
        <v>44256</v>
      </c>
      <c r="E45" s="38">
        <v>42955.54</v>
      </c>
      <c r="F45" s="1"/>
      <c r="G45" s="5"/>
      <c r="H45" s="5">
        <v>42955.54</v>
      </c>
      <c r="L45" s="1"/>
    </row>
    <row r="46" spans="1:12" s="2" customFormat="1" x14ac:dyDescent="0.2">
      <c r="A46" s="20"/>
      <c r="B46" s="33" t="s">
        <v>49</v>
      </c>
      <c r="C46" s="37">
        <v>202103108</v>
      </c>
      <c r="D46" s="31">
        <v>44259</v>
      </c>
      <c r="E46" s="38">
        <v>95718</v>
      </c>
      <c r="F46" s="1"/>
      <c r="G46" s="5"/>
      <c r="H46" s="5">
        <v>95718</v>
      </c>
      <c r="L46" s="1"/>
    </row>
    <row r="47" spans="1:12" s="2" customFormat="1" x14ac:dyDescent="0.2">
      <c r="A47" s="20"/>
      <c r="B47" s="33" t="s">
        <v>49</v>
      </c>
      <c r="C47" s="37">
        <v>202104382</v>
      </c>
      <c r="D47" s="31">
        <v>44302</v>
      </c>
      <c r="E47" s="38">
        <v>45718</v>
      </c>
      <c r="F47" s="1"/>
      <c r="G47" s="5"/>
      <c r="H47" s="5">
        <v>45718</v>
      </c>
      <c r="L47" s="1"/>
    </row>
    <row r="48" spans="1:12" s="2" customFormat="1" x14ac:dyDescent="0.2">
      <c r="A48" s="20"/>
      <c r="B48" s="33" t="s">
        <v>49</v>
      </c>
      <c r="C48" s="37">
        <v>202105279</v>
      </c>
      <c r="D48" s="31">
        <v>44328</v>
      </c>
      <c r="E48" s="38">
        <v>92718</v>
      </c>
      <c r="F48" s="1"/>
      <c r="G48" s="5"/>
      <c r="H48" s="5">
        <v>92718</v>
      </c>
      <c r="L48" s="1"/>
    </row>
    <row r="49" spans="1:12" s="2" customFormat="1" x14ac:dyDescent="0.2">
      <c r="A49" s="20"/>
      <c r="B49" s="33" t="s">
        <v>49</v>
      </c>
      <c r="C49" s="37">
        <v>202107657</v>
      </c>
      <c r="D49" s="31">
        <v>44396</v>
      </c>
      <c r="E49" s="38">
        <v>155068</v>
      </c>
      <c r="F49" s="1"/>
      <c r="G49" s="5"/>
      <c r="H49" s="5">
        <v>155068</v>
      </c>
      <c r="L49" s="1"/>
    </row>
    <row r="50" spans="1:12" s="2" customFormat="1" x14ac:dyDescent="0.2">
      <c r="A50" s="20"/>
      <c r="B50" s="33" t="s">
        <v>49</v>
      </c>
      <c r="C50" s="37">
        <v>202108405</v>
      </c>
      <c r="D50" s="31">
        <v>44428</v>
      </c>
      <c r="E50" s="38">
        <v>624718</v>
      </c>
      <c r="F50" s="1"/>
      <c r="G50" s="5">
        <v>624718</v>
      </c>
      <c r="H50" s="5">
        <v>624718</v>
      </c>
      <c r="L50" s="1"/>
    </row>
    <row r="51" spans="1:12" s="2" customFormat="1" hidden="1" x14ac:dyDescent="0.2">
      <c r="A51" s="20"/>
      <c r="B51" s="33"/>
      <c r="C51" s="37"/>
      <c r="D51" s="31"/>
      <c r="E51" s="40"/>
      <c r="F51" s="1"/>
      <c r="G51" s="5"/>
      <c r="H51" s="5"/>
      <c r="L51" s="1"/>
    </row>
    <row r="52" spans="1:12" s="2" customFormat="1" x14ac:dyDescent="0.2">
      <c r="A52" s="20"/>
      <c r="B52" s="33"/>
      <c r="C52" s="37"/>
      <c r="D52" s="31"/>
      <c r="E52" s="32"/>
      <c r="F52" s="1"/>
      <c r="G52" s="1"/>
      <c r="H52" s="1"/>
      <c r="L52" s="1"/>
    </row>
    <row r="53" spans="1:12" s="2" customFormat="1" ht="12.75" customHeight="1" x14ac:dyDescent="0.2">
      <c r="A53" s="20"/>
      <c r="B53" s="120" t="s">
        <v>50</v>
      </c>
      <c r="C53" s="121"/>
      <c r="D53" s="122"/>
      <c r="E53" s="28">
        <f>SUM(E43:E52)</f>
        <v>1165831.54</v>
      </c>
      <c r="F53" s="5">
        <f>E53</f>
        <v>1165831.54</v>
      </c>
      <c r="G53" s="1"/>
      <c r="H53" s="1"/>
      <c r="I53" s="2">
        <f>SUM(H42:H53)</f>
        <v>1165831.54</v>
      </c>
      <c r="J53" s="2">
        <f>F53-I53</f>
        <v>0</v>
      </c>
    </row>
    <row r="54" spans="1:12" s="2" customFormat="1" x14ac:dyDescent="0.2">
      <c r="A54" s="20"/>
      <c r="B54" s="33"/>
      <c r="C54" s="37"/>
      <c r="D54" s="31"/>
      <c r="E54" s="38"/>
      <c r="F54" s="1"/>
      <c r="G54" s="5"/>
      <c r="H54" s="5"/>
      <c r="L54" s="1"/>
    </row>
    <row r="55" spans="1:12" s="2" customFormat="1" x14ac:dyDescent="0.2">
      <c r="A55" s="20"/>
      <c r="B55" s="33" t="s">
        <v>51</v>
      </c>
      <c r="C55" s="37">
        <v>202102287</v>
      </c>
      <c r="D55" s="31">
        <v>44232</v>
      </c>
      <c r="E55" s="38">
        <v>300000</v>
      </c>
      <c r="F55" s="1"/>
      <c r="G55" s="5"/>
      <c r="H55" s="5">
        <v>300000</v>
      </c>
      <c r="L55" s="1"/>
    </row>
    <row r="56" spans="1:12" s="2" customFormat="1" hidden="1" x14ac:dyDescent="0.2">
      <c r="A56" s="20"/>
      <c r="B56" s="33"/>
      <c r="C56" s="37"/>
      <c r="D56" s="31"/>
      <c r="E56" s="38"/>
      <c r="F56" s="1"/>
      <c r="G56" s="5"/>
      <c r="H56" s="5"/>
      <c r="L56" s="1"/>
    </row>
    <row r="57" spans="1:12" s="2" customFormat="1" x14ac:dyDescent="0.2">
      <c r="A57" s="20"/>
      <c r="B57" s="33"/>
      <c r="C57" s="37"/>
      <c r="D57" s="31"/>
      <c r="E57" s="32"/>
      <c r="F57" s="1"/>
      <c r="G57" s="5"/>
      <c r="H57" s="5"/>
      <c r="L57" s="1"/>
    </row>
    <row r="58" spans="1:12" s="2" customFormat="1" x14ac:dyDescent="0.2">
      <c r="A58" s="20"/>
      <c r="B58" s="120" t="s">
        <v>52</v>
      </c>
      <c r="C58" s="121"/>
      <c r="D58" s="122"/>
      <c r="E58" s="28">
        <f>SUM(E55:E57)</f>
        <v>300000</v>
      </c>
      <c r="F58" s="5">
        <f>E58</f>
        <v>300000</v>
      </c>
      <c r="G58" s="5"/>
      <c r="H58" s="5"/>
      <c r="I58" s="2">
        <f>SUM(H54:H57)</f>
        <v>300000</v>
      </c>
      <c r="J58" s="2">
        <f>F58-I58</f>
        <v>0</v>
      </c>
      <c r="L58" s="1"/>
    </row>
    <row r="59" spans="1:12" s="2" customFormat="1" ht="12.75" customHeight="1" x14ac:dyDescent="0.2">
      <c r="A59" s="20"/>
      <c r="B59" s="33"/>
      <c r="C59" s="37"/>
      <c r="D59" s="31"/>
      <c r="E59" s="38"/>
      <c r="F59" s="1"/>
      <c r="G59" s="5"/>
      <c r="H59" s="5"/>
      <c r="L59" s="1"/>
    </row>
    <row r="60" spans="1:12" s="2" customFormat="1" ht="12.75" customHeight="1" x14ac:dyDescent="0.2">
      <c r="A60" s="20"/>
      <c r="B60" s="21" t="s">
        <v>53</v>
      </c>
      <c r="C60" s="34" t="s">
        <v>54</v>
      </c>
      <c r="D60" s="35">
        <v>44257</v>
      </c>
      <c r="E60" s="36">
        <v>243394</v>
      </c>
      <c r="F60" s="5"/>
      <c r="G60" s="1"/>
      <c r="H60" s="5">
        <v>243394</v>
      </c>
      <c r="L60" s="1"/>
    </row>
    <row r="61" spans="1:12" s="2" customFormat="1" ht="12.75" customHeight="1" x14ac:dyDescent="0.2">
      <c r="A61" s="20"/>
      <c r="B61" s="21" t="s">
        <v>53</v>
      </c>
      <c r="C61" s="39" t="s">
        <v>55</v>
      </c>
      <c r="D61" s="31">
        <v>44294</v>
      </c>
      <c r="E61" s="36">
        <v>402544</v>
      </c>
      <c r="F61" s="5"/>
      <c r="G61" s="5"/>
      <c r="H61" s="5">
        <v>402544</v>
      </c>
      <c r="L61" s="1"/>
    </row>
    <row r="62" spans="1:12" s="2" customFormat="1" ht="12.75" customHeight="1" x14ac:dyDescent="0.2">
      <c r="A62" s="20"/>
      <c r="B62" s="21" t="s">
        <v>53</v>
      </c>
      <c r="C62" s="34" t="s">
        <v>56</v>
      </c>
      <c r="D62" s="35">
        <v>44333</v>
      </c>
      <c r="E62" s="36">
        <v>276194</v>
      </c>
      <c r="F62" s="5"/>
      <c r="G62" s="5"/>
      <c r="H62" s="5">
        <v>276194</v>
      </c>
      <c r="L62" s="1"/>
    </row>
    <row r="63" spans="1:12" s="2" customFormat="1" ht="12.75" customHeight="1" x14ac:dyDescent="0.2">
      <c r="A63" s="20"/>
      <c r="B63" s="21" t="s">
        <v>53</v>
      </c>
      <c r="C63" s="39" t="s">
        <v>57</v>
      </c>
      <c r="D63" s="31">
        <v>44349</v>
      </c>
      <c r="E63" s="36">
        <v>216287.4</v>
      </c>
      <c r="F63" s="5"/>
      <c r="G63" s="5"/>
      <c r="H63" s="5">
        <v>216287.4</v>
      </c>
      <c r="L63" s="1"/>
    </row>
    <row r="64" spans="1:12" s="2" customFormat="1" ht="12.75" customHeight="1" x14ac:dyDescent="0.2">
      <c r="A64" s="20"/>
      <c r="B64" s="21" t="s">
        <v>53</v>
      </c>
      <c r="C64" s="39" t="s">
        <v>58</v>
      </c>
      <c r="D64" s="31">
        <v>44386</v>
      </c>
      <c r="E64" s="36">
        <v>592338.30000000005</v>
      </c>
      <c r="F64" s="5"/>
      <c r="G64" s="5"/>
      <c r="H64" s="5">
        <v>592338.30000000005</v>
      </c>
      <c r="L64" s="1"/>
    </row>
    <row r="65" spans="1:12" s="2" customFormat="1" ht="12.75" customHeight="1" x14ac:dyDescent="0.2">
      <c r="A65" s="20"/>
      <c r="B65" s="21" t="s">
        <v>53</v>
      </c>
      <c r="C65" s="39" t="s">
        <v>59</v>
      </c>
      <c r="D65" s="31">
        <v>44417</v>
      </c>
      <c r="E65" s="36">
        <v>250224.3</v>
      </c>
      <c r="F65" s="5"/>
      <c r="G65" s="5">
        <v>250224.3</v>
      </c>
      <c r="H65" s="5">
        <v>250224.3</v>
      </c>
      <c r="L65" s="1"/>
    </row>
    <row r="66" spans="1:12" s="2" customFormat="1" ht="12.75" hidden="1" customHeight="1" x14ac:dyDescent="0.2">
      <c r="A66" s="20"/>
      <c r="B66" s="21"/>
      <c r="C66" s="39"/>
      <c r="D66" s="31"/>
      <c r="E66" s="36"/>
      <c r="F66" s="5"/>
      <c r="G66" s="5"/>
      <c r="H66" s="5"/>
      <c r="L66" s="1"/>
    </row>
    <row r="67" spans="1:12" s="2" customFormat="1" ht="12.6" hidden="1" customHeight="1" x14ac:dyDescent="0.2">
      <c r="A67" s="20"/>
      <c r="B67" s="21"/>
      <c r="C67" s="34"/>
      <c r="D67" s="35"/>
      <c r="E67" s="36"/>
      <c r="F67" s="5"/>
      <c r="G67" s="1"/>
      <c r="H67" s="5"/>
      <c r="L67" s="1"/>
    </row>
    <row r="68" spans="1:12" s="2" customFormat="1" ht="10.5" customHeight="1" x14ac:dyDescent="0.2">
      <c r="A68" s="20"/>
      <c r="B68" s="120" t="s">
        <v>60</v>
      </c>
      <c r="C68" s="121"/>
      <c r="D68" s="122"/>
      <c r="E68" s="28">
        <f>SUM(E60:E67)</f>
        <v>1980982</v>
      </c>
      <c r="F68" s="5">
        <f>E68</f>
        <v>1980982</v>
      </c>
      <c r="G68" s="1"/>
      <c r="H68" s="1"/>
      <c r="I68" s="2">
        <f>SUM(H60:H68)</f>
        <v>1980982</v>
      </c>
      <c r="J68" s="2">
        <f>F68-I68</f>
        <v>0</v>
      </c>
      <c r="L68" s="1"/>
    </row>
    <row r="69" spans="1:12" s="2" customFormat="1" ht="14.25" customHeight="1" x14ac:dyDescent="0.2">
      <c r="A69" s="20"/>
      <c r="B69" s="33"/>
      <c r="C69" s="39"/>
      <c r="D69" s="31"/>
      <c r="E69" s="38"/>
      <c r="F69" s="1"/>
      <c r="G69" s="1"/>
      <c r="H69" s="1"/>
    </row>
    <row r="70" spans="1:12" s="2" customFormat="1" ht="14.25" customHeight="1" x14ac:dyDescent="0.2">
      <c r="A70" s="20"/>
      <c r="B70" s="21" t="s">
        <v>61</v>
      </c>
      <c r="C70" s="34" t="s">
        <v>62</v>
      </c>
      <c r="D70" s="35">
        <v>44323</v>
      </c>
      <c r="E70" s="36">
        <v>6215574</v>
      </c>
      <c r="F70" s="5"/>
      <c r="G70" s="5"/>
      <c r="H70" s="5">
        <v>6215574</v>
      </c>
      <c r="L70" s="1"/>
    </row>
    <row r="71" spans="1:12" s="2" customFormat="1" ht="14.25" customHeight="1" x14ac:dyDescent="0.2">
      <c r="A71" s="20"/>
      <c r="B71" s="21" t="s">
        <v>63</v>
      </c>
      <c r="C71" s="39" t="s">
        <v>64</v>
      </c>
      <c r="D71" s="31">
        <v>44348</v>
      </c>
      <c r="E71" s="36">
        <v>800000</v>
      </c>
      <c r="F71" s="5"/>
      <c r="G71" s="5"/>
      <c r="H71" s="5">
        <v>800000</v>
      </c>
      <c r="L71" s="1"/>
    </row>
    <row r="72" spans="1:12" s="2" customFormat="1" ht="14.25" customHeight="1" x14ac:dyDescent="0.2">
      <c r="A72" s="20"/>
      <c r="B72" s="21" t="s">
        <v>61</v>
      </c>
      <c r="C72" s="34" t="s">
        <v>65</v>
      </c>
      <c r="D72" s="35">
        <v>44383</v>
      </c>
      <c r="E72" s="36">
        <v>78794.100000000006</v>
      </c>
      <c r="F72" s="5"/>
      <c r="G72" s="5"/>
      <c r="H72" s="5">
        <v>78794.100000000006</v>
      </c>
      <c r="L72" s="1"/>
    </row>
    <row r="73" spans="1:12" s="2" customFormat="1" ht="10.5" hidden="1" customHeight="1" x14ac:dyDescent="0.2">
      <c r="A73" s="20"/>
      <c r="B73" s="21"/>
      <c r="C73" s="39"/>
      <c r="D73" s="31"/>
      <c r="E73" s="36"/>
      <c r="F73" s="5"/>
      <c r="G73" s="5"/>
      <c r="H73" s="5"/>
      <c r="L73" s="1"/>
    </row>
    <row r="74" spans="1:12" s="2" customFormat="1" ht="10.5" customHeight="1" x14ac:dyDescent="0.2">
      <c r="A74" s="20"/>
      <c r="B74" s="21"/>
      <c r="C74" s="34"/>
      <c r="D74" s="35"/>
      <c r="E74" s="36"/>
      <c r="F74" s="5"/>
      <c r="G74" s="1"/>
      <c r="H74" s="5"/>
      <c r="L74" s="1"/>
    </row>
    <row r="75" spans="1:12" s="2" customFormat="1" ht="10.5" customHeight="1" x14ac:dyDescent="0.2">
      <c r="A75" s="20"/>
      <c r="B75" s="120" t="s">
        <v>66</v>
      </c>
      <c r="C75" s="121"/>
      <c r="D75" s="122"/>
      <c r="E75" s="28">
        <f>SUM(E70:E74)</f>
        <v>7094368.0999999996</v>
      </c>
      <c r="F75" s="5">
        <f>E75</f>
        <v>7094368.0999999996</v>
      </c>
      <c r="G75" s="1"/>
      <c r="H75" s="1"/>
      <c r="I75" s="2">
        <f>SUM(H70:H75)</f>
        <v>7094368.0999999996</v>
      </c>
      <c r="J75" s="2">
        <f>F75-I75</f>
        <v>0</v>
      </c>
      <c r="L75" s="1"/>
    </row>
    <row r="76" spans="1:12" s="2" customFormat="1" ht="12.75" customHeight="1" x14ac:dyDescent="0.2">
      <c r="A76" s="20"/>
      <c r="B76" s="33"/>
      <c r="C76" s="39"/>
      <c r="D76" s="31"/>
      <c r="E76" s="38"/>
      <c r="F76" s="1"/>
      <c r="G76" s="1"/>
      <c r="H76" s="1"/>
    </row>
    <row r="77" spans="1:12" s="2" customFormat="1" ht="12.75" hidden="1" customHeight="1" x14ac:dyDescent="0.2">
      <c r="A77" s="20"/>
      <c r="B77" s="33"/>
      <c r="C77" s="39"/>
      <c r="D77" s="31"/>
      <c r="E77" s="38"/>
      <c r="F77" s="1"/>
      <c r="G77" s="1"/>
      <c r="H77" s="1"/>
    </row>
    <row r="78" spans="1:12" s="2" customFormat="1" ht="12.75" hidden="1" customHeight="1" x14ac:dyDescent="0.2">
      <c r="A78" s="20"/>
      <c r="B78" s="33"/>
      <c r="C78" s="39"/>
      <c r="D78" s="31"/>
      <c r="E78" s="38"/>
      <c r="F78" s="1"/>
      <c r="G78" s="1"/>
      <c r="H78" s="1"/>
    </row>
    <row r="79" spans="1:12" s="2" customFormat="1" ht="12.75" hidden="1" customHeight="1" x14ac:dyDescent="0.2">
      <c r="A79" s="20"/>
      <c r="B79" s="33"/>
      <c r="C79" s="39"/>
      <c r="D79" s="31"/>
      <c r="E79" s="38"/>
      <c r="F79" s="1"/>
      <c r="G79" s="1"/>
      <c r="H79" s="1"/>
    </row>
    <row r="80" spans="1:12" s="2" customFormat="1" ht="12.75" hidden="1" customHeight="1" x14ac:dyDescent="0.2">
      <c r="A80" s="20"/>
      <c r="B80" s="33"/>
      <c r="C80" s="39"/>
      <c r="D80" s="31"/>
      <c r="E80" s="38"/>
      <c r="F80" s="1"/>
      <c r="G80" s="1"/>
      <c r="H80" s="1"/>
    </row>
    <row r="81" spans="1:8" s="2" customFormat="1" ht="12.75" customHeight="1" x14ac:dyDescent="0.2">
      <c r="A81" s="20"/>
      <c r="B81" s="33" t="s">
        <v>67</v>
      </c>
      <c r="C81" s="39" t="s">
        <v>68</v>
      </c>
      <c r="D81" s="31">
        <v>44223</v>
      </c>
      <c r="E81" s="38">
        <v>9163399.4499999993</v>
      </c>
      <c r="F81" s="1"/>
      <c r="G81" s="5"/>
      <c r="H81" s="5">
        <v>9163399.4499999993</v>
      </c>
    </row>
    <row r="82" spans="1:8" s="2" customFormat="1" ht="12.75" customHeight="1" x14ac:dyDescent="0.2">
      <c r="A82" s="20"/>
      <c r="B82" s="33" t="s">
        <v>69</v>
      </c>
      <c r="C82" s="39" t="s">
        <v>70</v>
      </c>
      <c r="D82" s="31">
        <v>44253</v>
      </c>
      <c r="E82" s="38">
        <v>744000</v>
      </c>
      <c r="F82" s="1"/>
      <c r="G82" s="5"/>
      <c r="H82" s="5">
        <v>744000</v>
      </c>
    </row>
    <row r="83" spans="1:8" s="2" customFormat="1" ht="12.75" customHeight="1" x14ac:dyDescent="0.2">
      <c r="A83" s="20"/>
      <c r="B83" s="33" t="s">
        <v>71</v>
      </c>
      <c r="C83" s="39" t="s">
        <v>70</v>
      </c>
      <c r="D83" s="31">
        <v>44253</v>
      </c>
      <c r="E83" s="38">
        <v>10145582.41</v>
      </c>
      <c r="F83" s="1"/>
      <c r="G83" s="5"/>
      <c r="H83" s="5">
        <v>10145582.41</v>
      </c>
    </row>
    <row r="84" spans="1:8" s="2" customFormat="1" ht="12.75" customHeight="1" x14ac:dyDescent="0.2">
      <c r="A84" s="20"/>
      <c r="B84" s="33" t="s">
        <v>67</v>
      </c>
      <c r="C84" s="39" t="s">
        <v>70</v>
      </c>
      <c r="D84" s="31">
        <v>44253</v>
      </c>
      <c r="E84" s="38">
        <v>3814006</v>
      </c>
      <c r="F84" s="1"/>
      <c r="G84" s="5"/>
      <c r="H84" s="5">
        <v>3814006</v>
      </c>
    </row>
    <row r="85" spans="1:8" s="2" customFormat="1" ht="12.75" customHeight="1" x14ac:dyDescent="0.2">
      <c r="A85" s="20"/>
      <c r="B85" s="33" t="s">
        <v>71</v>
      </c>
      <c r="C85" s="39" t="s">
        <v>72</v>
      </c>
      <c r="D85" s="31">
        <v>44302</v>
      </c>
      <c r="E85" s="38">
        <v>17171164.82</v>
      </c>
      <c r="F85" s="1"/>
      <c r="G85" s="5"/>
      <c r="H85" s="5">
        <v>17171164.82</v>
      </c>
    </row>
    <row r="86" spans="1:8" s="2" customFormat="1" ht="12.75" customHeight="1" x14ac:dyDescent="0.2">
      <c r="A86" s="20"/>
      <c r="B86" s="33" t="s">
        <v>69</v>
      </c>
      <c r="C86" s="39" t="s">
        <v>72</v>
      </c>
      <c r="D86" s="31">
        <v>44302</v>
      </c>
      <c r="E86" s="38">
        <v>10939704.92</v>
      </c>
      <c r="F86" s="1"/>
      <c r="G86" s="5"/>
      <c r="H86" s="5">
        <v>10939704.92</v>
      </c>
    </row>
    <row r="87" spans="1:8" s="2" customFormat="1" ht="12.75" customHeight="1" x14ac:dyDescent="0.2">
      <c r="A87" s="20"/>
      <c r="B87" s="33" t="s">
        <v>73</v>
      </c>
      <c r="C87" s="39" t="s">
        <v>72</v>
      </c>
      <c r="D87" s="31">
        <v>44302</v>
      </c>
      <c r="E87" s="38">
        <v>1566616.67</v>
      </c>
      <c r="F87" s="1"/>
      <c r="G87" s="5"/>
      <c r="H87" s="5">
        <v>1566616.67</v>
      </c>
    </row>
    <row r="88" spans="1:8" s="2" customFormat="1" ht="12.75" customHeight="1" x14ac:dyDescent="0.2">
      <c r="A88" s="20"/>
      <c r="B88" s="33" t="s">
        <v>71</v>
      </c>
      <c r="C88" s="39" t="s">
        <v>74</v>
      </c>
      <c r="D88" s="31">
        <v>44337</v>
      </c>
      <c r="E88" s="38">
        <v>15472873.41</v>
      </c>
      <c r="F88" s="1"/>
      <c r="G88" s="5"/>
      <c r="H88" s="5">
        <v>15472873.41</v>
      </c>
    </row>
    <row r="89" spans="1:8" s="2" customFormat="1" ht="12.75" customHeight="1" x14ac:dyDescent="0.2">
      <c r="A89" s="20"/>
      <c r="B89" s="33" t="s">
        <v>69</v>
      </c>
      <c r="C89" s="39" t="s">
        <v>74</v>
      </c>
      <c r="D89" s="31">
        <v>44337</v>
      </c>
      <c r="E89" s="38">
        <v>4622463.13</v>
      </c>
      <c r="F89" s="1"/>
      <c r="G89" s="5"/>
      <c r="H89" s="5">
        <v>4622463.13</v>
      </c>
    </row>
    <row r="90" spans="1:8" s="2" customFormat="1" ht="12.75" customHeight="1" x14ac:dyDescent="0.2">
      <c r="A90" s="20"/>
      <c r="B90" s="33" t="s">
        <v>75</v>
      </c>
      <c r="C90" s="39" t="s">
        <v>74</v>
      </c>
      <c r="D90" s="31">
        <v>44337</v>
      </c>
      <c r="E90" s="38">
        <v>270279.17</v>
      </c>
      <c r="F90" s="1"/>
      <c r="G90" s="5"/>
      <c r="H90" s="5">
        <v>270279.17</v>
      </c>
    </row>
    <row r="91" spans="1:8" s="2" customFormat="1" ht="12.75" customHeight="1" x14ac:dyDescent="0.2">
      <c r="A91" s="20"/>
      <c r="B91" s="33" t="s">
        <v>71</v>
      </c>
      <c r="C91" s="39" t="s">
        <v>76</v>
      </c>
      <c r="D91" s="31">
        <v>44398</v>
      </c>
      <c r="E91" s="38">
        <v>8585582.4100000001</v>
      </c>
      <c r="F91" s="1"/>
      <c r="G91" s="5"/>
      <c r="H91" s="5">
        <v>8585582.4100000001</v>
      </c>
    </row>
    <row r="92" spans="1:8" s="2" customFormat="1" ht="12.75" customHeight="1" x14ac:dyDescent="0.2">
      <c r="A92" s="20"/>
      <c r="B92" s="33" t="s">
        <v>69</v>
      </c>
      <c r="C92" s="39" t="s">
        <v>76</v>
      </c>
      <c r="D92" s="31">
        <v>44398</v>
      </c>
      <c r="E92" s="38">
        <v>3506401.26</v>
      </c>
      <c r="F92" s="1"/>
      <c r="G92" s="5"/>
      <c r="H92" s="5">
        <v>3506401.26</v>
      </c>
    </row>
    <row r="93" spans="1:8" s="2" customFormat="1" ht="12.75" customHeight="1" x14ac:dyDescent="0.2">
      <c r="A93" s="20"/>
      <c r="B93" s="33" t="s">
        <v>75</v>
      </c>
      <c r="C93" s="39" t="s">
        <v>76</v>
      </c>
      <c r="D93" s="31">
        <v>44398</v>
      </c>
      <c r="E93" s="38">
        <v>1243437.67</v>
      </c>
      <c r="F93" s="1"/>
      <c r="G93" s="5"/>
      <c r="H93" s="5">
        <v>1243437.67</v>
      </c>
    </row>
    <row r="94" spans="1:8" s="2" customFormat="1" ht="12.75" customHeight="1" x14ac:dyDescent="0.2">
      <c r="A94" s="20"/>
      <c r="B94" s="33" t="s">
        <v>71</v>
      </c>
      <c r="C94" s="39" t="s">
        <v>77</v>
      </c>
      <c r="D94" s="31">
        <v>44417</v>
      </c>
      <c r="E94" s="38">
        <v>8585582.4100000001</v>
      </c>
      <c r="F94" s="1"/>
      <c r="G94" s="5">
        <v>8585582.4100000001</v>
      </c>
      <c r="H94" s="5">
        <v>8585582.4100000001</v>
      </c>
    </row>
    <row r="95" spans="1:8" s="2" customFormat="1" ht="12.75" customHeight="1" x14ac:dyDescent="0.2">
      <c r="A95" s="20"/>
      <c r="B95" s="33" t="s">
        <v>69</v>
      </c>
      <c r="C95" s="39" t="s">
        <v>77</v>
      </c>
      <c r="D95" s="31">
        <v>44417</v>
      </c>
      <c r="E95" s="38">
        <v>866988.13</v>
      </c>
      <c r="F95" s="1"/>
      <c r="G95" s="5">
        <v>866988.13</v>
      </c>
      <c r="H95" s="5">
        <v>866988.13</v>
      </c>
    </row>
    <row r="96" spans="1:8" s="2" customFormat="1" ht="12.75" customHeight="1" x14ac:dyDescent="0.2">
      <c r="A96" s="20"/>
      <c r="B96" s="33" t="s">
        <v>75</v>
      </c>
      <c r="C96" s="39" t="s">
        <v>77</v>
      </c>
      <c r="D96" s="31">
        <v>44417</v>
      </c>
      <c r="E96" s="38">
        <v>524287.67</v>
      </c>
      <c r="F96" s="1"/>
      <c r="G96" s="5">
        <v>524287.67</v>
      </c>
      <c r="H96" s="5">
        <v>524287.67</v>
      </c>
    </row>
    <row r="97" spans="1:10" s="2" customFormat="1" ht="12.75" hidden="1" customHeight="1" x14ac:dyDescent="0.2">
      <c r="A97" s="20"/>
      <c r="B97" s="41"/>
      <c r="C97" s="39"/>
      <c r="D97" s="31"/>
      <c r="E97" s="38"/>
      <c r="F97" s="1"/>
      <c r="G97" s="5"/>
      <c r="H97" s="5"/>
    </row>
    <row r="98" spans="1:10" s="2" customFormat="1" ht="12.75" customHeight="1" x14ac:dyDescent="0.2">
      <c r="A98" s="20"/>
      <c r="B98" s="42"/>
      <c r="C98" s="43"/>
      <c r="D98" s="44"/>
      <c r="E98" s="38"/>
      <c r="F98" s="1"/>
      <c r="G98" s="1"/>
      <c r="H98" s="1"/>
    </row>
    <row r="99" spans="1:10" s="2" customFormat="1" ht="12.75" customHeight="1" x14ac:dyDescent="0.2">
      <c r="A99" s="20"/>
      <c r="B99" s="120" t="s">
        <v>78</v>
      </c>
      <c r="C99" s="121"/>
      <c r="D99" s="122"/>
      <c r="E99" s="28">
        <f>SUM(E81:E98)</f>
        <v>97222369.530000001</v>
      </c>
      <c r="F99" s="5">
        <f>E99</f>
        <v>97222369.530000001</v>
      </c>
      <c r="G99" s="1"/>
      <c r="H99" s="1"/>
      <c r="I99" s="2">
        <f>SUM(H81:H99)</f>
        <v>97222369.530000001</v>
      </c>
      <c r="J99" s="2">
        <f>F99-I99</f>
        <v>0</v>
      </c>
    </row>
    <row r="100" spans="1:10" s="2" customFormat="1" ht="12.75" customHeight="1" x14ac:dyDescent="0.2">
      <c r="A100" s="20"/>
      <c r="B100" s="45"/>
      <c r="C100" s="45"/>
      <c r="D100" s="46"/>
      <c r="E100" s="32"/>
      <c r="F100" s="1"/>
      <c r="G100" s="5"/>
      <c r="H100" s="5"/>
    </row>
    <row r="101" spans="1:10" s="2" customFormat="1" ht="12.75" customHeight="1" x14ac:dyDescent="0.2">
      <c r="A101" s="20"/>
      <c r="B101" s="21" t="s">
        <v>79</v>
      </c>
      <c r="C101" s="34" t="s">
        <v>80</v>
      </c>
      <c r="D101" s="35">
        <v>44228</v>
      </c>
      <c r="E101" s="36">
        <v>318962.5</v>
      </c>
      <c r="F101" s="1"/>
      <c r="G101" s="5"/>
      <c r="H101" s="5">
        <v>318962.5</v>
      </c>
    </row>
    <row r="102" spans="1:10" s="2" customFormat="1" ht="12.75" customHeight="1" x14ac:dyDescent="0.2">
      <c r="A102" s="20"/>
      <c r="B102" s="21" t="s">
        <v>81</v>
      </c>
      <c r="C102" s="39" t="s">
        <v>31</v>
      </c>
      <c r="D102" s="31">
        <v>44256</v>
      </c>
      <c r="E102" s="38">
        <v>7145627.7400000002</v>
      </c>
      <c r="F102" s="1"/>
      <c r="G102" s="5"/>
      <c r="H102" s="5">
        <v>7145627.7400000002</v>
      </c>
    </row>
    <row r="103" spans="1:10" s="2" customFormat="1" ht="12.75" customHeight="1" x14ac:dyDescent="0.2">
      <c r="A103" s="20"/>
      <c r="B103" s="21" t="s">
        <v>79</v>
      </c>
      <c r="C103" s="39" t="s">
        <v>82</v>
      </c>
      <c r="D103" s="31">
        <v>44256</v>
      </c>
      <c r="E103" s="38">
        <v>293356.25</v>
      </c>
      <c r="F103" s="1"/>
      <c r="G103" s="5"/>
      <c r="H103" s="5">
        <v>293356.25</v>
      </c>
    </row>
    <row r="104" spans="1:10" s="2" customFormat="1" ht="12.75" customHeight="1" x14ac:dyDescent="0.2">
      <c r="A104" s="20"/>
      <c r="B104" s="21" t="s">
        <v>79</v>
      </c>
      <c r="C104" s="34" t="s">
        <v>83</v>
      </c>
      <c r="D104" s="35">
        <v>44294</v>
      </c>
      <c r="E104" s="36">
        <v>1372631.25</v>
      </c>
      <c r="F104" s="1"/>
      <c r="G104" s="5"/>
      <c r="H104" s="5">
        <v>1372631.25</v>
      </c>
    </row>
    <row r="105" spans="1:10" s="2" customFormat="1" ht="12.75" customHeight="1" x14ac:dyDescent="0.2">
      <c r="A105" s="20"/>
      <c r="B105" s="21" t="s">
        <v>84</v>
      </c>
      <c r="C105" s="34" t="s">
        <v>85</v>
      </c>
      <c r="D105" s="35">
        <v>44294</v>
      </c>
      <c r="E105" s="36">
        <v>155785</v>
      </c>
      <c r="F105" s="1"/>
      <c r="G105" s="5"/>
      <c r="H105" s="5">
        <v>155785</v>
      </c>
    </row>
    <row r="106" spans="1:10" s="2" customFormat="1" ht="12.75" customHeight="1" x14ac:dyDescent="0.2">
      <c r="A106" s="20"/>
      <c r="B106" s="21" t="s">
        <v>86</v>
      </c>
      <c r="C106" s="37">
        <v>202104430</v>
      </c>
      <c r="D106" s="35">
        <v>44308</v>
      </c>
      <c r="E106" s="36">
        <v>90000</v>
      </c>
      <c r="F106" s="1"/>
      <c r="G106" s="5"/>
      <c r="H106" s="5">
        <v>90000</v>
      </c>
    </row>
    <row r="107" spans="1:10" s="2" customFormat="1" ht="12.75" customHeight="1" x14ac:dyDescent="0.2">
      <c r="A107" s="20"/>
      <c r="B107" s="21" t="s">
        <v>87</v>
      </c>
      <c r="C107" s="37">
        <v>202105001</v>
      </c>
      <c r="D107" s="35">
        <v>44319</v>
      </c>
      <c r="E107" s="36">
        <v>76555000</v>
      </c>
      <c r="F107" s="1"/>
      <c r="G107" s="5"/>
      <c r="H107" s="5">
        <v>76555000</v>
      </c>
    </row>
    <row r="108" spans="1:10" s="2" customFormat="1" ht="12.75" customHeight="1" x14ac:dyDescent="0.2">
      <c r="A108" s="20"/>
      <c r="B108" s="21" t="s">
        <v>88</v>
      </c>
      <c r="C108" s="37">
        <v>202105209</v>
      </c>
      <c r="D108" s="35">
        <v>44326</v>
      </c>
      <c r="E108" s="36">
        <v>446530</v>
      </c>
      <c r="F108" s="1"/>
      <c r="G108" s="5"/>
      <c r="H108" s="5">
        <v>446530</v>
      </c>
    </row>
    <row r="109" spans="1:10" s="2" customFormat="1" ht="12.75" customHeight="1" x14ac:dyDescent="0.2">
      <c r="A109" s="20"/>
      <c r="B109" s="21" t="s">
        <v>88</v>
      </c>
      <c r="C109" s="37">
        <v>202105262</v>
      </c>
      <c r="D109" s="35">
        <v>44328</v>
      </c>
      <c r="E109" s="36">
        <v>959666.05</v>
      </c>
      <c r="F109" s="1"/>
      <c r="G109" s="5"/>
      <c r="H109" s="5">
        <v>959666.05</v>
      </c>
    </row>
    <row r="110" spans="1:10" s="2" customFormat="1" ht="12.75" customHeight="1" x14ac:dyDescent="0.2">
      <c r="A110" s="20"/>
      <c r="B110" s="21" t="s">
        <v>79</v>
      </c>
      <c r="C110" s="37">
        <v>202105360</v>
      </c>
      <c r="D110" s="35">
        <v>44337</v>
      </c>
      <c r="E110" s="36">
        <v>187981.25</v>
      </c>
      <c r="F110" s="1"/>
      <c r="G110" s="5"/>
      <c r="H110" s="5">
        <v>187981.25</v>
      </c>
    </row>
    <row r="111" spans="1:10" s="2" customFormat="1" ht="12.75" customHeight="1" x14ac:dyDescent="0.2">
      <c r="A111" s="20"/>
      <c r="B111" s="21" t="s">
        <v>84</v>
      </c>
      <c r="C111" s="34" t="s">
        <v>89</v>
      </c>
      <c r="D111" s="35">
        <v>44337</v>
      </c>
      <c r="E111" s="36">
        <v>40821.25</v>
      </c>
      <c r="F111" s="1"/>
      <c r="G111" s="5"/>
      <c r="H111" s="5">
        <v>40821.25</v>
      </c>
    </row>
    <row r="112" spans="1:10" s="2" customFormat="1" ht="12.75" customHeight="1" x14ac:dyDescent="0.2">
      <c r="A112" s="20"/>
      <c r="B112" s="21" t="s">
        <v>79</v>
      </c>
      <c r="C112" s="39" t="s">
        <v>90</v>
      </c>
      <c r="D112" s="31">
        <v>44349</v>
      </c>
      <c r="E112" s="38">
        <v>2089156.25</v>
      </c>
      <c r="F112" s="1"/>
      <c r="G112" s="5"/>
      <c r="H112" s="5">
        <v>2089156.25</v>
      </c>
    </row>
    <row r="113" spans="1:12" s="2" customFormat="1" ht="12.75" customHeight="1" x14ac:dyDescent="0.2">
      <c r="A113" s="20"/>
      <c r="B113" s="21" t="s">
        <v>84</v>
      </c>
      <c r="C113" s="34" t="s">
        <v>91</v>
      </c>
      <c r="D113" s="35">
        <v>44350</v>
      </c>
      <c r="E113" s="36">
        <v>40821.25</v>
      </c>
      <c r="F113" s="1"/>
      <c r="G113" s="5"/>
      <c r="H113" s="5">
        <v>40821.25</v>
      </c>
    </row>
    <row r="114" spans="1:12" s="2" customFormat="1" ht="12.75" customHeight="1" x14ac:dyDescent="0.2">
      <c r="A114" s="20"/>
      <c r="B114" s="21" t="s">
        <v>79</v>
      </c>
      <c r="C114" s="39" t="s">
        <v>92</v>
      </c>
      <c r="D114" s="31">
        <v>44389</v>
      </c>
      <c r="E114" s="38">
        <v>1169631.25</v>
      </c>
      <c r="F114" s="1"/>
      <c r="G114" s="5"/>
      <c r="H114" s="5">
        <v>1169631.25</v>
      </c>
    </row>
    <row r="115" spans="1:12" s="2" customFormat="1" ht="12.75" customHeight="1" x14ac:dyDescent="0.2">
      <c r="A115" s="20"/>
      <c r="B115" s="21" t="s">
        <v>84</v>
      </c>
      <c r="C115" s="39" t="s">
        <v>93</v>
      </c>
      <c r="D115" s="31">
        <v>44386</v>
      </c>
      <c r="E115" s="38">
        <v>710383.15</v>
      </c>
      <c r="F115" s="1"/>
      <c r="G115" s="5"/>
      <c r="H115" s="5">
        <v>710383.15</v>
      </c>
    </row>
    <row r="116" spans="1:12" s="2" customFormat="1" ht="12.75" customHeight="1" x14ac:dyDescent="0.2">
      <c r="A116" s="20"/>
      <c r="B116" s="21" t="s">
        <v>84</v>
      </c>
      <c r="C116" s="34" t="s">
        <v>94</v>
      </c>
      <c r="D116" s="35">
        <v>44431</v>
      </c>
      <c r="E116" s="36">
        <v>21863282.25</v>
      </c>
      <c r="F116" s="1"/>
      <c r="G116" s="5">
        <v>21863282.25</v>
      </c>
      <c r="H116" s="5">
        <v>21863282.25</v>
      </c>
    </row>
    <row r="117" spans="1:12" s="2" customFormat="1" ht="12.75" customHeight="1" x14ac:dyDescent="0.2">
      <c r="A117" s="20"/>
      <c r="B117" s="21" t="s">
        <v>79</v>
      </c>
      <c r="C117" s="34" t="s">
        <v>95</v>
      </c>
      <c r="D117" s="35">
        <v>44431</v>
      </c>
      <c r="E117" s="36">
        <v>366581.25</v>
      </c>
      <c r="F117" s="1"/>
      <c r="G117" s="5">
        <v>366581.25</v>
      </c>
      <c r="H117" s="5">
        <v>366581.25</v>
      </c>
    </row>
    <row r="118" spans="1:12" s="2" customFormat="1" ht="12.75" customHeight="1" x14ac:dyDescent="0.2">
      <c r="A118" s="20"/>
      <c r="B118" s="21" t="s">
        <v>96</v>
      </c>
      <c r="C118" s="34" t="s">
        <v>97</v>
      </c>
      <c r="D118" s="35">
        <v>44431</v>
      </c>
      <c r="E118" s="36">
        <v>3103974</v>
      </c>
      <c r="F118" s="1"/>
      <c r="G118" s="5">
        <v>3103974</v>
      </c>
      <c r="H118" s="5">
        <v>3103974</v>
      </c>
    </row>
    <row r="119" spans="1:12" s="2" customFormat="1" ht="12.75" customHeight="1" x14ac:dyDescent="0.2">
      <c r="A119" s="20"/>
      <c r="B119" s="21"/>
      <c r="C119" s="34"/>
      <c r="D119" s="35"/>
      <c r="E119" s="36"/>
      <c r="F119" s="1"/>
      <c r="G119" s="1"/>
      <c r="H119" s="1"/>
      <c r="I119" s="1"/>
      <c r="J119" s="1"/>
      <c r="L119" s="1"/>
    </row>
    <row r="120" spans="1:12" s="2" customFormat="1" ht="10.5" customHeight="1" x14ac:dyDescent="0.2">
      <c r="A120" s="20"/>
      <c r="B120" s="109" t="s">
        <v>98</v>
      </c>
      <c r="C120" s="109"/>
      <c r="D120" s="109"/>
      <c r="E120" s="28">
        <f>SUM(E101:E119)</f>
        <v>116910190.69</v>
      </c>
      <c r="F120" s="5">
        <f>E120</f>
        <v>116910190.69</v>
      </c>
      <c r="G120" s="1"/>
      <c r="H120" s="1"/>
      <c r="I120" s="2">
        <f>SUM(H100:H120)</f>
        <v>116910190.69</v>
      </c>
      <c r="J120" s="2">
        <f>F120-I120</f>
        <v>0</v>
      </c>
      <c r="L120" s="1"/>
    </row>
    <row r="121" spans="1:12" s="2" customFormat="1" ht="10.5" customHeight="1" x14ac:dyDescent="0.2">
      <c r="A121" s="20"/>
      <c r="B121" s="45"/>
      <c r="C121" s="45"/>
      <c r="D121" s="45"/>
      <c r="E121" s="32"/>
      <c r="F121" s="5"/>
      <c r="G121" s="1"/>
      <c r="H121" s="1"/>
      <c r="L121" s="1"/>
    </row>
    <row r="122" spans="1:12" s="2" customFormat="1" ht="12.75" customHeight="1" x14ac:dyDescent="0.2">
      <c r="A122" s="20"/>
      <c r="B122" s="21" t="s">
        <v>99</v>
      </c>
      <c r="C122" s="37">
        <v>202105136</v>
      </c>
      <c r="D122" s="35">
        <v>44322</v>
      </c>
      <c r="E122" s="36">
        <v>150750</v>
      </c>
      <c r="F122" s="1"/>
      <c r="H122" s="5">
        <v>150750</v>
      </c>
    </row>
    <row r="123" spans="1:12" s="2" customFormat="1" ht="12.75" customHeight="1" x14ac:dyDescent="0.2">
      <c r="A123" s="20"/>
      <c r="B123" s="21" t="s">
        <v>100</v>
      </c>
      <c r="C123" s="39" t="s">
        <v>101</v>
      </c>
      <c r="D123" s="31">
        <v>44386</v>
      </c>
      <c r="E123" s="38">
        <v>350962</v>
      </c>
      <c r="F123" s="1"/>
      <c r="G123" s="5"/>
      <c r="H123" s="5">
        <v>350962</v>
      </c>
    </row>
    <row r="124" spans="1:12" s="2" customFormat="1" ht="12.75" customHeight="1" x14ac:dyDescent="0.2">
      <c r="A124" s="20"/>
      <c r="B124" s="21" t="s">
        <v>102</v>
      </c>
      <c r="C124" s="39" t="s">
        <v>103</v>
      </c>
      <c r="D124" s="31">
        <v>44418</v>
      </c>
      <c r="E124" s="38">
        <v>58681</v>
      </c>
      <c r="F124" s="1"/>
      <c r="G124" s="5">
        <v>58681</v>
      </c>
      <c r="H124" s="5">
        <v>58681</v>
      </c>
    </row>
    <row r="125" spans="1:12" s="2" customFormat="1" ht="12.75" hidden="1" customHeight="1" x14ac:dyDescent="0.2">
      <c r="A125" s="20"/>
      <c r="B125" s="21"/>
      <c r="C125" s="39"/>
      <c r="D125" s="31"/>
      <c r="E125" s="38"/>
      <c r="F125" s="1"/>
      <c r="G125" s="5"/>
      <c r="H125" s="5"/>
    </row>
    <row r="126" spans="1:12" s="2" customFormat="1" ht="12.75" customHeight="1" x14ac:dyDescent="0.2">
      <c r="A126" s="20"/>
      <c r="B126" s="21"/>
      <c r="C126" s="34"/>
      <c r="D126" s="35"/>
      <c r="E126" s="36"/>
      <c r="F126" s="1"/>
      <c r="G126" s="1"/>
      <c r="H126" s="1"/>
      <c r="I126" s="1"/>
      <c r="J126" s="1"/>
      <c r="L126" s="1"/>
    </row>
    <row r="127" spans="1:12" s="2" customFormat="1" ht="10.5" customHeight="1" x14ac:dyDescent="0.2">
      <c r="A127" s="20"/>
      <c r="B127" s="109" t="s">
        <v>104</v>
      </c>
      <c r="C127" s="109"/>
      <c r="D127" s="109"/>
      <c r="E127" s="28">
        <f>SUM(E122:E126)</f>
        <v>560393</v>
      </c>
      <c r="F127" s="5">
        <f>E127</f>
        <v>560393</v>
      </c>
      <c r="G127" s="1"/>
      <c r="H127" s="1"/>
      <c r="I127" s="2">
        <f>SUM(H121:H126)</f>
        <v>560393</v>
      </c>
      <c r="J127" s="2">
        <f>F127-I127</f>
        <v>0</v>
      </c>
      <c r="L127" s="1"/>
    </row>
    <row r="128" spans="1:12" s="2" customFormat="1" ht="10.5" customHeight="1" x14ac:dyDescent="0.2">
      <c r="A128" s="20"/>
      <c r="B128" s="45"/>
      <c r="C128" s="45"/>
      <c r="D128" s="45"/>
      <c r="E128" s="32"/>
      <c r="F128" s="5"/>
      <c r="G128" s="1"/>
      <c r="H128" s="1"/>
      <c r="L128" s="1"/>
    </row>
    <row r="129" spans="1:12" s="2" customFormat="1" ht="12.75" customHeight="1" x14ac:dyDescent="0.2">
      <c r="A129" s="20"/>
      <c r="B129" s="21" t="s">
        <v>105</v>
      </c>
      <c r="C129" s="39" t="s">
        <v>106</v>
      </c>
      <c r="D129" s="31">
        <v>44251</v>
      </c>
      <c r="E129" s="38">
        <v>4005083</v>
      </c>
      <c r="F129" s="1"/>
      <c r="G129" s="5"/>
      <c r="H129" s="5">
        <v>4005083</v>
      </c>
    </row>
    <row r="130" spans="1:12" s="2" customFormat="1" ht="12.75" customHeight="1" x14ac:dyDescent="0.2">
      <c r="A130" s="20"/>
      <c r="B130" s="21" t="s">
        <v>107</v>
      </c>
      <c r="C130" s="39" t="s">
        <v>31</v>
      </c>
      <c r="D130" s="31">
        <v>44256</v>
      </c>
      <c r="E130" s="38">
        <v>478079.31</v>
      </c>
      <c r="F130" s="1"/>
      <c r="G130" s="5"/>
      <c r="H130" s="5">
        <v>478079.31</v>
      </c>
    </row>
    <row r="131" spans="1:12" s="2" customFormat="1" ht="12.75" customHeight="1" x14ac:dyDescent="0.2">
      <c r="A131" s="20"/>
      <c r="B131" s="21" t="s">
        <v>105</v>
      </c>
      <c r="C131" s="39" t="s">
        <v>108</v>
      </c>
      <c r="D131" s="31">
        <v>44260</v>
      </c>
      <c r="E131" s="38">
        <v>2043458</v>
      </c>
      <c r="F131" s="1"/>
      <c r="G131" s="5"/>
      <c r="H131" s="5">
        <v>2043458</v>
      </c>
    </row>
    <row r="132" spans="1:12" s="2" customFormat="1" ht="12.75" customHeight="1" x14ac:dyDescent="0.2">
      <c r="A132" s="20"/>
      <c r="B132" s="21" t="s">
        <v>105</v>
      </c>
      <c r="C132" s="39" t="s">
        <v>109</v>
      </c>
      <c r="D132" s="31">
        <v>44294</v>
      </c>
      <c r="E132" s="38">
        <v>2508191</v>
      </c>
      <c r="F132" s="1"/>
      <c r="G132" s="5"/>
      <c r="H132" s="5">
        <v>2508191</v>
      </c>
    </row>
    <row r="133" spans="1:12" s="2" customFormat="1" ht="12.75" customHeight="1" x14ac:dyDescent="0.2">
      <c r="A133" s="20"/>
      <c r="B133" s="21" t="s">
        <v>110</v>
      </c>
      <c r="C133" s="37">
        <v>202104543</v>
      </c>
      <c r="D133" s="31">
        <v>44314</v>
      </c>
      <c r="E133" s="38">
        <v>355333.36</v>
      </c>
      <c r="F133" s="1"/>
      <c r="G133" s="5"/>
      <c r="H133" s="5">
        <v>355333.36</v>
      </c>
    </row>
    <row r="134" spans="1:12" s="2" customFormat="1" ht="12.75" customHeight="1" x14ac:dyDescent="0.2">
      <c r="A134" s="20"/>
      <c r="B134" s="21" t="s">
        <v>105</v>
      </c>
      <c r="C134" s="37">
        <v>202105176</v>
      </c>
      <c r="D134" s="31">
        <v>44323</v>
      </c>
      <c r="E134" s="38">
        <v>2538890</v>
      </c>
      <c r="F134" s="1"/>
      <c r="G134" s="5"/>
      <c r="H134" s="5">
        <v>2538890</v>
      </c>
    </row>
    <row r="135" spans="1:12" s="2" customFormat="1" ht="12.75" customHeight="1" x14ac:dyDescent="0.2">
      <c r="A135" s="20"/>
      <c r="B135" s="21" t="s">
        <v>111</v>
      </c>
      <c r="C135" s="37">
        <v>202105409</v>
      </c>
      <c r="D135" s="31">
        <v>44342</v>
      </c>
      <c r="E135" s="38">
        <v>355333.33</v>
      </c>
      <c r="F135" s="1"/>
      <c r="G135" s="5"/>
      <c r="H135" s="5">
        <v>355333.33</v>
      </c>
    </row>
    <row r="136" spans="1:12" s="2" customFormat="1" ht="12.75" customHeight="1" x14ac:dyDescent="0.2">
      <c r="A136" s="20"/>
      <c r="B136" s="21" t="s">
        <v>111</v>
      </c>
      <c r="C136" s="37">
        <v>202106180</v>
      </c>
      <c r="D136" s="31">
        <v>44351</v>
      </c>
      <c r="E136" s="38">
        <v>355333.33</v>
      </c>
      <c r="F136" s="1"/>
      <c r="G136" s="5"/>
      <c r="H136" s="5">
        <v>355333.33</v>
      </c>
    </row>
    <row r="137" spans="1:12" s="2" customFormat="1" ht="12.75" customHeight="1" x14ac:dyDescent="0.2">
      <c r="A137" s="20"/>
      <c r="B137" s="21" t="s">
        <v>105</v>
      </c>
      <c r="C137" s="37">
        <v>202106321</v>
      </c>
      <c r="D137" s="35">
        <v>44354</v>
      </c>
      <c r="E137" s="36">
        <v>2575102</v>
      </c>
      <c r="F137" s="1"/>
      <c r="G137" s="5"/>
      <c r="H137" s="5">
        <v>2575102</v>
      </c>
    </row>
    <row r="138" spans="1:12" s="2" customFormat="1" ht="12.75" customHeight="1" x14ac:dyDescent="0.2">
      <c r="A138" s="20"/>
      <c r="B138" s="21" t="s">
        <v>105</v>
      </c>
      <c r="C138" s="37">
        <v>202107268</v>
      </c>
      <c r="D138" s="31">
        <v>44390</v>
      </c>
      <c r="E138" s="38">
        <v>2089397</v>
      </c>
      <c r="F138" s="1"/>
      <c r="G138" s="5"/>
      <c r="H138" s="5">
        <v>2089397</v>
      </c>
    </row>
    <row r="139" spans="1:12" s="2" customFormat="1" ht="12.75" customHeight="1" x14ac:dyDescent="0.2">
      <c r="A139" s="20"/>
      <c r="B139" s="21" t="s">
        <v>111</v>
      </c>
      <c r="C139" s="37">
        <v>202106180</v>
      </c>
      <c r="D139" s="31">
        <v>44386</v>
      </c>
      <c r="E139" s="38">
        <v>355333.33</v>
      </c>
      <c r="F139" s="1"/>
      <c r="G139" s="5"/>
      <c r="H139" s="5">
        <v>355333.33</v>
      </c>
    </row>
    <row r="140" spans="1:12" s="2" customFormat="1" ht="12.75" customHeight="1" x14ac:dyDescent="0.2">
      <c r="A140" s="20"/>
      <c r="B140" s="21" t="s">
        <v>112</v>
      </c>
      <c r="C140" s="37">
        <v>202108264</v>
      </c>
      <c r="D140" s="31">
        <v>44425</v>
      </c>
      <c r="E140" s="38">
        <v>406550</v>
      </c>
      <c r="F140" s="1"/>
      <c r="G140" s="5">
        <v>406550</v>
      </c>
      <c r="H140" s="5">
        <v>406550</v>
      </c>
    </row>
    <row r="141" spans="1:12" s="2" customFormat="1" ht="12.75" customHeight="1" x14ac:dyDescent="0.2">
      <c r="A141" s="20"/>
      <c r="B141" s="21" t="s">
        <v>105</v>
      </c>
      <c r="C141" s="37">
        <v>202108439</v>
      </c>
      <c r="D141" s="31">
        <v>44428</v>
      </c>
      <c r="E141" s="38">
        <v>2114970</v>
      </c>
      <c r="F141" s="1"/>
      <c r="G141" s="5">
        <v>2114970</v>
      </c>
      <c r="H141" s="5">
        <v>2114970</v>
      </c>
    </row>
    <row r="142" spans="1:12" s="2" customFormat="1" ht="12.75" customHeight="1" x14ac:dyDescent="0.2">
      <c r="A142" s="20"/>
      <c r="B142" s="21" t="s">
        <v>111</v>
      </c>
      <c r="C142" s="37">
        <v>202108467</v>
      </c>
      <c r="D142" s="31">
        <v>44431</v>
      </c>
      <c r="E142" s="38">
        <v>355333.33</v>
      </c>
      <c r="F142" s="1"/>
      <c r="G142" s="5">
        <v>355333.33</v>
      </c>
      <c r="H142" s="5">
        <v>355333.33</v>
      </c>
    </row>
    <row r="143" spans="1:12" s="2" customFormat="1" ht="12.75" customHeight="1" x14ac:dyDescent="0.2">
      <c r="A143" s="20"/>
      <c r="B143" s="21"/>
      <c r="C143" s="34"/>
      <c r="D143" s="35"/>
      <c r="E143" s="36"/>
      <c r="F143" s="1"/>
      <c r="G143" s="1"/>
      <c r="H143" s="1"/>
      <c r="I143" s="1"/>
      <c r="J143" s="1"/>
      <c r="L143" s="1"/>
    </row>
    <row r="144" spans="1:12" s="2" customFormat="1" ht="10.5" customHeight="1" x14ac:dyDescent="0.2">
      <c r="A144" s="20"/>
      <c r="B144" s="109" t="s">
        <v>113</v>
      </c>
      <c r="C144" s="109"/>
      <c r="D144" s="109"/>
      <c r="E144" s="28">
        <f>SUM(E129:E143)</f>
        <v>20536386.989999995</v>
      </c>
      <c r="F144" s="5">
        <f>E144</f>
        <v>20536386.989999995</v>
      </c>
      <c r="G144" s="1"/>
      <c r="H144" s="1"/>
      <c r="I144" s="2">
        <f>SUM(H129:H144)</f>
        <v>20536386.989999995</v>
      </c>
      <c r="J144" s="2">
        <f>F144-I144</f>
        <v>0</v>
      </c>
      <c r="L144" s="1"/>
    </row>
    <row r="145" spans="1:12" s="2" customFormat="1" ht="12.75" customHeight="1" x14ac:dyDescent="0.2">
      <c r="A145" s="20"/>
      <c r="B145" s="21"/>
      <c r="C145" s="34"/>
      <c r="D145" s="35"/>
      <c r="E145" s="36"/>
      <c r="F145" s="1"/>
      <c r="G145" s="1"/>
      <c r="H145" s="1"/>
      <c r="I145" s="1"/>
      <c r="J145" s="1"/>
      <c r="L145" s="1"/>
    </row>
    <row r="146" spans="1:12" s="2" customFormat="1" ht="12.75" customHeight="1" x14ac:dyDescent="0.2">
      <c r="A146" s="20"/>
      <c r="B146" s="21" t="s">
        <v>114</v>
      </c>
      <c r="C146" s="39" t="s">
        <v>31</v>
      </c>
      <c r="D146" s="31">
        <v>44256</v>
      </c>
      <c r="E146" s="38">
        <v>2002460</v>
      </c>
      <c r="F146" s="1"/>
      <c r="H146" s="5">
        <v>2002460</v>
      </c>
    </row>
    <row r="147" spans="1:12" s="2" customFormat="1" ht="12.75" hidden="1" customHeight="1" x14ac:dyDescent="0.2">
      <c r="A147" s="20"/>
      <c r="B147" s="21"/>
      <c r="C147" s="39"/>
      <c r="D147" s="31"/>
      <c r="E147" s="38"/>
      <c r="F147" s="1"/>
      <c r="G147" s="5"/>
      <c r="H147" s="5"/>
    </row>
    <row r="148" spans="1:12" s="2" customFormat="1" ht="12.75" customHeight="1" x14ac:dyDescent="0.2">
      <c r="A148" s="20"/>
      <c r="B148" s="21" t="s">
        <v>115</v>
      </c>
      <c r="C148" s="39" t="s">
        <v>116</v>
      </c>
      <c r="D148" s="31">
        <v>44391</v>
      </c>
      <c r="E148" s="38">
        <v>14088000</v>
      </c>
      <c r="F148" s="1"/>
      <c r="G148" s="5"/>
      <c r="H148" s="5">
        <v>14088000</v>
      </c>
    </row>
    <row r="149" spans="1:12" s="2" customFormat="1" ht="12.75" customHeight="1" x14ac:dyDescent="0.2">
      <c r="A149" s="20"/>
      <c r="B149" s="21"/>
      <c r="C149" s="34"/>
      <c r="D149" s="35"/>
      <c r="E149" s="36"/>
      <c r="F149" s="1"/>
      <c r="G149" s="1"/>
      <c r="H149" s="1"/>
      <c r="I149" s="1"/>
      <c r="J149" s="1"/>
      <c r="L149" s="1"/>
    </row>
    <row r="150" spans="1:12" s="2" customFormat="1" ht="10.5" customHeight="1" x14ac:dyDescent="0.2">
      <c r="A150" s="20"/>
      <c r="B150" s="109" t="s">
        <v>117</v>
      </c>
      <c r="C150" s="109"/>
      <c r="D150" s="109"/>
      <c r="E150" s="28">
        <f>SUM(E146:E149)</f>
        <v>16090460</v>
      </c>
      <c r="F150" s="5">
        <f>E150</f>
        <v>16090460</v>
      </c>
      <c r="G150" s="1"/>
      <c r="H150" s="1"/>
      <c r="I150" s="2">
        <f>SUM(H145:H149)</f>
        <v>16090460</v>
      </c>
      <c r="J150" s="2">
        <f>F150-I150</f>
        <v>0</v>
      </c>
      <c r="L150" s="1"/>
    </row>
    <row r="151" spans="1:12" s="2" customFormat="1" ht="10.5" customHeight="1" x14ac:dyDescent="0.2">
      <c r="A151" s="20"/>
      <c r="B151" s="45"/>
      <c r="C151" s="45"/>
      <c r="D151" s="45"/>
      <c r="E151" s="32"/>
      <c r="F151" s="5"/>
      <c r="G151" s="1"/>
      <c r="H151" s="1"/>
      <c r="L151" s="1"/>
    </row>
    <row r="152" spans="1:12" s="2" customFormat="1" ht="12.75" customHeight="1" x14ac:dyDescent="0.2">
      <c r="A152" s="20"/>
      <c r="B152" s="21" t="s">
        <v>118</v>
      </c>
      <c r="C152" s="39" t="s">
        <v>31</v>
      </c>
      <c r="D152" s="31">
        <v>44256</v>
      </c>
      <c r="E152" s="38">
        <v>1050</v>
      </c>
      <c r="F152" s="1"/>
      <c r="G152" s="5"/>
      <c r="H152" s="5">
        <v>1050</v>
      </c>
    </row>
    <row r="153" spans="1:12" s="2" customFormat="1" ht="12.75" customHeight="1" x14ac:dyDescent="0.2">
      <c r="A153" s="20"/>
      <c r="B153" s="21" t="s">
        <v>119</v>
      </c>
      <c r="C153" s="39" t="s">
        <v>120</v>
      </c>
      <c r="D153" s="31">
        <v>44433</v>
      </c>
      <c r="E153" s="36">
        <v>66432000</v>
      </c>
      <c r="F153" s="1"/>
      <c r="G153" s="5">
        <v>66432000</v>
      </c>
      <c r="H153" s="5">
        <v>66432000</v>
      </c>
    </row>
    <row r="154" spans="1:12" s="2" customFormat="1" ht="12.75" hidden="1" customHeight="1" x14ac:dyDescent="0.2">
      <c r="A154" s="20"/>
      <c r="B154" s="21"/>
      <c r="C154" s="39"/>
      <c r="D154" s="31"/>
      <c r="E154" s="38"/>
      <c r="F154" s="1"/>
      <c r="G154" s="5"/>
      <c r="H154" s="1"/>
      <c r="I154" s="1"/>
    </row>
    <row r="155" spans="1:12" s="2" customFormat="1" ht="12.75" customHeight="1" x14ac:dyDescent="0.2">
      <c r="A155" s="20"/>
      <c r="B155" s="21"/>
      <c r="C155" s="34"/>
      <c r="D155" s="35"/>
      <c r="E155" s="36"/>
      <c r="F155" s="1"/>
      <c r="G155" s="1"/>
      <c r="H155" s="1"/>
      <c r="L155" s="1"/>
    </row>
    <row r="156" spans="1:12" s="2" customFormat="1" ht="10.5" customHeight="1" x14ac:dyDescent="0.2">
      <c r="A156" s="20"/>
      <c r="B156" s="109" t="s">
        <v>121</v>
      </c>
      <c r="C156" s="109"/>
      <c r="D156" s="109"/>
      <c r="E156" s="28">
        <f>SUM(E152:E155)</f>
        <v>66433050</v>
      </c>
      <c r="F156" s="5">
        <f>E156</f>
        <v>66433050</v>
      </c>
      <c r="G156" s="1"/>
      <c r="H156" s="1"/>
      <c r="I156" s="2">
        <f>SUM(H151:H154)</f>
        <v>66433050</v>
      </c>
      <c r="J156" s="2">
        <f>F156-I156</f>
        <v>0</v>
      </c>
      <c r="L156" s="1"/>
    </row>
    <row r="157" spans="1:12" s="2" customFormat="1" ht="12.75" customHeight="1" x14ac:dyDescent="0.2">
      <c r="A157" s="20"/>
      <c r="B157" s="21"/>
      <c r="C157" s="34"/>
      <c r="D157" s="35"/>
      <c r="E157" s="36"/>
      <c r="F157" s="1"/>
      <c r="G157" s="1"/>
      <c r="H157" s="1"/>
      <c r="I157" s="1"/>
      <c r="J157" s="1"/>
      <c r="L157" s="1"/>
    </row>
    <row r="158" spans="1:12" s="2" customFormat="1" ht="12.75" customHeight="1" x14ac:dyDescent="0.2">
      <c r="A158" s="20"/>
      <c r="B158" s="21" t="s">
        <v>122</v>
      </c>
      <c r="C158" s="34" t="s">
        <v>123</v>
      </c>
      <c r="D158" s="35">
        <v>44238</v>
      </c>
      <c r="E158" s="36">
        <v>1077588.23</v>
      </c>
      <c r="F158" s="1"/>
      <c r="G158" s="5"/>
      <c r="H158" s="5">
        <v>1077588.23</v>
      </c>
      <c r="I158" s="1"/>
      <c r="J158" s="1"/>
      <c r="L158" s="1"/>
    </row>
    <row r="159" spans="1:12" s="2" customFormat="1" ht="12.75" customHeight="1" x14ac:dyDescent="0.2">
      <c r="A159" s="20"/>
      <c r="B159" s="21" t="s">
        <v>124</v>
      </c>
      <c r="C159" s="34" t="s">
        <v>31</v>
      </c>
      <c r="D159" s="35">
        <v>44256</v>
      </c>
      <c r="E159" s="36">
        <v>3146</v>
      </c>
      <c r="F159" s="1"/>
      <c r="G159" s="5"/>
      <c r="H159" s="5">
        <v>3146</v>
      </c>
      <c r="I159" s="1"/>
      <c r="J159" s="1"/>
      <c r="L159" s="1"/>
    </row>
    <row r="160" spans="1:12" s="2" customFormat="1" ht="12.75" customHeight="1" x14ac:dyDescent="0.2">
      <c r="A160" s="20"/>
      <c r="B160" s="21" t="s">
        <v>122</v>
      </c>
      <c r="C160" s="34" t="s">
        <v>125</v>
      </c>
      <c r="D160" s="35">
        <v>44256</v>
      </c>
      <c r="E160" s="36">
        <v>1038794.12</v>
      </c>
      <c r="F160" s="1"/>
      <c r="G160" s="5"/>
      <c r="H160" s="5">
        <v>1038794.12</v>
      </c>
      <c r="I160" s="1"/>
      <c r="J160" s="1"/>
      <c r="L160" s="1"/>
    </row>
    <row r="161" spans="1:12" s="2" customFormat="1" ht="12.75" customHeight="1" x14ac:dyDescent="0.2">
      <c r="A161" s="20"/>
      <c r="B161" s="21" t="s">
        <v>122</v>
      </c>
      <c r="C161" s="34" t="s">
        <v>126</v>
      </c>
      <c r="D161" s="35">
        <v>44299</v>
      </c>
      <c r="E161" s="36">
        <v>538794.12</v>
      </c>
      <c r="F161" s="1"/>
      <c r="G161" s="5"/>
      <c r="H161" s="5">
        <v>538794.12</v>
      </c>
      <c r="I161" s="1"/>
      <c r="J161" s="1"/>
      <c r="L161" s="1"/>
    </row>
    <row r="162" spans="1:12" s="2" customFormat="1" ht="12.75" customHeight="1" x14ac:dyDescent="0.2">
      <c r="A162" s="20"/>
      <c r="B162" s="21" t="s">
        <v>122</v>
      </c>
      <c r="C162" s="37">
        <v>202105144</v>
      </c>
      <c r="D162" s="35">
        <v>44322</v>
      </c>
      <c r="E162" s="36">
        <v>538794.12</v>
      </c>
      <c r="F162" s="1"/>
      <c r="G162" s="5"/>
      <c r="H162" s="5">
        <v>538794.12</v>
      </c>
      <c r="I162" s="1"/>
      <c r="J162" s="1"/>
      <c r="L162" s="1"/>
    </row>
    <row r="163" spans="1:12" s="2" customFormat="1" ht="12.75" customHeight="1" x14ac:dyDescent="0.2">
      <c r="A163" s="20"/>
      <c r="B163" s="21" t="s">
        <v>122</v>
      </c>
      <c r="C163" s="37">
        <v>202106291</v>
      </c>
      <c r="D163" s="31">
        <v>44354</v>
      </c>
      <c r="E163" s="38">
        <v>538794.12</v>
      </c>
      <c r="F163" s="1"/>
      <c r="G163" s="5"/>
      <c r="H163" s="5">
        <v>538794.12</v>
      </c>
      <c r="I163" s="1"/>
      <c r="J163" s="1"/>
      <c r="L163" s="1"/>
    </row>
    <row r="164" spans="1:12" s="2" customFormat="1" ht="12.75" customHeight="1" x14ac:dyDescent="0.2">
      <c r="A164" s="20"/>
      <c r="B164" s="21" t="s">
        <v>122</v>
      </c>
      <c r="C164" s="37">
        <v>202107521</v>
      </c>
      <c r="D164" s="35">
        <v>44396</v>
      </c>
      <c r="E164" s="36">
        <v>500000</v>
      </c>
      <c r="F164" s="1"/>
      <c r="G164" s="5"/>
      <c r="H164" s="5">
        <v>500000</v>
      </c>
      <c r="I164" s="1"/>
      <c r="J164" s="1"/>
      <c r="L164" s="1"/>
    </row>
    <row r="165" spans="1:12" s="2" customFormat="1" ht="12.75" customHeight="1" x14ac:dyDescent="0.2">
      <c r="A165" s="20"/>
      <c r="B165" s="21" t="s">
        <v>122</v>
      </c>
      <c r="C165" s="37">
        <v>202108320</v>
      </c>
      <c r="D165" s="35">
        <v>44426</v>
      </c>
      <c r="E165" s="36">
        <v>500000</v>
      </c>
      <c r="F165" s="1"/>
      <c r="G165" s="5">
        <v>500000</v>
      </c>
      <c r="H165" s="5">
        <v>500000</v>
      </c>
      <c r="I165" s="1"/>
      <c r="J165" s="1"/>
      <c r="L165" s="1"/>
    </row>
    <row r="166" spans="1:12" s="2" customFormat="1" ht="12.75" hidden="1" customHeight="1" x14ac:dyDescent="0.2">
      <c r="A166" s="20"/>
      <c r="B166" s="21"/>
      <c r="C166" s="37"/>
      <c r="D166" s="35"/>
      <c r="E166" s="36"/>
      <c r="F166" s="1"/>
      <c r="G166" s="5"/>
      <c r="H166" s="5"/>
      <c r="I166" s="1"/>
      <c r="J166" s="1"/>
      <c r="L166" s="1"/>
    </row>
    <row r="167" spans="1:12" s="2" customFormat="1" ht="12.75" customHeight="1" x14ac:dyDescent="0.2">
      <c r="A167" s="20"/>
      <c r="B167" s="21"/>
      <c r="C167" s="34"/>
      <c r="D167" s="35"/>
      <c r="E167" s="36"/>
      <c r="F167" s="1"/>
      <c r="G167" s="1"/>
      <c r="H167" s="1"/>
      <c r="I167" s="1"/>
      <c r="J167" s="1"/>
      <c r="L167" s="1"/>
    </row>
    <row r="168" spans="1:12" s="2" customFormat="1" ht="10.5" customHeight="1" x14ac:dyDescent="0.2">
      <c r="A168" s="20"/>
      <c r="B168" s="109" t="s">
        <v>127</v>
      </c>
      <c r="C168" s="109"/>
      <c r="D168" s="109"/>
      <c r="E168" s="28">
        <f>SUM(E158:E167)</f>
        <v>4735910.7100000009</v>
      </c>
      <c r="F168" s="5">
        <f>E168</f>
        <v>4735910.7100000009</v>
      </c>
      <c r="G168" s="1"/>
      <c r="H168" s="1"/>
      <c r="I168" s="2">
        <f>SUM(H158:H168)</f>
        <v>4735910.7100000009</v>
      </c>
      <c r="J168" s="2">
        <f>F168-I168</f>
        <v>0</v>
      </c>
      <c r="L168" s="1"/>
    </row>
    <row r="169" spans="1:12" s="2" customFormat="1" ht="12.75" customHeight="1" x14ac:dyDescent="0.2">
      <c r="A169" s="20"/>
      <c r="B169" s="21"/>
      <c r="C169" s="34"/>
      <c r="D169" s="35"/>
      <c r="E169" s="36"/>
      <c r="F169" s="1"/>
      <c r="G169" s="1"/>
      <c r="H169" s="1"/>
      <c r="I169" s="1"/>
      <c r="J169" s="1"/>
      <c r="L169" s="1"/>
    </row>
    <row r="170" spans="1:12" s="2" customFormat="1" ht="12.75" customHeight="1" x14ac:dyDescent="0.2">
      <c r="A170" s="20"/>
      <c r="B170" s="21" t="s">
        <v>128</v>
      </c>
      <c r="C170" s="34" t="s">
        <v>129</v>
      </c>
      <c r="D170" s="35">
        <v>44210</v>
      </c>
      <c r="E170" s="36">
        <v>5000000</v>
      </c>
      <c r="F170" s="1"/>
      <c r="G170" s="5"/>
      <c r="H170" s="5">
        <v>5000000</v>
      </c>
      <c r="J170" s="1"/>
      <c r="L170" s="1"/>
    </row>
    <row r="171" spans="1:12" s="2" customFormat="1" ht="12.75" customHeight="1" x14ac:dyDescent="0.2">
      <c r="A171" s="20"/>
      <c r="B171" s="21" t="s">
        <v>130</v>
      </c>
      <c r="C171" s="34">
        <v>202101031</v>
      </c>
      <c r="D171" s="35">
        <v>44216</v>
      </c>
      <c r="E171" s="36">
        <v>2000000</v>
      </c>
      <c r="F171" s="1"/>
      <c r="G171" s="5"/>
      <c r="H171" s="5">
        <v>2000000</v>
      </c>
      <c r="J171" s="1"/>
      <c r="L171" s="1"/>
    </row>
    <row r="172" spans="1:12" s="2" customFormat="1" ht="12.75" customHeight="1" x14ac:dyDescent="0.2">
      <c r="A172" s="20"/>
      <c r="B172" s="21" t="s">
        <v>131</v>
      </c>
      <c r="C172" s="34" t="s">
        <v>132</v>
      </c>
      <c r="D172" s="35">
        <v>44228</v>
      </c>
      <c r="E172" s="36">
        <v>1504041</v>
      </c>
      <c r="F172" s="1"/>
      <c r="G172" s="5"/>
      <c r="H172" s="5">
        <v>1504041</v>
      </c>
      <c r="J172" s="1"/>
      <c r="L172" s="1"/>
    </row>
    <row r="173" spans="1:12" s="2" customFormat="1" ht="12.75" customHeight="1" x14ac:dyDescent="0.2">
      <c r="A173" s="20"/>
      <c r="B173" s="21" t="s">
        <v>133</v>
      </c>
      <c r="C173" s="34" t="s">
        <v>134</v>
      </c>
      <c r="D173" s="35">
        <v>44228</v>
      </c>
      <c r="E173" s="36">
        <v>219755</v>
      </c>
      <c r="F173" s="1"/>
      <c r="G173" s="5"/>
      <c r="H173" s="5">
        <v>219755</v>
      </c>
      <c r="J173" s="1"/>
      <c r="L173" s="1"/>
    </row>
    <row r="174" spans="1:12" s="2" customFormat="1" ht="12.75" customHeight="1" x14ac:dyDescent="0.2">
      <c r="A174" s="20"/>
      <c r="B174" s="21" t="s">
        <v>131</v>
      </c>
      <c r="C174" s="34" t="s">
        <v>135</v>
      </c>
      <c r="D174" s="35">
        <v>44228</v>
      </c>
      <c r="E174" s="36">
        <v>19006779.52</v>
      </c>
      <c r="F174" s="1"/>
      <c r="G174" s="5"/>
      <c r="H174" s="5">
        <v>19006779.52</v>
      </c>
      <c r="J174" s="1"/>
      <c r="L174" s="1"/>
    </row>
    <row r="175" spans="1:12" s="2" customFormat="1" ht="12.75" customHeight="1" x14ac:dyDescent="0.2">
      <c r="A175" s="20"/>
      <c r="B175" s="21" t="s">
        <v>128</v>
      </c>
      <c r="C175" s="37">
        <v>202102113</v>
      </c>
      <c r="D175" s="31">
        <v>44229</v>
      </c>
      <c r="E175" s="38">
        <v>5000000</v>
      </c>
      <c r="F175" s="1"/>
      <c r="G175" s="5"/>
      <c r="H175" s="5">
        <v>5000000</v>
      </c>
      <c r="J175" s="1"/>
      <c r="L175" s="1"/>
    </row>
    <row r="176" spans="1:12" s="2" customFormat="1" ht="12.75" customHeight="1" x14ac:dyDescent="0.2">
      <c r="A176" s="20"/>
      <c r="B176" s="21" t="s">
        <v>130</v>
      </c>
      <c r="C176" s="34" t="s">
        <v>136</v>
      </c>
      <c r="D176" s="35">
        <v>44229</v>
      </c>
      <c r="E176" s="36">
        <v>4000000</v>
      </c>
      <c r="F176" s="1"/>
      <c r="G176" s="5"/>
      <c r="H176" s="5">
        <v>4000000</v>
      </c>
      <c r="J176" s="1"/>
      <c r="L176" s="1"/>
    </row>
    <row r="177" spans="1:12" s="2" customFormat="1" ht="12.75" customHeight="1" x14ac:dyDescent="0.2">
      <c r="A177" s="20"/>
      <c r="B177" s="21" t="s">
        <v>137</v>
      </c>
      <c r="C177" s="37">
        <v>202102130</v>
      </c>
      <c r="D177" s="31">
        <v>44229</v>
      </c>
      <c r="E177" s="38">
        <v>2646218.4</v>
      </c>
      <c r="F177" s="1"/>
      <c r="G177" s="5"/>
      <c r="H177" s="5">
        <v>2646218.4</v>
      </c>
      <c r="J177" s="1"/>
      <c r="L177" s="1"/>
    </row>
    <row r="178" spans="1:12" s="2" customFormat="1" ht="12.75" customHeight="1" x14ac:dyDescent="0.2">
      <c r="A178" s="20"/>
      <c r="B178" s="21" t="s">
        <v>138</v>
      </c>
      <c r="C178" s="34" t="s">
        <v>139</v>
      </c>
      <c r="D178" s="35">
        <v>44229</v>
      </c>
      <c r="E178" s="36">
        <v>5000000</v>
      </c>
      <c r="F178" s="1"/>
      <c r="G178" s="5"/>
      <c r="H178" s="5">
        <v>5000000</v>
      </c>
      <c r="J178" s="1"/>
      <c r="L178" s="1"/>
    </row>
    <row r="179" spans="1:12" s="2" customFormat="1" ht="12.75" customHeight="1" x14ac:dyDescent="0.2">
      <c r="A179" s="20"/>
      <c r="B179" s="21" t="s">
        <v>133</v>
      </c>
      <c r="C179" s="37">
        <v>202102215</v>
      </c>
      <c r="D179" s="35">
        <v>44230</v>
      </c>
      <c r="E179" s="36">
        <v>327755</v>
      </c>
      <c r="F179" s="1"/>
      <c r="G179" s="5"/>
      <c r="H179" s="5">
        <v>327755</v>
      </c>
      <c r="J179" s="1"/>
      <c r="L179" s="1"/>
    </row>
    <row r="180" spans="1:12" s="2" customFormat="1" ht="12.75" customHeight="1" x14ac:dyDescent="0.2">
      <c r="A180" s="20"/>
      <c r="B180" s="21" t="s">
        <v>140</v>
      </c>
      <c r="C180" s="34" t="s">
        <v>141</v>
      </c>
      <c r="D180" s="35">
        <v>44256</v>
      </c>
      <c r="E180" s="36">
        <v>493146000</v>
      </c>
      <c r="F180" s="1"/>
      <c r="G180" s="5"/>
      <c r="H180" s="5">
        <v>493146000</v>
      </c>
      <c r="J180" s="1"/>
      <c r="L180" s="1"/>
    </row>
    <row r="181" spans="1:12" s="2" customFormat="1" ht="12.75" customHeight="1" x14ac:dyDescent="0.2">
      <c r="A181" s="20"/>
      <c r="B181" s="21" t="s">
        <v>142</v>
      </c>
      <c r="C181" s="34" t="s">
        <v>31</v>
      </c>
      <c r="D181" s="35">
        <v>44256</v>
      </c>
      <c r="E181" s="36">
        <v>48210899.600000001</v>
      </c>
      <c r="F181" s="1"/>
      <c r="G181" s="5"/>
      <c r="H181" s="5">
        <v>48210899.600000001</v>
      </c>
      <c r="J181" s="1"/>
      <c r="L181" s="1"/>
    </row>
    <row r="182" spans="1:12" s="2" customFormat="1" ht="12.75" customHeight="1" x14ac:dyDescent="0.2">
      <c r="A182" s="20"/>
      <c r="B182" s="21" t="s">
        <v>131</v>
      </c>
      <c r="C182" s="34" t="s">
        <v>143</v>
      </c>
      <c r="D182" s="35">
        <v>44259</v>
      </c>
      <c r="E182" s="36">
        <v>29697518.039999999</v>
      </c>
      <c r="F182" s="1"/>
      <c r="G182" s="5"/>
      <c r="H182" s="5">
        <v>29697518.039999999</v>
      </c>
      <c r="J182" s="1"/>
      <c r="L182" s="1"/>
    </row>
    <row r="183" spans="1:12" s="2" customFormat="1" ht="12.75" customHeight="1" x14ac:dyDescent="0.2">
      <c r="A183" s="20"/>
      <c r="B183" s="21" t="s">
        <v>130</v>
      </c>
      <c r="C183" s="34" t="s">
        <v>144</v>
      </c>
      <c r="D183" s="35">
        <v>44260</v>
      </c>
      <c r="E183" s="36">
        <v>4000000</v>
      </c>
      <c r="F183" s="1"/>
      <c r="G183" s="5"/>
      <c r="H183" s="5">
        <v>4000000</v>
      </c>
      <c r="J183" s="1"/>
      <c r="L183" s="1"/>
    </row>
    <row r="184" spans="1:12" s="2" customFormat="1" ht="12.75" customHeight="1" x14ac:dyDescent="0.2">
      <c r="A184" s="20"/>
      <c r="B184" s="21" t="s">
        <v>145</v>
      </c>
      <c r="C184" s="34" t="s">
        <v>146</v>
      </c>
      <c r="D184" s="35">
        <v>44256</v>
      </c>
      <c r="E184" s="36">
        <v>500000</v>
      </c>
      <c r="F184" s="1"/>
      <c r="G184" s="5"/>
      <c r="H184" s="5">
        <v>500000</v>
      </c>
      <c r="J184" s="1"/>
      <c r="L184" s="1"/>
    </row>
    <row r="185" spans="1:12" s="2" customFormat="1" ht="12.75" customHeight="1" x14ac:dyDescent="0.2">
      <c r="A185" s="20"/>
      <c r="B185" s="21" t="s">
        <v>133</v>
      </c>
      <c r="C185" s="34" t="s">
        <v>147</v>
      </c>
      <c r="D185" s="35">
        <v>44260</v>
      </c>
      <c r="E185" s="36">
        <v>869255</v>
      </c>
      <c r="F185" s="1"/>
      <c r="G185" s="5"/>
      <c r="H185" s="5">
        <v>869255</v>
      </c>
      <c r="J185" s="1"/>
      <c r="L185" s="1"/>
    </row>
    <row r="186" spans="1:12" s="2" customFormat="1" ht="12.75" customHeight="1" x14ac:dyDescent="0.2">
      <c r="A186" s="20"/>
      <c r="B186" s="21" t="s">
        <v>131</v>
      </c>
      <c r="C186" s="37">
        <v>202104085</v>
      </c>
      <c r="D186" s="35">
        <v>44298</v>
      </c>
      <c r="E186" s="36">
        <v>48160838.560000002</v>
      </c>
      <c r="F186" s="1"/>
      <c r="G186" s="5"/>
      <c r="H186" s="5">
        <v>48160838.560000002</v>
      </c>
      <c r="J186" s="1"/>
      <c r="L186" s="1"/>
    </row>
    <row r="187" spans="1:12" s="2" customFormat="1" ht="12.75" customHeight="1" x14ac:dyDescent="0.2">
      <c r="A187" s="20"/>
      <c r="B187" s="21" t="s">
        <v>148</v>
      </c>
      <c r="C187" s="37">
        <v>202104097</v>
      </c>
      <c r="D187" s="35">
        <v>44298</v>
      </c>
      <c r="E187" s="36">
        <v>95613300</v>
      </c>
      <c r="F187" s="1"/>
      <c r="G187" s="5"/>
      <c r="H187" s="5">
        <v>95613300</v>
      </c>
      <c r="J187" s="1"/>
      <c r="L187" s="1"/>
    </row>
    <row r="188" spans="1:12" s="2" customFormat="1" ht="12.75" customHeight="1" x14ac:dyDescent="0.2">
      <c r="A188" s="20"/>
      <c r="B188" s="21" t="s">
        <v>149</v>
      </c>
      <c r="C188" s="37">
        <v>202104127</v>
      </c>
      <c r="D188" s="35">
        <v>44298</v>
      </c>
      <c r="E188" s="36">
        <v>10000000</v>
      </c>
      <c r="F188" s="1"/>
      <c r="G188" s="5"/>
      <c r="H188" s="5">
        <v>10000000</v>
      </c>
      <c r="J188" s="1"/>
      <c r="L188" s="1"/>
    </row>
    <row r="189" spans="1:12" s="2" customFormat="1" ht="12.75" customHeight="1" x14ac:dyDescent="0.2">
      <c r="A189" s="20"/>
      <c r="B189" s="21" t="s">
        <v>137</v>
      </c>
      <c r="C189" s="39" t="s">
        <v>150</v>
      </c>
      <c r="D189" s="31">
        <v>44298</v>
      </c>
      <c r="E189" s="38">
        <v>2958625</v>
      </c>
      <c r="F189" s="1"/>
      <c r="G189" s="5"/>
      <c r="H189" s="5">
        <v>2958625</v>
      </c>
      <c r="J189" s="1"/>
      <c r="L189" s="1"/>
    </row>
    <row r="190" spans="1:12" s="2" customFormat="1" ht="12.75" customHeight="1" x14ac:dyDescent="0.2">
      <c r="A190" s="20"/>
      <c r="B190" s="21" t="s">
        <v>151</v>
      </c>
      <c r="C190" s="34" t="s">
        <v>152</v>
      </c>
      <c r="D190" s="35">
        <v>44299</v>
      </c>
      <c r="E190" s="36">
        <v>3748000</v>
      </c>
      <c r="F190" s="1"/>
      <c r="G190" s="5"/>
      <c r="H190" s="5">
        <v>3748000</v>
      </c>
      <c r="J190" s="1"/>
      <c r="L190" s="1"/>
    </row>
    <row r="191" spans="1:12" s="2" customFormat="1" ht="12.75" customHeight="1" x14ac:dyDescent="0.2">
      <c r="A191" s="20"/>
      <c r="B191" s="21" t="s">
        <v>133</v>
      </c>
      <c r="C191" s="34" t="s">
        <v>153</v>
      </c>
      <c r="D191" s="35">
        <v>44300</v>
      </c>
      <c r="E191" s="36">
        <v>952155</v>
      </c>
      <c r="F191" s="1"/>
      <c r="G191" s="5"/>
      <c r="H191" s="5">
        <v>952155</v>
      </c>
      <c r="J191" s="1"/>
      <c r="L191" s="1"/>
    </row>
    <row r="192" spans="1:12" s="2" customFormat="1" ht="12.75" customHeight="1" x14ac:dyDescent="0.2">
      <c r="A192" s="20"/>
      <c r="B192" s="21" t="s">
        <v>154</v>
      </c>
      <c r="C192" s="37">
        <v>202104278</v>
      </c>
      <c r="D192" s="31">
        <v>44300</v>
      </c>
      <c r="E192" s="38">
        <v>74400</v>
      </c>
      <c r="F192" s="1"/>
      <c r="G192" s="5"/>
      <c r="H192" s="5">
        <v>74400</v>
      </c>
      <c r="J192" s="1"/>
      <c r="L192" s="1"/>
    </row>
    <row r="193" spans="1:12" s="2" customFormat="1" ht="12.75" customHeight="1" x14ac:dyDescent="0.2">
      <c r="A193" s="20"/>
      <c r="B193" s="21" t="s">
        <v>155</v>
      </c>
      <c r="C193" s="37">
        <v>202104454</v>
      </c>
      <c r="D193" s="35">
        <v>44308</v>
      </c>
      <c r="E193" s="36">
        <v>679000</v>
      </c>
      <c r="F193" s="1"/>
      <c r="G193" s="5"/>
      <c r="H193" s="5">
        <v>679000</v>
      </c>
      <c r="J193" s="1"/>
      <c r="L193" s="1"/>
    </row>
    <row r="194" spans="1:12" s="2" customFormat="1" ht="12.75" customHeight="1" x14ac:dyDescent="0.2">
      <c r="A194" s="20"/>
      <c r="B194" s="21" t="s">
        <v>156</v>
      </c>
      <c r="C194" s="37">
        <v>202104468</v>
      </c>
      <c r="D194" s="31">
        <v>44313</v>
      </c>
      <c r="E194" s="38">
        <v>300000</v>
      </c>
      <c r="F194" s="1"/>
      <c r="G194" s="5"/>
      <c r="H194" s="5">
        <v>300000</v>
      </c>
      <c r="J194" s="1"/>
      <c r="L194" s="1"/>
    </row>
    <row r="195" spans="1:12" s="2" customFormat="1" ht="12.75" customHeight="1" x14ac:dyDescent="0.2">
      <c r="A195" s="20"/>
      <c r="B195" s="21" t="s">
        <v>157</v>
      </c>
      <c r="C195" s="37">
        <v>202104490</v>
      </c>
      <c r="D195" s="31">
        <v>44313</v>
      </c>
      <c r="E195" s="38">
        <v>150000</v>
      </c>
      <c r="F195" s="1"/>
      <c r="G195" s="5"/>
      <c r="H195" s="5">
        <v>150000</v>
      </c>
      <c r="J195" s="1"/>
      <c r="L195" s="1"/>
    </row>
    <row r="196" spans="1:12" s="2" customFormat="1" ht="12.75" customHeight="1" x14ac:dyDescent="0.2">
      <c r="A196" s="20"/>
      <c r="B196" s="21" t="s">
        <v>158</v>
      </c>
      <c r="C196" s="34" t="s">
        <v>159</v>
      </c>
      <c r="D196" s="35">
        <v>44314</v>
      </c>
      <c r="E196" s="36">
        <v>480000</v>
      </c>
      <c r="F196" s="1"/>
      <c r="G196" s="5"/>
      <c r="H196" s="5">
        <v>480000</v>
      </c>
      <c r="J196" s="1"/>
      <c r="L196" s="1"/>
    </row>
    <row r="197" spans="1:12" s="2" customFormat="1" ht="12.75" customHeight="1" x14ac:dyDescent="0.2">
      <c r="A197" s="20"/>
      <c r="B197" s="21" t="s">
        <v>160</v>
      </c>
      <c r="C197" s="34" t="s">
        <v>161</v>
      </c>
      <c r="D197" s="35">
        <v>44316</v>
      </c>
      <c r="E197" s="36">
        <v>1800000</v>
      </c>
      <c r="F197" s="1"/>
      <c r="G197" s="5"/>
      <c r="H197" s="5">
        <v>1800000</v>
      </c>
      <c r="J197" s="1"/>
      <c r="L197" s="1"/>
    </row>
    <row r="198" spans="1:12" s="2" customFormat="1" ht="12.75" customHeight="1" x14ac:dyDescent="0.2">
      <c r="A198" s="20"/>
      <c r="B198" s="21" t="s">
        <v>162</v>
      </c>
      <c r="C198" s="34" t="s">
        <v>163</v>
      </c>
      <c r="D198" s="35">
        <v>44316</v>
      </c>
      <c r="E198" s="36">
        <v>3330750</v>
      </c>
      <c r="F198" s="1"/>
      <c r="G198" s="5"/>
      <c r="H198" s="5">
        <v>3330750</v>
      </c>
      <c r="J198" s="1"/>
      <c r="L198" s="1"/>
    </row>
    <row r="199" spans="1:12" s="2" customFormat="1" ht="12.75" customHeight="1" x14ac:dyDescent="0.2">
      <c r="A199" s="20"/>
      <c r="B199" s="21" t="s">
        <v>164</v>
      </c>
      <c r="C199" s="34" t="s">
        <v>165</v>
      </c>
      <c r="D199" s="35">
        <v>44316</v>
      </c>
      <c r="E199" s="36">
        <v>558000</v>
      </c>
      <c r="F199" s="1"/>
      <c r="G199" s="5"/>
      <c r="H199" s="5">
        <v>558000</v>
      </c>
      <c r="J199" s="1"/>
      <c r="L199" s="1"/>
    </row>
    <row r="200" spans="1:12" s="2" customFormat="1" ht="12.75" customHeight="1" x14ac:dyDescent="0.2">
      <c r="A200" s="20"/>
      <c r="B200" s="21" t="s">
        <v>166</v>
      </c>
      <c r="C200" s="34" t="s">
        <v>167</v>
      </c>
      <c r="D200" s="35">
        <v>44319</v>
      </c>
      <c r="E200" s="36">
        <v>279000</v>
      </c>
      <c r="F200" s="1"/>
      <c r="G200" s="5"/>
      <c r="H200" s="5">
        <v>279000</v>
      </c>
      <c r="J200" s="1"/>
      <c r="L200" s="1"/>
    </row>
    <row r="201" spans="1:12" s="2" customFormat="1" ht="12.75" customHeight="1" x14ac:dyDescent="0.2">
      <c r="A201" s="20"/>
      <c r="B201" s="21" t="s">
        <v>168</v>
      </c>
      <c r="C201" s="34" t="s">
        <v>169</v>
      </c>
      <c r="D201" s="35">
        <v>44322</v>
      </c>
      <c r="E201" s="36">
        <v>719755</v>
      </c>
      <c r="F201" s="1"/>
      <c r="G201" s="5"/>
      <c r="H201" s="5">
        <v>719755</v>
      </c>
      <c r="J201" s="1"/>
      <c r="L201" s="1"/>
    </row>
    <row r="202" spans="1:12" s="2" customFormat="1" ht="12.75" customHeight="1" x14ac:dyDescent="0.2">
      <c r="A202" s="20"/>
      <c r="B202" s="21" t="s">
        <v>170</v>
      </c>
      <c r="C202" s="37">
        <v>202105189</v>
      </c>
      <c r="D202" s="35">
        <v>44323</v>
      </c>
      <c r="E202" s="36">
        <v>41850</v>
      </c>
      <c r="F202" s="1"/>
      <c r="G202" s="5"/>
      <c r="H202" s="5">
        <v>41850</v>
      </c>
      <c r="J202" s="1"/>
      <c r="L202" s="1"/>
    </row>
    <row r="203" spans="1:12" s="2" customFormat="1" ht="12.75" customHeight="1" x14ac:dyDescent="0.2">
      <c r="A203" s="20"/>
      <c r="B203" s="21" t="s">
        <v>171</v>
      </c>
      <c r="C203" s="37">
        <v>202105236</v>
      </c>
      <c r="D203" s="35">
        <v>44327</v>
      </c>
      <c r="E203" s="36">
        <v>6225000</v>
      </c>
      <c r="F203" s="1"/>
      <c r="G203" s="5"/>
      <c r="H203" s="5">
        <v>6225000</v>
      </c>
      <c r="J203" s="1"/>
      <c r="L203" s="1"/>
    </row>
    <row r="204" spans="1:12" s="2" customFormat="1" ht="12.75" customHeight="1" x14ac:dyDescent="0.2">
      <c r="A204" s="20"/>
      <c r="B204" s="21" t="s">
        <v>172</v>
      </c>
      <c r="C204" s="37">
        <v>202106053</v>
      </c>
      <c r="D204" s="35">
        <v>44348</v>
      </c>
      <c r="E204" s="36">
        <v>5000000</v>
      </c>
      <c r="F204" s="1"/>
      <c r="G204" s="5"/>
      <c r="H204" s="5">
        <v>5000000</v>
      </c>
      <c r="J204" s="1"/>
      <c r="L204" s="1"/>
    </row>
    <row r="205" spans="1:12" s="2" customFormat="1" ht="12.75" customHeight="1" x14ac:dyDescent="0.2">
      <c r="A205" s="20"/>
      <c r="B205" s="21" t="s">
        <v>173</v>
      </c>
      <c r="C205" s="37">
        <v>202106063</v>
      </c>
      <c r="D205" s="35">
        <v>44349</v>
      </c>
      <c r="E205" s="36">
        <v>300000</v>
      </c>
      <c r="F205" s="1"/>
      <c r="G205" s="5"/>
      <c r="H205" s="5">
        <v>300000</v>
      </c>
      <c r="J205" s="1"/>
      <c r="L205" s="1"/>
    </row>
    <row r="206" spans="1:12" s="2" customFormat="1" ht="12.75" customHeight="1" x14ac:dyDescent="0.2">
      <c r="A206" s="20"/>
      <c r="B206" s="21" t="s">
        <v>168</v>
      </c>
      <c r="C206" s="37">
        <v>202106306</v>
      </c>
      <c r="D206" s="35">
        <v>44354</v>
      </c>
      <c r="E206" s="36">
        <v>1125255</v>
      </c>
      <c r="F206" s="1"/>
      <c r="G206" s="5"/>
      <c r="H206" s="5">
        <v>1125255</v>
      </c>
      <c r="J206" s="1"/>
      <c r="L206" s="1"/>
    </row>
    <row r="207" spans="1:12" s="2" customFormat="1" ht="12.75" customHeight="1" x14ac:dyDescent="0.2">
      <c r="A207" s="20"/>
      <c r="B207" s="21" t="s">
        <v>174</v>
      </c>
      <c r="C207" s="37">
        <v>202106340</v>
      </c>
      <c r="D207" s="35">
        <v>44355</v>
      </c>
      <c r="E207" s="36">
        <v>100000</v>
      </c>
      <c r="F207" s="1"/>
      <c r="G207" s="5"/>
      <c r="H207" s="5">
        <v>100000</v>
      </c>
      <c r="J207" s="1"/>
      <c r="L207" s="1"/>
    </row>
    <row r="208" spans="1:12" s="2" customFormat="1" ht="12.75" customHeight="1" x14ac:dyDescent="0.2">
      <c r="A208" s="20"/>
      <c r="B208" s="21" t="s">
        <v>175</v>
      </c>
      <c r="C208" s="37">
        <v>202106390</v>
      </c>
      <c r="D208" s="35">
        <v>44355</v>
      </c>
      <c r="E208" s="36">
        <v>450000</v>
      </c>
      <c r="F208" s="1"/>
      <c r="G208" s="5"/>
      <c r="H208" s="5">
        <v>450000</v>
      </c>
      <c r="J208" s="1"/>
      <c r="L208" s="1"/>
    </row>
    <row r="209" spans="1:12" s="2" customFormat="1" ht="12.75" customHeight="1" x14ac:dyDescent="0.2">
      <c r="A209" s="20"/>
      <c r="B209" s="21" t="s">
        <v>155</v>
      </c>
      <c r="C209" s="37">
        <v>202107032</v>
      </c>
      <c r="D209" s="35">
        <v>44385</v>
      </c>
      <c r="E209" s="36">
        <v>1697500</v>
      </c>
      <c r="F209" s="1"/>
      <c r="G209" s="5"/>
      <c r="H209" s="5">
        <v>1697500</v>
      </c>
      <c r="J209" s="1"/>
      <c r="L209" s="1"/>
    </row>
    <row r="210" spans="1:12" s="2" customFormat="1" ht="12.75" customHeight="1" x14ac:dyDescent="0.2">
      <c r="A210" s="20"/>
      <c r="B210" s="21" t="s">
        <v>160</v>
      </c>
      <c r="C210" s="37">
        <v>202107042</v>
      </c>
      <c r="D210" s="35">
        <v>44385</v>
      </c>
      <c r="E210" s="36">
        <v>3000000</v>
      </c>
      <c r="F210" s="1"/>
      <c r="G210" s="5"/>
      <c r="H210" s="5">
        <v>3000000</v>
      </c>
      <c r="J210" s="1"/>
      <c r="L210" s="1"/>
    </row>
    <row r="211" spans="1:12" s="2" customFormat="1" ht="12.75" customHeight="1" x14ac:dyDescent="0.2">
      <c r="A211" s="20"/>
      <c r="B211" s="21" t="s">
        <v>148</v>
      </c>
      <c r="C211" s="37">
        <v>202107685</v>
      </c>
      <c r="D211" s="35">
        <v>44396</v>
      </c>
      <c r="E211" s="36">
        <v>159355500</v>
      </c>
      <c r="F211" s="1"/>
      <c r="G211" s="5"/>
      <c r="H211" s="5">
        <v>159355500</v>
      </c>
      <c r="J211" s="1"/>
      <c r="L211" s="1"/>
    </row>
    <row r="212" spans="1:12" s="2" customFormat="1" ht="12.75" customHeight="1" x14ac:dyDescent="0.2">
      <c r="A212" s="20"/>
      <c r="B212" s="21" t="s">
        <v>151</v>
      </c>
      <c r="C212" s="37">
        <v>202107580</v>
      </c>
      <c r="D212" s="35">
        <v>44396</v>
      </c>
      <c r="E212" s="36">
        <v>9370000</v>
      </c>
      <c r="F212" s="1"/>
      <c r="G212" s="5"/>
      <c r="H212" s="5">
        <v>9370000</v>
      </c>
      <c r="J212" s="1"/>
      <c r="L212" s="1"/>
    </row>
    <row r="213" spans="1:12" s="2" customFormat="1" ht="12.75" customHeight="1" x14ac:dyDescent="0.2">
      <c r="A213" s="20"/>
      <c r="B213" s="21" t="s">
        <v>168</v>
      </c>
      <c r="C213" s="37">
        <v>202107507</v>
      </c>
      <c r="D213" s="35">
        <v>44396</v>
      </c>
      <c r="E213" s="36">
        <v>907473</v>
      </c>
      <c r="F213" s="1"/>
      <c r="G213" s="5"/>
      <c r="H213" s="5">
        <v>907473</v>
      </c>
      <c r="J213" s="1"/>
      <c r="L213" s="1"/>
    </row>
    <row r="214" spans="1:12" s="2" customFormat="1" ht="12.75" customHeight="1" x14ac:dyDescent="0.2">
      <c r="A214" s="20"/>
      <c r="B214" s="21" t="s">
        <v>154</v>
      </c>
      <c r="C214" s="37">
        <v>202107573</v>
      </c>
      <c r="D214" s="35">
        <v>44396</v>
      </c>
      <c r="E214" s="36">
        <v>186000</v>
      </c>
      <c r="F214" s="1"/>
      <c r="G214" s="5"/>
      <c r="H214" s="5">
        <v>186000</v>
      </c>
      <c r="J214" s="1"/>
      <c r="L214" s="1"/>
    </row>
    <row r="215" spans="1:12" s="2" customFormat="1" ht="12.75" customHeight="1" x14ac:dyDescent="0.2">
      <c r="A215" s="20"/>
      <c r="B215" s="21" t="s">
        <v>176</v>
      </c>
      <c r="C215" s="37">
        <v>202107561</v>
      </c>
      <c r="D215" s="35">
        <v>44392</v>
      </c>
      <c r="E215" s="36">
        <v>500000</v>
      </c>
      <c r="F215" s="1"/>
      <c r="G215" s="5"/>
      <c r="H215" s="5">
        <v>500000</v>
      </c>
      <c r="J215" s="1"/>
      <c r="L215" s="1"/>
    </row>
    <row r="216" spans="1:12" s="2" customFormat="1" ht="12.75" customHeight="1" x14ac:dyDescent="0.2">
      <c r="A216" s="20"/>
      <c r="B216" s="21" t="s">
        <v>166</v>
      </c>
      <c r="C216" s="37">
        <v>202107484</v>
      </c>
      <c r="D216" s="35">
        <v>44392</v>
      </c>
      <c r="E216" s="36">
        <v>465000</v>
      </c>
      <c r="F216" s="1"/>
      <c r="G216" s="5"/>
      <c r="H216" s="5">
        <v>465000</v>
      </c>
      <c r="J216" s="1"/>
      <c r="L216" s="1"/>
    </row>
    <row r="217" spans="1:12" s="2" customFormat="1" ht="12.75" customHeight="1" x14ac:dyDescent="0.2">
      <c r="A217" s="20"/>
      <c r="B217" s="21" t="s">
        <v>175</v>
      </c>
      <c r="C217" s="37">
        <v>202107492</v>
      </c>
      <c r="D217" s="35">
        <v>44392</v>
      </c>
      <c r="E217" s="36">
        <v>1500000</v>
      </c>
      <c r="F217" s="1"/>
      <c r="G217" s="5"/>
      <c r="H217" s="5">
        <v>1500000</v>
      </c>
      <c r="J217" s="1"/>
      <c r="L217" s="1"/>
    </row>
    <row r="218" spans="1:12" s="2" customFormat="1" ht="12.75" customHeight="1" x14ac:dyDescent="0.2">
      <c r="A218" s="20"/>
      <c r="B218" s="21" t="s">
        <v>177</v>
      </c>
      <c r="C218" s="37">
        <v>202107634</v>
      </c>
      <c r="D218" s="35">
        <v>44392</v>
      </c>
      <c r="E218" s="36">
        <v>1100000</v>
      </c>
      <c r="F218" s="1"/>
      <c r="G218" s="5"/>
      <c r="H218" s="5">
        <v>1100000</v>
      </c>
      <c r="J218" s="1"/>
      <c r="L218" s="1"/>
    </row>
    <row r="219" spans="1:12" s="2" customFormat="1" ht="12.75" customHeight="1" x14ac:dyDescent="0.2">
      <c r="A219" s="20"/>
      <c r="B219" s="21" t="s">
        <v>178</v>
      </c>
      <c r="C219" s="37">
        <v>202107623</v>
      </c>
      <c r="D219" s="35">
        <v>44392</v>
      </c>
      <c r="E219" s="36">
        <v>4875000</v>
      </c>
      <c r="F219" s="1"/>
      <c r="G219" s="5"/>
      <c r="H219" s="5">
        <v>4875000</v>
      </c>
      <c r="J219" s="1"/>
      <c r="L219" s="1"/>
    </row>
    <row r="220" spans="1:12" s="2" customFormat="1" ht="12.75" customHeight="1" x14ac:dyDescent="0.2">
      <c r="A220" s="20"/>
      <c r="B220" s="21" t="s">
        <v>179</v>
      </c>
      <c r="C220" s="37">
        <v>202107451</v>
      </c>
      <c r="D220" s="35">
        <v>44391</v>
      </c>
      <c r="E220" s="36">
        <v>1650000</v>
      </c>
      <c r="F220" s="1"/>
      <c r="G220" s="5"/>
      <c r="H220" s="5">
        <v>1650000</v>
      </c>
      <c r="J220" s="1"/>
      <c r="L220" s="1"/>
    </row>
    <row r="221" spans="1:12" s="2" customFormat="1" ht="12.75" customHeight="1" x14ac:dyDescent="0.2">
      <c r="A221" s="20"/>
      <c r="B221" s="21" t="s">
        <v>171</v>
      </c>
      <c r="C221" s="37">
        <v>202107341</v>
      </c>
      <c r="D221" s="35">
        <v>44391</v>
      </c>
      <c r="E221" s="36">
        <v>10375000</v>
      </c>
      <c r="F221" s="1"/>
      <c r="G221" s="5"/>
      <c r="H221" s="5">
        <v>10375000</v>
      </c>
      <c r="J221" s="1"/>
      <c r="L221" s="1"/>
    </row>
    <row r="222" spans="1:12" s="2" customFormat="1" ht="12.75" customHeight="1" x14ac:dyDescent="0.2">
      <c r="A222" s="20"/>
      <c r="B222" s="21" t="s">
        <v>170</v>
      </c>
      <c r="C222" s="37">
        <v>202107354</v>
      </c>
      <c r="D222" s="35">
        <v>44391</v>
      </c>
      <c r="E222" s="36">
        <v>69750</v>
      </c>
      <c r="F222" s="1"/>
      <c r="G222" s="5"/>
      <c r="H222" s="5">
        <v>69750</v>
      </c>
      <c r="J222" s="1"/>
      <c r="L222" s="1"/>
    </row>
    <row r="223" spans="1:12" s="2" customFormat="1" ht="12.75" customHeight="1" x14ac:dyDescent="0.2">
      <c r="A223" s="20"/>
      <c r="B223" s="21" t="s">
        <v>164</v>
      </c>
      <c r="C223" s="37">
        <v>202107369</v>
      </c>
      <c r="D223" s="35">
        <v>44391</v>
      </c>
      <c r="E223" s="36">
        <v>930000</v>
      </c>
      <c r="F223" s="1"/>
      <c r="G223" s="5"/>
      <c r="H223" s="5">
        <v>930000</v>
      </c>
      <c r="J223" s="1"/>
      <c r="L223" s="1"/>
    </row>
    <row r="224" spans="1:12" s="2" customFormat="1" ht="12.75" customHeight="1" x14ac:dyDescent="0.2">
      <c r="A224" s="20"/>
      <c r="B224" s="21" t="s">
        <v>180</v>
      </c>
      <c r="C224" s="37">
        <v>202107391</v>
      </c>
      <c r="D224" s="35">
        <v>44391</v>
      </c>
      <c r="E224" s="36">
        <v>1000000</v>
      </c>
      <c r="F224" s="1"/>
      <c r="G224" s="5"/>
      <c r="H224" s="5">
        <v>1000000</v>
      </c>
      <c r="J224" s="1"/>
      <c r="L224" s="1"/>
    </row>
    <row r="225" spans="1:12" s="2" customFormat="1" ht="12.75" customHeight="1" x14ac:dyDescent="0.2">
      <c r="A225" s="20"/>
      <c r="B225" s="21" t="s">
        <v>181</v>
      </c>
      <c r="C225" s="37">
        <v>202107402</v>
      </c>
      <c r="D225" s="35">
        <v>44391</v>
      </c>
      <c r="E225" s="36">
        <v>1710000</v>
      </c>
      <c r="F225" s="1"/>
      <c r="G225" s="5"/>
      <c r="H225" s="5">
        <v>1710000</v>
      </c>
      <c r="J225" s="1"/>
      <c r="L225" s="1"/>
    </row>
    <row r="226" spans="1:12" s="2" customFormat="1" ht="12.75" customHeight="1" x14ac:dyDescent="0.2">
      <c r="A226" s="20"/>
      <c r="B226" s="21" t="s">
        <v>158</v>
      </c>
      <c r="C226" s="37">
        <v>202107310</v>
      </c>
      <c r="D226" s="35">
        <v>44390</v>
      </c>
      <c r="E226" s="36">
        <v>400000</v>
      </c>
      <c r="F226" s="1"/>
      <c r="G226" s="5"/>
      <c r="H226" s="5">
        <v>400000</v>
      </c>
      <c r="J226" s="1"/>
      <c r="L226" s="1"/>
    </row>
    <row r="227" spans="1:12" s="2" customFormat="1" ht="12.75" customHeight="1" x14ac:dyDescent="0.2">
      <c r="A227" s="20"/>
      <c r="B227" s="21" t="s">
        <v>157</v>
      </c>
      <c r="C227" s="37">
        <v>202107315</v>
      </c>
      <c r="D227" s="35">
        <v>44390</v>
      </c>
      <c r="E227" s="36">
        <v>250000</v>
      </c>
      <c r="F227" s="1"/>
      <c r="G227" s="5"/>
      <c r="H227" s="5">
        <v>250000</v>
      </c>
      <c r="J227" s="1"/>
      <c r="L227" s="1"/>
    </row>
    <row r="228" spans="1:12" s="2" customFormat="1" ht="12.75" customHeight="1" x14ac:dyDescent="0.2">
      <c r="A228" s="20"/>
      <c r="B228" s="21" t="s">
        <v>162</v>
      </c>
      <c r="C228" s="37">
        <v>202107317</v>
      </c>
      <c r="D228" s="35">
        <v>44390</v>
      </c>
      <c r="E228" s="36">
        <v>5551250</v>
      </c>
      <c r="F228" s="1"/>
      <c r="G228" s="5"/>
      <c r="H228" s="5">
        <v>5551250</v>
      </c>
      <c r="J228" s="1"/>
      <c r="L228" s="1"/>
    </row>
    <row r="229" spans="1:12" s="2" customFormat="1" ht="12.75" customHeight="1" x14ac:dyDescent="0.2">
      <c r="A229" s="20"/>
      <c r="B229" s="21" t="s">
        <v>137</v>
      </c>
      <c r="C229" s="37">
        <v>202107245</v>
      </c>
      <c r="D229" s="35">
        <v>44390</v>
      </c>
      <c r="E229" s="36">
        <v>2970578</v>
      </c>
      <c r="F229" s="1"/>
      <c r="G229" s="5"/>
      <c r="H229" s="5">
        <v>2970578</v>
      </c>
      <c r="J229" s="1"/>
      <c r="L229" s="1"/>
    </row>
    <row r="230" spans="1:12" s="2" customFormat="1" ht="12.75" customHeight="1" x14ac:dyDescent="0.2">
      <c r="A230" s="20"/>
      <c r="B230" s="21" t="s">
        <v>131</v>
      </c>
      <c r="C230" s="37">
        <v>202107152</v>
      </c>
      <c r="D230" s="35">
        <v>44386</v>
      </c>
      <c r="E230" s="36">
        <v>46976074.560000002</v>
      </c>
      <c r="F230" s="1"/>
      <c r="G230" s="5"/>
      <c r="H230" s="5">
        <v>46976074.560000002</v>
      </c>
      <c r="J230" s="1"/>
      <c r="L230" s="1"/>
    </row>
    <row r="231" spans="1:12" s="2" customFormat="1" ht="12.75" customHeight="1" x14ac:dyDescent="0.2">
      <c r="A231" s="20"/>
      <c r="B231" s="21" t="s">
        <v>182</v>
      </c>
      <c r="C231" s="37">
        <v>202108017</v>
      </c>
      <c r="D231" s="35">
        <v>44411</v>
      </c>
      <c r="E231" s="36">
        <v>650000</v>
      </c>
      <c r="F231" s="1"/>
      <c r="G231" s="5">
        <v>650000</v>
      </c>
      <c r="H231" s="5">
        <v>650000</v>
      </c>
      <c r="J231" s="1"/>
      <c r="L231" s="1"/>
    </row>
    <row r="232" spans="1:12" s="2" customFormat="1" ht="12.75" customHeight="1" x14ac:dyDescent="0.2">
      <c r="A232" s="20"/>
      <c r="B232" s="21" t="s">
        <v>183</v>
      </c>
      <c r="C232" s="37">
        <v>202108023</v>
      </c>
      <c r="D232" s="35">
        <v>44411</v>
      </c>
      <c r="E232" s="36">
        <v>4180000</v>
      </c>
      <c r="F232" s="1"/>
      <c r="G232" s="5">
        <v>4180000</v>
      </c>
      <c r="H232" s="5">
        <v>4180000</v>
      </c>
      <c r="J232" s="1"/>
      <c r="L232" s="1"/>
    </row>
    <row r="233" spans="1:12" s="2" customFormat="1" ht="12.75" customHeight="1" x14ac:dyDescent="0.2">
      <c r="A233" s="20"/>
      <c r="B233" s="21" t="s">
        <v>184</v>
      </c>
      <c r="C233" s="39" t="s">
        <v>185</v>
      </c>
      <c r="D233" s="31">
        <v>44418</v>
      </c>
      <c r="E233" s="36">
        <v>2000000</v>
      </c>
      <c r="F233" s="1"/>
      <c r="G233" s="5">
        <v>2000000</v>
      </c>
      <c r="H233" s="5">
        <v>2000000</v>
      </c>
      <c r="J233" s="1"/>
      <c r="L233" s="1"/>
    </row>
    <row r="234" spans="1:12" s="2" customFormat="1" ht="12.75" customHeight="1" x14ac:dyDescent="0.2">
      <c r="A234" s="20"/>
      <c r="B234" s="21" t="s">
        <v>186</v>
      </c>
      <c r="C234" s="37">
        <v>202108123</v>
      </c>
      <c r="D234" s="35">
        <v>44418</v>
      </c>
      <c r="E234" s="36">
        <v>125000</v>
      </c>
      <c r="F234" s="1"/>
      <c r="G234" s="5">
        <v>125000</v>
      </c>
      <c r="H234" s="5">
        <v>125000</v>
      </c>
      <c r="J234" s="1"/>
      <c r="L234" s="1"/>
    </row>
    <row r="235" spans="1:12" s="2" customFormat="1" ht="12.75" customHeight="1" x14ac:dyDescent="0.2">
      <c r="A235" s="20"/>
      <c r="B235" s="21" t="s">
        <v>187</v>
      </c>
      <c r="C235" s="34" t="s">
        <v>188</v>
      </c>
      <c r="D235" s="35">
        <v>44418</v>
      </c>
      <c r="E235" s="36">
        <v>3300000</v>
      </c>
      <c r="F235" s="1"/>
      <c r="G235" s="5">
        <v>3300000</v>
      </c>
      <c r="H235" s="5">
        <v>3300000</v>
      </c>
      <c r="J235" s="1"/>
      <c r="L235" s="1"/>
    </row>
    <row r="236" spans="1:12" s="2" customFormat="1" ht="12.75" customHeight="1" x14ac:dyDescent="0.2">
      <c r="A236" s="20"/>
      <c r="B236" s="21" t="s">
        <v>168</v>
      </c>
      <c r="C236" s="37">
        <v>202108282</v>
      </c>
      <c r="D236" s="35">
        <v>44425</v>
      </c>
      <c r="E236" s="36">
        <v>741223</v>
      </c>
      <c r="F236" s="1"/>
      <c r="G236" s="5">
        <v>741223</v>
      </c>
      <c r="H236" s="5">
        <v>741223</v>
      </c>
      <c r="J236" s="1"/>
      <c r="L236" s="1"/>
    </row>
    <row r="237" spans="1:12" s="2" customFormat="1" ht="12.75" customHeight="1" x14ac:dyDescent="0.2">
      <c r="A237" s="20"/>
      <c r="B237" s="21" t="s">
        <v>174</v>
      </c>
      <c r="C237" s="37">
        <v>202108297</v>
      </c>
      <c r="D237" s="31">
        <v>44425</v>
      </c>
      <c r="E237" s="38">
        <v>153750</v>
      </c>
      <c r="F237" s="1"/>
      <c r="G237" s="5">
        <v>153750</v>
      </c>
      <c r="H237" s="5">
        <v>153750</v>
      </c>
      <c r="J237" s="1"/>
      <c r="L237" s="1"/>
    </row>
    <row r="238" spans="1:12" s="2" customFormat="1" ht="12.75" customHeight="1" x14ac:dyDescent="0.2">
      <c r="A238" s="20"/>
      <c r="B238" s="21" t="s">
        <v>186</v>
      </c>
      <c r="C238" s="37">
        <v>202108317</v>
      </c>
      <c r="D238" s="35">
        <v>44425</v>
      </c>
      <c r="E238" s="36">
        <v>275000</v>
      </c>
      <c r="F238" s="1"/>
      <c r="G238" s="5">
        <v>275000</v>
      </c>
      <c r="H238" s="5">
        <v>275000</v>
      </c>
      <c r="J238" s="1"/>
      <c r="L238" s="1"/>
    </row>
    <row r="239" spans="1:12" s="2" customFormat="1" ht="12.75" customHeight="1" x14ac:dyDescent="0.2">
      <c r="A239" s="20"/>
      <c r="B239" s="21" t="s">
        <v>189</v>
      </c>
      <c r="C239" s="37">
        <v>202108375</v>
      </c>
      <c r="D239" s="31">
        <v>44426</v>
      </c>
      <c r="E239" s="38">
        <v>5500000</v>
      </c>
      <c r="F239" s="1"/>
      <c r="G239" s="5">
        <v>5500000</v>
      </c>
      <c r="H239" s="5">
        <v>5500000</v>
      </c>
      <c r="J239" s="1"/>
      <c r="L239" s="1"/>
    </row>
    <row r="240" spans="1:12" s="2" customFormat="1" ht="12.75" customHeight="1" x14ac:dyDescent="0.2">
      <c r="A240" s="20"/>
      <c r="B240" s="21" t="s">
        <v>190</v>
      </c>
      <c r="C240" s="37">
        <v>202108380</v>
      </c>
      <c r="D240" s="31">
        <v>44426</v>
      </c>
      <c r="E240" s="38">
        <v>3300000</v>
      </c>
      <c r="F240" s="1"/>
      <c r="G240" s="5">
        <v>3300000</v>
      </c>
      <c r="H240" s="5">
        <v>3300000</v>
      </c>
      <c r="J240" s="1"/>
      <c r="L240" s="1"/>
    </row>
    <row r="241" spans="1:12" s="2" customFormat="1" ht="12.75" customHeight="1" x14ac:dyDescent="0.2">
      <c r="A241" s="20"/>
      <c r="B241" s="21" t="s">
        <v>191</v>
      </c>
      <c r="C241" s="37">
        <v>202108427</v>
      </c>
      <c r="D241" s="31">
        <v>44428</v>
      </c>
      <c r="E241" s="38">
        <v>700000</v>
      </c>
      <c r="F241" s="1"/>
      <c r="G241" s="5">
        <v>700000</v>
      </c>
      <c r="H241" s="5">
        <v>700000</v>
      </c>
      <c r="J241" s="1"/>
      <c r="L241" s="1"/>
    </row>
    <row r="242" spans="1:12" s="2" customFormat="1" ht="12.75" customHeight="1" x14ac:dyDescent="0.2">
      <c r="A242" s="20"/>
      <c r="B242" s="21" t="s">
        <v>192</v>
      </c>
      <c r="C242" s="37">
        <v>202108455</v>
      </c>
      <c r="D242" s="35">
        <v>44428</v>
      </c>
      <c r="E242" s="36">
        <v>315000</v>
      </c>
      <c r="F242" s="1"/>
      <c r="G242" s="5">
        <v>315000</v>
      </c>
      <c r="H242" s="5">
        <v>315000</v>
      </c>
      <c r="J242" s="1"/>
      <c r="L242" s="1"/>
    </row>
    <row r="243" spans="1:12" s="2" customFormat="1" ht="12.75" hidden="1" customHeight="1" x14ac:dyDescent="0.2">
      <c r="A243" s="20"/>
      <c r="B243" s="21"/>
      <c r="C243" s="37"/>
      <c r="D243" s="35"/>
      <c r="E243" s="36"/>
      <c r="F243" s="1"/>
      <c r="G243" s="5"/>
      <c r="H243" s="5"/>
      <c r="J243" s="1"/>
      <c r="L243" s="1"/>
    </row>
    <row r="244" spans="1:12" s="2" customFormat="1" ht="12.75" hidden="1" customHeight="1" x14ac:dyDescent="0.2">
      <c r="A244" s="20"/>
      <c r="B244" s="21"/>
      <c r="C244" s="37"/>
      <c r="D244" s="35"/>
      <c r="E244" s="36"/>
      <c r="F244" s="1"/>
      <c r="G244" s="5"/>
      <c r="H244" s="5"/>
      <c r="J244" s="1"/>
      <c r="L244" s="1"/>
    </row>
    <row r="245" spans="1:12" s="2" customFormat="1" ht="12.75" customHeight="1" x14ac:dyDescent="0.2">
      <c r="A245" s="20"/>
      <c r="B245" s="21"/>
      <c r="C245" s="34"/>
      <c r="D245" s="35"/>
      <c r="E245" s="36"/>
      <c r="F245" s="1"/>
      <c r="G245" s="1"/>
      <c r="H245" s="5"/>
      <c r="I245" s="1"/>
      <c r="J245" s="1"/>
      <c r="L245" s="1"/>
    </row>
    <row r="246" spans="1:12" s="2" customFormat="1" ht="10.5" customHeight="1" x14ac:dyDescent="0.2">
      <c r="A246" s="20"/>
      <c r="B246" s="109" t="s">
        <v>193</v>
      </c>
      <c r="C246" s="109"/>
      <c r="D246" s="109"/>
      <c r="E246" s="28">
        <f>SUM(E170:E245)</f>
        <v>1080253248.6799998</v>
      </c>
      <c r="F246" s="5">
        <f>E246</f>
        <v>1080253248.6799998</v>
      </c>
      <c r="G246" s="1"/>
      <c r="H246" s="1"/>
      <c r="I246" s="2">
        <f>SUM(H170:H246)</f>
        <v>1080253248.6799998</v>
      </c>
      <c r="J246" s="2">
        <f>F246-I246</f>
        <v>0</v>
      </c>
      <c r="L246" s="1"/>
    </row>
    <row r="247" spans="1:12" s="2" customFormat="1" ht="12.75" customHeight="1" x14ac:dyDescent="0.2">
      <c r="A247" s="20"/>
      <c r="B247" s="21"/>
      <c r="C247" s="34"/>
      <c r="D247" s="35"/>
      <c r="E247" s="36"/>
      <c r="F247" s="1"/>
      <c r="G247" s="1"/>
      <c r="H247" s="1"/>
      <c r="I247" s="1"/>
      <c r="J247" s="1"/>
      <c r="L247" s="1"/>
    </row>
    <row r="248" spans="1:12" s="2" customFormat="1" ht="12.75" customHeight="1" x14ac:dyDescent="0.2">
      <c r="A248" s="20"/>
      <c r="B248" s="21" t="s">
        <v>194</v>
      </c>
      <c r="C248" s="34" t="s">
        <v>195</v>
      </c>
      <c r="D248" s="35">
        <v>44232</v>
      </c>
      <c r="E248" s="36">
        <v>30000</v>
      </c>
      <c r="F248" s="1"/>
      <c r="G248" s="5"/>
      <c r="H248" s="5">
        <v>30000</v>
      </c>
      <c r="I248" s="1"/>
      <c r="J248" s="1"/>
      <c r="L248" s="1"/>
    </row>
    <row r="249" spans="1:12" s="2" customFormat="1" ht="12.75" customHeight="1" x14ac:dyDescent="0.2">
      <c r="A249" s="20"/>
      <c r="B249" s="21" t="s">
        <v>196</v>
      </c>
      <c r="C249" s="34" t="s">
        <v>197</v>
      </c>
      <c r="D249" s="35">
        <v>44260</v>
      </c>
      <c r="E249" s="36">
        <v>67500</v>
      </c>
      <c r="F249" s="1"/>
      <c r="G249" s="5"/>
      <c r="H249" s="5">
        <v>67500</v>
      </c>
      <c r="I249" s="1"/>
      <c r="J249" s="1"/>
      <c r="L249" s="1"/>
    </row>
    <row r="250" spans="1:12" s="2" customFormat="1" ht="12.75" customHeight="1" x14ac:dyDescent="0.2">
      <c r="A250" s="20"/>
      <c r="B250" s="21" t="s">
        <v>194</v>
      </c>
      <c r="C250" s="37">
        <v>202104198</v>
      </c>
      <c r="D250" s="35">
        <v>44299</v>
      </c>
      <c r="E250" s="36">
        <v>20000</v>
      </c>
      <c r="F250" s="1"/>
      <c r="G250" s="5"/>
      <c r="H250" s="5">
        <v>20000</v>
      </c>
      <c r="I250" s="1"/>
      <c r="J250" s="1"/>
      <c r="L250" s="1"/>
    </row>
    <row r="251" spans="1:12" s="2" customFormat="1" ht="12.75" customHeight="1" x14ac:dyDescent="0.2">
      <c r="A251" s="20"/>
      <c r="B251" s="21" t="s">
        <v>194</v>
      </c>
      <c r="C251" s="37">
        <v>202106043</v>
      </c>
      <c r="D251" s="35">
        <v>44348</v>
      </c>
      <c r="E251" s="36">
        <v>20000</v>
      </c>
      <c r="F251" s="1"/>
      <c r="G251" s="5"/>
      <c r="H251" s="5">
        <v>20000</v>
      </c>
      <c r="I251" s="1"/>
      <c r="J251" s="1"/>
      <c r="L251" s="1"/>
    </row>
    <row r="252" spans="1:12" s="2" customFormat="1" ht="12.75" customHeight="1" x14ac:dyDescent="0.2">
      <c r="A252" s="20"/>
      <c r="B252" s="21" t="s">
        <v>194</v>
      </c>
      <c r="C252" s="34" t="s">
        <v>198</v>
      </c>
      <c r="D252" s="35">
        <v>44355</v>
      </c>
      <c r="E252" s="36">
        <v>92500</v>
      </c>
      <c r="F252" s="1"/>
      <c r="G252" s="5"/>
      <c r="H252" s="5">
        <v>92500</v>
      </c>
      <c r="I252" s="1"/>
      <c r="J252" s="1"/>
      <c r="L252" s="1"/>
    </row>
    <row r="253" spans="1:12" s="2" customFormat="1" ht="12.75" customHeight="1" x14ac:dyDescent="0.2">
      <c r="A253" s="20"/>
      <c r="B253" s="21" t="s">
        <v>194</v>
      </c>
      <c r="C253" s="34" t="s">
        <v>199</v>
      </c>
      <c r="D253" s="35">
        <v>44390</v>
      </c>
      <c r="E253" s="36">
        <v>20000</v>
      </c>
      <c r="F253" s="1"/>
      <c r="G253" s="5"/>
      <c r="H253" s="5">
        <v>20000</v>
      </c>
      <c r="I253" s="1"/>
      <c r="J253" s="1"/>
      <c r="L253" s="1"/>
    </row>
    <row r="254" spans="1:12" s="2" customFormat="1" ht="12.75" customHeight="1" x14ac:dyDescent="0.2">
      <c r="A254" s="20"/>
      <c r="B254" s="21" t="s">
        <v>194</v>
      </c>
      <c r="C254" s="37">
        <v>202108357</v>
      </c>
      <c r="D254" s="35">
        <v>44426</v>
      </c>
      <c r="E254" s="36">
        <v>15000</v>
      </c>
      <c r="F254" s="1"/>
      <c r="G254" s="5">
        <v>15000</v>
      </c>
      <c r="H254" s="5">
        <v>15000</v>
      </c>
      <c r="I254" s="1"/>
      <c r="J254" s="1"/>
      <c r="L254" s="1"/>
    </row>
    <row r="255" spans="1:12" s="2" customFormat="1" ht="12.75" customHeight="1" x14ac:dyDescent="0.2">
      <c r="A255" s="20"/>
      <c r="B255" s="21"/>
      <c r="C255" s="34"/>
      <c r="D255" s="35"/>
      <c r="E255" s="36"/>
      <c r="F255" s="1"/>
      <c r="G255" s="1"/>
      <c r="H255" s="1"/>
      <c r="I255" s="1"/>
      <c r="J255" s="1"/>
      <c r="L255" s="1"/>
    </row>
    <row r="256" spans="1:12" s="2" customFormat="1" ht="10.5" customHeight="1" x14ac:dyDescent="0.2">
      <c r="A256" s="20"/>
      <c r="B256" s="109" t="s">
        <v>200</v>
      </c>
      <c r="C256" s="109"/>
      <c r="D256" s="109"/>
      <c r="E256" s="28">
        <f>SUM(E248:E255)</f>
        <v>265000</v>
      </c>
      <c r="F256" s="5">
        <f>E256</f>
        <v>265000</v>
      </c>
      <c r="G256" s="1"/>
      <c r="H256" s="1"/>
      <c r="I256" s="2">
        <f>SUM(H247:H256)</f>
        <v>265000</v>
      </c>
      <c r="J256" s="2">
        <f>F256-I256</f>
        <v>0</v>
      </c>
      <c r="L256" s="1"/>
    </row>
    <row r="257" spans="1:12" s="2" customFormat="1" ht="12.75" customHeight="1" x14ac:dyDescent="0.2">
      <c r="A257" s="20"/>
      <c r="B257" s="21"/>
      <c r="C257" s="34"/>
      <c r="D257" s="35"/>
      <c r="E257" s="36"/>
      <c r="F257" s="1"/>
      <c r="G257" s="1"/>
      <c r="H257" s="1"/>
      <c r="I257" s="1"/>
      <c r="J257" s="1"/>
      <c r="L257" s="1"/>
    </row>
    <row r="258" spans="1:12" s="2" customFormat="1" ht="12.75" customHeight="1" x14ac:dyDescent="0.2">
      <c r="A258" s="20"/>
      <c r="B258" s="21" t="s">
        <v>201</v>
      </c>
      <c r="C258" s="34" t="s">
        <v>202</v>
      </c>
      <c r="D258" s="35">
        <v>44341</v>
      </c>
      <c r="E258" s="36">
        <v>1351245</v>
      </c>
      <c r="F258" s="1"/>
      <c r="G258" s="5"/>
      <c r="H258" s="5">
        <v>1351245</v>
      </c>
      <c r="J258" s="1"/>
      <c r="L258" s="1"/>
    </row>
    <row r="259" spans="1:12" s="2" customFormat="1" ht="12.75" customHeight="1" x14ac:dyDescent="0.2">
      <c r="A259" s="20"/>
      <c r="B259" s="21" t="s">
        <v>203</v>
      </c>
      <c r="C259" s="34" t="s">
        <v>202</v>
      </c>
      <c r="D259" s="35">
        <v>44341</v>
      </c>
      <c r="E259" s="36">
        <v>387300</v>
      </c>
      <c r="F259" s="1"/>
      <c r="G259" s="5"/>
      <c r="H259" s="5">
        <v>387300</v>
      </c>
      <c r="J259" s="1"/>
      <c r="L259" s="1"/>
    </row>
    <row r="260" spans="1:12" s="2" customFormat="1" ht="12.75" customHeight="1" x14ac:dyDescent="0.2">
      <c r="A260" s="20"/>
      <c r="B260" s="21" t="s">
        <v>204</v>
      </c>
      <c r="C260" s="34" t="s">
        <v>202</v>
      </c>
      <c r="D260" s="35">
        <v>44341</v>
      </c>
      <c r="E260" s="36">
        <v>16000</v>
      </c>
      <c r="F260" s="1"/>
      <c r="G260" s="5"/>
      <c r="H260" s="5">
        <v>16000</v>
      </c>
      <c r="J260" s="1"/>
      <c r="L260" s="1"/>
    </row>
    <row r="261" spans="1:12" s="2" customFormat="1" ht="12.75" hidden="1" customHeight="1" x14ac:dyDescent="0.2">
      <c r="A261" s="20"/>
      <c r="B261" s="21"/>
      <c r="C261" s="34"/>
      <c r="D261" s="35"/>
      <c r="E261" s="36"/>
      <c r="F261" s="1"/>
      <c r="G261" s="5"/>
      <c r="H261" s="5"/>
      <c r="J261" s="1"/>
      <c r="L261" s="1"/>
    </row>
    <row r="262" spans="1:12" s="2" customFormat="1" ht="12.75" hidden="1" customHeight="1" x14ac:dyDescent="0.2">
      <c r="A262" s="20"/>
      <c r="B262" s="21"/>
      <c r="C262" s="34"/>
      <c r="D262" s="35"/>
      <c r="E262" s="36"/>
      <c r="F262" s="1"/>
      <c r="G262" s="5"/>
      <c r="H262" s="5"/>
      <c r="J262" s="1"/>
      <c r="L262" s="1"/>
    </row>
    <row r="263" spans="1:12" s="2" customFormat="1" ht="12.75" hidden="1" customHeight="1" x14ac:dyDescent="0.2">
      <c r="A263" s="20"/>
      <c r="B263" s="21"/>
      <c r="C263" s="34"/>
      <c r="D263" s="35"/>
      <c r="E263" s="36"/>
      <c r="F263" s="1"/>
      <c r="G263" s="47"/>
      <c r="H263" s="47"/>
      <c r="J263" s="1"/>
      <c r="L263" s="1"/>
    </row>
    <row r="264" spans="1:12" s="2" customFormat="1" ht="12.75" hidden="1" customHeight="1" x14ac:dyDescent="0.2">
      <c r="A264" s="20"/>
      <c r="B264" s="21"/>
      <c r="C264" s="34"/>
      <c r="D264" s="35"/>
      <c r="E264" s="36"/>
      <c r="F264" s="1"/>
      <c r="G264" s="5"/>
      <c r="H264" s="5"/>
      <c r="J264" s="1"/>
      <c r="L264" s="1"/>
    </row>
    <row r="265" spans="1:12" s="2" customFormat="1" ht="12.75" hidden="1" customHeight="1" x14ac:dyDescent="0.2">
      <c r="A265" s="20"/>
      <c r="B265" s="21"/>
      <c r="C265" s="34"/>
      <c r="D265" s="35"/>
      <c r="E265" s="36"/>
      <c r="F265" s="1"/>
      <c r="G265" s="5"/>
      <c r="H265" s="5"/>
      <c r="J265" s="1"/>
      <c r="L265" s="1"/>
    </row>
    <row r="266" spans="1:12" s="2" customFormat="1" ht="12.75" hidden="1" customHeight="1" x14ac:dyDescent="0.2">
      <c r="A266" s="20"/>
      <c r="B266" s="21"/>
      <c r="C266" s="34"/>
      <c r="D266" s="35"/>
      <c r="E266" s="36"/>
      <c r="F266" s="1"/>
      <c r="G266" s="5"/>
      <c r="H266" s="5"/>
      <c r="J266" s="1"/>
      <c r="L266" s="1"/>
    </row>
    <row r="267" spans="1:12" s="2" customFormat="1" ht="12.75" hidden="1" customHeight="1" x14ac:dyDescent="0.2">
      <c r="A267" s="20"/>
      <c r="B267" s="21"/>
      <c r="C267" s="34"/>
      <c r="D267" s="48"/>
      <c r="E267" s="36"/>
      <c r="F267" s="1"/>
      <c r="G267" s="5"/>
      <c r="H267" s="5"/>
      <c r="J267" s="1"/>
      <c r="L267" s="1"/>
    </row>
    <row r="268" spans="1:12" s="2" customFormat="1" ht="12.75" hidden="1" customHeight="1" x14ac:dyDescent="0.2">
      <c r="A268" s="20"/>
      <c r="B268" s="21"/>
      <c r="C268" s="34"/>
      <c r="D268" s="35"/>
      <c r="E268" s="36"/>
      <c r="F268" s="1"/>
      <c r="G268" s="5"/>
      <c r="H268" s="5"/>
      <c r="J268" s="1"/>
      <c r="L268" s="1"/>
    </row>
    <row r="269" spans="1:12" s="2" customFormat="1" ht="12.75" hidden="1" customHeight="1" x14ac:dyDescent="0.2">
      <c r="A269" s="20"/>
      <c r="B269" s="21"/>
      <c r="C269" s="37"/>
      <c r="D269" s="35"/>
      <c r="E269" s="36"/>
      <c r="F269" s="1"/>
      <c r="G269" s="5"/>
      <c r="H269" s="5"/>
      <c r="J269" s="1"/>
      <c r="L269" s="1"/>
    </row>
    <row r="270" spans="1:12" s="2" customFormat="1" ht="12.75" hidden="1" customHeight="1" x14ac:dyDescent="0.2">
      <c r="A270" s="20"/>
      <c r="B270" s="21"/>
      <c r="C270" s="37"/>
      <c r="D270" s="35"/>
      <c r="E270" s="36"/>
      <c r="F270" s="1"/>
      <c r="G270" s="5"/>
      <c r="H270" s="5"/>
      <c r="J270" s="1"/>
      <c r="L270" s="1"/>
    </row>
    <row r="271" spans="1:12" s="2" customFormat="1" ht="12.75" hidden="1" customHeight="1" x14ac:dyDescent="0.2">
      <c r="A271" s="20"/>
      <c r="B271" s="21"/>
      <c r="C271" s="37"/>
      <c r="D271" s="35"/>
      <c r="E271" s="36"/>
      <c r="F271" s="1"/>
      <c r="G271" s="5"/>
      <c r="H271" s="5"/>
      <c r="J271" s="1"/>
      <c r="L271" s="1"/>
    </row>
    <row r="272" spans="1:12" s="2" customFormat="1" ht="12.75" hidden="1" customHeight="1" x14ac:dyDescent="0.2">
      <c r="A272" s="20"/>
      <c r="B272" s="21"/>
      <c r="C272" s="37"/>
      <c r="D272" s="35"/>
      <c r="E272" s="36"/>
      <c r="F272" s="1"/>
      <c r="G272" s="5"/>
      <c r="H272" s="5"/>
      <c r="J272" s="1"/>
      <c r="L272" s="1"/>
    </row>
    <row r="273" spans="1:12" s="2" customFormat="1" ht="12.75" hidden="1" customHeight="1" x14ac:dyDescent="0.2">
      <c r="A273" s="20"/>
      <c r="B273" s="21"/>
      <c r="C273" s="37"/>
      <c r="D273" s="35"/>
      <c r="E273" s="36"/>
      <c r="F273" s="1"/>
      <c r="G273" s="5"/>
      <c r="H273" s="5"/>
      <c r="J273" s="1"/>
      <c r="L273" s="1"/>
    </row>
    <row r="274" spans="1:12" s="2" customFormat="1" ht="12.75" hidden="1" customHeight="1" x14ac:dyDescent="0.2">
      <c r="A274" s="20"/>
      <c r="B274" s="21"/>
      <c r="C274" s="37"/>
      <c r="D274" s="35"/>
      <c r="E274" s="36"/>
      <c r="F274" s="1"/>
      <c r="G274" s="5"/>
      <c r="H274" s="5"/>
      <c r="J274" s="1"/>
      <c r="L274" s="1"/>
    </row>
    <row r="275" spans="1:12" s="2" customFormat="1" ht="12.75" customHeight="1" x14ac:dyDescent="0.2">
      <c r="A275" s="20"/>
      <c r="B275" s="21"/>
      <c r="C275" s="34"/>
      <c r="D275" s="35"/>
      <c r="E275" s="36"/>
      <c r="F275" s="1"/>
      <c r="G275" s="1"/>
      <c r="H275" s="1"/>
      <c r="I275" s="1"/>
      <c r="J275" s="1"/>
      <c r="L275" s="1"/>
    </row>
    <row r="276" spans="1:12" s="2" customFormat="1" ht="10.5" customHeight="1" x14ac:dyDescent="0.2">
      <c r="A276" s="20"/>
      <c r="B276" s="109" t="s">
        <v>205</v>
      </c>
      <c r="C276" s="109"/>
      <c r="D276" s="109"/>
      <c r="E276" s="28">
        <f>SUM(E258:E275)</f>
        <v>1754545</v>
      </c>
      <c r="F276" s="5">
        <f>E276</f>
        <v>1754545</v>
      </c>
      <c r="G276" s="1"/>
      <c r="H276" s="1"/>
      <c r="L276" s="1"/>
    </row>
    <row r="277" spans="1:12" s="2" customFormat="1" ht="10.5" customHeight="1" x14ac:dyDescent="0.2">
      <c r="A277" s="20"/>
      <c r="B277" s="45"/>
      <c r="C277" s="45"/>
      <c r="D277" s="45"/>
      <c r="E277" s="32"/>
      <c r="F277" s="5"/>
      <c r="G277" s="1"/>
      <c r="H277" s="1"/>
      <c r="L277" s="1"/>
    </row>
    <row r="278" spans="1:12" s="2" customFormat="1" ht="12.75" customHeight="1" x14ac:dyDescent="0.2">
      <c r="A278" s="20"/>
      <c r="B278" s="21" t="s">
        <v>206</v>
      </c>
      <c r="C278" s="34" t="s">
        <v>207</v>
      </c>
      <c r="D278" s="35">
        <v>44216</v>
      </c>
      <c r="E278" s="36">
        <v>34475</v>
      </c>
      <c r="F278" s="1"/>
      <c r="G278" s="5"/>
      <c r="H278" s="5">
        <v>34475</v>
      </c>
      <c r="J278" s="1"/>
      <c r="L278" s="1"/>
    </row>
    <row r="279" spans="1:12" s="2" customFormat="1" ht="12.75" customHeight="1" x14ac:dyDescent="0.2">
      <c r="A279" s="20"/>
      <c r="B279" s="21" t="s">
        <v>206</v>
      </c>
      <c r="C279" s="37">
        <v>202102067</v>
      </c>
      <c r="D279" s="35">
        <v>44228</v>
      </c>
      <c r="E279" s="36">
        <v>34475</v>
      </c>
      <c r="F279" s="1"/>
      <c r="G279" s="5"/>
      <c r="H279" s="5">
        <v>34475</v>
      </c>
      <c r="J279" s="1"/>
      <c r="L279" s="1"/>
    </row>
    <row r="280" spans="1:12" s="2" customFormat="1" ht="12.75" customHeight="1" x14ac:dyDescent="0.2">
      <c r="A280" s="20"/>
      <c r="B280" s="21" t="s">
        <v>206</v>
      </c>
      <c r="C280" s="37">
        <v>202103023</v>
      </c>
      <c r="D280" s="35">
        <v>44256</v>
      </c>
      <c r="E280" s="36">
        <v>34475</v>
      </c>
      <c r="F280" s="1"/>
      <c r="G280" s="5"/>
      <c r="H280" s="5">
        <v>34475</v>
      </c>
      <c r="J280" s="1"/>
      <c r="L280" s="1"/>
    </row>
    <row r="281" spans="1:12" s="2" customFormat="1" ht="12.75" customHeight="1" x14ac:dyDescent="0.2">
      <c r="A281" s="20"/>
      <c r="B281" s="21" t="s">
        <v>206</v>
      </c>
      <c r="C281" s="37">
        <v>202104008</v>
      </c>
      <c r="D281" s="35">
        <v>44294</v>
      </c>
      <c r="E281" s="36">
        <v>34475</v>
      </c>
      <c r="F281" s="1"/>
      <c r="G281" s="5"/>
      <c r="H281" s="5">
        <v>34475</v>
      </c>
      <c r="J281" s="1"/>
      <c r="L281" s="1"/>
    </row>
    <row r="282" spans="1:12" s="2" customFormat="1" ht="12.75" customHeight="1" x14ac:dyDescent="0.2">
      <c r="A282" s="20"/>
      <c r="B282" s="21" t="s">
        <v>208</v>
      </c>
      <c r="C282" s="37">
        <v>202104213</v>
      </c>
      <c r="D282" s="35">
        <v>44299</v>
      </c>
      <c r="E282" s="36">
        <v>67150</v>
      </c>
      <c r="F282" s="1"/>
      <c r="G282" s="5"/>
      <c r="H282" s="5">
        <v>67150</v>
      </c>
      <c r="J282" s="1"/>
      <c r="L282" s="1"/>
    </row>
    <row r="283" spans="1:12" s="2" customFormat="1" ht="12.75" customHeight="1" x14ac:dyDescent="0.2">
      <c r="A283" s="20"/>
      <c r="B283" s="21" t="s">
        <v>209</v>
      </c>
      <c r="C283" s="34" t="s">
        <v>210</v>
      </c>
      <c r="D283" s="35">
        <v>44299</v>
      </c>
      <c r="E283" s="36">
        <v>376200</v>
      </c>
      <c r="F283" s="1"/>
      <c r="G283" s="5"/>
      <c r="H283" s="5">
        <v>376200</v>
      </c>
      <c r="J283" s="1"/>
      <c r="L283" s="1"/>
    </row>
    <row r="284" spans="1:12" s="2" customFormat="1" ht="12.75" customHeight="1" x14ac:dyDescent="0.2">
      <c r="A284" s="20"/>
      <c r="B284" s="21" t="s">
        <v>206</v>
      </c>
      <c r="C284" s="34" t="s">
        <v>211</v>
      </c>
      <c r="D284" s="35">
        <v>44321</v>
      </c>
      <c r="E284" s="36">
        <v>34475</v>
      </c>
      <c r="F284" s="1"/>
      <c r="G284" s="5"/>
      <c r="H284" s="5">
        <v>34475</v>
      </c>
      <c r="J284" s="1"/>
      <c r="L284" s="1"/>
    </row>
    <row r="285" spans="1:12" s="2" customFormat="1" ht="12.75" customHeight="1" x14ac:dyDescent="0.2">
      <c r="A285" s="20"/>
      <c r="B285" s="21" t="s">
        <v>208</v>
      </c>
      <c r="C285" s="34" t="s">
        <v>212</v>
      </c>
      <c r="D285" s="35">
        <v>44321</v>
      </c>
      <c r="E285" s="36">
        <v>16787.5</v>
      </c>
      <c r="F285" s="1"/>
      <c r="G285" s="5"/>
      <c r="H285" s="5">
        <v>16787.5</v>
      </c>
      <c r="J285" s="1"/>
      <c r="L285" s="1"/>
    </row>
    <row r="286" spans="1:12" s="2" customFormat="1" ht="12.75" customHeight="1" x14ac:dyDescent="0.2">
      <c r="A286" s="20"/>
      <c r="B286" s="21" t="s">
        <v>209</v>
      </c>
      <c r="C286" s="34" t="s">
        <v>213</v>
      </c>
      <c r="D286" s="35">
        <v>44321</v>
      </c>
      <c r="E286" s="36">
        <v>125400</v>
      </c>
      <c r="F286" s="1"/>
      <c r="G286" s="5"/>
      <c r="H286" s="5">
        <v>125400</v>
      </c>
      <c r="J286" s="1"/>
      <c r="L286" s="1"/>
    </row>
    <row r="287" spans="1:12" s="2" customFormat="1" ht="12.75" customHeight="1" x14ac:dyDescent="0.2">
      <c r="A287" s="20"/>
      <c r="B287" s="21" t="s">
        <v>208</v>
      </c>
      <c r="C287" s="34" t="s">
        <v>214</v>
      </c>
      <c r="D287" s="35">
        <v>44350</v>
      </c>
      <c r="E287" s="36">
        <v>16787.5</v>
      </c>
      <c r="F287" s="1"/>
      <c r="G287" s="5"/>
      <c r="H287" s="5">
        <v>16787.5</v>
      </c>
      <c r="J287" s="1"/>
      <c r="L287" s="1"/>
    </row>
    <row r="288" spans="1:12" s="2" customFormat="1" ht="12.75" customHeight="1" x14ac:dyDescent="0.2">
      <c r="A288" s="20"/>
      <c r="B288" s="21" t="s">
        <v>209</v>
      </c>
      <c r="C288" s="34" t="s">
        <v>215</v>
      </c>
      <c r="D288" s="35">
        <v>44350</v>
      </c>
      <c r="E288" s="36">
        <v>125400</v>
      </c>
      <c r="F288" s="1"/>
      <c r="G288" s="5"/>
      <c r="H288" s="5">
        <v>125400</v>
      </c>
      <c r="J288" s="1"/>
      <c r="L288" s="1"/>
    </row>
    <row r="289" spans="1:12" s="2" customFormat="1" ht="12.75" customHeight="1" x14ac:dyDescent="0.2">
      <c r="A289" s="20"/>
      <c r="B289" s="21" t="s">
        <v>206</v>
      </c>
      <c r="C289" s="34" t="s">
        <v>216</v>
      </c>
      <c r="D289" s="35">
        <v>44350</v>
      </c>
      <c r="E289" s="36">
        <v>42533</v>
      </c>
      <c r="F289" s="1"/>
      <c r="G289" s="5"/>
      <c r="H289" s="5">
        <v>42533</v>
      </c>
      <c r="J289" s="1"/>
      <c r="L289" s="1"/>
    </row>
    <row r="290" spans="1:12" s="2" customFormat="1" ht="12.75" customHeight="1" x14ac:dyDescent="0.2">
      <c r="A290" s="20"/>
      <c r="B290" s="21" t="s">
        <v>206</v>
      </c>
      <c r="C290" s="34" t="s">
        <v>217</v>
      </c>
      <c r="D290" s="35">
        <v>44382</v>
      </c>
      <c r="E290" s="36">
        <v>103425</v>
      </c>
      <c r="F290" s="1"/>
      <c r="G290" s="5"/>
      <c r="H290" s="5">
        <v>103425</v>
      </c>
      <c r="J290" s="1"/>
      <c r="L290" s="1"/>
    </row>
    <row r="291" spans="1:12" s="2" customFormat="1" ht="12.75" customHeight="1" x14ac:dyDescent="0.2">
      <c r="A291" s="20"/>
      <c r="B291" s="21"/>
      <c r="C291" s="34"/>
      <c r="D291" s="35"/>
      <c r="E291" s="36"/>
      <c r="F291" s="1"/>
      <c r="G291" s="1"/>
      <c r="H291" s="1"/>
      <c r="I291" s="1"/>
      <c r="J291" s="1"/>
      <c r="L291" s="1"/>
    </row>
    <row r="292" spans="1:12" s="2" customFormat="1" ht="10.5" customHeight="1" x14ac:dyDescent="0.2">
      <c r="A292" s="20"/>
      <c r="B292" s="109" t="s">
        <v>218</v>
      </c>
      <c r="C292" s="109"/>
      <c r="D292" s="109"/>
      <c r="E292" s="28">
        <f>SUM(E278:E291)</f>
        <v>1046058</v>
      </c>
      <c r="F292" s="5">
        <f>E292</f>
        <v>1046058</v>
      </c>
      <c r="G292" s="1"/>
      <c r="H292" s="1"/>
      <c r="I292" s="2">
        <f>SUM(H277:H292)</f>
        <v>1046058</v>
      </c>
      <c r="J292" s="2">
        <f>F292-I292</f>
        <v>0</v>
      </c>
      <c r="L292" s="1"/>
    </row>
    <row r="293" spans="1:12" s="2" customFormat="1" ht="12.75" hidden="1" customHeight="1" x14ac:dyDescent="0.2">
      <c r="A293" s="20"/>
      <c r="B293" s="21"/>
      <c r="C293" s="34"/>
      <c r="D293" s="35"/>
      <c r="E293" s="36"/>
      <c r="F293" s="1"/>
      <c r="G293" s="1"/>
      <c r="H293" s="1"/>
      <c r="I293" s="1"/>
      <c r="J293" s="1"/>
      <c r="L293" s="1"/>
    </row>
    <row r="294" spans="1:12" s="2" customFormat="1" ht="12.75" hidden="1" customHeight="1" x14ac:dyDescent="0.2">
      <c r="A294" s="20"/>
      <c r="B294" s="21" t="s">
        <v>219</v>
      </c>
      <c r="C294" s="34"/>
      <c r="D294" s="35"/>
      <c r="E294" s="36"/>
      <c r="F294" s="1"/>
      <c r="G294" s="5"/>
      <c r="H294" s="5"/>
      <c r="J294" s="1"/>
      <c r="L294" s="1"/>
    </row>
    <row r="295" spans="1:12" s="2" customFormat="1" ht="12.75" hidden="1" customHeight="1" x14ac:dyDescent="0.2">
      <c r="A295" s="20"/>
      <c r="B295" s="21" t="s">
        <v>219</v>
      </c>
      <c r="C295" s="34"/>
      <c r="D295" s="35"/>
      <c r="E295" s="36"/>
      <c r="F295" s="1"/>
      <c r="G295" s="5"/>
      <c r="H295" s="5"/>
      <c r="J295" s="1"/>
      <c r="L295" s="1"/>
    </row>
    <row r="296" spans="1:12" s="2" customFormat="1" ht="12.75" hidden="1" customHeight="1" x14ac:dyDescent="0.2">
      <c r="A296" s="20"/>
      <c r="B296" s="21" t="s">
        <v>219</v>
      </c>
      <c r="C296" s="37"/>
      <c r="D296" s="35"/>
      <c r="E296" s="36"/>
      <c r="F296" s="1"/>
      <c r="G296" s="5"/>
      <c r="H296" s="5"/>
      <c r="I296" s="1"/>
      <c r="J296" s="1"/>
      <c r="L296" s="1"/>
    </row>
    <row r="297" spans="1:12" s="2" customFormat="1" ht="12.75" hidden="1" customHeight="1" x14ac:dyDescent="0.2">
      <c r="A297" s="20"/>
      <c r="B297" s="21" t="s">
        <v>219</v>
      </c>
      <c r="C297" s="34"/>
      <c r="D297" s="35"/>
      <c r="E297" s="36"/>
      <c r="F297" s="1"/>
      <c r="G297" s="5"/>
      <c r="H297" s="5"/>
      <c r="I297" s="1"/>
      <c r="J297" s="1"/>
      <c r="L297" s="1"/>
    </row>
    <row r="298" spans="1:12" s="2" customFormat="1" ht="12.75" hidden="1" customHeight="1" x14ac:dyDescent="0.2">
      <c r="A298" s="20"/>
      <c r="B298" s="21"/>
      <c r="C298" s="34"/>
      <c r="D298" s="35"/>
      <c r="E298" s="36"/>
      <c r="F298" s="1"/>
      <c r="G298" s="5"/>
      <c r="H298" s="5"/>
      <c r="I298" s="1"/>
      <c r="J298" s="1"/>
      <c r="L298" s="1"/>
    </row>
    <row r="299" spans="1:12" s="2" customFormat="1" ht="10.5" hidden="1" customHeight="1" x14ac:dyDescent="0.2">
      <c r="A299" s="20"/>
      <c r="B299" s="109" t="s">
        <v>220</v>
      </c>
      <c r="C299" s="109"/>
      <c r="D299" s="109"/>
      <c r="E299" s="28">
        <f>SUM(E294:E297)</f>
        <v>0</v>
      </c>
      <c r="F299" s="5">
        <f>E299</f>
        <v>0</v>
      </c>
      <c r="G299" s="1"/>
      <c r="H299" s="1"/>
      <c r="L299" s="1"/>
    </row>
    <row r="300" spans="1:12" s="2" customFormat="1" ht="10.5" customHeight="1" x14ac:dyDescent="0.2">
      <c r="A300" s="20"/>
      <c r="B300" s="45"/>
      <c r="C300" s="45"/>
      <c r="D300" s="45"/>
      <c r="E300" s="32"/>
      <c r="F300" s="5"/>
      <c r="G300" s="1"/>
      <c r="H300" s="1"/>
      <c r="L300" s="1"/>
    </row>
    <row r="301" spans="1:12" s="2" customFormat="1" ht="12.75" customHeight="1" x14ac:dyDescent="0.2">
      <c r="A301" s="20"/>
      <c r="B301" s="21" t="s">
        <v>221</v>
      </c>
      <c r="C301" s="34" t="s">
        <v>222</v>
      </c>
      <c r="D301" s="35">
        <v>44228</v>
      </c>
      <c r="E301" s="36">
        <v>19167</v>
      </c>
      <c r="F301" s="1"/>
      <c r="G301" s="5"/>
      <c r="H301" s="5">
        <v>19167</v>
      </c>
      <c r="J301" s="1"/>
      <c r="L301" s="1"/>
    </row>
    <row r="302" spans="1:12" s="2" customFormat="1" ht="12.75" customHeight="1" x14ac:dyDescent="0.2">
      <c r="A302" s="20"/>
      <c r="B302" s="21" t="s">
        <v>221</v>
      </c>
      <c r="C302" s="37">
        <v>202102163</v>
      </c>
      <c r="D302" s="31">
        <v>44229</v>
      </c>
      <c r="E302" s="38">
        <v>19167</v>
      </c>
      <c r="F302" s="1"/>
      <c r="G302" s="5"/>
      <c r="H302" s="5">
        <v>19167</v>
      </c>
      <c r="J302" s="1"/>
      <c r="L302" s="1"/>
    </row>
    <row r="303" spans="1:12" s="2" customFormat="1" ht="12.75" customHeight="1" x14ac:dyDescent="0.2">
      <c r="A303" s="20"/>
      <c r="B303" s="21" t="s">
        <v>221</v>
      </c>
      <c r="C303" s="37">
        <v>202103197</v>
      </c>
      <c r="D303" s="31">
        <v>44260</v>
      </c>
      <c r="E303" s="38">
        <v>19167</v>
      </c>
      <c r="F303" s="1"/>
      <c r="G303" s="5"/>
      <c r="H303" s="5">
        <v>19167</v>
      </c>
      <c r="J303" s="1"/>
      <c r="L303" s="1"/>
    </row>
    <row r="304" spans="1:12" s="2" customFormat="1" ht="12.75" customHeight="1" x14ac:dyDescent="0.2">
      <c r="A304" s="20"/>
      <c r="B304" s="21" t="s">
        <v>221</v>
      </c>
      <c r="C304" s="37">
        <v>202104241</v>
      </c>
      <c r="D304" s="31">
        <v>44300</v>
      </c>
      <c r="E304" s="38">
        <v>19167</v>
      </c>
      <c r="F304" s="1"/>
      <c r="G304" s="5"/>
      <c r="H304" s="5">
        <v>19167</v>
      </c>
      <c r="J304" s="1"/>
      <c r="L304" s="1"/>
    </row>
    <row r="305" spans="1:12" s="2" customFormat="1" ht="12.75" customHeight="1" x14ac:dyDescent="0.2">
      <c r="A305" s="20"/>
      <c r="B305" s="21" t="s">
        <v>221</v>
      </c>
      <c r="C305" s="34" t="s">
        <v>223</v>
      </c>
      <c r="D305" s="35">
        <v>44348</v>
      </c>
      <c r="E305" s="36">
        <v>19167</v>
      </c>
      <c r="F305" s="1"/>
      <c r="G305" s="5"/>
      <c r="H305" s="5">
        <v>19167</v>
      </c>
      <c r="J305" s="1"/>
      <c r="L305" s="1"/>
    </row>
    <row r="306" spans="1:12" s="2" customFormat="1" ht="12.75" customHeight="1" x14ac:dyDescent="0.2">
      <c r="A306" s="20"/>
      <c r="B306" s="21" t="s">
        <v>221</v>
      </c>
      <c r="C306" s="34" t="s">
        <v>224</v>
      </c>
      <c r="D306" s="35">
        <v>44355</v>
      </c>
      <c r="E306" s="36">
        <v>19167</v>
      </c>
      <c r="F306" s="1"/>
      <c r="G306" s="5"/>
      <c r="H306" s="5">
        <v>19167</v>
      </c>
      <c r="J306" s="1"/>
      <c r="L306" s="1"/>
    </row>
    <row r="307" spans="1:12" s="2" customFormat="1" ht="12.75" customHeight="1" x14ac:dyDescent="0.2">
      <c r="A307" s="20"/>
      <c r="B307" s="21" t="s">
        <v>221</v>
      </c>
      <c r="C307" s="34" t="s">
        <v>225</v>
      </c>
      <c r="D307" s="35">
        <v>44390</v>
      </c>
      <c r="E307" s="36">
        <v>19167</v>
      </c>
      <c r="F307" s="1"/>
      <c r="G307" s="5"/>
      <c r="H307" s="5">
        <v>19167</v>
      </c>
      <c r="J307" s="1"/>
      <c r="L307" s="1"/>
    </row>
    <row r="308" spans="1:12" s="2" customFormat="1" ht="12.75" customHeight="1" x14ac:dyDescent="0.2">
      <c r="A308" s="20"/>
      <c r="B308" s="21" t="s">
        <v>221</v>
      </c>
      <c r="C308" s="37">
        <v>202108345</v>
      </c>
      <c r="D308" s="31">
        <v>44426</v>
      </c>
      <c r="E308" s="38">
        <v>19167</v>
      </c>
      <c r="F308" s="1"/>
      <c r="G308" s="5">
        <v>19167</v>
      </c>
      <c r="H308" s="5">
        <v>19167</v>
      </c>
      <c r="J308" s="1"/>
      <c r="L308" s="1"/>
    </row>
    <row r="309" spans="1:12" s="2" customFormat="1" ht="12.75" customHeight="1" x14ac:dyDescent="0.2">
      <c r="A309" s="20"/>
      <c r="B309" s="21"/>
      <c r="C309" s="34"/>
      <c r="D309" s="35"/>
      <c r="E309" s="36"/>
      <c r="F309" s="1"/>
      <c r="G309" s="1"/>
      <c r="H309" s="1"/>
      <c r="I309" s="1"/>
      <c r="J309" s="1"/>
      <c r="L309" s="1"/>
    </row>
    <row r="310" spans="1:12" s="2" customFormat="1" ht="10.5" customHeight="1" x14ac:dyDescent="0.2">
      <c r="A310" s="20"/>
      <c r="B310" s="109" t="s">
        <v>220</v>
      </c>
      <c r="C310" s="109"/>
      <c r="D310" s="109"/>
      <c r="E310" s="28">
        <f>SUM(E301:E309)</f>
        <v>153336</v>
      </c>
      <c r="F310" s="5">
        <f>E310</f>
        <v>153336</v>
      </c>
      <c r="G310" s="1"/>
      <c r="H310" s="1"/>
      <c r="I310" s="2">
        <f>SUM(H300:H310)</f>
        <v>153336</v>
      </c>
      <c r="J310" s="2">
        <f>F310-I310</f>
        <v>0</v>
      </c>
      <c r="L310" s="1"/>
    </row>
    <row r="311" spans="1:12" s="2" customFormat="1" ht="10.5" customHeight="1" x14ac:dyDescent="0.2">
      <c r="A311" s="20"/>
      <c r="B311" s="45"/>
      <c r="C311" s="45"/>
      <c r="D311" s="45"/>
      <c r="E311" s="32"/>
      <c r="F311" s="5"/>
      <c r="G311" s="1"/>
      <c r="H311" s="1"/>
      <c r="L311" s="1"/>
    </row>
    <row r="312" spans="1:12" s="2" customFormat="1" ht="10.5" hidden="1" customHeight="1" x14ac:dyDescent="0.2">
      <c r="A312" s="20"/>
      <c r="B312" s="45"/>
      <c r="C312" s="45"/>
      <c r="D312" s="45"/>
      <c r="E312" s="32"/>
      <c r="F312" s="5"/>
      <c r="G312" s="1"/>
      <c r="H312" s="1"/>
      <c r="L312" s="1"/>
    </row>
    <row r="313" spans="1:12" s="2" customFormat="1" ht="10.5" hidden="1" customHeight="1" x14ac:dyDescent="0.2">
      <c r="A313" s="20"/>
      <c r="B313" s="45"/>
      <c r="C313" s="45"/>
      <c r="D313" s="45"/>
      <c r="E313" s="32"/>
      <c r="F313" s="5"/>
      <c r="G313" s="1"/>
      <c r="H313" s="1"/>
      <c r="L313" s="1"/>
    </row>
    <row r="314" spans="1:12" s="2" customFormat="1" ht="10.5" hidden="1" customHeight="1" x14ac:dyDescent="0.2">
      <c r="A314" s="20"/>
      <c r="B314" s="45"/>
      <c r="C314" s="45"/>
      <c r="D314" s="45"/>
      <c r="E314" s="32"/>
      <c r="F314" s="5"/>
      <c r="G314" s="1"/>
      <c r="H314" s="1"/>
      <c r="L314" s="1"/>
    </row>
    <row r="315" spans="1:12" s="2" customFormat="1" ht="10.5" hidden="1" customHeight="1" x14ac:dyDescent="0.2">
      <c r="A315" s="20"/>
      <c r="B315" s="45"/>
      <c r="C315" s="45"/>
      <c r="D315" s="45"/>
      <c r="E315" s="32"/>
      <c r="F315" s="5"/>
      <c r="G315" s="1"/>
      <c r="H315" s="1"/>
      <c r="L315" s="1"/>
    </row>
    <row r="316" spans="1:12" s="2" customFormat="1" ht="12.75" hidden="1" customHeight="1" x14ac:dyDescent="0.2">
      <c r="A316" s="20"/>
      <c r="B316" s="21"/>
      <c r="C316" s="34"/>
      <c r="D316" s="35"/>
      <c r="E316" s="36"/>
      <c r="F316" s="1"/>
      <c r="G316" s="1"/>
      <c r="H316" s="1"/>
      <c r="I316" s="1"/>
      <c r="J316" s="1"/>
      <c r="L316" s="1"/>
    </row>
    <row r="317" spans="1:12" s="2" customFormat="1" ht="12.75" hidden="1" customHeight="1" x14ac:dyDescent="0.2">
      <c r="A317" s="20"/>
      <c r="B317" s="21"/>
      <c r="C317" s="34"/>
      <c r="D317" s="35"/>
      <c r="E317" s="36"/>
      <c r="F317" s="1"/>
      <c r="G317" s="1"/>
      <c r="H317" s="1"/>
      <c r="I317" s="1"/>
      <c r="J317" s="1"/>
      <c r="L317" s="1"/>
    </row>
    <row r="318" spans="1:12" s="2" customFormat="1" ht="12.75" hidden="1" customHeight="1" x14ac:dyDescent="0.2">
      <c r="A318" s="20"/>
      <c r="B318" s="21"/>
      <c r="C318" s="34"/>
      <c r="D318" s="35"/>
      <c r="E318" s="36"/>
      <c r="F318" s="1"/>
      <c r="G318" s="1"/>
      <c r="H318" s="1"/>
      <c r="I318" s="1"/>
      <c r="J318" s="1"/>
      <c r="L318" s="1"/>
    </row>
    <row r="319" spans="1:12" s="2" customFormat="1" ht="12.75" customHeight="1" x14ac:dyDescent="0.2">
      <c r="A319" s="20"/>
      <c r="B319" s="21" t="s">
        <v>226</v>
      </c>
      <c r="C319" s="34" t="s">
        <v>227</v>
      </c>
      <c r="D319" s="35">
        <v>44217</v>
      </c>
      <c r="E319" s="36">
        <v>628682.82999999996</v>
      </c>
      <c r="F319" s="1"/>
      <c r="G319" s="5"/>
      <c r="H319" s="5">
        <v>628682.82999999996</v>
      </c>
      <c r="J319" s="1"/>
      <c r="L319" s="1"/>
    </row>
    <row r="320" spans="1:12" s="2" customFormat="1" ht="12.75" customHeight="1" x14ac:dyDescent="0.2">
      <c r="A320" s="20"/>
      <c r="B320" s="21" t="s">
        <v>228</v>
      </c>
      <c r="C320" s="34" t="s">
        <v>229</v>
      </c>
      <c r="D320" s="35">
        <v>44217</v>
      </c>
      <c r="E320" s="36">
        <v>2165989.67</v>
      </c>
      <c r="F320" s="1"/>
      <c r="G320" s="5"/>
      <c r="H320" s="5">
        <v>2165989.67</v>
      </c>
      <c r="J320" s="1"/>
      <c r="L320" s="1"/>
    </row>
    <row r="321" spans="1:12" s="2" customFormat="1" ht="12.75" customHeight="1" x14ac:dyDescent="0.2">
      <c r="A321" s="20"/>
      <c r="B321" s="21" t="s">
        <v>226</v>
      </c>
      <c r="C321" s="34" t="s">
        <v>230</v>
      </c>
      <c r="D321" s="35">
        <v>44230</v>
      </c>
      <c r="E321" s="36">
        <v>628682.82999999996</v>
      </c>
      <c r="F321" s="1"/>
      <c r="G321" s="5"/>
      <c r="H321" s="5">
        <v>628682.82999999996</v>
      </c>
      <c r="J321" s="1"/>
      <c r="L321" s="1"/>
    </row>
    <row r="322" spans="1:12" s="2" customFormat="1" ht="12.75" customHeight="1" x14ac:dyDescent="0.2">
      <c r="A322" s="20"/>
      <c r="B322" s="21" t="s">
        <v>228</v>
      </c>
      <c r="C322" s="34" t="s">
        <v>231</v>
      </c>
      <c r="D322" s="35">
        <v>44231</v>
      </c>
      <c r="E322" s="36">
        <v>2165989.67</v>
      </c>
      <c r="F322" s="1"/>
      <c r="G322" s="5"/>
      <c r="H322" s="5">
        <v>2165989.67</v>
      </c>
      <c r="J322" s="1"/>
      <c r="L322" s="1"/>
    </row>
    <row r="323" spans="1:12" s="2" customFormat="1" ht="12.75" customHeight="1" x14ac:dyDescent="0.2">
      <c r="A323" s="20"/>
      <c r="B323" s="21" t="s">
        <v>232</v>
      </c>
      <c r="C323" s="34" t="s">
        <v>31</v>
      </c>
      <c r="D323" s="35">
        <v>44256</v>
      </c>
      <c r="E323" s="36">
        <v>859351.07</v>
      </c>
      <c r="F323" s="1"/>
      <c r="G323" s="5"/>
      <c r="H323" s="5">
        <v>859351.07</v>
      </c>
      <c r="J323" s="1"/>
      <c r="L323" s="1"/>
    </row>
    <row r="324" spans="1:12" s="2" customFormat="1" ht="12.75" customHeight="1" x14ac:dyDescent="0.2">
      <c r="A324" s="20"/>
      <c r="B324" s="21" t="s">
        <v>228</v>
      </c>
      <c r="C324" s="34" t="s">
        <v>233</v>
      </c>
      <c r="D324" s="35">
        <v>44260</v>
      </c>
      <c r="E324" s="36">
        <v>1015689.66</v>
      </c>
      <c r="F324" s="1"/>
      <c r="G324" s="5"/>
      <c r="H324" s="5">
        <v>1015689.66</v>
      </c>
      <c r="J324" s="1"/>
      <c r="L324" s="1"/>
    </row>
    <row r="325" spans="1:12" s="2" customFormat="1" ht="12.75" customHeight="1" x14ac:dyDescent="0.2">
      <c r="A325" s="20"/>
      <c r="B325" s="21" t="s">
        <v>234</v>
      </c>
      <c r="C325" s="34" t="s">
        <v>235</v>
      </c>
      <c r="D325" s="35">
        <v>44263</v>
      </c>
      <c r="E325" s="36">
        <v>18946982.84</v>
      </c>
      <c r="F325" s="1"/>
      <c r="G325" s="5"/>
      <c r="H325" s="5">
        <v>18946982.84</v>
      </c>
      <c r="J325" s="1"/>
      <c r="L325" s="1"/>
    </row>
    <row r="326" spans="1:12" s="2" customFormat="1" ht="12.75" customHeight="1" x14ac:dyDescent="0.2">
      <c r="A326" s="20"/>
      <c r="B326" s="21" t="s">
        <v>228</v>
      </c>
      <c r="C326" s="34" t="s">
        <v>236</v>
      </c>
      <c r="D326" s="35">
        <v>44300</v>
      </c>
      <c r="E326" s="36">
        <v>2398161.7999999998</v>
      </c>
      <c r="F326" s="1"/>
      <c r="G326" s="5"/>
      <c r="H326" s="5">
        <v>2398161.7999999998</v>
      </c>
      <c r="J326" s="1"/>
      <c r="L326" s="1"/>
    </row>
    <row r="327" spans="1:12" s="2" customFormat="1" ht="12.75" customHeight="1" x14ac:dyDescent="0.2">
      <c r="A327" s="20"/>
      <c r="B327" s="21" t="s">
        <v>234</v>
      </c>
      <c r="C327" s="34" t="s">
        <v>237</v>
      </c>
      <c r="D327" s="35">
        <v>44300</v>
      </c>
      <c r="E327" s="36">
        <v>17643025.5</v>
      </c>
      <c r="F327" s="1"/>
      <c r="G327" s="5"/>
      <c r="H327" s="5">
        <v>17643025.5</v>
      </c>
      <c r="J327" s="1"/>
      <c r="L327" s="1"/>
    </row>
    <row r="328" spans="1:12" s="2" customFormat="1" ht="12.75" customHeight="1" x14ac:dyDescent="0.2">
      <c r="A328" s="20"/>
      <c r="B328" s="21" t="s">
        <v>228</v>
      </c>
      <c r="C328" s="34" t="s">
        <v>238</v>
      </c>
      <c r="D328" s="35">
        <v>44320</v>
      </c>
      <c r="E328" s="36">
        <v>2091540.1</v>
      </c>
      <c r="F328" s="1"/>
      <c r="G328" s="5"/>
      <c r="H328" s="5">
        <v>2091540.1</v>
      </c>
      <c r="J328" s="1"/>
      <c r="L328" s="1"/>
    </row>
    <row r="329" spans="1:12" s="2" customFormat="1" ht="12.75" customHeight="1" x14ac:dyDescent="0.2">
      <c r="A329" s="20"/>
      <c r="B329" s="21" t="s">
        <v>234</v>
      </c>
      <c r="C329" s="34" t="s">
        <v>239</v>
      </c>
      <c r="D329" s="35">
        <v>44320</v>
      </c>
      <c r="E329" s="36">
        <v>14867361.5</v>
      </c>
      <c r="F329" s="1"/>
      <c r="G329" s="5"/>
      <c r="H329" s="5">
        <v>14867361.5</v>
      </c>
      <c r="J329" s="1"/>
      <c r="L329" s="1"/>
    </row>
    <row r="330" spans="1:12" s="2" customFormat="1" ht="12.75" customHeight="1" x14ac:dyDescent="0.2">
      <c r="A330" s="20"/>
      <c r="B330" s="21" t="s">
        <v>234</v>
      </c>
      <c r="C330" s="37">
        <v>202106151</v>
      </c>
      <c r="D330" s="35">
        <v>44350</v>
      </c>
      <c r="E330" s="36">
        <v>9840023.8200000003</v>
      </c>
      <c r="F330" s="1"/>
      <c r="G330" s="5"/>
      <c r="H330" s="5">
        <v>9840023.8200000003</v>
      </c>
      <c r="J330" s="1"/>
      <c r="L330" s="1"/>
    </row>
    <row r="331" spans="1:12" s="2" customFormat="1" ht="12.75" customHeight="1" x14ac:dyDescent="0.2">
      <c r="A331" s="20"/>
      <c r="B331" s="21" t="s">
        <v>228</v>
      </c>
      <c r="C331" s="37">
        <v>202106164</v>
      </c>
      <c r="D331" s="35">
        <v>44350</v>
      </c>
      <c r="E331" s="36">
        <v>2180391.1</v>
      </c>
      <c r="F331" s="1"/>
      <c r="G331" s="5"/>
      <c r="H331" s="5">
        <v>2180391.1</v>
      </c>
      <c r="J331" s="1"/>
      <c r="L331" s="1"/>
    </row>
    <row r="332" spans="1:12" s="2" customFormat="1" ht="12.75" customHeight="1" x14ac:dyDescent="0.2">
      <c r="A332" s="20"/>
      <c r="B332" s="21" t="s">
        <v>234</v>
      </c>
      <c r="C332" s="37">
        <v>202107196</v>
      </c>
      <c r="D332" s="35">
        <v>44389</v>
      </c>
      <c r="E332" s="36">
        <v>2857163.18</v>
      </c>
      <c r="F332" s="1"/>
      <c r="G332" s="5"/>
      <c r="H332" s="5">
        <v>2857163.18</v>
      </c>
      <c r="J332" s="1"/>
      <c r="L332" s="1"/>
    </row>
    <row r="333" spans="1:12" s="2" customFormat="1" ht="12.75" customHeight="1" x14ac:dyDescent="0.2">
      <c r="A333" s="20"/>
      <c r="B333" s="21" t="s">
        <v>240</v>
      </c>
      <c r="C333" s="37">
        <v>202107170</v>
      </c>
      <c r="D333" s="35">
        <v>44389</v>
      </c>
      <c r="E333" s="36">
        <v>4223041.8</v>
      </c>
      <c r="F333" s="1"/>
      <c r="G333" s="5"/>
      <c r="H333" s="5">
        <v>4223041.8</v>
      </c>
      <c r="J333" s="1"/>
      <c r="L333" s="1"/>
    </row>
    <row r="334" spans="1:12" s="2" customFormat="1" ht="12.75" customHeight="1" x14ac:dyDescent="0.2">
      <c r="A334" s="20"/>
      <c r="B334" s="21" t="s">
        <v>240</v>
      </c>
      <c r="C334" s="37">
        <v>202108216</v>
      </c>
      <c r="D334" s="35">
        <v>44421</v>
      </c>
      <c r="E334" s="36">
        <v>2021141.1</v>
      </c>
      <c r="F334" s="1"/>
      <c r="G334" s="5">
        <v>2021141.1</v>
      </c>
      <c r="H334" s="5">
        <v>2021141.1</v>
      </c>
      <c r="J334" s="1"/>
      <c r="L334" s="1"/>
    </row>
    <row r="335" spans="1:12" s="2" customFormat="1" ht="12.75" customHeight="1" x14ac:dyDescent="0.2">
      <c r="A335" s="20"/>
      <c r="B335" s="21" t="s">
        <v>234</v>
      </c>
      <c r="C335" s="37">
        <v>202108230</v>
      </c>
      <c r="D335" s="35">
        <v>44421</v>
      </c>
      <c r="E335" s="36">
        <v>368361.5</v>
      </c>
      <c r="F335" s="1"/>
      <c r="G335" s="5">
        <v>368361.5</v>
      </c>
      <c r="H335" s="5">
        <v>368361.5</v>
      </c>
      <c r="J335" s="1"/>
      <c r="L335" s="1"/>
    </row>
    <row r="336" spans="1:12" s="2" customFormat="1" ht="12.75" hidden="1" customHeight="1" x14ac:dyDescent="0.2">
      <c r="A336" s="20"/>
      <c r="B336" s="21"/>
      <c r="C336" s="37"/>
      <c r="D336" s="35"/>
      <c r="E336" s="36"/>
      <c r="F336" s="1"/>
      <c r="G336" s="5"/>
      <c r="H336" s="5"/>
      <c r="J336" s="1"/>
      <c r="L336" s="1"/>
    </row>
    <row r="337" spans="1:12 16384:16384" s="2" customFormat="1" ht="12.75" hidden="1" customHeight="1" x14ac:dyDescent="0.2">
      <c r="A337" s="20"/>
      <c r="B337" s="21"/>
      <c r="C337" s="37"/>
      <c r="D337" s="35"/>
      <c r="E337" s="36"/>
      <c r="F337" s="1"/>
      <c r="G337" s="5"/>
      <c r="H337" s="5"/>
      <c r="J337" s="1"/>
      <c r="L337" s="1"/>
    </row>
    <row r="338" spans="1:12 16384:16384" s="2" customFormat="1" ht="12.75" customHeight="1" x14ac:dyDescent="0.2">
      <c r="A338" s="20"/>
      <c r="B338" s="21"/>
      <c r="C338" s="34"/>
      <c r="D338" s="35"/>
      <c r="E338" s="36"/>
      <c r="F338" s="1"/>
      <c r="G338" s="1"/>
      <c r="H338" s="1"/>
      <c r="I338" s="1"/>
      <c r="J338" s="1"/>
      <c r="L338" s="1"/>
    </row>
    <row r="339" spans="1:12 16384:16384" s="2" customFormat="1" ht="10.5" customHeight="1" x14ac:dyDescent="0.2">
      <c r="A339" s="20"/>
      <c r="B339" s="109" t="s">
        <v>241</v>
      </c>
      <c r="C339" s="109"/>
      <c r="D339" s="109"/>
      <c r="E339" s="28">
        <f>SUM(E319:E338)</f>
        <v>84901579.969999999</v>
      </c>
      <c r="F339" s="5">
        <f>E339</f>
        <v>84901579.969999999</v>
      </c>
      <c r="G339" s="1"/>
      <c r="H339" s="1"/>
      <c r="I339" s="2">
        <f>SUM(H313:H339)</f>
        <v>84901579.969999999</v>
      </c>
      <c r="J339" s="2">
        <f>F339-I339</f>
        <v>0</v>
      </c>
      <c r="L339" s="1"/>
    </row>
    <row r="340" spans="1:12 16384:16384" s="2" customFormat="1" x14ac:dyDescent="0.2">
      <c r="A340" s="20"/>
      <c r="B340" s="49"/>
      <c r="C340" s="50"/>
      <c r="D340" s="31"/>
      <c r="E340" s="51"/>
      <c r="F340" s="1"/>
      <c r="G340" s="1"/>
      <c r="H340" s="1"/>
    </row>
    <row r="341" spans="1:12 16384:16384" s="2" customFormat="1" ht="12.75" customHeight="1" x14ac:dyDescent="0.2">
      <c r="A341" s="20"/>
      <c r="B341" s="21"/>
      <c r="C341" s="37">
        <v>202102175</v>
      </c>
      <c r="D341" s="35">
        <v>44229</v>
      </c>
      <c r="E341" s="36">
        <v>60000</v>
      </c>
      <c r="F341" s="1"/>
      <c r="G341" s="5"/>
      <c r="H341" s="5">
        <v>60000</v>
      </c>
      <c r="J341" s="1"/>
      <c r="L341" s="1"/>
      <c r="XFD341" s="5"/>
    </row>
    <row r="342" spans="1:12 16384:16384" s="2" customFormat="1" ht="12.75" customHeight="1" x14ac:dyDescent="0.2">
      <c r="A342" s="20"/>
      <c r="B342" s="21" t="s">
        <v>242</v>
      </c>
      <c r="C342" s="37">
        <v>202102196</v>
      </c>
      <c r="D342" s="35">
        <v>44230</v>
      </c>
      <c r="E342" s="36">
        <v>60000</v>
      </c>
      <c r="F342" s="1"/>
      <c r="G342" s="5"/>
      <c r="H342" s="5">
        <v>60000</v>
      </c>
      <c r="J342" s="1"/>
      <c r="L342" s="1"/>
      <c r="XFD342" s="5"/>
    </row>
    <row r="343" spans="1:12 16384:16384" s="2" customFormat="1" ht="12.75" customHeight="1" x14ac:dyDescent="0.2">
      <c r="A343" s="20"/>
      <c r="B343" s="21" t="s">
        <v>243</v>
      </c>
      <c r="C343" s="37">
        <v>202103004</v>
      </c>
      <c r="D343" s="35">
        <v>44256</v>
      </c>
      <c r="E343" s="36">
        <v>2253606.9</v>
      </c>
      <c r="F343" s="1"/>
      <c r="G343" s="5"/>
      <c r="H343" s="5">
        <v>2253606.9</v>
      </c>
      <c r="J343" s="1"/>
      <c r="L343" s="1"/>
      <c r="XFD343" s="5"/>
    </row>
    <row r="344" spans="1:12 16384:16384" s="2" customFormat="1" ht="12.75" customHeight="1" x14ac:dyDescent="0.2">
      <c r="A344" s="20"/>
      <c r="B344" s="21" t="s">
        <v>244</v>
      </c>
      <c r="C344" s="37">
        <v>202103273</v>
      </c>
      <c r="D344" s="35">
        <v>44260</v>
      </c>
      <c r="E344" s="36">
        <v>60000</v>
      </c>
      <c r="F344" s="1"/>
      <c r="G344" s="5"/>
      <c r="H344" s="5">
        <v>60000</v>
      </c>
      <c r="J344" s="1"/>
      <c r="L344" s="1"/>
      <c r="XFD344" s="5"/>
    </row>
    <row r="345" spans="1:12 16384:16384" s="2" customFormat="1" ht="12.75" customHeight="1" x14ac:dyDescent="0.2">
      <c r="A345" s="20"/>
      <c r="B345" s="21" t="s">
        <v>244</v>
      </c>
      <c r="C345" s="37">
        <v>202104314</v>
      </c>
      <c r="D345" s="31">
        <v>44300</v>
      </c>
      <c r="E345" s="38">
        <v>60000</v>
      </c>
      <c r="F345" s="1"/>
      <c r="G345" s="5"/>
      <c r="H345" s="5">
        <v>60000</v>
      </c>
      <c r="J345" s="1"/>
      <c r="L345" s="1"/>
      <c r="XFD345" s="5"/>
    </row>
    <row r="346" spans="1:12 16384:16384" s="2" customFormat="1" ht="12.75" customHeight="1" x14ac:dyDescent="0.2">
      <c r="A346" s="20"/>
      <c r="B346" s="21" t="s">
        <v>245</v>
      </c>
      <c r="C346" s="37">
        <v>202104528</v>
      </c>
      <c r="D346" s="35">
        <v>44313</v>
      </c>
      <c r="E346" s="36">
        <v>2903000</v>
      </c>
      <c r="F346" s="1"/>
      <c r="G346" s="5"/>
      <c r="H346" s="5">
        <v>2903000</v>
      </c>
      <c r="J346" s="1"/>
      <c r="L346" s="1"/>
      <c r="XFD346" s="5"/>
    </row>
    <row r="347" spans="1:12 16384:16384" s="2" customFormat="1" ht="12.75" customHeight="1" x14ac:dyDescent="0.2">
      <c r="A347" s="20"/>
      <c r="B347" s="21" t="s">
        <v>246</v>
      </c>
      <c r="C347" s="37">
        <v>202105053</v>
      </c>
      <c r="D347" s="31">
        <v>44320</v>
      </c>
      <c r="E347" s="38">
        <v>1356300</v>
      </c>
      <c r="F347" s="1"/>
      <c r="G347" s="5"/>
      <c r="H347" s="5">
        <v>1356300</v>
      </c>
      <c r="J347" s="1"/>
      <c r="L347" s="1"/>
      <c r="XFD347" s="5"/>
    </row>
    <row r="348" spans="1:12 16384:16384" s="2" customFormat="1" ht="12.75" customHeight="1" x14ac:dyDescent="0.2">
      <c r="A348" s="20"/>
      <c r="B348" s="21" t="s">
        <v>247</v>
      </c>
      <c r="C348" s="37">
        <v>202105212</v>
      </c>
      <c r="D348" s="35">
        <v>44326</v>
      </c>
      <c r="E348" s="36">
        <v>120000</v>
      </c>
      <c r="F348" s="1"/>
      <c r="G348" s="5"/>
      <c r="H348" s="5">
        <v>120000</v>
      </c>
      <c r="J348" s="1"/>
      <c r="L348" s="1"/>
      <c r="XFD348" s="5"/>
    </row>
    <row r="349" spans="1:12 16384:16384" s="2" customFormat="1" ht="12.75" customHeight="1" x14ac:dyDescent="0.2">
      <c r="A349" s="20"/>
      <c r="B349" s="21" t="s">
        <v>248</v>
      </c>
      <c r="C349" s="34" t="s">
        <v>249</v>
      </c>
      <c r="D349" s="35">
        <v>44328</v>
      </c>
      <c r="E349" s="36">
        <v>2742000</v>
      </c>
      <c r="F349" s="1"/>
      <c r="G349" s="5"/>
      <c r="H349" s="5">
        <v>2742000</v>
      </c>
      <c r="J349" s="1"/>
      <c r="L349" s="1"/>
      <c r="XFD349" s="5"/>
    </row>
    <row r="350" spans="1:12 16384:16384" s="2" customFormat="1" ht="12.75" customHeight="1" x14ac:dyDescent="0.2">
      <c r="A350" s="20"/>
      <c r="B350" s="21" t="s">
        <v>250</v>
      </c>
      <c r="C350" s="34" t="s">
        <v>251</v>
      </c>
      <c r="D350" s="35">
        <v>44351</v>
      </c>
      <c r="E350" s="36">
        <v>2500000</v>
      </c>
      <c r="F350" s="1"/>
      <c r="G350" s="5"/>
      <c r="H350" s="5">
        <v>2500000</v>
      </c>
      <c r="J350" s="1"/>
      <c r="L350" s="1"/>
      <c r="XFD350" s="5"/>
    </row>
    <row r="351" spans="1:12 16384:16384" s="2" customFormat="1" ht="12.75" customHeight="1" x14ac:dyDescent="0.2">
      <c r="A351" s="20"/>
      <c r="B351" s="21" t="s">
        <v>242</v>
      </c>
      <c r="C351" s="34" t="s">
        <v>252</v>
      </c>
      <c r="D351" s="35">
        <v>44389</v>
      </c>
      <c r="E351" s="36">
        <v>60000</v>
      </c>
      <c r="F351" s="1"/>
      <c r="G351" s="5"/>
      <c r="H351" s="5">
        <v>60000</v>
      </c>
      <c r="J351" s="1"/>
      <c r="L351" s="1"/>
      <c r="XFD351" s="5"/>
    </row>
    <row r="352" spans="1:12 16384:16384" s="2" customFormat="1" ht="12.75" customHeight="1" x14ac:dyDescent="0.2">
      <c r="A352" s="20"/>
      <c r="B352" s="21" t="s">
        <v>253</v>
      </c>
      <c r="C352" s="34" t="s">
        <v>254</v>
      </c>
      <c r="D352" s="35">
        <v>44400</v>
      </c>
      <c r="E352" s="36">
        <v>1161000</v>
      </c>
      <c r="F352" s="1"/>
      <c r="G352" s="5"/>
      <c r="H352" s="5">
        <v>1161000</v>
      </c>
      <c r="J352" s="1"/>
      <c r="L352" s="1"/>
      <c r="XFD352" s="5"/>
    </row>
    <row r="353" spans="1:12 16384:16384" s="2" customFormat="1" ht="12.75" customHeight="1" x14ac:dyDescent="0.2">
      <c r="A353" s="20"/>
      <c r="B353" s="21" t="s">
        <v>255</v>
      </c>
      <c r="C353" s="34" t="s">
        <v>256</v>
      </c>
      <c r="D353" s="35">
        <v>44400</v>
      </c>
      <c r="E353" s="36">
        <v>754000</v>
      </c>
      <c r="F353" s="1"/>
      <c r="G353" s="5"/>
      <c r="H353" s="5">
        <v>754000</v>
      </c>
      <c r="J353" s="1"/>
      <c r="L353" s="1"/>
      <c r="XFD353" s="5"/>
    </row>
    <row r="354" spans="1:12 16384:16384" s="2" customFormat="1" ht="12.75" customHeight="1" x14ac:dyDescent="0.2">
      <c r="A354" s="20"/>
      <c r="B354" s="21" t="s">
        <v>242</v>
      </c>
      <c r="C354" s="34" t="s">
        <v>257</v>
      </c>
      <c r="D354" s="35">
        <v>44421</v>
      </c>
      <c r="E354" s="36">
        <v>60000</v>
      </c>
      <c r="F354" s="1"/>
      <c r="G354" s="5">
        <v>60000</v>
      </c>
      <c r="H354" s="5">
        <v>60000</v>
      </c>
      <c r="J354" s="1"/>
      <c r="L354" s="1"/>
      <c r="XFD354" s="5"/>
    </row>
    <row r="355" spans="1:12 16384:16384" s="2" customFormat="1" ht="12.75" customHeight="1" x14ac:dyDescent="0.2">
      <c r="A355" s="20"/>
      <c r="B355" s="21"/>
      <c r="C355" s="34"/>
      <c r="D355" s="35"/>
      <c r="E355" s="36"/>
      <c r="F355" s="1"/>
      <c r="G355" s="5"/>
      <c r="H355" s="5"/>
      <c r="L355" s="1"/>
    </row>
    <row r="356" spans="1:12 16384:16384" s="2" customFormat="1" ht="10.5" customHeight="1" x14ac:dyDescent="0.2">
      <c r="A356" s="20"/>
      <c r="B356" s="109" t="s">
        <v>258</v>
      </c>
      <c r="C356" s="109"/>
      <c r="D356" s="109"/>
      <c r="E356" s="28">
        <f>SUM(E341:E355)</f>
        <v>14149906.9</v>
      </c>
      <c r="F356" s="5">
        <f>E356</f>
        <v>14149906.9</v>
      </c>
      <c r="G356" s="1"/>
      <c r="H356" s="1"/>
      <c r="I356" s="2">
        <f>SUM(H340:H355)</f>
        <v>14149906.9</v>
      </c>
      <c r="J356" s="2">
        <f>F356-I356</f>
        <v>0</v>
      </c>
      <c r="L356" s="1"/>
    </row>
    <row r="357" spans="1:12 16384:16384" s="2" customFormat="1" x14ac:dyDescent="0.2">
      <c r="A357" s="20"/>
      <c r="B357" s="49"/>
      <c r="C357" s="50"/>
      <c r="D357" s="31"/>
      <c r="E357" s="51"/>
      <c r="F357" s="1"/>
      <c r="G357" s="1"/>
      <c r="H357" s="1"/>
    </row>
    <row r="358" spans="1:12 16384:16384" s="2" customFormat="1" x14ac:dyDescent="0.2">
      <c r="A358" s="20"/>
      <c r="B358" s="21" t="s">
        <v>259</v>
      </c>
      <c r="C358" s="37">
        <v>202106135</v>
      </c>
      <c r="D358" s="35">
        <v>44350</v>
      </c>
      <c r="E358" s="36">
        <v>70000</v>
      </c>
      <c r="F358" s="1"/>
      <c r="G358" s="5"/>
      <c r="H358" s="5">
        <v>70000</v>
      </c>
      <c r="I358" s="5"/>
    </row>
    <row r="359" spans="1:12 16384:16384" s="2" customFormat="1" x14ac:dyDescent="0.2">
      <c r="A359" s="20"/>
      <c r="B359" s="21" t="s">
        <v>259</v>
      </c>
      <c r="C359" s="34" t="s">
        <v>260</v>
      </c>
      <c r="D359" s="35">
        <v>44389</v>
      </c>
      <c r="E359" s="36">
        <v>406717</v>
      </c>
      <c r="F359" s="1"/>
      <c r="G359" s="5"/>
      <c r="H359" s="5">
        <v>406717</v>
      </c>
      <c r="I359" s="5"/>
    </row>
    <row r="360" spans="1:12 16384:16384" s="2" customFormat="1" x14ac:dyDescent="0.2">
      <c r="A360" s="20"/>
      <c r="B360" s="21" t="s">
        <v>259</v>
      </c>
      <c r="C360" s="34" t="s">
        <v>261</v>
      </c>
      <c r="D360" s="35">
        <v>44418</v>
      </c>
      <c r="E360" s="36">
        <v>410117</v>
      </c>
      <c r="F360" s="1"/>
      <c r="G360" s="5">
        <v>410117</v>
      </c>
      <c r="H360" s="5">
        <v>410117</v>
      </c>
      <c r="I360" s="5"/>
    </row>
    <row r="361" spans="1:12 16384:16384" s="2" customFormat="1" x14ac:dyDescent="0.2">
      <c r="A361" s="20"/>
      <c r="B361" s="21"/>
      <c r="C361" s="34"/>
      <c r="D361" s="35"/>
      <c r="E361" s="36"/>
      <c r="F361" s="1"/>
      <c r="G361" s="5"/>
      <c r="H361" s="5"/>
      <c r="I361" s="5"/>
    </row>
    <row r="362" spans="1:12 16384:16384" s="2" customFormat="1" x14ac:dyDescent="0.2">
      <c r="A362" s="20"/>
      <c r="B362" s="109" t="s">
        <v>262</v>
      </c>
      <c r="C362" s="109"/>
      <c r="D362" s="109"/>
      <c r="E362" s="28">
        <f>SUM(E358:E361)</f>
        <v>886834</v>
      </c>
      <c r="F362" s="5">
        <f>E362</f>
        <v>886834</v>
      </c>
      <c r="G362" s="5"/>
      <c r="H362" s="5"/>
      <c r="I362" s="5"/>
    </row>
    <row r="363" spans="1:12 16384:16384" s="2" customFormat="1" x14ac:dyDescent="0.2">
      <c r="A363" s="20"/>
      <c r="B363" s="49"/>
      <c r="C363" s="50"/>
      <c r="D363" s="31"/>
      <c r="E363" s="51"/>
      <c r="F363" s="1"/>
      <c r="G363" s="5"/>
      <c r="H363" s="5"/>
      <c r="I363" s="5"/>
    </row>
    <row r="364" spans="1:12 16384:16384" s="2" customFormat="1" hidden="1" x14ac:dyDescent="0.2">
      <c r="A364" s="20"/>
      <c r="B364" s="49"/>
      <c r="C364" s="50"/>
      <c r="D364" s="31"/>
      <c r="E364" s="51"/>
      <c r="F364" s="1"/>
      <c r="G364" s="1"/>
      <c r="H364" s="1"/>
    </row>
    <row r="365" spans="1:12 16384:16384" s="2" customFormat="1" hidden="1" x14ac:dyDescent="0.2">
      <c r="A365" s="20"/>
      <c r="B365" s="49"/>
      <c r="C365" s="50"/>
      <c r="D365" s="31"/>
      <c r="E365" s="51"/>
      <c r="F365" s="1"/>
      <c r="G365" s="1"/>
      <c r="H365" s="1"/>
    </row>
    <row r="366" spans="1:12 16384:16384" s="2" customFormat="1" hidden="1" x14ac:dyDescent="0.2">
      <c r="A366" s="20"/>
      <c r="B366" s="49"/>
      <c r="C366" s="50"/>
      <c r="D366" s="31"/>
      <c r="E366" s="51"/>
      <c r="F366" s="1"/>
      <c r="G366" s="1"/>
      <c r="H366" s="1"/>
    </row>
    <row r="367" spans="1:12 16384:16384" s="2" customFormat="1" ht="12.75" customHeight="1" x14ac:dyDescent="0.2">
      <c r="A367" s="20"/>
      <c r="B367" s="21" t="s">
        <v>263</v>
      </c>
      <c r="C367" s="34" t="s">
        <v>264</v>
      </c>
      <c r="D367" s="35">
        <v>44217</v>
      </c>
      <c r="E367" s="36">
        <v>22829</v>
      </c>
      <c r="F367" s="1"/>
      <c r="G367" s="5"/>
      <c r="H367" s="5">
        <v>22829</v>
      </c>
      <c r="J367" s="1"/>
      <c r="L367" s="1"/>
    </row>
    <row r="368" spans="1:12 16384:16384" s="2" customFormat="1" ht="12.75" customHeight="1" x14ac:dyDescent="0.2">
      <c r="A368" s="20"/>
      <c r="B368" s="21" t="s">
        <v>263</v>
      </c>
      <c r="C368" s="34" t="s">
        <v>265</v>
      </c>
      <c r="D368" s="35">
        <v>44236</v>
      </c>
      <c r="E368" s="36">
        <v>30329</v>
      </c>
      <c r="F368" s="1"/>
      <c r="G368" s="5"/>
      <c r="H368" s="5">
        <v>30329</v>
      </c>
      <c r="J368" s="1"/>
      <c r="L368" s="1"/>
    </row>
    <row r="369" spans="1:12" s="2" customFormat="1" ht="12.75" customHeight="1" x14ac:dyDescent="0.2">
      <c r="A369" s="20"/>
      <c r="B369" s="21" t="s">
        <v>266</v>
      </c>
      <c r="C369" s="34" t="s">
        <v>267</v>
      </c>
      <c r="D369" s="35">
        <v>44293</v>
      </c>
      <c r="E369" s="36">
        <v>48579</v>
      </c>
      <c r="F369" s="1"/>
      <c r="G369" s="5"/>
      <c r="H369" s="5">
        <v>48579</v>
      </c>
      <c r="J369" s="1"/>
      <c r="L369" s="1"/>
    </row>
    <row r="370" spans="1:12" s="2" customFormat="1" ht="12.75" customHeight="1" x14ac:dyDescent="0.2">
      <c r="A370" s="20"/>
      <c r="B370" s="21" t="s">
        <v>268</v>
      </c>
      <c r="C370" s="37">
        <v>202104364</v>
      </c>
      <c r="D370" s="31">
        <v>44301</v>
      </c>
      <c r="E370" s="38">
        <v>10308</v>
      </c>
      <c r="F370" s="1"/>
      <c r="G370" s="5"/>
      <c r="H370" s="5">
        <v>10308</v>
      </c>
      <c r="J370" s="1"/>
      <c r="L370" s="1"/>
    </row>
    <row r="371" spans="1:12" s="2" customFormat="1" ht="12.75" customHeight="1" x14ac:dyDescent="0.2">
      <c r="A371" s="20"/>
      <c r="B371" s="21" t="s">
        <v>266</v>
      </c>
      <c r="C371" s="37">
        <v>202104462</v>
      </c>
      <c r="D371" s="31">
        <v>44309</v>
      </c>
      <c r="E371" s="38">
        <v>30329</v>
      </c>
      <c r="F371" s="1"/>
      <c r="G371" s="5"/>
      <c r="H371" s="5">
        <v>30329</v>
      </c>
      <c r="J371" s="1"/>
      <c r="L371" s="1"/>
    </row>
    <row r="372" spans="1:12" s="2" customFormat="1" ht="12.75" customHeight="1" x14ac:dyDescent="0.2">
      <c r="A372" s="20"/>
      <c r="B372" s="21" t="s">
        <v>266</v>
      </c>
      <c r="C372" s="37">
        <v>202106210</v>
      </c>
      <c r="D372" s="35">
        <v>44351</v>
      </c>
      <c r="E372" s="36">
        <v>48579</v>
      </c>
      <c r="F372" s="1"/>
      <c r="G372" s="5"/>
      <c r="H372" s="5">
        <v>48579</v>
      </c>
      <c r="J372" s="1"/>
      <c r="L372" s="1"/>
    </row>
    <row r="373" spans="1:12" s="2" customFormat="1" ht="12.75" customHeight="1" x14ac:dyDescent="0.2">
      <c r="A373" s="20"/>
      <c r="B373" s="21" t="s">
        <v>266</v>
      </c>
      <c r="C373" s="37">
        <v>202106225</v>
      </c>
      <c r="D373" s="35">
        <v>44351</v>
      </c>
      <c r="E373" s="36">
        <v>69929</v>
      </c>
      <c r="F373" s="1"/>
      <c r="G373" s="5"/>
      <c r="H373" s="5">
        <v>69929</v>
      </c>
      <c r="J373" s="1"/>
      <c r="L373" s="1"/>
    </row>
    <row r="374" spans="1:12" s="2" customFormat="1" ht="12.75" customHeight="1" x14ac:dyDescent="0.2">
      <c r="A374" s="20"/>
      <c r="B374" s="21" t="s">
        <v>269</v>
      </c>
      <c r="C374" s="37">
        <v>202106240</v>
      </c>
      <c r="D374" s="31">
        <v>44351</v>
      </c>
      <c r="E374" s="38">
        <v>10308</v>
      </c>
      <c r="F374" s="1"/>
      <c r="G374" s="5"/>
      <c r="H374" s="5">
        <v>10308</v>
      </c>
      <c r="J374" s="1"/>
      <c r="L374" s="1"/>
    </row>
    <row r="375" spans="1:12" s="2" customFormat="1" ht="12.75" customHeight="1" x14ac:dyDescent="0.2">
      <c r="A375" s="20"/>
      <c r="B375" s="21" t="s">
        <v>270</v>
      </c>
      <c r="C375" s="37">
        <v>202106254</v>
      </c>
      <c r="D375" s="35">
        <v>44351</v>
      </c>
      <c r="E375" s="36">
        <v>80000</v>
      </c>
      <c r="F375" s="1"/>
      <c r="G375" s="5"/>
      <c r="H375" s="5">
        <v>80000</v>
      </c>
      <c r="J375" s="1"/>
      <c r="L375" s="1"/>
    </row>
    <row r="376" spans="1:12" s="2" customFormat="1" ht="12.75" customHeight="1" x14ac:dyDescent="0.2">
      <c r="A376" s="20"/>
      <c r="B376" s="21" t="s">
        <v>266</v>
      </c>
      <c r="C376" s="37">
        <v>202107422</v>
      </c>
      <c r="D376" s="31">
        <v>44391</v>
      </c>
      <c r="E376" s="38">
        <v>57129</v>
      </c>
      <c r="F376" s="1"/>
      <c r="G376" s="5"/>
      <c r="H376" s="5">
        <v>57129</v>
      </c>
      <c r="J376" s="1"/>
      <c r="L376" s="1"/>
    </row>
    <row r="377" spans="1:12" s="2" customFormat="1" ht="12.75" customHeight="1" x14ac:dyDescent="0.2">
      <c r="A377" s="20"/>
      <c r="B377" s="21" t="s">
        <v>271</v>
      </c>
      <c r="C377" s="37">
        <v>202108064</v>
      </c>
      <c r="D377" s="31">
        <v>44414</v>
      </c>
      <c r="E377" s="38">
        <v>60000</v>
      </c>
      <c r="F377" s="1"/>
      <c r="G377" s="5">
        <v>60000</v>
      </c>
      <c r="H377" s="5">
        <v>60000</v>
      </c>
      <c r="J377" s="1"/>
      <c r="L377" s="1"/>
    </row>
    <row r="378" spans="1:12" s="2" customFormat="1" ht="12.75" customHeight="1" x14ac:dyDescent="0.2">
      <c r="A378" s="20"/>
      <c r="B378" s="21" t="s">
        <v>266</v>
      </c>
      <c r="C378" s="37">
        <v>202108245</v>
      </c>
      <c r="D378" s="31">
        <v>44425</v>
      </c>
      <c r="E378" s="38">
        <v>87329</v>
      </c>
      <c r="F378" s="1"/>
      <c r="G378" s="5">
        <v>87329</v>
      </c>
      <c r="H378" s="5">
        <v>87329</v>
      </c>
      <c r="J378" s="1"/>
      <c r="L378" s="1"/>
    </row>
    <row r="379" spans="1:12" s="2" customFormat="1" ht="12.75" hidden="1" customHeight="1" x14ac:dyDescent="0.2">
      <c r="A379" s="20"/>
      <c r="B379" s="21"/>
      <c r="C379" s="37"/>
      <c r="D379" s="31"/>
      <c r="E379" s="38"/>
      <c r="F379" s="1"/>
      <c r="G379" s="5"/>
      <c r="H379" s="5"/>
      <c r="J379" s="1"/>
      <c r="L379" s="1"/>
    </row>
    <row r="380" spans="1:12" s="2" customFormat="1" ht="12.75" customHeight="1" x14ac:dyDescent="0.2">
      <c r="A380" s="20"/>
      <c r="B380" s="21"/>
      <c r="C380" s="34"/>
      <c r="D380" s="35"/>
      <c r="E380" s="36"/>
      <c r="F380" s="1"/>
      <c r="G380" s="5"/>
      <c r="H380" s="5"/>
      <c r="J380" s="1"/>
      <c r="L380" s="1"/>
    </row>
    <row r="381" spans="1:12" s="2" customFormat="1" ht="10.5" customHeight="1" x14ac:dyDescent="0.2">
      <c r="A381" s="20"/>
      <c r="B381" s="109" t="s">
        <v>272</v>
      </c>
      <c r="C381" s="109"/>
      <c r="D381" s="109"/>
      <c r="E381" s="28">
        <f>SUM(E367:E380)</f>
        <v>555648</v>
      </c>
      <c r="F381" s="5">
        <f>E381</f>
        <v>555648</v>
      </c>
      <c r="G381" s="1"/>
      <c r="H381" s="1"/>
      <c r="I381" s="2">
        <f>SUM(H367:H381)</f>
        <v>555648</v>
      </c>
      <c r="J381" s="2">
        <f>F381-I381</f>
        <v>0</v>
      </c>
      <c r="L381" s="1"/>
    </row>
    <row r="382" spans="1:12" s="2" customFormat="1" ht="10.5" customHeight="1" x14ac:dyDescent="0.2">
      <c r="A382" s="20"/>
      <c r="B382" s="45"/>
      <c r="C382" s="45"/>
      <c r="D382" s="45"/>
      <c r="E382" s="32"/>
      <c r="F382" s="5"/>
      <c r="G382" s="1"/>
      <c r="H382" s="1"/>
      <c r="L382" s="1"/>
    </row>
    <row r="383" spans="1:12" s="2" customFormat="1" ht="12.75" customHeight="1" x14ac:dyDescent="0.2">
      <c r="A383" s="20"/>
      <c r="B383" s="21" t="s">
        <v>273</v>
      </c>
      <c r="C383" s="34" t="s">
        <v>274</v>
      </c>
      <c r="D383" s="35">
        <v>44228</v>
      </c>
      <c r="E383" s="36">
        <v>92250</v>
      </c>
      <c r="F383" s="1"/>
      <c r="G383" s="5"/>
      <c r="H383" s="5">
        <v>92250</v>
      </c>
      <c r="J383" s="1"/>
      <c r="L383" s="1"/>
    </row>
    <row r="384" spans="1:12" s="2" customFormat="1" ht="12.75" customHeight="1" x14ac:dyDescent="0.2">
      <c r="A384" s="20"/>
      <c r="B384" s="21" t="s">
        <v>273</v>
      </c>
      <c r="C384" s="34" t="s">
        <v>275</v>
      </c>
      <c r="D384" s="35">
        <v>44389</v>
      </c>
      <c r="E384" s="36">
        <v>36000</v>
      </c>
      <c r="F384" s="1"/>
      <c r="G384" s="5"/>
      <c r="H384" s="5">
        <v>36000</v>
      </c>
      <c r="J384" s="1"/>
      <c r="L384" s="1"/>
    </row>
    <row r="385" spans="1:12" s="2" customFormat="1" ht="12.75" customHeight="1" x14ac:dyDescent="0.2">
      <c r="A385" s="20"/>
      <c r="B385" s="21"/>
      <c r="C385" s="34"/>
      <c r="D385" s="35"/>
      <c r="E385" s="36"/>
      <c r="F385" s="1"/>
      <c r="G385" s="5"/>
      <c r="H385" s="5"/>
      <c r="J385" s="1"/>
      <c r="L385" s="1"/>
    </row>
    <row r="386" spans="1:12" s="2" customFormat="1" ht="10.5" customHeight="1" x14ac:dyDescent="0.2">
      <c r="A386" s="20"/>
      <c r="B386" s="109" t="s">
        <v>276</v>
      </c>
      <c r="C386" s="109"/>
      <c r="D386" s="109"/>
      <c r="E386" s="28">
        <f>SUM(E383:E385)</f>
        <v>128250</v>
      </c>
      <c r="F386" s="5">
        <f>E386</f>
        <v>128250</v>
      </c>
      <c r="G386" s="1"/>
      <c r="H386" s="1"/>
      <c r="I386" s="2">
        <f>SUM(H383:H386)</f>
        <v>128250</v>
      </c>
      <c r="J386" s="2">
        <f>F386-I386</f>
        <v>0</v>
      </c>
      <c r="L386" s="1"/>
    </row>
    <row r="387" spans="1:12" s="2" customFormat="1" ht="10.5" customHeight="1" x14ac:dyDescent="0.2">
      <c r="A387" s="20"/>
      <c r="B387" s="45"/>
      <c r="C387" s="45"/>
      <c r="D387" s="45"/>
      <c r="E387" s="32"/>
      <c r="F387" s="5"/>
      <c r="G387" s="1"/>
      <c r="H387" s="1"/>
      <c r="L387" s="1"/>
    </row>
    <row r="388" spans="1:12" s="2" customFormat="1" ht="12" customHeight="1" x14ac:dyDescent="0.2">
      <c r="A388" s="20"/>
      <c r="B388" s="21" t="s">
        <v>277</v>
      </c>
      <c r="C388" s="34" t="s">
        <v>31</v>
      </c>
      <c r="D388" s="35">
        <v>44256</v>
      </c>
      <c r="E388" s="36">
        <v>405817.1</v>
      </c>
      <c r="F388" s="5"/>
      <c r="G388" s="1"/>
      <c r="H388" s="5">
        <v>405817.1</v>
      </c>
      <c r="L388" s="1"/>
    </row>
    <row r="389" spans="1:12" s="2" customFormat="1" ht="10.5" customHeight="1" x14ac:dyDescent="0.2">
      <c r="A389" s="20"/>
      <c r="B389" s="21"/>
      <c r="C389" s="34"/>
      <c r="D389" s="35"/>
      <c r="E389" s="36"/>
      <c r="F389" s="5"/>
      <c r="G389" s="1"/>
      <c r="H389" s="5"/>
      <c r="L389" s="1"/>
    </row>
    <row r="390" spans="1:12" s="2" customFormat="1" ht="10.5" customHeight="1" x14ac:dyDescent="0.2">
      <c r="A390" s="20"/>
      <c r="B390" s="109" t="s">
        <v>278</v>
      </c>
      <c r="C390" s="109"/>
      <c r="D390" s="109"/>
      <c r="E390" s="28">
        <f>SUM(E388:E389)</f>
        <v>405817.1</v>
      </c>
      <c r="F390" s="5">
        <f>E390</f>
        <v>405817.1</v>
      </c>
      <c r="G390" s="1"/>
      <c r="H390" s="1"/>
      <c r="I390" s="2">
        <f>SUM(H388:H390)</f>
        <v>405817.1</v>
      </c>
      <c r="J390" s="2">
        <f>F390-I390</f>
        <v>0</v>
      </c>
      <c r="L390" s="1"/>
    </row>
    <row r="391" spans="1:12" s="2" customFormat="1" ht="10.5" customHeight="1" x14ac:dyDescent="0.2">
      <c r="A391" s="20"/>
      <c r="B391" s="45"/>
      <c r="C391" s="45"/>
      <c r="D391" s="45"/>
      <c r="E391" s="32"/>
      <c r="F391" s="5"/>
      <c r="G391" s="1"/>
      <c r="H391" s="1"/>
      <c r="L391" s="1"/>
    </row>
    <row r="392" spans="1:12" s="2" customFormat="1" x14ac:dyDescent="0.2">
      <c r="A392" s="20"/>
      <c r="B392" s="52"/>
      <c r="C392" s="53"/>
      <c r="D392" s="54"/>
      <c r="E392" s="55"/>
      <c r="F392" s="1"/>
      <c r="G392" s="1"/>
      <c r="H392" s="1"/>
    </row>
    <row r="393" spans="1:12" s="2" customFormat="1" x14ac:dyDescent="0.2">
      <c r="A393" s="20"/>
      <c r="B393" s="52" t="s">
        <v>279</v>
      </c>
      <c r="C393" s="53"/>
      <c r="D393" s="54"/>
      <c r="E393" s="55">
        <f>E26+E19+E58+E41+E53+E99+E144+E150+E156+E168+E120+E127+E246+E256+E276+E292+E299+E310+E339+E356+E362+E386+E381+E390+E68+E75</f>
        <v>3195611050.5199995</v>
      </c>
      <c r="F393" s="5">
        <f>SUM(F26:F392)</f>
        <v>1536474050.5199997</v>
      </c>
      <c r="G393" s="3"/>
      <c r="I393" s="5">
        <f>SUM(I26:I392)</f>
        <v>1533832671.5199997</v>
      </c>
      <c r="J393" s="2">
        <f>F393-I393</f>
        <v>2641379</v>
      </c>
      <c r="K393" s="2">
        <f>+E393-F8</f>
        <v>0</v>
      </c>
    </row>
    <row r="394" spans="1:12" s="2" customFormat="1" x14ac:dyDescent="0.2">
      <c r="A394" s="110" t="s">
        <v>280</v>
      </c>
      <c r="B394" s="111"/>
      <c r="C394" s="56"/>
      <c r="D394" s="27"/>
      <c r="E394" s="57">
        <f>8930803.11+1338595.25</f>
        <v>10269398.359999999</v>
      </c>
      <c r="F394" s="58"/>
      <c r="K394" s="2">
        <f>E394</f>
        <v>10269398.359999999</v>
      </c>
    </row>
    <row r="395" spans="1:12" s="2" customFormat="1" ht="13.5" thickBot="1" x14ac:dyDescent="0.25">
      <c r="A395" s="112" t="s">
        <v>281</v>
      </c>
      <c r="B395" s="113"/>
      <c r="C395" s="113"/>
      <c r="D395" s="113"/>
      <c r="E395" s="59">
        <f>+E393+E394</f>
        <v>3205880448.8799996</v>
      </c>
      <c r="F395" s="1"/>
    </row>
    <row r="396" spans="1:12" s="2" customFormat="1" x14ac:dyDescent="0.2">
      <c r="A396" s="60"/>
      <c r="B396" s="61"/>
      <c r="C396" s="61"/>
      <c r="D396" s="62"/>
      <c r="E396" s="63"/>
      <c r="F396" s="64"/>
      <c r="H396" s="1"/>
    </row>
    <row r="397" spans="1:12" s="2" customFormat="1" ht="13.5" thickBot="1" x14ac:dyDescent="0.25">
      <c r="A397" s="65" t="s">
        <v>282</v>
      </c>
      <c r="B397" s="66"/>
      <c r="C397" s="67"/>
      <c r="D397" s="68"/>
      <c r="E397" s="69"/>
      <c r="F397" s="64">
        <f>+'[3]General Ledger (2)'!$D$86</f>
        <v>1338595.25</v>
      </c>
      <c r="G397" s="1"/>
      <c r="H397" s="1"/>
      <c r="L397" s="1"/>
    </row>
    <row r="398" spans="1:12" s="2" customFormat="1" x14ac:dyDescent="0.2">
      <c r="A398" s="20"/>
      <c r="B398" s="70"/>
      <c r="C398" s="71"/>
      <c r="D398" s="72"/>
      <c r="E398" s="73"/>
      <c r="F398" s="1"/>
      <c r="G398" s="1"/>
      <c r="H398" s="1"/>
      <c r="L398" s="1"/>
    </row>
    <row r="399" spans="1:12" s="2" customFormat="1" x14ac:dyDescent="0.2">
      <c r="A399" s="20"/>
      <c r="B399" s="70" t="s">
        <v>283</v>
      </c>
      <c r="C399" s="71"/>
      <c r="D399" s="72"/>
      <c r="E399" s="74">
        <f>879680.31+448468.09</f>
        <v>1328148.4000000001</v>
      </c>
      <c r="F399" s="64"/>
      <c r="G399" s="1"/>
      <c r="H399" s="75"/>
      <c r="K399" s="2">
        <f>E399</f>
        <v>1328148.4000000001</v>
      </c>
      <c r="L399" s="1"/>
    </row>
    <row r="400" spans="1:12" s="2" customFormat="1" hidden="1" x14ac:dyDescent="0.2">
      <c r="A400" s="76"/>
      <c r="B400" s="114" t="s">
        <v>284</v>
      </c>
      <c r="C400" s="115"/>
      <c r="D400" s="116"/>
      <c r="E400" s="73">
        <f>102877.09-50+4468+28332.72+50+26627.75+11001.79+3661-176968.35</f>
        <v>0</v>
      </c>
      <c r="F400" s="1"/>
      <c r="G400" s="1"/>
      <c r="H400" s="1"/>
      <c r="L400" s="1"/>
    </row>
    <row r="401" spans="1:12" s="2" customFormat="1" hidden="1" x14ac:dyDescent="0.2">
      <c r="A401" s="76"/>
      <c r="B401" s="77"/>
      <c r="C401" s="71"/>
      <c r="D401" s="72"/>
      <c r="E401" s="73"/>
      <c r="F401" s="1"/>
      <c r="G401" s="1"/>
      <c r="H401" s="1"/>
      <c r="L401" s="1"/>
    </row>
    <row r="402" spans="1:12" s="2" customFormat="1" ht="13.5" thickBot="1" x14ac:dyDescent="0.25">
      <c r="A402" s="78"/>
      <c r="B402" s="79"/>
      <c r="C402" s="80"/>
      <c r="D402" s="81"/>
      <c r="E402" s="69"/>
      <c r="F402" s="1">
        <f>+'[3]General Ledger (2)'!$D$87</f>
        <v>-448468.09</v>
      </c>
      <c r="G402" s="1"/>
      <c r="H402" s="1"/>
      <c r="L402" s="1"/>
    </row>
    <row r="403" spans="1:12" s="2" customFormat="1" ht="15.75" thickBot="1" x14ac:dyDescent="0.25">
      <c r="A403" s="117" t="s">
        <v>285</v>
      </c>
      <c r="B403" s="118"/>
      <c r="C403" s="118"/>
      <c r="D403" s="118"/>
      <c r="E403" s="82">
        <f>+E395-E399</f>
        <v>3204552300.4799995</v>
      </c>
      <c r="F403" s="1"/>
      <c r="G403" s="83">
        <f>SUM(G9:G399)</f>
        <v>196999084.74999997</v>
      </c>
      <c r="H403" s="1" t="s">
        <v>286</v>
      </c>
      <c r="I403" s="2">
        <v>409938.06</v>
      </c>
      <c r="L403" s="1"/>
    </row>
    <row r="404" spans="1:12" s="2" customFormat="1" x14ac:dyDescent="0.2">
      <c r="A404" s="84"/>
      <c r="B404" s="85"/>
      <c r="C404" s="86"/>
      <c r="D404" s="87"/>
      <c r="E404" s="88"/>
      <c r="F404" s="1"/>
      <c r="G404" s="3"/>
      <c r="H404" s="1" t="s">
        <v>287</v>
      </c>
      <c r="I404" s="2">
        <v>475359.98</v>
      </c>
      <c r="L404" s="1"/>
    </row>
    <row r="405" spans="1:12" s="2" customFormat="1" hidden="1" x14ac:dyDescent="0.2">
      <c r="A405" s="84"/>
      <c r="B405" s="85"/>
      <c r="C405" s="86"/>
      <c r="D405" s="87"/>
      <c r="E405" s="5"/>
      <c r="F405" s="1"/>
      <c r="G405" s="3">
        <f>+G403+G404</f>
        <v>196999084.74999997</v>
      </c>
      <c r="H405" s="1" t="s">
        <v>288</v>
      </c>
      <c r="I405" s="2">
        <v>8640.4500000000007</v>
      </c>
      <c r="L405" s="1"/>
    </row>
    <row r="406" spans="1:12" s="2" customFormat="1" hidden="1" x14ac:dyDescent="0.2">
      <c r="A406" s="84"/>
      <c r="B406" s="85"/>
      <c r="C406" s="86"/>
      <c r="D406" s="87"/>
      <c r="E406" s="5"/>
      <c r="F406" s="1"/>
      <c r="G406" s="3">
        <v>1084327.48</v>
      </c>
      <c r="H406" s="89" t="s">
        <v>5</v>
      </c>
      <c r="I406" s="2">
        <f>SUM(I403:I405)</f>
        <v>893938.49</v>
      </c>
      <c r="L406" s="1"/>
    </row>
    <row r="407" spans="1:12" s="2" customFormat="1" hidden="1" x14ac:dyDescent="0.2">
      <c r="A407" s="84"/>
      <c r="B407" s="85"/>
      <c r="C407" s="86"/>
      <c r="D407" s="87"/>
      <c r="E407" s="5"/>
      <c r="F407" s="1"/>
      <c r="G407" s="90">
        <f>+G405+G406</f>
        <v>198083412.22999996</v>
      </c>
      <c r="H407" s="89" t="s">
        <v>288</v>
      </c>
      <c r="L407" s="1"/>
    </row>
    <row r="408" spans="1:12" s="2" customFormat="1" hidden="1" x14ac:dyDescent="0.2">
      <c r="A408" s="84"/>
      <c r="B408" s="85"/>
      <c r="C408" s="86"/>
      <c r="D408" s="87"/>
      <c r="E408" s="5"/>
      <c r="F408" s="3"/>
      <c r="G408" s="90">
        <f>+E403-G407</f>
        <v>3006468888.2499995</v>
      </c>
      <c r="H408" s="89"/>
      <c r="J408" s="1"/>
      <c r="L408" s="1"/>
    </row>
    <row r="409" spans="1:12" s="2" customFormat="1" x14ac:dyDescent="0.2">
      <c r="A409" s="84"/>
      <c r="B409" s="85"/>
      <c r="C409" s="86"/>
      <c r="D409" s="87"/>
      <c r="E409" s="5"/>
      <c r="F409" s="1"/>
      <c r="G409" s="91"/>
      <c r="H409" s="89"/>
      <c r="J409" s="1"/>
      <c r="L409" s="1"/>
    </row>
    <row r="410" spans="1:12" s="2" customFormat="1" x14ac:dyDescent="0.2">
      <c r="A410" s="1" t="s">
        <v>289</v>
      </c>
      <c r="B410" s="1"/>
      <c r="C410" s="119" t="s">
        <v>290</v>
      </c>
      <c r="D410" s="119"/>
      <c r="E410" s="5"/>
      <c r="F410" s="1"/>
      <c r="G410" s="85"/>
      <c r="H410" s="1"/>
      <c r="I410" s="1"/>
      <c r="J410" s="1"/>
      <c r="L410" s="1"/>
    </row>
    <row r="411" spans="1:12" s="2" customFormat="1" x14ac:dyDescent="0.2">
      <c r="A411" s="1"/>
      <c r="B411" s="1"/>
      <c r="C411" s="92"/>
      <c r="D411" s="10"/>
      <c r="E411" s="5"/>
      <c r="F411" s="1"/>
      <c r="G411" s="85"/>
      <c r="H411" s="1"/>
      <c r="I411" s="1"/>
      <c r="J411" s="1"/>
      <c r="L411" s="1"/>
    </row>
    <row r="412" spans="1:12" s="2" customFormat="1" x14ac:dyDescent="0.2">
      <c r="A412" s="1"/>
      <c r="B412" s="1"/>
      <c r="C412" s="92"/>
      <c r="D412" s="10"/>
      <c r="E412" s="5"/>
      <c r="F412" s="1"/>
      <c r="G412" s="85"/>
      <c r="H412" s="1"/>
      <c r="I412" s="1"/>
      <c r="J412" s="1"/>
      <c r="L412" s="1"/>
    </row>
    <row r="413" spans="1:12" s="2" customFormat="1" x14ac:dyDescent="0.2">
      <c r="A413" s="1"/>
      <c r="B413" s="1"/>
      <c r="C413" s="92"/>
      <c r="D413" s="10"/>
      <c r="E413" s="5"/>
      <c r="F413" s="1" t="e">
        <f>+#REF!</f>
        <v>#REF!</v>
      </c>
      <c r="G413" s="85"/>
      <c r="H413" s="1"/>
      <c r="I413" s="1"/>
      <c r="J413" s="1"/>
      <c r="L413" s="1"/>
    </row>
    <row r="414" spans="1:12" s="2" customFormat="1" x14ac:dyDescent="0.2">
      <c r="A414" s="1"/>
      <c r="B414" s="1"/>
      <c r="C414" s="92"/>
      <c r="D414" s="10"/>
      <c r="E414" s="5"/>
      <c r="F414" s="1" t="e">
        <f>+#REF!</f>
        <v>#REF!</v>
      </c>
      <c r="G414" s="85"/>
      <c r="H414" s="1"/>
      <c r="I414" s="1"/>
      <c r="J414" s="93"/>
      <c r="L414" s="1"/>
    </row>
    <row r="415" spans="1:12" s="2" customFormat="1" x14ac:dyDescent="0.2">
      <c r="A415" s="1"/>
      <c r="B415" s="1"/>
      <c r="C415" s="9"/>
      <c r="D415" s="10"/>
      <c r="E415" s="5"/>
      <c r="F415" s="1"/>
      <c r="G415" s="94"/>
      <c r="H415" s="1">
        <v>-110218.42</v>
      </c>
      <c r="I415" s="1"/>
      <c r="J415" s="1"/>
      <c r="L415" s="1"/>
    </row>
    <row r="416" spans="1:12" s="2" customFormat="1" ht="15.75" x14ac:dyDescent="0.2">
      <c r="A416" s="106" t="s">
        <v>291</v>
      </c>
      <c r="B416" s="106"/>
      <c r="C416" s="106" t="s">
        <v>292</v>
      </c>
      <c r="D416" s="106"/>
      <c r="E416" s="106"/>
      <c r="F416" s="1"/>
      <c r="G416" s="94"/>
      <c r="H416" s="1">
        <v>1770618.7000000002</v>
      </c>
      <c r="I416" s="1"/>
      <c r="J416" s="1"/>
      <c r="L416" s="1"/>
    </row>
    <row r="417" spans="1:12" s="2" customFormat="1" ht="14.25" x14ac:dyDescent="0.2">
      <c r="A417" s="107" t="s">
        <v>293</v>
      </c>
      <c r="B417" s="107"/>
      <c r="C417" s="107" t="s">
        <v>294</v>
      </c>
      <c r="D417" s="107"/>
      <c r="E417" s="107"/>
      <c r="F417" s="1"/>
      <c r="G417" s="1"/>
      <c r="H417" s="1"/>
      <c r="I417" s="1"/>
      <c r="J417" s="1"/>
      <c r="L417" s="1"/>
    </row>
    <row r="418" spans="1:12" x14ac:dyDescent="0.2">
      <c r="H418" s="93">
        <v>11139.21</v>
      </c>
    </row>
    <row r="419" spans="1:12" ht="15" x14ac:dyDescent="0.25">
      <c r="A419" s="95"/>
      <c r="B419" s="95"/>
      <c r="C419" s="95"/>
      <c r="D419" s="95"/>
      <c r="E419" s="95"/>
      <c r="F419" s="95"/>
      <c r="G419" s="95"/>
      <c r="H419" s="95"/>
      <c r="I419" s="95"/>
      <c r="J419" s="95"/>
      <c r="K419" s="95"/>
      <c r="L419" s="95"/>
    </row>
    <row r="420" spans="1:12" s="2" customFormat="1" hidden="1" x14ac:dyDescent="0.2">
      <c r="A420" s="1"/>
      <c r="B420" s="1"/>
      <c r="C420" s="1"/>
      <c r="D420" s="9"/>
      <c r="E420" s="96"/>
      <c r="F420" s="1"/>
      <c r="G420" s="1"/>
      <c r="I420" s="1"/>
      <c r="J420" s="1"/>
      <c r="L420" s="1"/>
    </row>
    <row r="421" spans="1:12" s="2" customFormat="1" hidden="1" x14ac:dyDescent="0.2">
      <c r="A421" s="1"/>
      <c r="B421" s="1"/>
      <c r="C421" s="1"/>
      <c r="D421" s="9"/>
      <c r="E421" s="96"/>
      <c r="F421" s="1"/>
      <c r="G421" s="1"/>
      <c r="H421" s="3"/>
      <c r="I421" s="1"/>
      <c r="J421" s="1"/>
      <c r="L421" s="1"/>
    </row>
    <row r="422" spans="1:12" x14ac:dyDescent="0.2">
      <c r="E422" s="96"/>
      <c r="G422" s="2"/>
      <c r="H422" s="3"/>
      <c r="I422" s="1"/>
      <c r="J422" s="1"/>
    </row>
    <row r="423" spans="1:12" x14ac:dyDescent="0.2">
      <c r="G423" s="2"/>
    </row>
    <row r="424" spans="1:12" ht="15.75" x14ac:dyDescent="0.25">
      <c r="A424" s="97" t="s">
        <v>295</v>
      </c>
      <c r="G424" s="2"/>
    </row>
    <row r="425" spans="1:12" hidden="1" x14ac:dyDescent="0.2">
      <c r="G425" s="2"/>
    </row>
    <row r="426" spans="1:12" s="9" customFormat="1" ht="14.25" x14ac:dyDescent="0.2">
      <c r="A426" s="98" t="s">
        <v>296</v>
      </c>
      <c r="B426" s="1"/>
      <c r="D426" s="103">
        <f>+E19</f>
        <v>1659137000</v>
      </c>
      <c r="E426" s="103"/>
      <c r="F426" s="1"/>
      <c r="G426" s="2"/>
      <c r="H426" s="1"/>
      <c r="I426" s="2"/>
      <c r="J426" s="2"/>
      <c r="K426" s="99"/>
      <c r="L426" s="100"/>
    </row>
    <row r="427" spans="1:12" s="9" customFormat="1" ht="14.25" x14ac:dyDescent="0.2">
      <c r="A427" s="98" t="s">
        <v>297</v>
      </c>
      <c r="B427" s="1"/>
      <c r="D427" s="108">
        <f>+F8-D426</f>
        <v>1536474050.5199995</v>
      </c>
      <c r="E427" s="108"/>
      <c r="F427" s="5">
        <f>SUM(D426:E427)</f>
        <v>3195611050.5199995</v>
      </c>
      <c r="G427" s="2"/>
      <c r="H427" s="1"/>
      <c r="I427" s="2"/>
      <c r="J427" s="2"/>
      <c r="K427" s="99"/>
      <c r="L427" s="100"/>
    </row>
    <row r="428" spans="1:12" s="9" customFormat="1" ht="14.25" x14ac:dyDescent="0.2">
      <c r="A428" s="98" t="s">
        <v>298</v>
      </c>
      <c r="B428" s="1"/>
      <c r="D428" s="103">
        <f>SUM(E394)</f>
        <v>10269398.359999999</v>
      </c>
      <c r="E428" s="103"/>
      <c r="F428" s="1"/>
      <c r="G428" s="2"/>
      <c r="H428" s="1"/>
      <c r="I428" s="2"/>
      <c r="J428" s="2"/>
      <c r="K428" s="99"/>
      <c r="L428" s="100"/>
    </row>
    <row r="429" spans="1:12" s="9" customFormat="1" ht="14.25" x14ac:dyDescent="0.2">
      <c r="A429" s="98" t="s">
        <v>299</v>
      </c>
      <c r="B429" s="1"/>
      <c r="D429" s="104">
        <f>-SUM(E399)</f>
        <v>-1328148.4000000001</v>
      </c>
      <c r="E429" s="104"/>
      <c r="F429" s="1"/>
      <c r="G429" s="2"/>
      <c r="H429" s="1"/>
      <c r="I429" s="2"/>
      <c r="J429" s="2"/>
      <c r="K429" s="99"/>
      <c r="L429" s="100"/>
    </row>
    <row r="430" spans="1:12" s="9" customFormat="1" ht="16.5" thickBot="1" x14ac:dyDescent="0.3">
      <c r="A430" s="101" t="s">
        <v>285</v>
      </c>
      <c r="B430" s="1"/>
      <c r="D430" s="105">
        <f>SUM(D426+D427+D428+D429)</f>
        <v>3204552300.4799995</v>
      </c>
      <c r="E430" s="105"/>
      <c r="F430" s="3"/>
      <c r="G430" s="2"/>
      <c r="H430" s="1"/>
      <c r="I430" s="2"/>
      <c r="J430" s="2"/>
      <c r="K430" s="99"/>
      <c r="L430" s="100"/>
    </row>
    <row r="431" spans="1:12" s="9" customFormat="1" ht="13.5" thickTop="1" x14ac:dyDescent="0.2">
      <c r="A431" s="1"/>
      <c r="B431" s="1"/>
      <c r="C431" s="1"/>
      <c r="E431" s="1"/>
      <c r="F431" s="1"/>
      <c r="G431" s="2"/>
      <c r="H431" s="1"/>
      <c r="I431" s="2"/>
      <c r="J431" s="2"/>
      <c r="K431" s="99"/>
    </row>
    <row r="432" spans="1:12" x14ac:dyDescent="0.2">
      <c r="C432" s="5"/>
      <c r="E432" s="5">
        <v>3204552300.48</v>
      </c>
    </row>
    <row r="433" spans="1:11" x14ac:dyDescent="0.2">
      <c r="E433" s="5">
        <f>+D430-E432</f>
        <v>0</v>
      </c>
    </row>
    <row r="435" spans="1:11" x14ac:dyDescent="0.2">
      <c r="E435" s="3">
        <f>+E403-D430</f>
        <v>0</v>
      </c>
    </row>
    <row r="437" spans="1:11" ht="14.25" x14ac:dyDescent="0.2">
      <c r="A437" s="98" t="s">
        <v>300</v>
      </c>
      <c r="I437" s="1"/>
      <c r="J437" s="1"/>
      <c r="K437" s="1"/>
    </row>
    <row r="438" spans="1:11" ht="14.25" x14ac:dyDescent="0.2">
      <c r="A438" s="98" t="s">
        <v>301</v>
      </c>
      <c r="I438" s="1"/>
      <c r="J438" s="1"/>
      <c r="K438" s="1"/>
    </row>
    <row r="439" spans="1:11" x14ac:dyDescent="0.2">
      <c r="A439" s="1" t="s">
        <v>302</v>
      </c>
      <c r="I439" s="1"/>
      <c r="J439" s="1"/>
      <c r="K439" s="1"/>
    </row>
    <row r="440" spans="1:11" x14ac:dyDescent="0.2">
      <c r="A440" s="1" t="s">
        <v>303</v>
      </c>
      <c r="E440" s="1">
        <f>SUM(E436:E439)</f>
        <v>0</v>
      </c>
      <c r="I440" s="1"/>
      <c r="J440" s="1"/>
      <c r="K440" s="1"/>
    </row>
    <row r="441" spans="1:11" x14ac:dyDescent="0.2">
      <c r="E441" s="93">
        <v>1923754407.3900001</v>
      </c>
    </row>
    <row r="446" spans="1:11" x14ac:dyDescent="0.2">
      <c r="E446" s="1">
        <v>1084327.48</v>
      </c>
      <c r="I446" s="1"/>
      <c r="J446" s="1"/>
      <c r="K446" s="1"/>
    </row>
    <row r="454" spans="3:8" x14ac:dyDescent="0.2">
      <c r="C454" s="1" t="s">
        <v>304</v>
      </c>
      <c r="E454" s="64">
        <f>+[2]JULY!E375</f>
        <v>3006663088.5699997</v>
      </c>
      <c r="F454" s="5">
        <f>+'[3]General Ledger (2)'!$G$24</f>
        <v>3006663088.5700002</v>
      </c>
      <c r="G454" s="5">
        <f>+E454-F454</f>
        <v>0</v>
      </c>
      <c r="H454" s="5"/>
    </row>
    <row r="455" spans="3:8" x14ac:dyDescent="0.2">
      <c r="E455" s="5">
        <f>+D430</f>
        <v>3204552300.4799995</v>
      </c>
      <c r="F455" s="5">
        <f>+'[3]General Ledger (2)'!$G$74</f>
        <v>3204552300.48</v>
      </c>
      <c r="G455" s="5">
        <f t="shared" ref="G455:G457" si="0">+E455-F455</f>
        <v>0</v>
      </c>
      <c r="H455" s="5"/>
    </row>
    <row r="456" spans="3:8" x14ac:dyDescent="0.2">
      <c r="E456" s="3">
        <f>+E454-E455</f>
        <v>-197889211.90999985</v>
      </c>
      <c r="F456" s="5"/>
      <c r="G456" s="5">
        <f t="shared" si="0"/>
        <v>-197889211.90999985</v>
      </c>
      <c r="H456" s="5"/>
    </row>
    <row r="457" spans="3:8" x14ac:dyDescent="0.2">
      <c r="F457" s="5"/>
      <c r="G457" s="5">
        <f t="shared" si="0"/>
        <v>0</v>
      </c>
      <c r="H457" s="5"/>
    </row>
    <row r="458" spans="3:8" x14ac:dyDescent="0.2">
      <c r="F458" s="5"/>
      <c r="G458" s="5"/>
      <c r="H458" s="5"/>
    </row>
    <row r="459" spans="3:8" x14ac:dyDescent="0.2">
      <c r="F459" s="5"/>
      <c r="G459" s="5"/>
      <c r="H459" s="5"/>
    </row>
    <row r="460" spans="3:8" x14ac:dyDescent="0.2">
      <c r="F460" s="5"/>
      <c r="G460" s="5"/>
      <c r="H460" s="5"/>
    </row>
    <row r="461" spans="3:8" x14ac:dyDescent="0.2">
      <c r="F461" s="5"/>
      <c r="G461" s="5"/>
      <c r="H461" s="5"/>
    </row>
    <row r="462" spans="3:8" x14ac:dyDescent="0.2">
      <c r="F462" s="5"/>
      <c r="G462" s="5"/>
      <c r="H462" s="5"/>
    </row>
  </sheetData>
  <autoFilter ref="J1:J433"/>
  <mergeCells count="45">
    <mergeCell ref="B75:D75"/>
    <mergeCell ref="A1:E1"/>
    <mergeCell ref="A2:E2"/>
    <mergeCell ref="A3:E3"/>
    <mergeCell ref="A4:E4"/>
    <mergeCell ref="A5:E5"/>
    <mergeCell ref="B19:C19"/>
    <mergeCell ref="B26:D26"/>
    <mergeCell ref="B41:D41"/>
    <mergeCell ref="B53:D53"/>
    <mergeCell ref="B58:D58"/>
    <mergeCell ref="B68:D68"/>
    <mergeCell ref="B299:D299"/>
    <mergeCell ref="B99:D99"/>
    <mergeCell ref="B120:D120"/>
    <mergeCell ref="B127:D127"/>
    <mergeCell ref="B144:D144"/>
    <mergeCell ref="B150:D150"/>
    <mergeCell ref="B156:D156"/>
    <mergeCell ref="B168:D168"/>
    <mergeCell ref="B246:D246"/>
    <mergeCell ref="B256:D256"/>
    <mergeCell ref="B276:D276"/>
    <mergeCell ref="B292:D292"/>
    <mergeCell ref="C410:D410"/>
    <mergeCell ref="B310:D310"/>
    <mergeCell ref="B339:D339"/>
    <mergeCell ref="B356:D356"/>
    <mergeCell ref="B362:D362"/>
    <mergeCell ref="B381:D381"/>
    <mergeCell ref="B386:D386"/>
    <mergeCell ref="B390:D390"/>
    <mergeCell ref="A394:B394"/>
    <mergeCell ref="A395:D395"/>
    <mergeCell ref="B400:D400"/>
    <mergeCell ref="A403:D403"/>
    <mergeCell ref="D428:E428"/>
    <mergeCell ref="D429:E429"/>
    <mergeCell ref="D430:E430"/>
    <mergeCell ref="A416:B416"/>
    <mergeCell ref="C416:E416"/>
    <mergeCell ref="A417:B417"/>
    <mergeCell ref="C417:E417"/>
    <mergeCell ref="D426:E426"/>
    <mergeCell ref="D427:E427"/>
  </mergeCells>
  <pageMargins left="0.35433070866141736" right="0.35433070866141736" top="0.39370078740157483" bottom="0.43307086614173229" header="0.23622047244094491" footer="0.23622047244094491"/>
  <pageSetup paperSize="9" scale="96" orientation="portrait" blackAndWhite="1" r:id="rId1"/>
  <headerFooter>
    <oddFooter>&amp;R&amp;"Arial,Regular"&amp;9&amp;P /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57"/>
  <sheetViews>
    <sheetView workbookViewId="0"/>
  </sheetViews>
  <sheetFormatPr defaultRowHeight="12.75" x14ac:dyDescent="0.2"/>
  <cols>
    <col min="1" max="256" width="11.42578125" style="126" customWidth="1"/>
    <col min="257" max="16384" width="9.140625" style="126"/>
  </cols>
  <sheetData>
    <row r="4" spans="4:7" ht="15" x14ac:dyDescent="0.2">
      <c r="D4" s="125" t="s">
        <v>307</v>
      </c>
    </row>
    <row r="6" spans="4:7" x14ac:dyDescent="0.2">
      <c r="D6" s="127" t="s">
        <v>308</v>
      </c>
    </row>
    <row r="7" spans="4:7" x14ac:dyDescent="0.2">
      <c r="D7" s="128" t="s">
        <v>309</v>
      </c>
    </row>
    <row r="10" spans="4:7" ht="18" x14ac:dyDescent="0.2">
      <c r="D10" s="129" t="s">
        <v>745</v>
      </c>
    </row>
    <row r="12" spans="4:7" x14ac:dyDescent="0.2">
      <c r="D12" s="128" t="s">
        <v>744</v>
      </c>
    </row>
    <row r="15" spans="4:7" x14ac:dyDescent="0.2">
      <c r="G15" s="178" t="s">
        <v>743</v>
      </c>
    </row>
    <row r="16" spans="4:7" x14ac:dyDescent="0.2">
      <c r="E16" s="128" t="s">
        <v>313</v>
      </c>
    </row>
    <row r="17" spans="1:9" x14ac:dyDescent="0.2">
      <c r="A17" s="128" t="s">
        <v>742</v>
      </c>
      <c r="C17" s="128" t="s">
        <v>741</v>
      </c>
      <c r="D17" s="128" t="s">
        <v>740</v>
      </c>
      <c r="F17" s="128" t="s">
        <v>315</v>
      </c>
      <c r="G17" s="128" t="s">
        <v>316</v>
      </c>
    </row>
    <row r="19" spans="1:9" x14ac:dyDescent="0.2">
      <c r="A19" s="130" t="s">
        <v>651</v>
      </c>
      <c r="B19" s="130" t="s">
        <v>735</v>
      </c>
      <c r="C19" s="131" t="s">
        <v>813</v>
      </c>
      <c r="D19" s="130" t="s">
        <v>320</v>
      </c>
      <c r="G19" s="177">
        <v>10104010</v>
      </c>
      <c r="H19" s="132">
        <v>300</v>
      </c>
    </row>
    <row r="20" spans="1:9" x14ac:dyDescent="0.2">
      <c r="E20" s="130" t="s">
        <v>317</v>
      </c>
      <c r="G20" s="177">
        <v>10101010</v>
      </c>
      <c r="I20" s="132">
        <v>300</v>
      </c>
    </row>
    <row r="21" spans="1:9" x14ac:dyDescent="0.2">
      <c r="F21" s="130" t="s">
        <v>812</v>
      </c>
    </row>
    <row r="23" spans="1:9" x14ac:dyDescent="0.2">
      <c r="A23" s="130" t="s">
        <v>651</v>
      </c>
      <c r="B23" s="130" t="s">
        <v>735</v>
      </c>
      <c r="C23" s="131" t="s">
        <v>811</v>
      </c>
      <c r="D23" s="130" t="s">
        <v>320</v>
      </c>
      <c r="G23" s="177">
        <v>10104010</v>
      </c>
      <c r="H23" s="132">
        <v>34114.47</v>
      </c>
    </row>
    <row r="24" spans="1:9" x14ac:dyDescent="0.2">
      <c r="E24" s="130" t="s">
        <v>317</v>
      </c>
      <c r="G24" s="177">
        <v>10101010</v>
      </c>
      <c r="I24" s="132">
        <v>34114.47</v>
      </c>
    </row>
    <row r="25" spans="1:9" x14ac:dyDescent="0.2">
      <c r="F25" s="130" t="s">
        <v>810</v>
      </c>
    </row>
    <row r="27" spans="1:9" x14ac:dyDescent="0.2">
      <c r="A27" s="130" t="s">
        <v>651</v>
      </c>
      <c r="B27" s="130" t="s">
        <v>732</v>
      </c>
      <c r="C27" s="131" t="s">
        <v>809</v>
      </c>
      <c r="D27" s="130" t="s">
        <v>320</v>
      </c>
      <c r="G27" s="177">
        <v>10104010</v>
      </c>
      <c r="H27" s="132">
        <v>42000</v>
      </c>
    </row>
    <row r="28" spans="1:9" x14ac:dyDescent="0.2">
      <c r="E28" s="130" t="s">
        <v>317</v>
      </c>
      <c r="G28" s="177">
        <v>10101010</v>
      </c>
      <c r="I28" s="132">
        <v>42000</v>
      </c>
    </row>
    <row r="29" spans="1:9" x14ac:dyDescent="0.2">
      <c r="F29" s="130" t="s">
        <v>808</v>
      </c>
    </row>
    <row r="31" spans="1:9" x14ac:dyDescent="0.2">
      <c r="A31" s="130" t="s">
        <v>651</v>
      </c>
      <c r="B31" s="130" t="s">
        <v>732</v>
      </c>
      <c r="C31" s="131" t="s">
        <v>807</v>
      </c>
      <c r="D31" s="130" t="s">
        <v>320</v>
      </c>
      <c r="G31" s="177">
        <v>10104010</v>
      </c>
      <c r="H31" s="132">
        <v>7800</v>
      </c>
    </row>
    <row r="32" spans="1:9" x14ac:dyDescent="0.2">
      <c r="E32" s="130" t="s">
        <v>317</v>
      </c>
      <c r="G32" s="177">
        <v>10101010</v>
      </c>
      <c r="I32" s="132">
        <v>7800</v>
      </c>
    </row>
    <row r="33" spans="1:9" x14ac:dyDescent="0.2">
      <c r="F33" s="130" t="s">
        <v>806</v>
      </c>
    </row>
    <row r="35" spans="1:9" x14ac:dyDescent="0.2">
      <c r="A35" s="130" t="s">
        <v>651</v>
      </c>
      <c r="B35" s="130" t="s">
        <v>732</v>
      </c>
      <c r="C35" s="131" t="s">
        <v>805</v>
      </c>
      <c r="D35" s="130" t="s">
        <v>320</v>
      </c>
      <c r="G35" s="177">
        <v>10104010</v>
      </c>
      <c r="H35" s="132">
        <v>45000</v>
      </c>
    </row>
    <row r="36" spans="1:9" x14ac:dyDescent="0.2">
      <c r="E36" s="130" t="s">
        <v>317</v>
      </c>
      <c r="G36" s="177">
        <v>10101010</v>
      </c>
      <c r="I36" s="132">
        <v>45000</v>
      </c>
    </row>
    <row r="37" spans="1:9" x14ac:dyDescent="0.2">
      <c r="F37" s="130" t="s">
        <v>804</v>
      </c>
    </row>
    <row r="39" spans="1:9" x14ac:dyDescent="0.2">
      <c r="A39" s="130" t="s">
        <v>651</v>
      </c>
      <c r="B39" s="130" t="s">
        <v>732</v>
      </c>
      <c r="C39" s="131" t="s">
        <v>803</v>
      </c>
      <c r="D39" s="130" t="s">
        <v>320</v>
      </c>
      <c r="G39" s="177">
        <v>10104010</v>
      </c>
      <c r="H39" s="132">
        <v>8343</v>
      </c>
    </row>
    <row r="40" spans="1:9" x14ac:dyDescent="0.2">
      <c r="E40" s="130" t="s">
        <v>317</v>
      </c>
      <c r="G40" s="177">
        <v>10101010</v>
      </c>
      <c r="I40" s="132">
        <v>8343</v>
      </c>
    </row>
    <row r="41" spans="1:9" x14ac:dyDescent="0.2">
      <c r="F41" s="130" t="s">
        <v>802</v>
      </c>
    </row>
    <row r="43" spans="1:9" x14ac:dyDescent="0.2">
      <c r="A43" s="130" t="s">
        <v>651</v>
      </c>
      <c r="B43" s="130" t="s">
        <v>714</v>
      </c>
      <c r="C43" s="131" t="s">
        <v>801</v>
      </c>
      <c r="D43" s="130" t="s">
        <v>320</v>
      </c>
      <c r="G43" s="177">
        <v>10104010</v>
      </c>
      <c r="H43" s="132">
        <v>600</v>
      </c>
    </row>
    <row r="44" spans="1:9" x14ac:dyDescent="0.2">
      <c r="E44" s="130" t="s">
        <v>317</v>
      </c>
      <c r="G44" s="177">
        <v>10101010</v>
      </c>
      <c r="I44" s="132">
        <v>600</v>
      </c>
    </row>
    <row r="45" spans="1:9" x14ac:dyDescent="0.2">
      <c r="F45" s="130" t="s">
        <v>800</v>
      </c>
    </row>
    <row r="47" spans="1:9" x14ac:dyDescent="0.2">
      <c r="A47" s="130" t="s">
        <v>651</v>
      </c>
      <c r="B47" s="130" t="s">
        <v>708</v>
      </c>
      <c r="C47" s="131" t="s">
        <v>799</v>
      </c>
      <c r="D47" s="130" t="s">
        <v>320</v>
      </c>
      <c r="G47" s="177">
        <v>10104010</v>
      </c>
      <c r="H47" s="132">
        <v>600</v>
      </c>
    </row>
    <row r="48" spans="1:9" x14ac:dyDescent="0.2">
      <c r="E48" s="130" t="s">
        <v>317</v>
      </c>
      <c r="G48" s="177">
        <v>10101010</v>
      </c>
      <c r="I48" s="132">
        <v>600</v>
      </c>
    </row>
    <row r="49" spans="1:9" x14ac:dyDescent="0.2">
      <c r="F49" s="130" t="s">
        <v>798</v>
      </c>
    </row>
    <row r="51" spans="1:9" x14ac:dyDescent="0.2">
      <c r="A51" s="130" t="s">
        <v>651</v>
      </c>
      <c r="B51" s="130" t="s">
        <v>708</v>
      </c>
      <c r="C51" s="131" t="s">
        <v>797</v>
      </c>
      <c r="D51" s="130" t="s">
        <v>320</v>
      </c>
      <c r="G51" s="177">
        <v>10104010</v>
      </c>
      <c r="H51" s="132">
        <v>300</v>
      </c>
    </row>
    <row r="52" spans="1:9" x14ac:dyDescent="0.2">
      <c r="E52" s="130" t="s">
        <v>317</v>
      </c>
      <c r="G52" s="177">
        <v>10101010</v>
      </c>
      <c r="I52" s="132">
        <v>300</v>
      </c>
    </row>
    <row r="53" spans="1:9" x14ac:dyDescent="0.2">
      <c r="F53" s="130" t="s">
        <v>796</v>
      </c>
    </row>
    <row r="55" spans="1:9" x14ac:dyDescent="0.2">
      <c r="A55" s="130" t="s">
        <v>651</v>
      </c>
      <c r="B55" s="130" t="s">
        <v>708</v>
      </c>
      <c r="C55" s="131" t="s">
        <v>795</v>
      </c>
      <c r="D55" s="130" t="s">
        <v>320</v>
      </c>
      <c r="G55" s="177">
        <v>10104010</v>
      </c>
      <c r="H55" s="132">
        <v>4000</v>
      </c>
    </row>
    <row r="56" spans="1:9" x14ac:dyDescent="0.2">
      <c r="E56" s="130" t="s">
        <v>317</v>
      </c>
      <c r="G56" s="177">
        <v>10101010</v>
      </c>
      <c r="I56" s="132">
        <v>4000</v>
      </c>
    </row>
    <row r="57" spans="1:9" x14ac:dyDescent="0.2">
      <c r="F57" s="130" t="s">
        <v>794</v>
      </c>
    </row>
    <row r="59" spans="1:9" x14ac:dyDescent="0.2">
      <c r="A59" s="130" t="s">
        <v>651</v>
      </c>
      <c r="B59" s="130" t="s">
        <v>708</v>
      </c>
      <c r="C59" s="131" t="s">
        <v>793</v>
      </c>
      <c r="D59" s="130" t="s">
        <v>320</v>
      </c>
      <c r="G59" s="177">
        <v>10104010</v>
      </c>
      <c r="H59" s="132">
        <v>5211.9399999999996</v>
      </c>
    </row>
    <row r="60" spans="1:9" x14ac:dyDescent="0.2">
      <c r="E60" s="130" t="s">
        <v>317</v>
      </c>
      <c r="G60" s="177">
        <v>10101010</v>
      </c>
      <c r="I60" s="132">
        <v>5211.9399999999996</v>
      </c>
    </row>
    <row r="61" spans="1:9" x14ac:dyDescent="0.2">
      <c r="F61" s="130" t="s">
        <v>792</v>
      </c>
    </row>
    <row r="63" spans="1:9" x14ac:dyDescent="0.2">
      <c r="A63" s="130" t="s">
        <v>651</v>
      </c>
      <c r="B63" s="130" t="s">
        <v>789</v>
      </c>
      <c r="C63" s="131" t="s">
        <v>791</v>
      </c>
      <c r="D63" s="130" t="s">
        <v>320</v>
      </c>
      <c r="G63" s="177">
        <v>10104010</v>
      </c>
      <c r="H63" s="132">
        <v>11333.33</v>
      </c>
    </row>
    <row r="64" spans="1:9" x14ac:dyDescent="0.2">
      <c r="E64" s="130" t="s">
        <v>317</v>
      </c>
      <c r="G64" s="177">
        <v>10101010</v>
      </c>
      <c r="I64" s="132">
        <v>11333.33</v>
      </c>
    </row>
    <row r="65" spans="1:9" x14ac:dyDescent="0.2">
      <c r="F65" s="130" t="s">
        <v>790</v>
      </c>
    </row>
    <row r="67" spans="1:9" x14ac:dyDescent="0.2">
      <c r="A67" s="130" t="s">
        <v>651</v>
      </c>
      <c r="B67" s="130" t="s">
        <v>789</v>
      </c>
      <c r="C67" s="131" t="s">
        <v>788</v>
      </c>
      <c r="D67" s="130" t="s">
        <v>320</v>
      </c>
      <c r="G67" s="177">
        <v>10104010</v>
      </c>
      <c r="H67" s="132">
        <v>1000</v>
      </c>
    </row>
    <row r="68" spans="1:9" x14ac:dyDescent="0.2">
      <c r="E68" s="130" t="s">
        <v>317</v>
      </c>
      <c r="G68" s="177">
        <v>10101010</v>
      </c>
      <c r="I68" s="132">
        <v>1000</v>
      </c>
    </row>
    <row r="69" spans="1:9" x14ac:dyDescent="0.2">
      <c r="F69" s="130" t="s">
        <v>787</v>
      </c>
    </row>
    <row r="71" spans="1:9" x14ac:dyDescent="0.2">
      <c r="A71" s="130" t="s">
        <v>651</v>
      </c>
      <c r="B71" s="130" t="s">
        <v>691</v>
      </c>
      <c r="C71" s="131" t="s">
        <v>786</v>
      </c>
      <c r="D71" s="130" t="s">
        <v>320</v>
      </c>
      <c r="G71" s="177">
        <v>10104010</v>
      </c>
      <c r="H71" s="132">
        <v>1200</v>
      </c>
    </row>
    <row r="72" spans="1:9" x14ac:dyDescent="0.2">
      <c r="E72" s="130" t="s">
        <v>317</v>
      </c>
      <c r="G72" s="177">
        <v>10101010</v>
      </c>
      <c r="I72" s="132">
        <v>1200</v>
      </c>
    </row>
    <row r="73" spans="1:9" x14ac:dyDescent="0.2">
      <c r="F73" s="130" t="s">
        <v>785</v>
      </c>
    </row>
    <row r="75" spans="1:9" x14ac:dyDescent="0.2">
      <c r="A75" s="130" t="s">
        <v>651</v>
      </c>
      <c r="B75" s="130" t="s">
        <v>691</v>
      </c>
      <c r="C75" s="131" t="s">
        <v>784</v>
      </c>
      <c r="D75" s="130" t="s">
        <v>320</v>
      </c>
      <c r="G75" s="177">
        <v>10104010</v>
      </c>
      <c r="H75" s="132">
        <v>78925</v>
      </c>
    </row>
    <row r="76" spans="1:9" x14ac:dyDescent="0.2">
      <c r="E76" s="130" t="s">
        <v>317</v>
      </c>
      <c r="G76" s="177">
        <v>10101010</v>
      </c>
      <c r="I76" s="132">
        <v>78925</v>
      </c>
    </row>
    <row r="77" spans="1:9" x14ac:dyDescent="0.2">
      <c r="F77" s="130" t="s">
        <v>783</v>
      </c>
    </row>
    <row r="79" spans="1:9" x14ac:dyDescent="0.2">
      <c r="A79" s="130" t="s">
        <v>651</v>
      </c>
      <c r="B79" s="130" t="s">
        <v>782</v>
      </c>
      <c r="C79" s="131" t="s">
        <v>781</v>
      </c>
      <c r="D79" s="130" t="s">
        <v>320</v>
      </c>
      <c r="G79" s="177">
        <v>10104010</v>
      </c>
      <c r="H79" s="132">
        <v>309.16000000000003</v>
      </c>
    </row>
    <row r="80" spans="1:9" x14ac:dyDescent="0.2">
      <c r="E80" s="130" t="s">
        <v>317</v>
      </c>
      <c r="G80" s="177">
        <v>10101010</v>
      </c>
      <c r="I80" s="132">
        <v>309.16000000000003</v>
      </c>
    </row>
    <row r="81" spans="1:9" x14ac:dyDescent="0.2">
      <c r="F81" s="130" t="s">
        <v>780</v>
      </c>
    </row>
    <row r="83" spans="1:9" x14ac:dyDescent="0.2">
      <c r="A83" s="130" t="s">
        <v>651</v>
      </c>
      <c r="B83" s="130" t="s">
        <v>779</v>
      </c>
      <c r="C83" s="131" t="s">
        <v>778</v>
      </c>
      <c r="D83" s="130" t="s">
        <v>320</v>
      </c>
      <c r="G83" s="177">
        <v>10104010</v>
      </c>
      <c r="H83" s="132">
        <v>2000</v>
      </c>
    </row>
    <row r="84" spans="1:9" x14ac:dyDescent="0.2">
      <c r="E84" s="130" t="s">
        <v>317</v>
      </c>
      <c r="G84" s="177">
        <v>10101010</v>
      </c>
      <c r="I84" s="132">
        <v>2000</v>
      </c>
    </row>
    <row r="85" spans="1:9" x14ac:dyDescent="0.2">
      <c r="F85" s="130" t="s">
        <v>777</v>
      </c>
    </row>
    <row r="87" spans="1:9" x14ac:dyDescent="0.2">
      <c r="A87" s="130" t="s">
        <v>651</v>
      </c>
      <c r="B87" s="130" t="s">
        <v>668</v>
      </c>
      <c r="C87" s="131" t="s">
        <v>776</v>
      </c>
      <c r="D87" s="130" t="s">
        <v>320</v>
      </c>
      <c r="G87" s="177">
        <v>10104010</v>
      </c>
      <c r="H87" s="132">
        <v>2000</v>
      </c>
    </row>
    <row r="88" spans="1:9" x14ac:dyDescent="0.2">
      <c r="E88" s="130" t="s">
        <v>317</v>
      </c>
      <c r="G88" s="177">
        <v>10101010</v>
      </c>
      <c r="I88" s="132">
        <v>2000</v>
      </c>
    </row>
    <row r="89" spans="1:9" x14ac:dyDescent="0.2">
      <c r="F89" s="130" t="s">
        <v>775</v>
      </c>
    </row>
    <row r="91" spans="1:9" x14ac:dyDescent="0.2">
      <c r="A91" s="130" t="s">
        <v>651</v>
      </c>
      <c r="B91" s="130" t="s">
        <v>449</v>
      </c>
      <c r="C91" s="131" t="s">
        <v>774</v>
      </c>
      <c r="D91" s="130" t="s">
        <v>320</v>
      </c>
      <c r="G91" s="177">
        <v>10104010</v>
      </c>
      <c r="H91" s="132">
        <v>10874</v>
      </c>
    </row>
    <row r="92" spans="1:9" x14ac:dyDescent="0.2">
      <c r="E92" s="130" t="s">
        <v>317</v>
      </c>
      <c r="G92" s="177">
        <v>10101010</v>
      </c>
      <c r="I92" s="132">
        <v>10874</v>
      </c>
    </row>
    <row r="93" spans="1:9" x14ac:dyDescent="0.2">
      <c r="F93" s="130" t="s">
        <v>773</v>
      </c>
    </row>
    <row r="95" spans="1:9" x14ac:dyDescent="0.2">
      <c r="A95" s="130" t="s">
        <v>651</v>
      </c>
      <c r="B95" s="130" t="s">
        <v>449</v>
      </c>
      <c r="C95" s="131" t="s">
        <v>772</v>
      </c>
      <c r="D95" s="130" t="s">
        <v>320</v>
      </c>
      <c r="G95" s="177">
        <v>10104010</v>
      </c>
      <c r="H95" s="132">
        <v>3728.5</v>
      </c>
    </row>
    <row r="96" spans="1:9" x14ac:dyDescent="0.2">
      <c r="E96" s="130" t="s">
        <v>317</v>
      </c>
      <c r="G96" s="177">
        <v>10101010</v>
      </c>
      <c r="I96" s="132">
        <v>3728.5</v>
      </c>
    </row>
    <row r="97" spans="1:9" x14ac:dyDescent="0.2">
      <c r="F97" s="130" t="s">
        <v>771</v>
      </c>
    </row>
    <row r="99" spans="1:9" x14ac:dyDescent="0.2">
      <c r="A99" s="130" t="s">
        <v>651</v>
      </c>
      <c r="B99" s="130" t="s">
        <v>449</v>
      </c>
      <c r="C99" s="131" t="s">
        <v>770</v>
      </c>
      <c r="D99" s="130" t="s">
        <v>320</v>
      </c>
      <c r="G99" s="177">
        <v>10104010</v>
      </c>
      <c r="H99" s="132">
        <v>30000</v>
      </c>
    </row>
    <row r="100" spans="1:9" x14ac:dyDescent="0.2">
      <c r="E100" s="130" t="s">
        <v>317</v>
      </c>
      <c r="G100" s="177">
        <v>10101010</v>
      </c>
      <c r="I100" s="132">
        <v>30000</v>
      </c>
    </row>
    <row r="101" spans="1:9" x14ac:dyDescent="0.2">
      <c r="F101" s="130" t="s">
        <v>769</v>
      </c>
    </row>
    <row r="103" spans="1:9" x14ac:dyDescent="0.2">
      <c r="A103" s="130" t="s">
        <v>651</v>
      </c>
      <c r="B103" s="130" t="s">
        <v>449</v>
      </c>
      <c r="C103" s="131" t="s">
        <v>768</v>
      </c>
      <c r="D103" s="130" t="s">
        <v>320</v>
      </c>
      <c r="G103" s="177">
        <v>10104010</v>
      </c>
      <c r="H103" s="132">
        <v>13144.75</v>
      </c>
    </row>
    <row r="104" spans="1:9" x14ac:dyDescent="0.2">
      <c r="E104" s="130" t="s">
        <v>317</v>
      </c>
      <c r="G104" s="177">
        <v>10101010</v>
      </c>
      <c r="I104" s="132">
        <v>13144.75</v>
      </c>
    </row>
    <row r="105" spans="1:9" x14ac:dyDescent="0.2">
      <c r="F105" s="130" t="s">
        <v>767</v>
      </c>
    </row>
    <row r="107" spans="1:9" x14ac:dyDescent="0.2">
      <c r="A107" s="130" t="s">
        <v>651</v>
      </c>
      <c r="B107" s="130" t="s">
        <v>449</v>
      </c>
      <c r="C107" s="131" t="s">
        <v>766</v>
      </c>
      <c r="D107" s="130" t="s">
        <v>320</v>
      </c>
      <c r="G107" s="177">
        <v>10104010</v>
      </c>
      <c r="H107" s="132">
        <v>2139.2800000000002</v>
      </c>
    </row>
    <row r="108" spans="1:9" x14ac:dyDescent="0.2">
      <c r="E108" s="130" t="s">
        <v>317</v>
      </c>
      <c r="G108" s="177">
        <v>10101010</v>
      </c>
      <c r="I108" s="132">
        <v>2139.2800000000002</v>
      </c>
    </row>
    <row r="109" spans="1:9" x14ac:dyDescent="0.2">
      <c r="F109" s="130" t="s">
        <v>765</v>
      </c>
    </row>
    <row r="111" spans="1:9" x14ac:dyDescent="0.2">
      <c r="A111" s="130" t="s">
        <v>651</v>
      </c>
      <c r="B111" s="130" t="s">
        <v>449</v>
      </c>
      <c r="C111" s="131" t="s">
        <v>764</v>
      </c>
      <c r="D111" s="130" t="s">
        <v>320</v>
      </c>
      <c r="G111" s="177">
        <v>10104010</v>
      </c>
      <c r="H111" s="132">
        <v>7200</v>
      </c>
    </row>
    <row r="112" spans="1:9" x14ac:dyDescent="0.2">
      <c r="E112" s="130" t="s">
        <v>317</v>
      </c>
      <c r="G112" s="177">
        <v>10101010</v>
      </c>
      <c r="I112" s="132">
        <v>7200</v>
      </c>
    </row>
    <row r="113" spans="1:9" x14ac:dyDescent="0.2">
      <c r="F113" s="130" t="s">
        <v>763</v>
      </c>
    </row>
    <row r="115" spans="1:9" x14ac:dyDescent="0.2">
      <c r="A115" s="130" t="s">
        <v>651</v>
      </c>
      <c r="B115" s="130" t="s">
        <v>449</v>
      </c>
      <c r="C115" s="131" t="s">
        <v>762</v>
      </c>
      <c r="D115" s="130" t="s">
        <v>320</v>
      </c>
      <c r="G115" s="177">
        <v>10104010</v>
      </c>
      <c r="H115" s="132">
        <v>1259500</v>
      </c>
    </row>
    <row r="116" spans="1:9" x14ac:dyDescent="0.2">
      <c r="E116" s="130" t="s">
        <v>317</v>
      </c>
      <c r="G116" s="177">
        <v>10101010</v>
      </c>
      <c r="I116" s="132">
        <v>1259500</v>
      </c>
    </row>
    <row r="117" spans="1:9" x14ac:dyDescent="0.2">
      <c r="F117" s="130" t="s">
        <v>761</v>
      </c>
    </row>
    <row r="119" spans="1:9" x14ac:dyDescent="0.2">
      <c r="A119" s="130" t="s">
        <v>651</v>
      </c>
      <c r="B119" s="130" t="s">
        <v>449</v>
      </c>
      <c r="C119" s="131" t="s">
        <v>760</v>
      </c>
      <c r="D119" s="130" t="s">
        <v>320</v>
      </c>
      <c r="G119" s="177">
        <v>10104010</v>
      </c>
      <c r="H119" s="132">
        <v>1460</v>
      </c>
    </row>
    <row r="120" spans="1:9" x14ac:dyDescent="0.2">
      <c r="E120" s="130" t="s">
        <v>317</v>
      </c>
      <c r="G120" s="177">
        <v>10101010</v>
      </c>
      <c r="I120" s="132">
        <v>1460</v>
      </c>
    </row>
    <row r="121" spans="1:9" x14ac:dyDescent="0.2">
      <c r="F121" s="130" t="s">
        <v>759</v>
      </c>
    </row>
    <row r="123" spans="1:9" x14ac:dyDescent="0.2">
      <c r="A123" s="130" t="s">
        <v>651</v>
      </c>
      <c r="B123" s="130" t="s">
        <v>756</v>
      </c>
      <c r="C123" s="131" t="s">
        <v>758</v>
      </c>
      <c r="D123" s="130" t="s">
        <v>320</v>
      </c>
      <c r="G123" s="177">
        <v>10104010</v>
      </c>
      <c r="H123" s="132">
        <v>24000</v>
      </c>
    </row>
    <row r="124" spans="1:9" x14ac:dyDescent="0.2">
      <c r="E124" s="130" t="s">
        <v>317</v>
      </c>
      <c r="G124" s="177">
        <v>10101010</v>
      </c>
      <c r="I124" s="132">
        <v>24000</v>
      </c>
    </row>
    <row r="125" spans="1:9" x14ac:dyDescent="0.2">
      <c r="F125" s="130" t="s">
        <v>757</v>
      </c>
    </row>
    <row r="127" spans="1:9" x14ac:dyDescent="0.2">
      <c r="A127" s="130" t="s">
        <v>651</v>
      </c>
      <c r="B127" s="130" t="s">
        <v>756</v>
      </c>
      <c r="C127" s="131" t="s">
        <v>755</v>
      </c>
      <c r="D127" s="130" t="s">
        <v>320</v>
      </c>
      <c r="G127" s="177">
        <v>10104010</v>
      </c>
      <c r="H127" s="132">
        <v>5019.97</v>
      </c>
    </row>
    <row r="128" spans="1:9" x14ac:dyDescent="0.2">
      <c r="E128" s="130" t="s">
        <v>317</v>
      </c>
      <c r="G128" s="177">
        <v>10101010</v>
      </c>
      <c r="I128" s="132">
        <v>5019.97</v>
      </c>
    </row>
    <row r="129" spans="1:9" x14ac:dyDescent="0.2">
      <c r="F129" s="130" t="s">
        <v>754</v>
      </c>
    </row>
    <row r="131" spans="1:9" x14ac:dyDescent="0.2">
      <c r="A131" s="130" t="s">
        <v>651</v>
      </c>
      <c r="B131" s="130" t="s">
        <v>749</v>
      </c>
      <c r="C131" s="131" t="s">
        <v>753</v>
      </c>
      <c r="D131" s="130" t="s">
        <v>320</v>
      </c>
      <c r="G131" s="177">
        <v>10104010</v>
      </c>
      <c r="H131" s="132">
        <v>2100</v>
      </c>
    </row>
    <row r="132" spans="1:9" x14ac:dyDescent="0.2">
      <c r="E132" s="130" t="s">
        <v>317</v>
      </c>
      <c r="G132" s="177">
        <v>10101010</v>
      </c>
      <c r="I132" s="132">
        <v>2100</v>
      </c>
    </row>
    <row r="133" spans="1:9" x14ac:dyDescent="0.2">
      <c r="F133" s="130" t="s">
        <v>752</v>
      </c>
    </row>
    <row r="135" spans="1:9" x14ac:dyDescent="0.2">
      <c r="A135" s="130" t="s">
        <v>651</v>
      </c>
      <c r="B135" s="130" t="s">
        <v>749</v>
      </c>
      <c r="C135" s="131" t="s">
        <v>751</v>
      </c>
      <c r="D135" s="130" t="s">
        <v>320</v>
      </c>
      <c r="G135" s="177">
        <v>10104010</v>
      </c>
      <c r="H135" s="132">
        <v>10062.879999999999</v>
      </c>
    </row>
    <row r="136" spans="1:9" x14ac:dyDescent="0.2">
      <c r="E136" s="130" t="s">
        <v>317</v>
      </c>
      <c r="G136" s="177">
        <v>10101010</v>
      </c>
      <c r="I136" s="132">
        <v>10062.879999999999</v>
      </c>
    </row>
    <row r="137" spans="1:9" x14ac:dyDescent="0.2">
      <c r="F137" s="130" t="s">
        <v>750</v>
      </c>
    </row>
    <row r="139" spans="1:9" x14ac:dyDescent="0.2">
      <c r="A139" s="130" t="s">
        <v>651</v>
      </c>
      <c r="B139" s="130" t="s">
        <v>749</v>
      </c>
      <c r="C139" s="131" t="s">
        <v>748</v>
      </c>
      <c r="D139" s="130" t="s">
        <v>320</v>
      </c>
      <c r="G139" s="177">
        <v>10104010</v>
      </c>
      <c r="H139" s="132">
        <v>13263.28</v>
      </c>
    </row>
    <row r="140" spans="1:9" x14ac:dyDescent="0.2">
      <c r="E140" s="130" t="s">
        <v>317</v>
      </c>
      <c r="G140" s="177">
        <v>10101010</v>
      </c>
      <c r="I140" s="132">
        <v>13263.28</v>
      </c>
    </row>
    <row r="141" spans="1:9" x14ac:dyDescent="0.2">
      <c r="F141" s="130" t="s">
        <v>747</v>
      </c>
    </row>
    <row r="144" spans="1:9" x14ac:dyDescent="0.2">
      <c r="C144" s="134" t="s">
        <v>303</v>
      </c>
      <c r="E144" s="132">
        <v>1627529.56</v>
      </c>
      <c r="F144" s="132">
        <v>1627529.56</v>
      </c>
    </row>
    <row r="149" spans="1:7" x14ac:dyDescent="0.2">
      <c r="D149" s="135" t="s">
        <v>428</v>
      </c>
    </row>
    <row r="152" spans="1:7" x14ac:dyDescent="0.2">
      <c r="F152" s="136" t="s">
        <v>292</v>
      </c>
    </row>
    <row r="153" spans="1:7" x14ac:dyDescent="0.2">
      <c r="F153" s="131" t="s">
        <v>294</v>
      </c>
    </row>
    <row r="155" spans="1:7" x14ac:dyDescent="0.2">
      <c r="F155" s="131" t="s">
        <v>429</v>
      </c>
    </row>
    <row r="157" spans="1:7" x14ac:dyDescent="0.2">
      <c r="A157" s="137" t="s">
        <v>746</v>
      </c>
      <c r="G157" s="138" t="s">
        <v>431</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86"/>
  <sheetViews>
    <sheetView view="pageBreakPreview" zoomScale="115" zoomScaleNormal="100" zoomScaleSheetLayoutView="115" workbookViewId="0">
      <pane ySplit="8" topLeftCell="A50" activePane="bottomLeft" state="frozen"/>
      <selection activeCell="H130" sqref="H130"/>
      <selection pane="bottomLeft" activeCell="A87" sqref="A87:B94"/>
    </sheetView>
  </sheetViews>
  <sheetFormatPr defaultColWidth="9.140625" defaultRowHeight="12.75" x14ac:dyDescent="0.2"/>
  <cols>
    <col min="1" max="1" width="17.28515625" style="1" customWidth="1"/>
    <col min="2" max="2" width="31.5703125" style="1" customWidth="1"/>
    <col min="3" max="3" width="22.140625" style="1" customWidth="1"/>
    <col min="4" max="4" width="10.42578125" style="9" customWidth="1"/>
    <col min="5" max="5" width="18" style="1" customWidth="1"/>
    <col min="6" max="6" width="20" style="1" customWidth="1"/>
    <col min="7" max="7" width="17.85546875" style="1" bestFit="1" customWidth="1"/>
    <col min="8" max="8" width="17.140625" style="1" customWidth="1"/>
    <col min="9" max="11" width="16.5703125" style="2" customWidth="1"/>
    <col min="12" max="12" width="15.42578125" style="1" bestFit="1" customWidth="1"/>
    <col min="13" max="13" width="13.140625" style="1" bestFit="1" customWidth="1"/>
    <col min="14" max="14" width="12.28515625" style="1" bestFit="1" customWidth="1"/>
    <col min="15" max="16384" width="9.140625" style="1"/>
  </cols>
  <sheetData>
    <row r="1" spans="1:14" ht="15.75" x14ac:dyDescent="0.25">
      <c r="A1" s="123" t="s">
        <v>0</v>
      </c>
      <c r="B1" s="123"/>
      <c r="C1" s="123"/>
      <c r="D1" s="123"/>
      <c r="E1" s="123"/>
    </row>
    <row r="2" spans="1:14" s="2" customFormat="1" ht="15.75" x14ac:dyDescent="0.25">
      <c r="A2" s="123" t="s">
        <v>1</v>
      </c>
      <c r="B2" s="123"/>
      <c r="C2" s="123"/>
      <c r="D2" s="123"/>
      <c r="E2" s="123"/>
      <c r="F2" s="1"/>
      <c r="G2" s="3"/>
      <c r="H2" s="1"/>
      <c r="I2" s="2" t="e">
        <f>+I3-I4</f>
        <v>#REF!</v>
      </c>
    </row>
    <row r="3" spans="1:14" s="2" customFormat="1" ht="15.75" x14ac:dyDescent="0.25">
      <c r="A3" s="123" t="s">
        <v>305</v>
      </c>
      <c r="B3" s="123"/>
      <c r="C3" s="123"/>
      <c r="D3" s="123"/>
      <c r="E3" s="123"/>
      <c r="F3" s="1"/>
      <c r="G3" s="3">
        <f>+G5-G4</f>
        <v>-31975534.77</v>
      </c>
      <c r="H3" s="1"/>
      <c r="I3" s="2">
        <f>+E35</f>
        <v>100328192.59</v>
      </c>
      <c r="K3" s="2">
        <f>+'[1]General Ledger'!$G$61</f>
        <v>520876019.16999996</v>
      </c>
      <c r="N3" s="102">
        <v>772399.9</v>
      </c>
    </row>
    <row r="4" spans="1:14" s="2" customFormat="1" ht="15.75" x14ac:dyDescent="0.25">
      <c r="A4" s="123" t="s">
        <v>3</v>
      </c>
      <c r="B4" s="123"/>
      <c r="C4" s="123"/>
      <c r="D4" s="123"/>
      <c r="E4" s="123"/>
      <c r="F4" s="1"/>
      <c r="G4" s="5">
        <f>+[4]xx!F1</f>
        <v>31975534.77</v>
      </c>
      <c r="H4" s="1"/>
      <c r="I4" s="2" t="e">
        <f>SUM(I5:I7)</f>
        <v>#REF!</v>
      </c>
    </row>
    <row r="5" spans="1:14" s="2" customFormat="1" ht="15" x14ac:dyDescent="0.2">
      <c r="A5" s="124" t="s">
        <v>4</v>
      </c>
      <c r="B5" s="124"/>
      <c r="C5" s="124"/>
      <c r="D5" s="124"/>
      <c r="E5" s="124"/>
      <c r="F5" s="1"/>
      <c r="G5" s="5">
        <f>+G43</f>
        <v>0</v>
      </c>
      <c r="H5" s="1" t="s">
        <v>5</v>
      </c>
      <c r="I5" s="2">
        <f>+E34</f>
        <v>3105823.0599999996</v>
      </c>
    </row>
    <row r="6" spans="1:14" s="2" customFormat="1" x14ac:dyDescent="0.2">
      <c r="A6" s="6"/>
      <c r="B6" s="6"/>
      <c r="C6" s="6"/>
      <c r="D6" s="7"/>
      <c r="E6" s="6"/>
      <c r="F6" s="1"/>
      <c r="G6" s="1" t="s">
        <v>6</v>
      </c>
      <c r="H6" s="1" t="s">
        <v>7</v>
      </c>
      <c r="I6" s="2">
        <f>SUM(H10:H33)</f>
        <v>73910089.980000004</v>
      </c>
      <c r="K6" s="2">
        <f>+D67</f>
        <v>97222369.530000001</v>
      </c>
      <c r="L6" s="2">
        <f>+I6-K6</f>
        <v>-23312279.549999997</v>
      </c>
    </row>
    <row r="7" spans="1:14" s="2" customFormat="1" ht="13.5" thickBot="1" x14ac:dyDescent="0.25">
      <c r="A7" s="8" t="s">
        <v>8</v>
      </c>
      <c r="B7" s="1"/>
      <c r="C7" s="9"/>
      <c r="D7" s="10"/>
      <c r="E7" s="9"/>
      <c r="F7" s="1" t="s">
        <v>7</v>
      </c>
      <c r="G7" s="1"/>
      <c r="H7" s="1" t="s">
        <v>9</v>
      </c>
      <c r="I7" s="2" t="e">
        <f>+#REF!</f>
        <v>#REF!</v>
      </c>
    </row>
    <row r="8" spans="1:14" s="2" customFormat="1" ht="20.25" customHeight="1" thickBot="1" x14ac:dyDescent="0.25">
      <c r="A8" s="11" t="s">
        <v>10</v>
      </c>
      <c r="B8" s="12" t="s">
        <v>11</v>
      </c>
      <c r="C8" s="12" t="s">
        <v>12</v>
      </c>
      <c r="D8" s="13" t="s">
        <v>13</v>
      </c>
      <c r="E8" s="14" t="s">
        <v>14</v>
      </c>
      <c r="F8" s="5">
        <f>SUM(F9:F33)</f>
        <v>97222369.530000001</v>
      </c>
      <c r="G8" s="1"/>
      <c r="H8" s="1"/>
      <c r="I8" s="2" t="s">
        <v>7</v>
      </c>
    </row>
    <row r="9" spans="1:14" s="2" customFormat="1" x14ac:dyDescent="0.2">
      <c r="A9" s="15" t="s">
        <v>15</v>
      </c>
      <c r="B9" s="16"/>
      <c r="C9" s="17"/>
      <c r="D9" s="18"/>
      <c r="E9" s="19"/>
      <c r="F9" s="1"/>
      <c r="G9" s="1"/>
      <c r="H9" s="1"/>
    </row>
    <row r="10" spans="1:14" s="2" customFormat="1" ht="12.75" customHeight="1" x14ac:dyDescent="0.2">
      <c r="A10" s="20"/>
      <c r="B10" s="33"/>
      <c r="C10" s="39"/>
      <c r="D10" s="31"/>
      <c r="E10" s="38"/>
      <c r="F10" s="1"/>
      <c r="G10" s="1"/>
      <c r="H10" s="1"/>
    </row>
    <row r="11" spans="1:14" s="2" customFormat="1" ht="12.75" hidden="1" customHeight="1" x14ac:dyDescent="0.2">
      <c r="A11" s="20"/>
      <c r="B11" s="33"/>
      <c r="C11" s="39"/>
      <c r="D11" s="31"/>
      <c r="E11" s="38"/>
      <c r="F11" s="1"/>
      <c r="G11" s="1"/>
      <c r="H11" s="1"/>
    </row>
    <row r="12" spans="1:14" s="2" customFormat="1" ht="12.75" hidden="1" customHeight="1" x14ac:dyDescent="0.2">
      <c r="A12" s="20"/>
      <c r="B12" s="33"/>
      <c r="C12" s="39"/>
      <c r="D12" s="31"/>
      <c r="E12" s="38"/>
      <c r="F12" s="1"/>
      <c r="G12" s="1"/>
      <c r="H12" s="1"/>
    </row>
    <row r="13" spans="1:14" s="2" customFormat="1" ht="12.75" hidden="1" customHeight="1" x14ac:dyDescent="0.2">
      <c r="A13" s="20"/>
      <c r="B13" s="33"/>
      <c r="C13" s="39"/>
      <c r="D13" s="31"/>
      <c r="E13" s="38"/>
      <c r="F13" s="1"/>
      <c r="G13" s="1"/>
      <c r="H13" s="1"/>
    </row>
    <row r="14" spans="1:14" s="2" customFormat="1" ht="12.75" hidden="1" customHeight="1" x14ac:dyDescent="0.2">
      <c r="A14" s="20"/>
      <c r="B14" s="33"/>
      <c r="C14" s="39"/>
      <c r="D14" s="31"/>
      <c r="E14" s="38"/>
      <c r="F14" s="1"/>
      <c r="G14" s="1"/>
      <c r="H14" s="1"/>
    </row>
    <row r="15" spans="1:14" s="2" customFormat="1" ht="12.75" customHeight="1" x14ac:dyDescent="0.2">
      <c r="A15" s="20"/>
      <c r="B15" s="33" t="s">
        <v>67</v>
      </c>
      <c r="C15" s="39" t="s">
        <v>68</v>
      </c>
      <c r="D15" s="31">
        <v>44223</v>
      </c>
      <c r="E15" s="38">
        <v>9163399.4499999993</v>
      </c>
      <c r="F15" s="1"/>
      <c r="G15" s="5"/>
      <c r="H15" s="5">
        <v>9163399.4499999993</v>
      </c>
    </row>
    <row r="16" spans="1:14" s="2" customFormat="1" ht="12.75" customHeight="1" x14ac:dyDescent="0.2">
      <c r="A16" s="20"/>
      <c r="B16" s="33" t="s">
        <v>69</v>
      </c>
      <c r="C16" s="39" t="s">
        <v>70</v>
      </c>
      <c r="D16" s="31">
        <v>44253</v>
      </c>
      <c r="E16" s="38">
        <v>744000</v>
      </c>
      <c r="F16" s="1"/>
      <c r="G16" s="5"/>
      <c r="H16" s="5">
        <v>744000</v>
      </c>
    </row>
    <row r="17" spans="1:10" s="2" customFormat="1" ht="12.75" customHeight="1" x14ac:dyDescent="0.2">
      <c r="A17" s="20"/>
      <c r="B17" s="33" t="s">
        <v>71</v>
      </c>
      <c r="C17" s="39" t="s">
        <v>70</v>
      </c>
      <c r="D17" s="31">
        <v>44253</v>
      </c>
      <c r="E17" s="38">
        <v>10145582.41</v>
      </c>
      <c r="F17" s="1"/>
      <c r="G17" s="5"/>
      <c r="H17" s="5">
        <v>10145582.41</v>
      </c>
    </row>
    <row r="18" spans="1:10" s="2" customFormat="1" ht="12.75" customHeight="1" x14ac:dyDescent="0.2">
      <c r="A18" s="20"/>
      <c r="B18" s="33" t="s">
        <v>67</v>
      </c>
      <c r="C18" s="39" t="s">
        <v>70</v>
      </c>
      <c r="D18" s="31">
        <v>44253</v>
      </c>
      <c r="E18" s="38">
        <v>3814006</v>
      </c>
      <c r="F18" s="1"/>
      <c r="G18" s="5"/>
      <c r="H18" s="5">
        <v>3814006</v>
      </c>
    </row>
    <row r="19" spans="1:10" s="2" customFormat="1" ht="12.75" customHeight="1" x14ac:dyDescent="0.2">
      <c r="A19" s="20"/>
      <c r="B19" s="33" t="s">
        <v>71</v>
      </c>
      <c r="C19" s="39" t="s">
        <v>72</v>
      </c>
      <c r="D19" s="31">
        <v>44302</v>
      </c>
      <c r="E19" s="38">
        <v>17171164.82</v>
      </c>
      <c r="F19" s="1"/>
      <c r="G19" s="5"/>
      <c r="H19" s="5">
        <v>17171164.82</v>
      </c>
    </row>
    <row r="20" spans="1:10" s="2" customFormat="1" ht="12.75" customHeight="1" x14ac:dyDescent="0.2">
      <c r="A20" s="20"/>
      <c r="B20" s="33" t="s">
        <v>69</v>
      </c>
      <c r="C20" s="39" t="s">
        <v>72</v>
      </c>
      <c r="D20" s="31">
        <v>44302</v>
      </c>
      <c r="E20" s="38">
        <v>10939704.92</v>
      </c>
      <c r="F20" s="1"/>
      <c r="G20" s="5"/>
      <c r="H20" s="5">
        <v>10939704.92</v>
      </c>
    </row>
    <row r="21" spans="1:10" s="2" customFormat="1" ht="12.75" customHeight="1" x14ac:dyDescent="0.2">
      <c r="A21" s="20"/>
      <c r="B21" s="33" t="s">
        <v>73</v>
      </c>
      <c r="C21" s="39" t="s">
        <v>72</v>
      </c>
      <c r="D21" s="31">
        <v>44302</v>
      </c>
      <c r="E21" s="38">
        <v>1566616.67</v>
      </c>
      <c r="F21" s="1"/>
      <c r="G21" s="5"/>
      <c r="H21" s="5">
        <v>1566616.67</v>
      </c>
    </row>
    <row r="22" spans="1:10" s="2" customFormat="1" ht="12.75" customHeight="1" x14ac:dyDescent="0.2">
      <c r="A22" s="20"/>
      <c r="B22" s="33" t="s">
        <v>71</v>
      </c>
      <c r="C22" s="39" t="s">
        <v>74</v>
      </c>
      <c r="D22" s="31">
        <v>44337</v>
      </c>
      <c r="E22" s="38">
        <v>15472873.41</v>
      </c>
      <c r="F22" s="1"/>
      <c r="G22" s="5"/>
      <c r="H22" s="5">
        <v>15472873.41</v>
      </c>
    </row>
    <row r="23" spans="1:10" s="2" customFormat="1" ht="12.75" customHeight="1" x14ac:dyDescent="0.2">
      <c r="A23" s="20"/>
      <c r="B23" s="33" t="s">
        <v>69</v>
      </c>
      <c r="C23" s="39" t="s">
        <v>74</v>
      </c>
      <c r="D23" s="31">
        <v>44337</v>
      </c>
      <c r="E23" s="38">
        <v>4622463.13</v>
      </c>
      <c r="F23" s="1"/>
      <c r="G23" s="5"/>
      <c r="H23" s="5">
        <v>4622463.13</v>
      </c>
    </row>
    <row r="24" spans="1:10" s="2" customFormat="1" ht="12.75" customHeight="1" x14ac:dyDescent="0.2">
      <c r="A24" s="20"/>
      <c r="B24" s="33" t="s">
        <v>75</v>
      </c>
      <c r="C24" s="39" t="s">
        <v>74</v>
      </c>
      <c r="D24" s="31">
        <v>44337</v>
      </c>
      <c r="E24" s="38">
        <v>270279.17</v>
      </c>
      <c r="F24" s="1"/>
      <c r="G24" s="5"/>
      <c r="H24" s="5">
        <v>270279.17</v>
      </c>
    </row>
    <row r="25" spans="1:10" s="2" customFormat="1" ht="12.75" customHeight="1" x14ac:dyDescent="0.2">
      <c r="A25" s="20"/>
      <c r="B25" s="33" t="s">
        <v>71</v>
      </c>
      <c r="C25" s="39" t="s">
        <v>76</v>
      </c>
      <c r="D25" s="31">
        <v>44398</v>
      </c>
      <c r="E25" s="38">
        <v>8585582.4100000001</v>
      </c>
      <c r="F25" s="1"/>
      <c r="G25" s="5"/>
      <c r="H25" s="5"/>
    </row>
    <row r="26" spans="1:10" s="2" customFormat="1" ht="12.75" customHeight="1" x14ac:dyDescent="0.2">
      <c r="A26" s="20"/>
      <c r="B26" s="33" t="s">
        <v>69</v>
      </c>
      <c r="C26" s="39" t="s">
        <v>76</v>
      </c>
      <c r="D26" s="31">
        <v>44398</v>
      </c>
      <c r="E26" s="38">
        <v>3506401.26</v>
      </c>
      <c r="F26" s="1"/>
      <c r="G26" s="5"/>
      <c r="H26" s="5"/>
    </row>
    <row r="27" spans="1:10" s="2" customFormat="1" ht="12.75" customHeight="1" x14ac:dyDescent="0.2">
      <c r="A27" s="20"/>
      <c r="B27" s="33" t="s">
        <v>75</v>
      </c>
      <c r="C27" s="39" t="s">
        <v>76</v>
      </c>
      <c r="D27" s="31">
        <v>44398</v>
      </c>
      <c r="E27" s="38">
        <v>1243437.67</v>
      </c>
      <c r="F27" s="1"/>
      <c r="G27" s="5"/>
      <c r="H27" s="5"/>
    </row>
    <row r="28" spans="1:10" s="2" customFormat="1" ht="12.75" customHeight="1" x14ac:dyDescent="0.2">
      <c r="A28" s="20"/>
      <c r="B28" s="33" t="s">
        <v>71</v>
      </c>
      <c r="C28" s="39" t="s">
        <v>77</v>
      </c>
      <c r="D28" s="31">
        <v>44417</v>
      </c>
      <c r="E28" s="38">
        <v>8585582.4100000001</v>
      </c>
      <c r="F28" s="1"/>
      <c r="G28" s="5"/>
      <c r="H28" s="5"/>
    </row>
    <row r="29" spans="1:10" s="2" customFormat="1" ht="12.75" customHeight="1" x14ac:dyDescent="0.2">
      <c r="A29" s="20"/>
      <c r="B29" s="33" t="s">
        <v>69</v>
      </c>
      <c r="C29" s="39" t="s">
        <v>77</v>
      </c>
      <c r="D29" s="31">
        <v>44417</v>
      </c>
      <c r="E29" s="38">
        <v>866988.13</v>
      </c>
      <c r="F29" s="1"/>
      <c r="G29" s="5"/>
      <c r="H29" s="5"/>
    </row>
    <row r="30" spans="1:10" s="2" customFormat="1" ht="12.75" customHeight="1" x14ac:dyDescent="0.2">
      <c r="A30" s="20"/>
      <c r="B30" s="33" t="s">
        <v>75</v>
      </c>
      <c r="C30" s="39" t="s">
        <v>77</v>
      </c>
      <c r="D30" s="31">
        <v>44417</v>
      </c>
      <c r="E30" s="38">
        <v>524287.67</v>
      </c>
      <c r="F30" s="1"/>
      <c r="G30" s="5"/>
      <c r="H30" s="5"/>
    </row>
    <row r="31" spans="1:10" s="2" customFormat="1" ht="12.75" customHeight="1" x14ac:dyDescent="0.2">
      <c r="A31" s="20"/>
      <c r="B31" s="42"/>
      <c r="C31" s="43"/>
      <c r="D31" s="44"/>
      <c r="E31" s="38"/>
      <c r="F31" s="1"/>
      <c r="G31" s="1"/>
      <c r="H31" s="1"/>
    </row>
    <row r="32" spans="1:10" s="2" customFormat="1" ht="12.75" customHeight="1" x14ac:dyDescent="0.2">
      <c r="A32" s="20"/>
      <c r="B32" s="120" t="s">
        <v>78</v>
      </c>
      <c r="C32" s="121"/>
      <c r="D32" s="122"/>
      <c r="E32" s="28">
        <f>SUM(E15:E31)</f>
        <v>97222369.530000001</v>
      </c>
      <c r="F32" s="5">
        <f>E32</f>
        <v>97222369.530000001</v>
      </c>
      <c r="G32" s="1"/>
      <c r="H32" s="1"/>
      <c r="I32" s="2">
        <f>SUM(H15:H32)</f>
        <v>73910089.980000004</v>
      </c>
      <c r="J32" s="2">
        <f>F32-I32</f>
        <v>23312279.549999997</v>
      </c>
    </row>
    <row r="33" spans="1:12" s="2" customFormat="1" ht="12.75" customHeight="1" x14ac:dyDescent="0.2">
      <c r="A33" s="20"/>
      <c r="B33" s="45"/>
      <c r="C33" s="45"/>
      <c r="D33" s="46"/>
      <c r="E33" s="32"/>
      <c r="F33" s="1"/>
      <c r="G33" s="5"/>
      <c r="H33" s="5"/>
    </row>
    <row r="34" spans="1:12" s="2" customFormat="1" x14ac:dyDescent="0.2">
      <c r="A34" s="110" t="s">
        <v>280</v>
      </c>
      <c r="B34" s="111"/>
      <c r="C34" s="56"/>
      <c r="D34" s="27"/>
      <c r="E34" s="57">
        <f>2310024.76+795798.3</f>
        <v>3105823.0599999996</v>
      </c>
      <c r="F34" s="58"/>
      <c r="K34" s="2">
        <f>E34</f>
        <v>3105823.0599999996</v>
      </c>
    </row>
    <row r="35" spans="1:12" s="2" customFormat="1" ht="13.5" thickBot="1" x14ac:dyDescent="0.25">
      <c r="A35" s="112" t="s">
        <v>281</v>
      </c>
      <c r="B35" s="113"/>
      <c r="C35" s="113"/>
      <c r="D35" s="113"/>
      <c r="E35" s="59">
        <f>+E32+E34</f>
        <v>100328192.59</v>
      </c>
      <c r="F35" s="1"/>
    </row>
    <row r="36" spans="1:12" s="2" customFormat="1" x14ac:dyDescent="0.2">
      <c r="A36" s="60"/>
      <c r="B36" s="61"/>
      <c r="C36" s="61"/>
      <c r="D36" s="62"/>
      <c r="E36" s="63"/>
      <c r="F36" s="1"/>
      <c r="H36" s="1"/>
    </row>
    <row r="37" spans="1:12" s="2" customFormat="1" ht="13.5" thickBot="1" x14ac:dyDescent="0.25">
      <c r="A37" s="65" t="s">
        <v>282</v>
      </c>
      <c r="B37" s="66"/>
      <c r="C37" s="67"/>
      <c r="D37" s="68"/>
      <c r="E37" s="69"/>
      <c r="F37" s="1"/>
      <c r="G37" s="1"/>
      <c r="H37" s="1"/>
      <c r="L37" s="1"/>
    </row>
    <row r="38" spans="1:12" s="2" customFormat="1" x14ac:dyDescent="0.2">
      <c r="A38" s="20"/>
      <c r="B38" s="70"/>
      <c r="C38" s="71"/>
      <c r="D38" s="72"/>
      <c r="E38" s="73"/>
      <c r="F38" s="1"/>
      <c r="G38" s="1"/>
      <c r="H38" s="1"/>
      <c r="L38" s="1"/>
    </row>
    <row r="39" spans="1:12" s="2" customFormat="1" x14ac:dyDescent="0.2">
      <c r="A39" s="20"/>
      <c r="B39" s="70" t="s">
        <v>283</v>
      </c>
      <c r="C39" s="71"/>
      <c r="D39" s="72"/>
      <c r="E39" s="74">
        <v>2000</v>
      </c>
      <c r="F39" s="1"/>
      <c r="G39" s="1"/>
      <c r="H39" s="75"/>
      <c r="K39" s="2">
        <f>E39</f>
        <v>2000</v>
      </c>
      <c r="L39" s="1"/>
    </row>
    <row r="40" spans="1:12" s="2" customFormat="1" hidden="1" x14ac:dyDescent="0.2">
      <c r="A40" s="76"/>
      <c r="B40" s="114" t="s">
        <v>284</v>
      </c>
      <c r="C40" s="115"/>
      <c r="D40" s="116"/>
      <c r="E40" s="73">
        <f>102877.09-50+4468+28332.72+50+26627.75+11001.79+3661-176968.35</f>
        <v>0</v>
      </c>
      <c r="F40" s="1"/>
      <c r="G40" s="1"/>
      <c r="H40" s="1"/>
      <c r="L40" s="1"/>
    </row>
    <row r="41" spans="1:12" s="2" customFormat="1" hidden="1" x14ac:dyDescent="0.2">
      <c r="A41" s="76"/>
      <c r="B41" s="77"/>
      <c r="C41" s="71"/>
      <c r="D41" s="72"/>
      <c r="E41" s="73"/>
      <c r="F41" s="1"/>
      <c r="G41" s="1"/>
      <c r="H41" s="1"/>
      <c r="L41" s="1"/>
    </row>
    <row r="42" spans="1:12" s="2" customFormat="1" ht="13.5" thickBot="1" x14ac:dyDescent="0.25">
      <c r="A42" s="78"/>
      <c r="B42" s="79"/>
      <c r="C42" s="80"/>
      <c r="D42" s="81"/>
      <c r="E42" s="69"/>
      <c r="F42" s="1"/>
      <c r="G42" s="1"/>
      <c r="H42" s="1"/>
      <c r="L42" s="1"/>
    </row>
    <row r="43" spans="1:12" s="2" customFormat="1" ht="15.75" thickBot="1" x14ac:dyDescent="0.25">
      <c r="A43" s="117" t="s">
        <v>285</v>
      </c>
      <c r="B43" s="118"/>
      <c r="C43" s="118"/>
      <c r="D43" s="118"/>
      <c r="E43" s="82">
        <f>+E35-E39</f>
        <v>100326192.59</v>
      </c>
      <c r="F43" s="1"/>
      <c r="G43" s="83">
        <f>SUM(G9:G39)</f>
        <v>0</v>
      </c>
      <c r="H43" s="1" t="s">
        <v>286</v>
      </c>
      <c r="I43" s="2">
        <v>409938.06</v>
      </c>
      <c r="L43" s="1"/>
    </row>
    <row r="44" spans="1:12" s="2" customFormat="1" x14ac:dyDescent="0.2">
      <c r="A44" s="84"/>
      <c r="B44" s="85"/>
      <c r="C44" s="86"/>
      <c r="D44" s="87"/>
      <c r="E44" s="88"/>
      <c r="F44" s="1"/>
      <c r="G44" s="3"/>
      <c r="H44" s="1" t="s">
        <v>287</v>
      </c>
      <c r="I44" s="2">
        <v>475359.98</v>
      </c>
      <c r="L44" s="1"/>
    </row>
    <row r="45" spans="1:12" s="2" customFormat="1" hidden="1" x14ac:dyDescent="0.2">
      <c r="A45" s="84"/>
      <c r="B45" s="85"/>
      <c r="C45" s="86"/>
      <c r="D45" s="87"/>
      <c r="E45" s="5"/>
      <c r="F45" s="1"/>
      <c r="G45" s="3">
        <f>+G43+G44</f>
        <v>0</v>
      </c>
      <c r="H45" s="1" t="s">
        <v>288</v>
      </c>
      <c r="I45" s="2">
        <v>8640.4500000000007</v>
      </c>
      <c r="L45" s="1"/>
    </row>
    <row r="46" spans="1:12" s="2" customFormat="1" hidden="1" x14ac:dyDescent="0.2">
      <c r="A46" s="84"/>
      <c r="B46" s="85"/>
      <c r="C46" s="86"/>
      <c r="D46" s="87"/>
      <c r="E46" s="5"/>
      <c r="F46" s="1"/>
      <c r="G46" s="3">
        <v>1084327.48</v>
      </c>
      <c r="H46" s="89" t="s">
        <v>5</v>
      </c>
      <c r="I46" s="2">
        <f>SUM(I43:I45)</f>
        <v>893938.49</v>
      </c>
      <c r="L46" s="1"/>
    </row>
    <row r="47" spans="1:12" s="2" customFormat="1" hidden="1" x14ac:dyDescent="0.2">
      <c r="A47" s="84"/>
      <c r="B47" s="85"/>
      <c r="C47" s="86"/>
      <c r="D47" s="87"/>
      <c r="E47" s="5"/>
      <c r="F47" s="1"/>
      <c r="G47" s="90">
        <f>+G45+G46</f>
        <v>1084327.48</v>
      </c>
      <c r="H47" s="89" t="s">
        <v>288</v>
      </c>
      <c r="L47" s="1"/>
    </row>
    <row r="48" spans="1:12" s="2" customFormat="1" hidden="1" x14ac:dyDescent="0.2">
      <c r="A48" s="84"/>
      <c r="B48" s="85"/>
      <c r="C48" s="86"/>
      <c r="D48" s="87"/>
      <c r="E48" s="5"/>
      <c r="F48" s="3"/>
      <c r="G48" s="90">
        <f>+E43-G47</f>
        <v>99241865.109999999</v>
      </c>
      <c r="H48" s="89"/>
      <c r="J48" s="1"/>
      <c r="L48" s="1"/>
    </row>
    <row r="49" spans="1:12" s="2" customFormat="1" x14ac:dyDescent="0.2">
      <c r="A49" s="84"/>
      <c r="B49" s="85"/>
      <c r="C49" s="86"/>
      <c r="D49" s="87"/>
      <c r="E49" s="5"/>
      <c r="F49" s="1"/>
      <c r="G49" s="91"/>
      <c r="H49" s="89"/>
      <c r="J49" s="1"/>
      <c r="L49" s="1"/>
    </row>
    <row r="50" spans="1:12" s="2" customFormat="1" x14ac:dyDescent="0.2">
      <c r="A50" s="1" t="s">
        <v>289</v>
      </c>
      <c r="B50" s="1"/>
      <c r="C50" s="119" t="s">
        <v>290</v>
      </c>
      <c r="D50" s="119"/>
      <c r="E50" s="5"/>
      <c r="F50" s="1"/>
      <c r="G50" s="85"/>
      <c r="H50" s="1"/>
      <c r="I50" s="1"/>
      <c r="J50" s="1"/>
      <c r="L50" s="1"/>
    </row>
    <row r="51" spans="1:12" s="2" customFormat="1" x14ac:dyDescent="0.2">
      <c r="A51" s="1"/>
      <c r="B51" s="1"/>
      <c r="C51" s="92"/>
      <c r="D51" s="10"/>
      <c r="E51" s="5"/>
      <c r="F51" s="1"/>
      <c r="G51" s="85"/>
      <c r="H51" s="1"/>
      <c r="I51" s="1"/>
      <c r="J51" s="1"/>
      <c r="L51" s="1"/>
    </row>
    <row r="52" spans="1:12" s="2" customFormat="1" x14ac:dyDescent="0.2">
      <c r="A52" s="1"/>
      <c r="B52" s="1"/>
      <c r="C52" s="92"/>
      <c r="D52" s="10"/>
      <c r="E52" s="5"/>
      <c r="F52" s="1"/>
      <c r="G52" s="85"/>
      <c r="H52" s="1"/>
      <c r="I52" s="1"/>
      <c r="J52" s="1"/>
      <c r="L52" s="1"/>
    </row>
    <row r="53" spans="1:12" s="2" customFormat="1" x14ac:dyDescent="0.2">
      <c r="A53" s="1"/>
      <c r="B53" s="1"/>
      <c r="C53" s="92"/>
      <c r="D53" s="10"/>
      <c r="E53" s="5"/>
      <c r="F53" s="1">
        <f>+'[5]General Ledger'!$B$38</f>
        <v>795798.3</v>
      </c>
      <c r="G53" s="85"/>
      <c r="H53" s="1"/>
      <c r="I53" s="1"/>
      <c r="J53" s="1"/>
      <c r="L53" s="1"/>
    </row>
    <row r="54" spans="1:12" s="2" customFormat="1" x14ac:dyDescent="0.2">
      <c r="A54" s="1"/>
      <c r="B54" s="1"/>
      <c r="C54" s="92"/>
      <c r="D54" s="10"/>
      <c r="E54" s="5"/>
      <c r="F54" s="1" t="e">
        <f>+#REF!</f>
        <v>#REF!</v>
      </c>
      <c r="G54" s="85"/>
      <c r="H54" s="1"/>
      <c r="I54" s="1"/>
      <c r="J54" s="93"/>
      <c r="L54" s="1"/>
    </row>
    <row r="55" spans="1:12" s="2" customFormat="1" x14ac:dyDescent="0.2">
      <c r="A55" s="1"/>
      <c r="B55" s="1"/>
      <c r="C55" s="9"/>
      <c r="D55" s="10"/>
      <c r="E55" s="5"/>
      <c r="F55" s="1"/>
      <c r="G55" s="94"/>
      <c r="H55" s="1">
        <v>-110218.42</v>
      </c>
      <c r="I55" s="1"/>
      <c r="J55" s="1"/>
      <c r="L55" s="1"/>
    </row>
    <row r="56" spans="1:12" s="2" customFormat="1" ht="15.75" x14ac:dyDescent="0.2">
      <c r="A56" s="106" t="s">
        <v>291</v>
      </c>
      <c r="B56" s="106"/>
      <c r="C56" s="106" t="s">
        <v>292</v>
      </c>
      <c r="D56" s="106"/>
      <c r="E56" s="106"/>
      <c r="F56" s="1"/>
      <c r="G56" s="94"/>
      <c r="H56" s="1">
        <v>1770618.7000000002</v>
      </c>
      <c r="I56" s="1"/>
      <c r="J56" s="1"/>
      <c r="L56" s="1"/>
    </row>
    <row r="57" spans="1:12" s="2" customFormat="1" ht="14.25" x14ac:dyDescent="0.2">
      <c r="A57" s="107" t="s">
        <v>293</v>
      </c>
      <c r="B57" s="107"/>
      <c r="C57" s="107" t="s">
        <v>306</v>
      </c>
      <c r="D57" s="107"/>
      <c r="E57" s="107"/>
      <c r="F57" s="1"/>
      <c r="G57" s="1"/>
      <c r="H57" s="1"/>
      <c r="I57" s="1"/>
      <c r="J57" s="1"/>
      <c r="L57" s="1"/>
    </row>
    <row r="58" spans="1:12" x14ac:dyDescent="0.2">
      <c r="H58" s="93">
        <v>11139.21</v>
      </c>
    </row>
    <row r="59" spans="1:12" ht="15" x14ac:dyDescent="0.25">
      <c r="A59" s="95"/>
      <c r="B59" s="95"/>
      <c r="C59" s="95"/>
      <c r="D59" s="95"/>
      <c r="E59" s="95"/>
      <c r="F59" s="95"/>
      <c r="G59" s="95"/>
      <c r="H59" s="95"/>
      <c r="I59" s="95"/>
      <c r="J59" s="95"/>
      <c r="K59" s="95"/>
      <c r="L59" s="95"/>
    </row>
    <row r="60" spans="1:12" s="2" customFormat="1" hidden="1" x14ac:dyDescent="0.2">
      <c r="A60" s="1"/>
      <c r="B60" s="1"/>
      <c r="C60" s="1"/>
      <c r="D60" s="9"/>
      <c r="E60" s="96"/>
      <c r="F60" s="1"/>
      <c r="G60" s="1"/>
      <c r="I60" s="1"/>
      <c r="J60" s="1"/>
      <c r="L60" s="1"/>
    </row>
    <row r="61" spans="1:12" s="2" customFormat="1" hidden="1" x14ac:dyDescent="0.2">
      <c r="A61" s="1"/>
      <c r="B61" s="1"/>
      <c r="C61" s="1"/>
      <c r="D61" s="9"/>
      <c r="E61" s="96"/>
      <c r="F61" s="1"/>
      <c r="G61" s="1"/>
      <c r="H61" s="3"/>
      <c r="I61" s="1"/>
      <c r="J61" s="1"/>
      <c r="L61" s="1"/>
    </row>
    <row r="62" spans="1:12" x14ac:dyDescent="0.2">
      <c r="E62" s="96"/>
      <c r="G62" s="2"/>
      <c r="H62" s="3"/>
      <c r="I62" s="1"/>
      <c r="J62" s="1"/>
    </row>
    <row r="63" spans="1:12" x14ac:dyDescent="0.2">
      <c r="G63" s="2"/>
    </row>
    <row r="64" spans="1:12" ht="15.75" x14ac:dyDescent="0.25">
      <c r="A64" s="97" t="s">
        <v>295</v>
      </c>
      <c r="G64" s="2"/>
    </row>
    <row r="65" spans="1:12" hidden="1" x14ac:dyDescent="0.2">
      <c r="G65" s="2"/>
    </row>
    <row r="66" spans="1:12" s="9" customFormat="1" ht="14.25" x14ac:dyDescent="0.2">
      <c r="A66" s="98" t="s">
        <v>296</v>
      </c>
      <c r="B66" s="1"/>
      <c r="D66" s="103">
        <v>0</v>
      </c>
      <c r="E66" s="103"/>
      <c r="F66" s="1"/>
      <c r="G66" s="2"/>
      <c r="H66" s="1"/>
      <c r="I66" s="2"/>
      <c r="J66" s="2"/>
      <c r="K66" s="99"/>
      <c r="L66" s="100"/>
    </row>
    <row r="67" spans="1:12" s="9" customFormat="1" ht="14.25" x14ac:dyDescent="0.2">
      <c r="A67" s="98" t="s">
        <v>297</v>
      </c>
      <c r="B67" s="1"/>
      <c r="D67" s="108">
        <f>+F8-D66</f>
        <v>97222369.530000001</v>
      </c>
      <c r="E67" s="108"/>
      <c r="F67" s="5">
        <f>SUM(D66:E67)</f>
        <v>97222369.530000001</v>
      </c>
      <c r="G67" s="2"/>
      <c r="H67" s="1"/>
      <c r="I67" s="2"/>
      <c r="J67" s="2"/>
      <c r="K67" s="99"/>
      <c r="L67" s="100"/>
    </row>
    <row r="68" spans="1:12" s="9" customFormat="1" ht="14.25" x14ac:dyDescent="0.2">
      <c r="A68" s="98" t="s">
        <v>298</v>
      </c>
      <c r="B68" s="1"/>
      <c r="D68" s="103">
        <f>SUM(E34)</f>
        <v>3105823.0599999996</v>
      </c>
      <c r="E68" s="103"/>
      <c r="F68" s="1"/>
      <c r="G68" s="2"/>
      <c r="H68" s="1"/>
      <c r="I68" s="2"/>
      <c r="J68" s="2"/>
      <c r="K68" s="99"/>
      <c r="L68" s="100"/>
    </row>
    <row r="69" spans="1:12" s="9" customFormat="1" ht="14.25" x14ac:dyDescent="0.2">
      <c r="A69" s="98" t="s">
        <v>299</v>
      </c>
      <c r="B69" s="1"/>
      <c r="D69" s="104">
        <f>-SUM(E39)</f>
        <v>-2000</v>
      </c>
      <c r="E69" s="104"/>
      <c r="F69" s="1"/>
      <c r="G69" s="2"/>
      <c r="H69" s="1"/>
      <c r="I69" s="2"/>
      <c r="J69" s="2"/>
      <c r="K69" s="99"/>
      <c r="L69" s="100"/>
    </row>
    <row r="70" spans="1:12" s="9" customFormat="1" ht="16.5" thickBot="1" x14ac:dyDescent="0.3">
      <c r="A70" s="101" t="s">
        <v>285</v>
      </c>
      <c r="B70" s="1"/>
      <c r="D70" s="105">
        <f>SUM(D66+D67+D68+D69)</f>
        <v>100326192.59</v>
      </c>
      <c r="E70" s="105"/>
      <c r="F70" s="3"/>
      <c r="G70" s="2"/>
      <c r="H70" s="1"/>
      <c r="I70" s="2"/>
      <c r="J70" s="2"/>
      <c r="K70" s="99"/>
      <c r="L70" s="100"/>
    </row>
    <row r="71" spans="1:12" s="9" customFormat="1" ht="13.5" thickTop="1" x14ac:dyDescent="0.2">
      <c r="A71" s="1"/>
      <c r="B71" s="1"/>
      <c r="C71" s="1"/>
      <c r="E71" s="1"/>
      <c r="F71" s="1"/>
      <c r="G71" s="2"/>
      <c r="H71" s="1"/>
      <c r="I71" s="2"/>
      <c r="J71" s="2"/>
      <c r="K71" s="99"/>
    </row>
    <row r="72" spans="1:12" x14ac:dyDescent="0.2">
      <c r="C72" s="5"/>
      <c r="E72" s="5">
        <v>76218114.739999995</v>
      </c>
    </row>
    <row r="73" spans="1:12" x14ac:dyDescent="0.2">
      <c r="E73" s="5">
        <f>+D70-E72</f>
        <v>24108077.850000009</v>
      </c>
    </row>
    <row r="75" spans="1:12" x14ac:dyDescent="0.2">
      <c r="E75" s="3">
        <f>+E43-D70</f>
        <v>0</v>
      </c>
    </row>
    <row r="77" spans="1:12" ht="14.25" x14ac:dyDescent="0.2">
      <c r="A77" s="98" t="s">
        <v>300</v>
      </c>
      <c r="I77" s="1"/>
      <c r="J77" s="1"/>
      <c r="K77" s="1"/>
    </row>
    <row r="78" spans="1:12" ht="14.25" x14ac:dyDescent="0.2">
      <c r="A78" s="98" t="s">
        <v>301</v>
      </c>
      <c r="I78" s="1"/>
      <c r="J78" s="1"/>
      <c r="K78" s="1"/>
    </row>
    <row r="79" spans="1:12" x14ac:dyDescent="0.2">
      <c r="A79" s="1" t="s">
        <v>302</v>
      </c>
      <c r="I79" s="1"/>
      <c r="J79" s="1"/>
      <c r="K79" s="1"/>
    </row>
    <row r="80" spans="1:12" x14ac:dyDescent="0.2">
      <c r="A80" s="1" t="s">
        <v>303</v>
      </c>
      <c r="E80" s="1">
        <f>SUM(E76:E79)</f>
        <v>0</v>
      </c>
      <c r="I80" s="1"/>
      <c r="J80" s="1"/>
      <c r="K80" s="1"/>
    </row>
    <row r="81" spans="5:11" x14ac:dyDescent="0.2">
      <c r="E81" s="93">
        <v>1923754407.3900001</v>
      </c>
    </row>
    <row r="86" spans="5:11" x14ac:dyDescent="0.2">
      <c r="E86" s="1">
        <v>1084327.48</v>
      </c>
      <c r="I86" s="1"/>
      <c r="J86" s="1"/>
      <c r="K86" s="1"/>
    </row>
  </sheetData>
  <autoFilter ref="J1:J73"/>
  <mergeCells count="20">
    <mergeCell ref="A56:B56"/>
    <mergeCell ref="C56:E56"/>
    <mergeCell ref="A1:E1"/>
    <mergeCell ref="A2:E2"/>
    <mergeCell ref="A3:E3"/>
    <mergeCell ref="A4:E4"/>
    <mergeCell ref="A5:E5"/>
    <mergeCell ref="B32:D32"/>
    <mergeCell ref="A34:B34"/>
    <mergeCell ref="A35:D35"/>
    <mergeCell ref="B40:D40"/>
    <mergeCell ref="A43:D43"/>
    <mergeCell ref="C50:D50"/>
    <mergeCell ref="D70:E70"/>
    <mergeCell ref="A57:B57"/>
    <mergeCell ref="C57:E57"/>
    <mergeCell ref="D66:E66"/>
    <mergeCell ref="D67:E67"/>
    <mergeCell ref="D68:E68"/>
    <mergeCell ref="D69:E69"/>
  </mergeCells>
  <pageMargins left="0.35433070866141736" right="0.35433070866141736" top="0.39370078740157483" bottom="0.43307086614173229" header="0.23622047244094491" footer="0.23622047244094491"/>
  <pageSetup paperSize="9" scale="96" orientation="portrait" blackAndWhite="1" r:id="rId1"/>
  <headerFooter>
    <oddFooter>&amp;R&amp;"Arial,Regular"&amp;9&amp;P /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01"/>
  <sheetViews>
    <sheetView tabSelected="1" topLeftCell="A4" workbookViewId="0">
      <selection activeCell="A195" sqref="A195:A199"/>
    </sheetView>
  </sheetViews>
  <sheetFormatPr defaultColWidth="11.42578125" defaultRowHeight="12.75" x14ac:dyDescent="0.2"/>
  <cols>
    <col min="1" max="1" width="36" style="126" customWidth="1"/>
    <col min="2" max="3" width="11.42578125" style="126" customWidth="1"/>
    <col min="4" max="5" width="15.28515625" style="126" customWidth="1"/>
    <col min="6" max="256" width="11.42578125" style="126"/>
    <col min="257" max="257" width="36" style="126" customWidth="1"/>
    <col min="258" max="259" width="11.42578125" style="126" customWidth="1"/>
    <col min="260" max="261" width="15.28515625" style="126" customWidth="1"/>
    <col min="262" max="512" width="11.42578125" style="126"/>
    <col min="513" max="513" width="36" style="126" customWidth="1"/>
    <col min="514" max="515" width="11.42578125" style="126" customWidth="1"/>
    <col min="516" max="517" width="15.28515625" style="126" customWidth="1"/>
    <col min="518" max="768" width="11.42578125" style="126"/>
    <col min="769" max="769" width="36" style="126" customWidth="1"/>
    <col min="770" max="771" width="11.42578125" style="126" customWidth="1"/>
    <col min="772" max="773" width="15.28515625" style="126" customWidth="1"/>
    <col min="774" max="1024" width="11.42578125" style="126"/>
    <col min="1025" max="1025" width="36" style="126" customWidth="1"/>
    <col min="1026" max="1027" width="11.42578125" style="126" customWidth="1"/>
    <col min="1028" max="1029" width="15.28515625" style="126" customWidth="1"/>
    <col min="1030" max="1280" width="11.42578125" style="126"/>
    <col min="1281" max="1281" width="36" style="126" customWidth="1"/>
    <col min="1282" max="1283" width="11.42578125" style="126" customWidth="1"/>
    <col min="1284" max="1285" width="15.28515625" style="126" customWidth="1"/>
    <col min="1286" max="1536" width="11.42578125" style="126"/>
    <col min="1537" max="1537" width="36" style="126" customWidth="1"/>
    <col min="1538" max="1539" width="11.42578125" style="126" customWidth="1"/>
    <col min="1540" max="1541" width="15.28515625" style="126" customWidth="1"/>
    <col min="1542" max="1792" width="11.42578125" style="126"/>
    <col min="1793" max="1793" width="36" style="126" customWidth="1"/>
    <col min="1794" max="1795" width="11.42578125" style="126" customWidth="1"/>
    <col min="1796" max="1797" width="15.28515625" style="126" customWidth="1"/>
    <col min="1798" max="2048" width="11.42578125" style="126"/>
    <col min="2049" max="2049" width="36" style="126" customWidth="1"/>
    <col min="2050" max="2051" width="11.42578125" style="126" customWidth="1"/>
    <col min="2052" max="2053" width="15.28515625" style="126" customWidth="1"/>
    <col min="2054" max="2304" width="11.42578125" style="126"/>
    <col min="2305" max="2305" width="36" style="126" customWidth="1"/>
    <col min="2306" max="2307" width="11.42578125" style="126" customWidth="1"/>
    <col min="2308" max="2309" width="15.28515625" style="126" customWidth="1"/>
    <col min="2310" max="2560" width="11.42578125" style="126"/>
    <col min="2561" max="2561" width="36" style="126" customWidth="1"/>
    <col min="2562" max="2563" width="11.42578125" style="126" customWidth="1"/>
    <col min="2564" max="2565" width="15.28515625" style="126" customWidth="1"/>
    <col min="2566" max="2816" width="11.42578125" style="126"/>
    <col min="2817" max="2817" width="36" style="126" customWidth="1"/>
    <col min="2818" max="2819" width="11.42578125" style="126" customWidth="1"/>
    <col min="2820" max="2821" width="15.28515625" style="126" customWidth="1"/>
    <col min="2822" max="3072" width="11.42578125" style="126"/>
    <col min="3073" max="3073" width="36" style="126" customWidth="1"/>
    <col min="3074" max="3075" width="11.42578125" style="126" customWidth="1"/>
    <col min="3076" max="3077" width="15.28515625" style="126" customWidth="1"/>
    <col min="3078" max="3328" width="11.42578125" style="126"/>
    <col min="3329" max="3329" width="36" style="126" customWidth="1"/>
    <col min="3330" max="3331" width="11.42578125" style="126" customWidth="1"/>
    <col min="3332" max="3333" width="15.28515625" style="126" customWidth="1"/>
    <col min="3334" max="3584" width="11.42578125" style="126"/>
    <col min="3585" max="3585" width="36" style="126" customWidth="1"/>
    <col min="3586" max="3587" width="11.42578125" style="126" customWidth="1"/>
    <col min="3588" max="3589" width="15.28515625" style="126" customWidth="1"/>
    <col min="3590" max="3840" width="11.42578125" style="126"/>
    <col min="3841" max="3841" width="36" style="126" customWidth="1"/>
    <col min="3842" max="3843" width="11.42578125" style="126" customWidth="1"/>
    <col min="3844" max="3845" width="15.28515625" style="126" customWidth="1"/>
    <col min="3846" max="4096" width="11.42578125" style="126"/>
    <col min="4097" max="4097" width="36" style="126" customWidth="1"/>
    <col min="4098" max="4099" width="11.42578125" style="126" customWidth="1"/>
    <col min="4100" max="4101" width="15.28515625" style="126" customWidth="1"/>
    <col min="4102" max="4352" width="11.42578125" style="126"/>
    <col min="4353" max="4353" width="36" style="126" customWidth="1"/>
    <col min="4354" max="4355" width="11.42578125" style="126" customWidth="1"/>
    <col min="4356" max="4357" width="15.28515625" style="126" customWidth="1"/>
    <col min="4358" max="4608" width="11.42578125" style="126"/>
    <col min="4609" max="4609" width="36" style="126" customWidth="1"/>
    <col min="4610" max="4611" width="11.42578125" style="126" customWidth="1"/>
    <col min="4612" max="4613" width="15.28515625" style="126" customWidth="1"/>
    <col min="4614" max="4864" width="11.42578125" style="126"/>
    <col min="4865" max="4865" width="36" style="126" customWidth="1"/>
    <col min="4866" max="4867" width="11.42578125" style="126" customWidth="1"/>
    <col min="4868" max="4869" width="15.28515625" style="126" customWidth="1"/>
    <col min="4870" max="5120" width="11.42578125" style="126"/>
    <col min="5121" max="5121" width="36" style="126" customWidth="1"/>
    <col min="5122" max="5123" width="11.42578125" style="126" customWidth="1"/>
    <col min="5124" max="5125" width="15.28515625" style="126" customWidth="1"/>
    <col min="5126" max="5376" width="11.42578125" style="126"/>
    <col min="5377" max="5377" width="36" style="126" customWidth="1"/>
    <col min="5378" max="5379" width="11.42578125" style="126" customWidth="1"/>
    <col min="5380" max="5381" width="15.28515625" style="126" customWidth="1"/>
    <col min="5382" max="5632" width="11.42578125" style="126"/>
    <col min="5633" max="5633" width="36" style="126" customWidth="1"/>
    <col min="5634" max="5635" width="11.42578125" style="126" customWidth="1"/>
    <col min="5636" max="5637" width="15.28515625" style="126" customWidth="1"/>
    <col min="5638" max="5888" width="11.42578125" style="126"/>
    <col min="5889" max="5889" width="36" style="126" customWidth="1"/>
    <col min="5890" max="5891" width="11.42578125" style="126" customWidth="1"/>
    <col min="5892" max="5893" width="15.28515625" style="126" customWidth="1"/>
    <col min="5894" max="6144" width="11.42578125" style="126"/>
    <col min="6145" max="6145" width="36" style="126" customWidth="1"/>
    <col min="6146" max="6147" width="11.42578125" style="126" customWidth="1"/>
    <col min="6148" max="6149" width="15.28515625" style="126" customWidth="1"/>
    <col min="6150" max="6400" width="11.42578125" style="126"/>
    <col min="6401" max="6401" width="36" style="126" customWidth="1"/>
    <col min="6402" max="6403" width="11.42578125" style="126" customWidth="1"/>
    <col min="6404" max="6405" width="15.28515625" style="126" customWidth="1"/>
    <col min="6406" max="6656" width="11.42578125" style="126"/>
    <col min="6657" max="6657" width="36" style="126" customWidth="1"/>
    <col min="6658" max="6659" width="11.42578125" style="126" customWidth="1"/>
    <col min="6660" max="6661" width="15.28515625" style="126" customWidth="1"/>
    <col min="6662" max="6912" width="11.42578125" style="126"/>
    <col min="6913" max="6913" width="36" style="126" customWidth="1"/>
    <col min="6914" max="6915" width="11.42578125" style="126" customWidth="1"/>
    <col min="6916" max="6917" width="15.28515625" style="126" customWidth="1"/>
    <col min="6918" max="7168" width="11.42578125" style="126"/>
    <col min="7169" max="7169" width="36" style="126" customWidth="1"/>
    <col min="7170" max="7171" width="11.42578125" style="126" customWidth="1"/>
    <col min="7172" max="7173" width="15.28515625" style="126" customWidth="1"/>
    <col min="7174" max="7424" width="11.42578125" style="126"/>
    <col min="7425" max="7425" width="36" style="126" customWidth="1"/>
    <col min="7426" max="7427" width="11.42578125" style="126" customWidth="1"/>
    <col min="7428" max="7429" width="15.28515625" style="126" customWidth="1"/>
    <col min="7430" max="7680" width="11.42578125" style="126"/>
    <col min="7681" max="7681" width="36" style="126" customWidth="1"/>
    <col min="7682" max="7683" width="11.42578125" style="126" customWidth="1"/>
    <col min="7684" max="7685" width="15.28515625" style="126" customWidth="1"/>
    <col min="7686" max="7936" width="11.42578125" style="126"/>
    <col min="7937" max="7937" width="36" style="126" customWidth="1"/>
    <col min="7938" max="7939" width="11.42578125" style="126" customWidth="1"/>
    <col min="7940" max="7941" width="15.28515625" style="126" customWidth="1"/>
    <col min="7942" max="8192" width="11.42578125" style="126"/>
    <col min="8193" max="8193" width="36" style="126" customWidth="1"/>
    <col min="8194" max="8195" width="11.42578125" style="126" customWidth="1"/>
    <col min="8196" max="8197" width="15.28515625" style="126" customWidth="1"/>
    <col min="8198" max="8448" width="11.42578125" style="126"/>
    <col min="8449" max="8449" width="36" style="126" customWidth="1"/>
    <col min="8450" max="8451" width="11.42578125" style="126" customWidth="1"/>
    <col min="8452" max="8453" width="15.28515625" style="126" customWidth="1"/>
    <col min="8454" max="8704" width="11.42578125" style="126"/>
    <col min="8705" max="8705" width="36" style="126" customWidth="1"/>
    <col min="8706" max="8707" width="11.42578125" style="126" customWidth="1"/>
    <col min="8708" max="8709" width="15.28515625" style="126" customWidth="1"/>
    <col min="8710" max="8960" width="11.42578125" style="126"/>
    <col min="8961" max="8961" width="36" style="126" customWidth="1"/>
    <col min="8962" max="8963" width="11.42578125" style="126" customWidth="1"/>
    <col min="8964" max="8965" width="15.28515625" style="126" customWidth="1"/>
    <col min="8966" max="9216" width="11.42578125" style="126"/>
    <col min="9217" max="9217" width="36" style="126" customWidth="1"/>
    <col min="9218" max="9219" width="11.42578125" style="126" customWidth="1"/>
    <col min="9220" max="9221" width="15.28515625" style="126" customWidth="1"/>
    <col min="9222" max="9472" width="11.42578125" style="126"/>
    <col min="9473" max="9473" width="36" style="126" customWidth="1"/>
    <col min="9474" max="9475" width="11.42578125" style="126" customWidth="1"/>
    <col min="9476" max="9477" width="15.28515625" style="126" customWidth="1"/>
    <col min="9478" max="9728" width="11.42578125" style="126"/>
    <col min="9729" max="9729" width="36" style="126" customWidth="1"/>
    <col min="9730" max="9731" width="11.42578125" style="126" customWidth="1"/>
    <col min="9732" max="9733" width="15.28515625" style="126" customWidth="1"/>
    <col min="9734" max="9984" width="11.42578125" style="126"/>
    <col min="9985" max="9985" width="36" style="126" customWidth="1"/>
    <col min="9986" max="9987" width="11.42578125" style="126" customWidth="1"/>
    <col min="9988" max="9989" width="15.28515625" style="126" customWidth="1"/>
    <col min="9990" max="10240" width="11.42578125" style="126"/>
    <col min="10241" max="10241" width="36" style="126" customWidth="1"/>
    <col min="10242" max="10243" width="11.42578125" style="126" customWidth="1"/>
    <col min="10244" max="10245" width="15.28515625" style="126" customWidth="1"/>
    <col min="10246" max="10496" width="11.42578125" style="126"/>
    <col min="10497" max="10497" width="36" style="126" customWidth="1"/>
    <col min="10498" max="10499" width="11.42578125" style="126" customWidth="1"/>
    <col min="10500" max="10501" width="15.28515625" style="126" customWidth="1"/>
    <col min="10502" max="10752" width="11.42578125" style="126"/>
    <col min="10753" max="10753" width="36" style="126" customWidth="1"/>
    <col min="10754" max="10755" width="11.42578125" style="126" customWidth="1"/>
    <col min="10756" max="10757" width="15.28515625" style="126" customWidth="1"/>
    <col min="10758" max="11008" width="11.42578125" style="126"/>
    <col min="11009" max="11009" width="36" style="126" customWidth="1"/>
    <col min="11010" max="11011" width="11.42578125" style="126" customWidth="1"/>
    <col min="11012" max="11013" width="15.28515625" style="126" customWidth="1"/>
    <col min="11014" max="11264" width="11.42578125" style="126"/>
    <col min="11265" max="11265" width="36" style="126" customWidth="1"/>
    <col min="11266" max="11267" width="11.42578125" style="126" customWidth="1"/>
    <col min="11268" max="11269" width="15.28515625" style="126" customWidth="1"/>
    <col min="11270" max="11520" width="11.42578125" style="126"/>
    <col min="11521" max="11521" width="36" style="126" customWidth="1"/>
    <col min="11522" max="11523" width="11.42578125" style="126" customWidth="1"/>
    <col min="11524" max="11525" width="15.28515625" style="126" customWidth="1"/>
    <col min="11526" max="11776" width="11.42578125" style="126"/>
    <col min="11777" max="11777" width="36" style="126" customWidth="1"/>
    <col min="11778" max="11779" width="11.42578125" style="126" customWidth="1"/>
    <col min="11780" max="11781" width="15.28515625" style="126" customWidth="1"/>
    <col min="11782" max="12032" width="11.42578125" style="126"/>
    <col min="12033" max="12033" width="36" style="126" customWidth="1"/>
    <col min="12034" max="12035" width="11.42578125" style="126" customWidth="1"/>
    <col min="12036" max="12037" width="15.28515625" style="126" customWidth="1"/>
    <col min="12038" max="12288" width="11.42578125" style="126"/>
    <col min="12289" max="12289" width="36" style="126" customWidth="1"/>
    <col min="12290" max="12291" width="11.42578125" style="126" customWidth="1"/>
    <col min="12292" max="12293" width="15.28515625" style="126" customWidth="1"/>
    <col min="12294" max="12544" width="11.42578125" style="126"/>
    <col min="12545" max="12545" width="36" style="126" customWidth="1"/>
    <col min="12546" max="12547" width="11.42578125" style="126" customWidth="1"/>
    <col min="12548" max="12549" width="15.28515625" style="126" customWidth="1"/>
    <col min="12550" max="12800" width="11.42578125" style="126"/>
    <col min="12801" max="12801" width="36" style="126" customWidth="1"/>
    <col min="12802" max="12803" width="11.42578125" style="126" customWidth="1"/>
    <col min="12804" max="12805" width="15.28515625" style="126" customWidth="1"/>
    <col min="12806" max="13056" width="11.42578125" style="126"/>
    <col min="13057" max="13057" width="36" style="126" customWidth="1"/>
    <col min="13058" max="13059" width="11.42578125" style="126" customWidth="1"/>
    <col min="13060" max="13061" width="15.28515625" style="126" customWidth="1"/>
    <col min="13062" max="13312" width="11.42578125" style="126"/>
    <col min="13313" max="13313" width="36" style="126" customWidth="1"/>
    <col min="13314" max="13315" width="11.42578125" style="126" customWidth="1"/>
    <col min="13316" max="13317" width="15.28515625" style="126" customWidth="1"/>
    <col min="13318" max="13568" width="11.42578125" style="126"/>
    <col min="13569" max="13569" width="36" style="126" customWidth="1"/>
    <col min="13570" max="13571" width="11.42578125" style="126" customWidth="1"/>
    <col min="13572" max="13573" width="15.28515625" style="126" customWidth="1"/>
    <col min="13574" max="13824" width="11.42578125" style="126"/>
    <col min="13825" max="13825" width="36" style="126" customWidth="1"/>
    <col min="13826" max="13827" width="11.42578125" style="126" customWidth="1"/>
    <col min="13828" max="13829" width="15.28515625" style="126" customWidth="1"/>
    <col min="13830" max="14080" width="11.42578125" style="126"/>
    <col min="14081" max="14081" width="36" style="126" customWidth="1"/>
    <col min="14082" max="14083" width="11.42578125" style="126" customWidth="1"/>
    <col min="14084" max="14085" width="15.28515625" style="126" customWidth="1"/>
    <col min="14086" max="14336" width="11.42578125" style="126"/>
    <col min="14337" max="14337" width="36" style="126" customWidth="1"/>
    <col min="14338" max="14339" width="11.42578125" style="126" customWidth="1"/>
    <col min="14340" max="14341" width="15.28515625" style="126" customWidth="1"/>
    <col min="14342" max="14592" width="11.42578125" style="126"/>
    <col min="14593" max="14593" width="36" style="126" customWidth="1"/>
    <col min="14594" max="14595" width="11.42578125" style="126" customWidth="1"/>
    <col min="14596" max="14597" width="15.28515625" style="126" customWidth="1"/>
    <col min="14598" max="14848" width="11.42578125" style="126"/>
    <col min="14849" max="14849" width="36" style="126" customWidth="1"/>
    <col min="14850" max="14851" width="11.42578125" style="126" customWidth="1"/>
    <col min="14852" max="14853" width="15.28515625" style="126" customWidth="1"/>
    <col min="14854" max="15104" width="11.42578125" style="126"/>
    <col min="15105" max="15105" width="36" style="126" customWidth="1"/>
    <col min="15106" max="15107" width="11.42578125" style="126" customWidth="1"/>
    <col min="15108" max="15109" width="15.28515625" style="126" customWidth="1"/>
    <col min="15110" max="15360" width="11.42578125" style="126"/>
    <col min="15361" max="15361" width="36" style="126" customWidth="1"/>
    <col min="15362" max="15363" width="11.42578125" style="126" customWidth="1"/>
    <col min="15364" max="15365" width="15.28515625" style="126" customWidth="1"/>
    <col min="15366" max="15616" width="11.42578125" style="126"/>
    <col min="15617" max="15617" width="36" style="126" customWidth="1"/>
    <col min="15618" max="15619" width="11.42578125" style="126" customWidth="1"/>
    <col min="15620" max="15621" width="15.28515625" style="126" customWidth="1"/>
    <col min="15622" max="15872" width="11.42578125" style="126"/>
    <col min="15873" max="15873" width="36" style="126" customWidth="1"/>
    <col min="15874" max="15875" width="11.42578125" style="126" customWidth="1"/>
    <col min="15876" max="15877" width="15.28515625" style="126" customWidth="1"/>
    <col min="15878" max="16128" width="11.42578125" style="126"/>
    <col min="16129" max="16129" width="36" style="126" customWidth="1"/>
    <col min="16130" max="16131" width="11.42578125" style="126" customWidth="1"/>
    <col min="16132" max="16133" width="15.28515625" style="126" customWidth="1"/>
    <col min="16134" max="16384" width="11.42578125" style="126"/>
  </cols>
  <sheetData>
    <row r="7" spans="2:2" ht="15" x14ac:dyDescent="0.2">
      <c r="B7" s="125" t="s">
        <v>307</v>
      </c>
    </row>
    <row r="9" spans="2:2" x14ac:dyDescent="0.2">
      <c r="B9" s="127" t="s">
        <v>308</v>
      </c>
    </row>
    <row r="12" spans="2:2" x14ac:dyDescent="0.2">
      <c r="B12" s="128" t="s">
        <v>309</v>
      </c>
    </row>
    <row r="14" spans="2:2" ht="18" x14ac:dyDescent="0.2">
      <c r="B14" s="129" t="s">
        <v>310</v>
      </c>
    </row>
    <row r="18" spans="1:5" x14ac:dyDescent="0.2">
      <c r="B18" s="128" t="s">
        <v>4</v>
      </c>
    </row>
    <row r="19" spans="1:5" x14ac:dyDescent="0.2">
      <c r="B19" s="128" t="s">
        <v>311</v>
      </c>
    </row>
    <row r="23" spans="1:5" x14ac:dyDescent="0.2">
      <c r="A23" s="128" t="s">
        <v>312</v>
      </c>
      <c r="B23" s="128" t="s">
        <v>313</v>
      </c>
      <c r="C23" s="128" t="s">
        <v>314</v>
      </c>
      <c r="D23" s="128" t="s">
        <v>315</v>
      </c>
      <c r="E23" s="128" t="s">
        <v>316</v>
      </c>
    </row>
    <row r="26" spans="1:5" x14ac:dyDescent="0.2">
      <c r="A26" s="130" t="s">
        <v>317</v>
      </c>
      <c r="B26" s="131" t="s">
        <v>318</v>
      </c>
      <c r="C26" s="131" t="s">
        <v>319</v>
      </c>
      <c r="D26" s="132">
        <v>75994.649999999994</v>
      </c>
    </row>
    <row r="27" spans="1:5" x14ac:dyDescent="0.2">
      <c r="A27" s="130" t="s">
        <v>320</v>
      </c>
      <c r="B27" s="131" t="s">
        <v>321</v>
      </c>
      <c r="C27" s="131" t="s">
        <v>319</v>
      </c>
      <c r="D27" s="132">
        <v>422271.35</v>
      </c>
    </row>
    <row r="28" spans="1:5" x14ac:dyDescent="0.2">
      <c r="A28" s="130" t="s">
        <v>322</v>
      </c>
      <c r="B28" s="131" t="s">
        <v>323</v>
      </c>
      <c r="C28" s="131" t="s">
        <v>319</v>
      </c>
      <c r="E28" s="132">
        <v>22472458.02</v>
      </c>
    </row>
    <row r="29" spans="1:5" x14ac:dyDescent="0.2">
      <c r="A29" s="130" t="s">
        <v>324</v>
      </c>
      <c r="B29" s="131" t="s">
        <v>325</v>
      </c>
      <c r="C29" s="131" t="s">
        <v>319</v>
      </c>
      <c r="E29" s="132">
        <v>8707.9500000000007</v>
      </c>
    </row>
    <row r="30" spans="1:5" x14ac:dyDescent="0.2">
      <c r="A30" s="130" t="s">
        <v>326</v>
      </c>
      <c r="B30" s="131" t="s">
        <v>327</v>
      </c>
      <c r="C30" s="131" t="s">
        <v>319</v>
      </c>
      <c r="D30" s="132">
        <v>29066.76</v>
      </c>
    </row>
    <row r="31" spans="1:5" x14ac:dyDescent="0.2">
      <c r="A31" s="130" t="s">
        <v>328</v>
      </c>
      <c r="B31" s="131" t="s">
        <v>329</v>
      </c>
      <c r="C31" s="131" t="s">
        <v>319</v>
      </c>
      <c r="D31" s="132">
        <v>14098</v>
      </c>
    </row>
    <row r="32" spans="1:5" x14ac:dyDescent="0.2">
      <c r="A32" s="130" t="s">
        <v>330</v>
      </c>
      <c r="B32" s="131" t="s">
        <v>331</v>
      </c>
      <c r="C32" s="131" t="s">
        <v>319</v>
      </c>
      <c r="D32" s="132">
        <v>193579</v>
      </c>
    </row>
    <row r="33" spans="1:5" x14ac:dyDescent="0.2">
      <c r="A33" s="130" t="s">
        <v>332</v>
      </c>
      <c r="B33" s="131" t="s">
        <v>333</v>
      </c>
      <c r="C33" s="131" t="s">
        <v>319</v>
      </c>
      <c r="D33" s="132">
        <v>96000</v>
      </c>
    </row>
    <row r="34" spans="1:5" x14ac:dyDescent="0.2">
      <c r="A34" s="130" t="s">
        <v>334</v>
      </c>
      <c r="B34" s="131" t="s">
        <v>335</v>
      </c>
      <c r="C34" s="131" t="s">
        <v>319</v>
      </c>
      <c r="D34" s="132">
        <v>20553182</v>
      </c>
    </row>
    <row r="35" spans="1:5" x14ac:dyDescent="0.2">
      <c r="A35" s="130" t="s">
        <v>336</v>
      </c>
      <c r="B35" s="131" t="s">
        <v>337</v>
      </c>
      <c r="C35" s="131" t="s">
        <v>319</v>
      </c>
      <c r="D35" s="132">
        <v>318391.38</v>
      </c>
    </row>
    <row r="36" spans="1:5" x14ac:dyDescent="0.2">
      <c r="A36" s="130" t="s">
        <v>338</v>
      </c>
      <c r="B36" s="131" t="s">
        <v>339</v>
      </c>
      <c r="C36" s="131" t="s">
        <v>319</v>
      </c>
      <c r="E36" s="132">
        <v>1160555.52</v>
      </c>
    </row>
    <row r="37" spans="1:5" x14ac:dyDescent="0.2">
      <c r="A37" s="130" t="s">
        <v>340</v>
      </c>
      <c r="B37" s="131" t="s">
        <v>341</v>
      </c>
      <c r="C37" s="131" t="s">
        <v>319</v>
      </c>
      <c r="E37" s="132">
        <v>9465.5499999999993</v>
      </c>
    </row>
    <row r="38" spans="1:5" x14ac:dyDescent="0.2">
      <c r="A38" s="130" t="s">
        <v>342</v>
      </c>
      <c r="B38" s="131" t="s">
        <v>343</v>
      </c>
      <c r="C38" s="131" t="s">
        <v>344</v>
      </c>
      <c r="D38" s="132">
        <v>4769769.5599999996</v>
      </c>
    </row>
    <row r="39" spans="1:5" x14ac:dyDescent="0.2">
      <c r="A39" s="130" t="s">
        <v>345</v>
      </c>
      <c r="B39" s="131" t="s">
        <v>343</v>
      </c>
      <c r="C39" s="131" t="s">
        <v>346</v>
      </c>
      <c r="E39" s="132">
        <v>15704557.939999999</v>
      </c>
    </row>
    <row r="40" spans="1:5" x14ac:dyDescent="0.2">
      <c r="A40" s="130" t="s">
        <v>347</v>
      </c>
      <c r="B40" s="131" t="s">
        <v>343</v>
      </c>
      <c r="C40" s="131" t="s">
        <v>348</v>
      </c>
      <c r="D40" s="132">
        <v>9860352.5199999996</v>
      </c>
    </row>
    <row r="41" spans="1:5" x14ac:dyDescent="0.2">
      <c r="A41" s="130" t="s">
        <v>349</v>
      </c>
      <c r="B41" s="131" t="s">
        <v>350</v>
      </c>
      <c r="C41" s="131" t="s">
        <v>348</v>
      </c>
      <c r="E41" s="132">
        <v>2517382.1</v>
      </c>
    </row>
    <row r="42" spans="1:5" x14ac:dyDescent="0.2">
      <c r="A42" s="130" t="s">
        <v>351</v>
      </c>
      <c r="B42" s="131" t="s">
        <v>350</v>
      </c>
      <c r="C42" s="131" t="s">
        <v>352</v>
      </c>
      <c r="D42" s="132">
        <v>1149885.55</v>
      </c>
    </row>
    <row r="43" spans="1:5" x14ac:dyDescent="0.2">
      <c r="A43" s="130" t="s">
        <v>353</v>
      </c>
      <c r="B43" s="131" t="s">
        <v>350</v>
      </c>
      <c r="C43" s="131" t="s">
        <v>344</v>
      </c>
      <c r="D43" s="132">
        <v>1042976.38</v>
      </c>
    </row>
    <row r="44" spans="1:5" x14ac:dyDescent="0.2">
      <c r="A44" s="130" t="s">
        <v>354</v>
      </c>
      <c r="B44" s="131" t="s">
        <v>355</v>
      </c>
      <c r="C44" s="131" t="s">
        <v>319</v>
      </c>
      <c r="E44" s="132">
        <v>418467.77</v>
      </c>
    </row>
    <row r="45" spans="1:5" x14ac:dyDescent="0.2">
      <c r="A45" s="130" t="s">
        <v>356</v>
      </c>
      <c r="B45" s="131" t="s">
        <v>357</v>
      </c>
      <c r="C45" s="131" t="s">
        <v>319</v>
      </c>
      <c r="E45" s="132">
        <v>811468.11</v>
      </c>
    </row>
    <row r="46" spans="1:5" x14ac:dyDescent="0.2">
      <c r="A46" s="130" t="s">
        <v>358</v>
      </c>
      <c r="B46" s="131" t="s">
        <v>359</v>
      </c>
      <c r="C46" s="131" t="s">
        <v>319</v>
      </c>
      <c r="E46" s="132">
        <v>14200302.51</v>
      </c>
    </row>
    <row r="47" spans="1:5" x14ac:dyDescent="0.2">
      <c r="A47" s="130" t="s">
        <v>360</v>
      </c>
      <c r="B47" s="131" t="s">
        <v>361</v>
      </c>
      <c r="C47" s="131" t="s">
        <v>319</v>
      </c>
      <c r="E47" s="132">
        <v>100326192.59</v>
      </c>
    </row>
    <row r="48" spans="1:5" x14ac:dyDescent="0.2">
      <c r="A48" s="130" t="s">
        <v>362</v>
      </c>
      <c r="B48" s="131" t="s">
        <v>363</v>
      </c>
      <c r="C48" s="131" t="s">
        <v>319</v>
      </c>
      <c r="D48" s="132">
        <v>72467546.709999993</v>
      </c>
    </row>
    <row r="49" spans="1:4" x14ac:dyDescent="0.2">
      <c r="A49" s="130" t="s">
        <v>364</v>
      </c>
      <c r="B49" s="131" t="s">
        <v>365</v>
      </c>
      <c r="C49" s="131" t="s">
        <v>344</v>
      </c>
      <c r="D49" s="132">
        <v>5188338.99</v>
      </c>
    </row>
    <row r="50" spans="1:4" x14ac:dyDescent="0.2">
      <c r="A50" s="130" t="s">
        <v>366</v>
      </c>
      <c r="B50" s="131" t="s">
        <v>367</v>
      </c>
      <c r="C50" s="131" t="s">
        <v>319</v>
      </c>
      <c r="D50" s="132">
        <v>20000</v>
      </c>
    </row>
    <row r="51" spans="1:4" x14ac:dyDescent="0.2">
      <c r="A51" s="130" t="s">
        <v>368</v>
      </c>
      <c r="B51" s="131" t="s">
        <v>369</v>
      </c>
      <c r="C51" s="131" t="s">
        <v>344</v>
      </c>
      <c r="D51" s="132">
        <v>20000</v>
      </c>
    </row>
    <row r="52" spans="1:4" x14ac:dyDescent="0.2">
      <c r="A52" s="130" t="s">
        <v>370</v>
      </c>
      <c r="B52" s="131" t="s">
        <v>371</v>
      </c>
      <c r="C52" s="131" t="s">
        <v>344</v>
      </c>
      <c r="D52" s="132">
        <v>1506000</v>
      </c>
    </row>
    <row r="53" spans="1:4" x14ac:dyDescent="0.2">
      <c r="A53" s="130" t="s">
        <v>372</v>
      </c>
      <c r="B53" s="131" t="s">
        <v>373</v>
      </c>
      <c r="C53" s="131" t="s">
        <v>346</v>
      </c>
      <c r="D53" s="132">
        <v>149150</v>
      </c>
    </row>
    <row r="54" spans="1:4" x14ac:dyDescent="0.2">
      <c r="A54" s="130" t="s">
        <v>374</v>
      </c>
      <c r="B54" s="131" t="s">
        <v>375</v>
      </c>
      <c r="C54" s="131" t="s">
        <v>344</v>
      </c>
      <c r="D54" s="132">
        <v>684500</v>
      </c>
    </row>
    <row r="55" spans="1:4" x14ac:dyDescent="0.2">
      <c r="A55" s="130" t="s">
        <v>376</v>
      </c>
      <c r="B55" s="131" t="s">
        <v>377</v>
      </c>
      <c r="C55" s="131" t="s">
        <v>344</v>
      </c>
      <c r="D55" s="132">
        <v>209305.19</v>
      </c>
    </row>
    <row r="56" spans="1:4" x14ac:dyDescent="0.2">
      <c r="A56" s="130" t="s">
        <v>378</v>
      </c>
      <c r="B56" s="131" t="s">
        <v>379</v>
      </c>
      <c r="C56" s="131" t="s">
        <v>380</v>
      </c>
      <c r="D56" s="132">
        <v>7141857</v>
      </c>
    </row>
    <row r="57" spans="1:4" x14ac:dyDescent="0.2">
      <c r="A57" s="130" t="s">
        <v>381</v>
      </c>
      <c r="B57" s="131" t="s">
        <v>382</v>
      </c>
      <c r="C57" s="131" t="s">
        <v>319</v>
      </c>
      <c r="D57" s="132">
        <v>7522600.4900000002</v>
      </c>
    </row>
    <row r="58" spans="1:4" x14ac:dyDescent="0.2">
      <c r="A58" s="130" t="s">
        <v>383</v>
      </c>
      <c r="B58" s="131" t="s">
        <v>384</v>
      </c>
      <c r="C58" s="131" t="s">
        <v>344</v>
      </c>
      <c r="D58" s="132">
        <v>201800</v>
      </c>
    </row>
    <row r="59" spans="1:4" x14ac:dyDescent="0.2">
      <c r="A59" s="130" t="s">
        <v>385</v>
      </c>
      <c r="B59" s="131" t="s">
        <v>386</v>
      </c>
      <c r="C59" s="131" t="s">
        <v>344</v>
      </c>
      <c r="D59" s="132">
        <v>760312.71</v>
      </c>
    </row>
    <row r="60" spans="1:4" x14ac:dyDescent="0.2">
      <c r="A60" s="130" t="s">
        <v>387</v>
      </c>
      <c r="B60" s="131" t="s">
        <v>388</v>
      </c>
      <c r="C60" s="131" t="s">
        <v>344</v>
      </c>
      <c r="D60" s="132">
        <v>221400</v>
      </c>
    </row>
    <row r="61" spans="1:4" x14ac:dyDescent="0.2">
      <c r="A61" s="130" t="s">
        <v>389</v>
      </c>
      <c r="B61" s="131" t="s">
        <v>390</v>
      </c>
      <c r="C61" s="131" t="s">
        <v>344</v>
      </c>
      <c r="D61" s="132">
        <v>60177.51</v>
      </c>
    </row>
    <row r="62" spans="1:4" x14ac:dyDescent="0.2">
      <c r="A62" s="130" t="s">
        <v>391</v>
      </c>
      <c r="B62" s="131" t="s">
        <v>392</v>
      </c>
      <c r="C62" s="131" t="s">
        <v>393</v>
      </c>
      <c r="D62" s="132">
        <v>807273.33</v>
      </c>
    </row>
    <row r="63" spans="1:4" x14ac:dyDescent="0.2">
      <c r="A63" s="130" t="s">
        <v>394</v>
      </c>
      <c r="B63" s="131" t="s">
        <v>395</v>
      </c>
      <c r="C63" s="131" t="s">
        <v>319</v>
      </c>
      <c r="D63" s="132">
        <v>4394101.01</v>
      </c>
    </row>
    <row r="64" spans="1:4" x14ac:dyDescent="0.2">
      <c r="A64" s="130" t="s">
        <v>396</v>
      </c>
      <c r="B64" s="131" t="s">
        <v>397</v>
      </c>
      <c r="C64" s="131" t="s">
        <v>352</v>
      </c>
      <c r="D64" s="132">
        <v>6175</v>
      </c>
    </row>
    <row r="65" spans="1:4" x14ac:dyDescent="0.2">
      <c r="A65" s="130" t="s">
        <v>398</v>
      </c>
      <c r="B65" s="131" t="s">
        <v>399</v>
      </c>
      <c r="C65" s="131" t="s">
        <v>344</v>
      </c>
      <c r="D65" s="132">
        <v>8400</v>
      </c>
    </row>
    <row r="66" spans="1:4" x14ac:dyDescent="0.2">
      <c r="A66" s="130" t="s">
        <v>400</v>
      </c>
      <c r="B66" s="131" t="s">
        <v>401</v>
      </c>
      <c r="C66" s="131" t="s">
        <v>348</v>
      </c>
      <c r="D66" s="132">
        <v>57999</v>
      </c>
    </row>
    <row r="67" spans="1:4" x14ac:dyDescent="0.2">
      <c r="A67" s="130" t="s">
        <v>402</v>
      </c>
      <c r="B67" s="131" t="s">
        <v>401</v>
      </c>
      <c r="C67" s="131" t="s">
        <v>352</v>
      </c>
      <c r="D67" s="132">
        <v>94900</v>
      </c>
    </row>
    <row r="68" spans="1:4" x14ac:dyDescent="0.2">
      <c r="A68" s="130" t="s">
        <v>403</v>
      </c>
      <c r="B68" s="131" t="s">
        <v>404</v>
      </c>
      <c r="C68" s="131" t="s">
        <v>344</v>
      </c>
      <c r="D68" s="132">
        <v>10000</v>
      </c>
    </row>
    <row r="69" spans="1:4" x14ac:dyDescent="0.2">
      <c r="A69" s="130" t="s">
        <v>405</v>
      </c>
      <c r="B69" s="131" t="s">
        <v>406</v>
      </c>
      <c r="C69" s="131" t="s">
        <v>319</v>
      </c>
      <c r="D69" s="132">
        <v>18000</v>
      </c>
    </row>
    <row r="70" spans="1:4" x14ac:dyDescent="0.2">
      <c r="A70" s="130" t="s">
        <v>407</v>
      </c>
      <c r="B70" s="131" t="s">
        <v>408</v>
      </c>
      <c r="C70" s="131" t="s">
        <v>319</v>
      </c>
      <c r="D70" s="132">
        <v>78925.509999999995</v>
      </c>
    </row>
    <row r="71" spans="1:4" x14ac:dyDescent="0.2">
      <c r="A71" s="130" t="s">
        <v>409</v>
      </c>
      <c r="B71" s="131" t="s">
        <v>410</v>
      </c>
      <c r="C71" s="131" t="s">
        <v>352</v>
      </c>
      <c r="D71" s="132">
        <v>15175.92</v>
      </c>
    </row>
    <row r="72" spans="1:4" x14ac:dyDescent="0.2">
      <c r="A72" s="130" t="s">
        <v>411</v>
      </c>
      <c r="B72" s="131" t="s">
        <v>410</v>
      </c>
      <c r="C72" s="131" t="s">
        <v>344</v>
      </c>
      <c r="D72" s="132">
        <v>941400</v>
      </c>
    </row>
    <row r="73" spans="1:4" x14ac:dyDescent="0.2">
      <c r="A73" s="130" t="s">
        <v>412</v>
      </c>
      <c r="B73" s="131" t="s">
        <v>413</v>
      </c>
      <c r="C73" s="131" t="s">
        <v>319</v>
      </c>
      <c r="D73" s="132">
        <v>91705.72</v>
      </c>
    </row>
    <row r="74" spans="1:4" x14ac:dyDescent="0.2">
      <c r="A74" s="130" t="s">
        <v>414</v>
      </c>
      <c r="B74" s="131" t="s">
        <v>415</v>
      </c>
      <c r="C74" s="131" t="s">
        <v>319</v>
      </c>
      <c r="D74" s="132">
        <v>15071439.42</v>
      </c>
    </row>
    <row r="75" spans="1:4" x14ac:dyDescent="0.2">
      <c r="A75" s="130" t="s">
        <v>416</v>
      </c>
      <c r="B75" s="131" t="s">
        <v>417</v>
      </c>
      <c r="C75" s="131" t="s">
        <v>348</v>
      </c>
      <c r="D75" s="132">
        <v>9921.52</v>
      </c>
    </row>
    <row r="76" spans="1:4" x14ac:dyDescent="0.2">
      <c r="A76" s="130" t="s">
        <v>418</v>
      </c>
      <c r="B76" s="131" t="s">
        <v>419</v>
      </c>
      <c r="C76" s="131" t="s">
        <v>319</v>
      </c>
      <c r="D76" s="132">
        <v>167914.1</v>
      </c>
    </row>
    <row r="77" spans="1:4" x14ac:dyDescent="0.2">
      <c r="A77" s="130" t="s">
        <v>420</v>
      </c>
      <c r="B77" s="131" t="s">
        <v>421</v>
      </c>
      <c r="C77" s="131" t="s">
        <v>319</v>
      </c>
      <c r="D77" s="132">
        <v>205902.78</v>
      </c>
    </row>
    <row r="78" spans="1:4" x14ac:dyDescent="0.2">
      <c r="A78" s="130" t="s">
        <v>422</v>
      </c>
      <c r="B78" s="131" t="s">
        <v>423</v>
      </c>
      <c r="C78" s="131" t="s">
        <v>319</v>
      </c>
      <c r="D78" s="132">
        <v>219400</v>
      </c>
    </row>
    <row r="79" spans="1:4" x14ac:dyDescent="0.2">
      <c r="A79" s="130" t="s">
        <v>424</v>
      </c>
      <c r="B79" s="131" t="s">
        <v>425</v>
      </c>
      <c r="C79" s="131" t="s">
        <v>344</v>
      </c>
      <c r="D79" s="132">
        <v>150000</v>
      </c>
    </row>
    <row r="80" spans="1:4" x14ac:dyDescent="0.2">
      <c r="A80" s="130" t="s">
        <v>426</v>
      </c>
      <c r="B80" s="131" t="s">
        <v>427</v>
      </c>
      <c r="C80" s="131" t="s">
        <v>393</v>
      </c>
      <c r="D80" s="132">
        <v>602369</v>
      </c>
    </row>
    <row r="81" spans="1:5" x14ac:dyDescent="0.2">
      <c r="C81" s="133">
        <v>157629558.06</v>
      </c>
      <c r="E81" s="133">
        <v>157629558.06</v>
      </c>
    </row>
    <row r="82" spans="1:5" x14ac:dyDescent="0.2">
      <c r="A82" s="134" t="s">
        <v>288</v>
      </c>
    </row>
    <row r="88" spans="1:5" x14ac:dyDescent="0.2">
      <c r="C88" s="135" t="s">
        <v>428</v>
      </c>
    </row>
    <row r="91" spans="1:5" x14ac:dyDescent="0.2">
      <c r="D91" s="136" t="s">
        <v>292</v>
      </c>
    </row>
    <row r="92" spans="1:5" x14ac:dyDescent="0.2">
      <c r="D92" s="131" t="s">
        <v>294</v>
      </c>
    </row>
    <row r="94" spans="1:5" x14ac:dyDescent="0.2">
      <c r="D94" s="131" t="s">
        <v>429</v>
      </c>
    </row>
    <row r="101" spans="1:5" x14ac:dyDescent="0.2">
      <c r="A101" s="137" t="s">
        <v>430</v>
      </c>
      <c r="E101" s="138" t="s">
        <v>431</v>
      </c>
    </row>
  </sheetData>
  <pageMargins left="0.11665208515602216" right="0.11665208515602216" top="0.11665208515602216" bottom="0.11665208515602216" header="0" footer="0"/>
  <pageSetup paperSize="9" orientation="portrait" errors="NA" horizontalDpi="0" verticalDpi="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6"/>
  <sheetViews>
    <sheetView view="pageBreakPreview" zoomScale="115" zoomScaleNormal="100" zoomScaleSheetLayoutView="115" workbookViewId="0">
      <selection activeCell="C4" sqref="C1:R1048576"/>
    </sheetView>
  </sheetViews>
  <sheetFormatPr defaultColWidth="11.42578125" defaultRowHeight="12.75" x14ac:dyDescent="0.2"/>
  <cols>
    <col min="1" max="1" width="50.42578125" style="126" customWidth="1"/>
    <col min="2" max="2" width="9.28515625" style="126" customWidth="1"/>
    <col min="3" max="3" width="4.42578125" style="126" customWidth="1"/>
    <col min="4" max="5" width="15.28515625" style="126" customWidth="1"/>
    <col min="6" max="17" width="11.42578125" style="126" customWidth="1"/>
    <col min="18" max="19" width="16.42578125" style="126" customWidth="1"/>
    <col min="20" max="256" width="11.42578125" style="126"/>
    <col min="257" max="257" width="36" style="126" customWidth="1"/>
    <col min="258" max="259" width="11.42578125" style="126" customWidth="1"/>
    <col min="260" max="261" width="15.28515625" style="126" customWidth="1"/>
    <col min="262" max="512" width="11.42578125" style="126"/>
    <col min="513" max="513" width="36" style="126" customWidth="1"/>
    <col min="514" max="515" width="11.42578125" style="126" customWidth="1"/>
    <col min="516" max="517" width="15.28515625" style="126" customWidth="1"/>
    <col min="518" max="768" width="11.42578125" style="126"/>
    <col min="769" max="769" width="36" style="126" customWidth="1"/>
    <col min="770" max="771" width="11.42578125" style="126" customWidth="1"/>
    <col min="772" max="773" width="15.28515625" style="126" customWidth="1"/>
    <col min="774" max="1024" width="11.42578125" style="126"/>
    <col min="1025" max="1025" width="36" style="126" customWidth="1"/>
    <col min="1026" max="1027" width="11.42578125" style="126" customWidth="1"/>
    <col min="1028" max="1029" width="15.28515625" style="126" customWidth="1"/>
    <col min="1030" max="1280" width="11.42578125" style="126"/>
    <col min="1281" max="1281" width="36" style="126" customWidth="1"/>
    <col min="1282" max="1283" width="11.42578125" style="126" customWidth="1"/>
    <col min="1284" max="1285" width="15.28515625" style="126" customWidth="1"/>
    <col min="1286" max="1536" width="11.42578125" style="126"/>
    <col min="1537" max="1537" width="36" style="126" customWidth="1"/>
    <col min="1538" max="1539" width="11.42578125" style="126" customWidth="1"/>
    <col min="1540" max="1541" width="15.28515625" style="126" customWidth="1"/>
    <col min="1542" max="1792" width="11.42578125" style="126"/>
    <col min="1793" max="1793" width="36" style="126" customWidth="1"/>
    <col min="1794" max="1795" width="11.42578125" style="126" customWidth="1"/>
    <col min="1796" max="1797" width="15.28515625" style="126" customWidth="1"/>
    <col min="1798" max="2048" width="11.42578125" style="126"/>
    <col min="2049" max="2049" width="36" style="126" customWidth="1"/>
    <col min="2050" max="2051" width="11.42578125" style="126" customWidth="1"/>
    <col min="2052" max="2053" width="15.28515625" style="126" customWidth="1"/>
    <col min="2054" max="2304" width="11.42578125" style="126"/>
    <col min="2305" max="2305" width="36" style="126" customWidth="1"/>
    <col min="2306" max="2307" width="11.42578125" style="126" customWidth="1"/>
    <col min="2308" max="2309" width="15.28515625" style="126" customWidth="1"/>
    <col min="2310" max="2560" width="11.42578125" style="126"/>
    <col min="2561" max="2561" width="36" style="126" customWidth="1"/>
    <col min="2562" max="2563" width="11.42578125" style="126" customWidth="1"/>
    <col min="2564" max="2565" width="15.28515625" style="126" customWidth="1"/>
    <col min="2566" max="2816" width="11.42578125" style="126"/>
    <col min="2817" max="2817" width="36" style="126" customWidth="1"/>
    <col min="2818" max="2819" width="11.42578125" style="126" customWidth="1"/>
    <col min="2820" max="2821" width="15.28515625" style="126" customWidth="1"/>
    <col min="2822" max="3072" width="11.42578125" style="126"/>
    <col min="3073" max="3073" width="36" style="126" customWidth="1"/>
    <col min="3074" max="3075" width="11.42578125" style="126" customWidth="1"/>
    <col min="3076" max="3077" width="15.28515625" style="126" customWidth="1"/>
    <col min="3078" max="3328" width="11.42578125" style="126"/>
    <col min="3329" max="3329" width="36" style="126" customWidth="1"/>
    <col min="3330" max="3331" width="11.42578125" style="126" customWidth="1"/>
    <col min="3332" max="3333" width="15.28515625" style="126" customWidth="1"/>
    <col min="3334" max="3584" width="11.42578125" style="126"/>
    <col min="3585" max="3585" width="36" style="126" customWidth="1"/>
    <col min="3586" max="3587" width="11.42578125" style="126" customWidth="1"/>
    <col min="3588" max="3589" width="15.28515625" style="126" customWidth="1"/>
    <col min="3590" max="3840" width="11.42578125" style="126"/>
    <col min="3841" max="3841" width="36" style="126" customWidth="1"/>
    <col min="3842" max="3843" width="11.42578125" style="126" customWidth="1"/>
    <col min="3844" max="3845" width="15.28515625" style="126" customWidth="1"/>
    <col min="3846" max="4096" width="11.42578125" style="126"/>
    <col min="4097" max="4097" width="36" style="126" customWidth="1"/>
    <col min="4098" max="4099" width="11.42578125" style="126" customWidth="1"/>
    <col min="4100" max="4101" width="15.28515625" style="126" customWidth="1"/>
    <col min="4102" max="4352" width="11.42578125" style="126"/>
    <col min="4353" max="4353" width="36" style="126" customWidth="1"/>
    <col min="4354" max="4355" width="11.42578125" style="126" customWidth="1"/>
    <col min="4356" max="4357" width="15.28515625" style="126" customWidth="1"/>
    <col min="4358" max="4608" width="11.42578125" style="126"/>
    <col min="4609" max="4609" width="36" style="126" customWidth="1"/>
    <col min="4610" max="4611" width="11.42578125" style="126" customWidth="1"/>
    <col min="4612" max="4613" width="15.28515625" style="126" customWidth="1"/>
    <col min="4614" max="4864" width="11.42578125" style="126"/>
    <col min="4865" max="4865" width="36" style="126" customWidth="1"/>
    <col min="4866" max="4867" width="11.42578125" style="126" customWidth="1"/>
    <col min="4868" max="4869" width="15.28515625" style="126" customWidth="1"/>
    <col min="4870" max="5120" width="11.42578125" style="126"/>
    <col min="5121" max="5121" width="36" style="126" customWidth="1"/>
    <col min="5122" max="5123" width="11.42578125" style="126" customWidth="1"/>
    <col min="5124" max="5125" width="15.28515625" style="126" customWidth="1"/>
    <col min="5126" max="5376" width="11.42578125" style="126"/>
    <col min="5377" max="5377" width="36" style="126" customWidth="1"/>
    <col min="5378" max="5379" width="11.42578125" style="126" customWidth="1"/>
    <col min="5380" max="5381" width="15.28515625" style="126" customWidth="1"/>
    <col min="5382" max="5632" width="11.42578125" style="126"/>
    <col min="5633" max="5633" width="36" style="126" customWidth="1"/>
    <col min="5634" max="5635" width="11.42578125" style="126" customWidth="1"/>
    <col min="5636" max="5637" width="15.28515625" style="126" customWidth="1"/>
    <col min="5638" max="5888" width="11.42578125" style="126"/>
    <col min="5889" max="5889" width="36" style="126" customWidth="1"/>
    <col min="5890" max="5891" width="11.42578125" style="126" customWidth="1"/>
    <col min="5892" max="5893" width="15.28515625" style="126" customWidth="1"/>
    <col min="5894" max="6144" width="11.42578125" style="126"/>
    <col min="6145" max="6145" width="36" style="126" customWidth="1"/>
    <col min="6146" max="6147" width="11.42578125" style="126" customWidth="1"/>
    <col min="6148" max="6149" width="15.28515625" style="126" customWidth="1"/>
    <col min="6150" max="6400" width="11.42578125" style="126"/>
    <col min="6401" max="6401" width="36" style="126" customWidth="1"/>
    <col min="6402" max="6403" width="11.42578125" style="126" customWidth="1"/>
    <col min="6404" max="6405" width="15.28515625" style="126" customWidth="1"/>
    <col min="6406" max="6656" width="11.42578125" style="126"/>
    <col min="6657" max="6657" width="36" style="126" customWidth="1"/>
    <col min="6658" max="6659" width="11.42578125" style="126" customWidth="1"/>
    <col min="6660" max="6661" width="15.28515625" style="126" customWidth="1"/>
    <col min="6662" max="6912" width="11.42578125" style="126"/>
    <col min="6913" max="6913" width="36" style="126" customWidth="1"/>
    <col min="6914" max="6915" width="11.42578125" style="126" customWidth="1"/>
    <col min="6916" max="6917" width="15.28515625" style="126" customWidth="1"/>
    <col min="6918" max="7168" width="11.42578125" style="126"/>
    <col min="7169" max="7169" width="36" style="126" customWidth="1"/>
    <col min="7170" max="7171" width="11.42578125" style="126" customWidth="1"/>
    <col min="7172" max="7173" width="15.28515625" style="126" customWidth="1"/>
    <col min="7174" max="7424" width="11.42578125" style="126"/>
    <col min="7425" max="7425" width="36" style="126" customWidth="1"/>
    <col min="7426" max="7427" width="11.42578125" style="126" customWidth="1"/>
    <col min="7428" max="7429" width="15.28515625" style="126" customWidth="1"/>
    <col min="7430" max="7680" width="11.42578125" style="126"/>
    <col min="7681" max="7681" width="36" style="126" customWidth="1"/>
    <col min="7682" max="7683" width="11.42578125" style="126" customWidth="1"/>
    <col min="7684" max="7685" width="15.28515625" style="126" customWidth="1"/>
    <col min="7686" max="7936" width="11.42578125" style="126"/>
    <col min="7937" max="7937" width="36" style="126" customWidth="1"/>
    <col min="7938" max="7939" width="11.42578125" style="126" customWidth="1"/>
    <col min="7940" max="7941" width="15.28515625" style="126" customWidth="1"/>
    <col min="7942" max="8192" width="11.42578125" style="126"/>
    <col min="8193" max="8193" width="36" style="126" customWidth="1"/>
    <col min="8194" max="8195" width="11.42578125" style="126" customWidth="1"/>
    <col min="8196" max="8197" width="15.28515625" style="126" customWidth="1"/>
    <col min="8198" max="8448" width="11.42578125" style="126"/>
    <col min="8449" max="8449" width="36" style="126" customWidth="1"/>
    <col min="8450" max="8451" width="11.42578125" style="126" customWidth="1"/>
    <col min="8452" max="8453" width="15.28515625" style="126" customWidth="1"/>
    <col min="8454" max="8704" width="11.42578125" style="126"/>
    <col min="8705" max="8705" width="36" style="126" customWidth="1"/>
    <col min="8706" max="8707" width="11.42578125" style="126" customWidth="1"/>
    <col min="8708" max="8709" width="15.28515625" style="126" customWidth="1"/>
    <col min="8710" max="8960" width="11.42578125" style="126"/>
    <col min="8961" max="8961" width="36" style="126" customWidth="1"/>
    <col min="8962" max="8963" width="11.42578125" style="126" customWidth="1"/>
    <col min="8964" max="8965" width="15.28515625" style="126" customWidth="1"/>
    <col min="8966" max="9216" width="11.42578125" style="126"/>
    <col min="9217" max="9217" width="36" style="126" customWidth="1"/>
    <col min="9218" max="9219" width="11.42578125" style="126" customWidth="1"/>
    <col min="9220" max="9221" width="15.28515625" style="126" customWidth="1"/>
    <col min="9222" max="9472" width="11.42578125" style="126"/>
    <col min="9473" max="9473" width="36" style="126" customWidth="1"/>
    <col min="9474" max="9475" width="11.42578125" style="126" customWidth="1"/>
    <col min="9476" max="9477" width="15.28515625" style="126" customWidth="1"/>
    <col min="9478" max="9728" width="11.42578125" style="126"/>
    <col min="9729" max="9729" width="36" style="126" customWidth="1"/>
    <col min="9730" max="9731" width="11.42578125" style="126" customWidth="1"/>
    <col min="9732" max="9733" width="15.28515625" style="126" customWidth="1"/>
    <col min="9734" max="9984" width="11.42578125" style="126"/>
    <col min="9985" max="9985" width="36" style="126" customWidth="1"/>
    <col min="9986" max="9987" width="11.42578125" style="126" customWidth="1"/>
    <col min="9988" max="9989" width="15.28515625" style="126" customWidth="1"/>
    <col min="9990" max="10240" width="11.42578125" style="126"/>
    <col min="10241" max="10241" width="36" style="126" customWidth="1"/>
    <col min="10242" max="10243" width="11.42578125" style="126" customWidth="1"/>
    <col min="10244" max="10245" width="15.28515625" style="126" customWidth="1"/>
    <col min="10246" max="10496" width="11.42578125" style="126"/>
    <col min="10497" max="10497" width="36" style="126" customWidth="1"/>
    <col min="10498" max="10499" width="11.42578125" style="126" customWidth="1"/>
    <col min="10500" max="10501" width="15.28515625" style="126" customWidth="1"/>
    <col min="10502" max="10752" width="11.42578125" style="126"/>
    <col min="10753" max="10753" width="36" style="126" customWidth="1"/>
    <col min="10754" max="10755" width="11.42578125" style="126" customWidth="1"/>
    <col min="10756" max="10757" width="15.28515625" style="126" customWidth="1"/>
    <col min="10758" max="11008" width="11.42578125" style="126"/>
    <col min="11009" max="11009" width="36" style="126" customWidth="1"/>
    <col min="11010" max="11011" width="11.42578125" style="126" customWidth="1"/>
    <col min="11012" max="11013" width="15.28515625" style="126" customWidth="1"/>
    <col min="11014" max="11264" width="11.42578125" style="126"/>
    <col min="11265" max="11265" width="36" style="126" customWidth="1"/>
    <col min="11266" max="11267" width="11.42578125" style="126" customWidth="1"/>
    <col min="11268" max="11269" width="15.28515625" style="126" customWidth="1"/>
    <col min="11270" max="11520" width="11.42578125" style="126"/>
    <col min="11521" max="11521" width="36" style="126" customWidth="1"/>
    <col min="11522" max="11523" width="11.42578125" style="126" customWidth="1"/>
    <col min="11524" max="11525" width="15.28515625" style="126" customWidth="1"/>
    <col min="11526" max="11776" width="11.42578125" style="126"/>
    <col min="11777" max="11777" width="36" style="126" customWidth="1"/>
    <col min="11778" max="11779" width="11.42578125" style="126" customWidth="1"/>
    <col min="11780" max="11781" width="15.28515625" style="126" customWidth="1"/>
    <col min="11782" max="12032" width="11.42578125" style="126"/>
    <col min="12033" max="12033" width="36" style="126" customWidth="1"/>
    <col min="12034" max="12035" width="11.42578125" style="126" customWidth="1"/>
    <col min="12036" max="12037" width="15.28515625" style="126" customWidth="1"/>
    <col min="12038" max="12288" width="11.42578125" style="126"/>
    <col min="12289" max="12289" width="36" style="126" customWidth="1"/>
    <col min="12290" max="12291" width="11.42578125" style="126" customWidth="1"/>
    <col min="12292" max="12293" width="15.28515625" style="126" customWidth="1"/>
    <col min="12294" max="12544" width="11.42578125" style="126"/>
    <col min="12545" max="12545" width="36" style="126" customWidth="1"/>
    <col min="12546" max="12547" width="11.42578125" style="126" customWidth="1"/>
    <col min="12548" max="12549" width="15.28515625" style="126" customWidth="1"/>
    <col min="12550" max="12800" width="11.42578125" style="126"/>
    <col min="12801" max="12801" width="36" style="126" customWidth="1"/>
    <col min="12802" max="12803" width="11.42578125" style="126" customWidth="1"/>
    <col min="12804" max="12805" width="15.28515625" style="126" customWidth="1"/>
    <col min="12806" max="13056" width="11.42578125" style="126"/>
    <col min="13057" max="13057" width="36" style="126" customWidth="1"/>
    <col min="13058" max="13059" width="11.42578125" style="126" customWidth="1"/>
    <col min="13060" max="13061" width="15.28515625" style="126" customWidth="1"/>
    <col min="13062" max="13312" width="11.42578125" style="126"/>
    <col min="13313" max="13313" width="36" style="126" customWidth="1"/>
    <col min="13314" max="13315" width="11.42578125" style="126" customWidth="1"/>
    <col min="13316" max="13317" width="15.28515625" style="126" customWidth="1"/>
    <col min="13318" max="13568" width="11.42578125" style="126"/>
    <col min="13569" max="13569" width="36" style="126" customWidth="1"/>
    <col min="13570" max="13571" width="11.42578125" style="126" customWidth="1"/>
    <col min="13572" max="13573" width="15.28515625" style="126" customWidth="1"/>
    <col min="13574" max="13824" width="11.42578125" style="126"/>
    <col min="13825" max="13825" width="36" style="126" customWidth="1"/>
    <col min="13826" max="13827" width="11.42578125" style="126" customWidth="1"/>
    <col min="13828" max="13829" width="15.28515625" style="126" customWidth="1"/>
    <col min="13830" max="14080" width="11.42578125" style="126"/>
    <col min="14081" max="14081" width="36" style="126" customWidth="1"/>
    <col min="14082" max="14083" width="11.42578125" style="126" customWidth="1"/>
    <col min="14084" max="14085" width="15.28515625" style="126" customWidth="1"/>
    <col min="14086" max="14336" width="11.42578125" style="126"/>
    <col min="14337" max="14337" width="36" style="126" customWidth="1"/>
    <col min="14338" max="14339" width="11.42578125" style="126" customWidth="1"/>
    <col min="14340" max="14341" width="15.28515625" style="126" customWidth="1"/>
    <col min="14342" max="14592" width="11.42578125" style="126"/>
    <col min="14593" max="14593" width="36" style="126" customWidth="1"/>
    <col min="14594" max="14595" width="11.42578125" style="126" customWidth="1"/>
    <col min="14596" max="14597" width="15.28515625" style="126" customWidth="1"/>
    <col min="14598" max="14848" width="11.42578125" style="126"/>
    <col min="14849" max="14849" width="36" style="126" customWidth="1"/>
    <col min="14850" max="14851" width="11.42578125" style="126" customWidth="1"/>
    <col min="14852" max="14853" width="15.28515625" style="126" customWidth="1"/>
    <col min="14854" max="15104" width="11.42578125" style="126"/>
    <col min="15105" max="15105" width="36" style="126" customWidth="1"/>
    <col min="15106" max="15107" width="11.42578125" style="126" customWidth="1"/>
    <col min="15108" max="15109" width="15.28515625" style="126" customWidth="1"/>
    <col min="15110" max="15360" width="11.42578125" style="126"/>
    <col min="15361" max="15361" width="36" style="126" customWidth="1"/>
    <col min="15362" max="15363" width="11.42578125" style="126" customWidth="1"/>
    <col min="15364" max="15365" width="15.28515625" style="126" customWidth="1"/>
    <col min="15366" max="15616" width="11.42578125" style="126"/>
    <col min="15617" max="15617" width="36" style="126" customWidth="1"/>
    <col min="15618" max="15619" width="11.42578125" style="126" customWidth="1"/>
    <col min="15620" max="15621" width="15.28515625" style="126" customWidth="1"/>
    <col min="15622" max="15872" width="11.42578125" style="126"/>
    <col min="15873" max="15873" width="36" style="126" customWidth="1"/>
    <col min="15874" max="15875" width="11.42578125" style="126" customWidth="1"/>
    <col min="15876" max="15877" width="15.28515625" style="126" customWidth="1"/>
    <col min="15878" max="16128" width="11.42578125" style="126"/>
    <col min="16129" max="16129" width="36" style="126" customWidth="1"/>
    <col min="16130" max="16131" width="11.42578125" style="126" customWidth="1"/>
    <col min="16132" max="16133" width="15.28515625" style="126" customWidth="1"/>
    <col min="16134" max="16384" width="11.42578125" style="126"/>
  </cols>
  <sheetData>
    <row r="1" spans="1:256" ht="15" x14ac:dyDescent="0.2">
      <c r="A1" s="139" t="s">
        <v>307</v>
      </c>
      <c r="B1" s="139"/>
      <c r="C1" s="139"/>
      <c r="D1" s="139"/>
      <c r="E1" s="139"/>
      <c r="F1" s="139"/>
      <c r="G1" s="139"/>
      <c r="H1" s="139"/>
      <c r="I1" s="139"/>
      <c r="J1" s="139"/>
      <c r="K1" s="139"/>
      <c r="L1" s="139"/>
      <c r="M1" s="139"/>
      <c r="N1" s="139"/>
      <c r="O1" s="139"/>
      <c r="P1" s="139"/>
      <c r="Q1" s="139"/>
      <c r="R1" s="139"/>
      <c r="S1" s="139"/>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c r="IR1" s="140"/>
      <c r="IS1" s="140"/>
      <c r="IT1" s="140"/>
      <c r="IU1" s="140"/>
      <c r="IV1" s="140"/>
    </row>
    <row r="2" spans="1:256" x14ac:dyDescent="0.2">
      <c r="A2" s="141" t="s">
        <v>308</v>
      </c>
      <c r="B2" s="141"/>
      <c r="C2" s="141"/>
      <c r="D2" s="141"/>
      <c r="E2" s="141"/>
      <c r="F2" s="141"/>
      <c r="G2" s="141"/>
      <c r="H2" s="141"/>
      <c r="I2" s="141"/>
      <c r="J2" s="141"/>
      <c r="K2" s="141"/>
      <c r="L2" s="141"/>
      <c r="M2" s="141"/>
      <c r="N2" s="141"/>
      <c r="O2" s="141"/>
      <c r="P2" s="141"/>
      <c r="Q2" s="141"/>
      <c r="R2" s="141"/>
      <c r="S2" s="141"/>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row>
    <row r="3" spans="1:256" x14ac:dyDescent="0.2">
      <c r="A3" s="142" t="s">
        <v>309</v>
      </c>
      <c r="B3" s="142"/>
      <c r="C3" s="142"/>
      <c r="D3" s="142"/>
      <c r="E3" s="142"/>
      <c r="F3" s="142"/>
      <c r="G3" s="142"/>
      <c r="H3" s="142"/>
      <c r="I3" s="142"/>
      <c r="J3" s="142"/>
      <c r="K3" s="142"/>
      <c r="L3" s="142"/>
      <c r="M3" s="142"/>
      <c r="N3" s="142"/>
      <c r="O3" s="142"/>
      <c r="P3" s="142"/>
      <c r="Q3" s="142"/>
      <c r="R3" s="142"/>
      <c r="S3" s="142"/>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row>
    <row r="4" spans="1:256" x14ac:dyDescent="0.2">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row>
    <row r="5" spans="1:256" hidden="1" x14ac:dyDescent="0.2">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row>
    <row r="6" spans="1:256" hidden="1" x14ac:dyDescent="0.2">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c r="IO6" s="140"/>
      <c r="IP6" s="140"/>
      <c r="IQ6" s="140"/>
      <c r="IR6" s="140"/>
      <c r="IS6" s="140"/>
      <c r="IT6" s="140"/>
      <c r="IU6" s="140"/>
      <c r="IV6" s="140"/>
    </row>
    <row r="7" spans="1:256" x14ac:dyDescent="0.2">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row>
    <row r="8" spans="1:256" ht="15.75" x14ac:dyDescent="0.2">
      <c r="A8" s="143" t="s">
        <v>432</v>
      </c>
      <c r="B8" s="143"/>
      <c r="C8" s="143"/>
      <c r="D8" s="143"/>
      <c r="E8" s="143"/>
      <c r="F8" s="143"/>
      <c r="G8" s="143"/>
      <c r="H8" s="143"/>
      <c r="I8" s="143"/>
      <c r="J8" s="143"/>
      <c r="K8" s="143"/>
      <c r="L8" s="143"/>
      <c r="M8" s="143"/>
      <c r="N8" s="143"/>
      <c r="O8" s="143"/>
      <c r="P8" s="143"/>
      <c r="Q8" s="143"/>
      <c r="R8" s="143"/>
      <c r="S8" s="143"/>
      <c r="T8" s="140"/>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144"/>
      <c r="IO8" s="144"/>
      <c r="IP8" s="144"/>
      <c r="IQ8" s="144"/>
      <c r="IR8" s="144"/>
      <c r="IS8" s="144"/>
      <c r="IT8" s="144"/>
      <c r="IU8" s="144"/>
      <c r="IV8" s="144"/>
    </row>
    <row r="9" spans="1:256" ht="15.75" x14ac:dyDescent="0.2">
      <c r="A9" s="143" t="s">
        <v>433</v>
      </c>
      <c r="B9" s="143"/>
      <c r="C9" s="143"/>
      <c r="D9" s="143"/>
      <c r="E9" s="143"/>
      <c r="F9" s="143"/>
      <c r="G9" s="143"/>
      <c r="H9" s="143"/>
      <c r="I9" s="143"/>
      <c r="J9" s="143"/>
      <c r="K9" s="143"/>
      <c r="L9" s="143"/>
      <c r="M9" s="143"/>
      <c r="N9" s="143"/>
      <c r="O9" s="143"/>
      <c r="P9" s="143"/>
      <c r="Q9" s="143"/>
      <c r="R9" s="143"/>
      <c r="S9" s="143"/>
      <c r="T9" s="140"/>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row>
    <row r="10" spans="1:256" x14ac:dyDescent="0.2">
      <c r="A10" s="145" t="s">
        <v>4</v>
      </c>
      <c r="B10" s="145"/>
      <c r="C10" s="145"/>
      <c r="D10" s="145"/>
      <c r="E10" s="145"/>
      <c r="F10" s="145"/>
      <c r="G10" s="145"/>
      <c r="H10" s="145"/>
      <c r="I10" s="145"/>
      <c r="J10" s="145"/>
      <c r="K10" s="145"/>
      <c r="L10" s="145"/>
      <c r="M10" s="145"/>
      <c r="N10" s="145"/>
      <c r="O10" s="145"/>
      <c r="P10" s="145"/>
      <c r="Q10" s="145"/>
      <c r="R10" s="145"/>
      <c r="S10" s="145"/>
      <c r="T10" s="140"/>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c r="IR10" s="144"/>
      <c r="IS10" s="144"/>
      <c r="IT10" s="144"/>
      <c r="IU10" s="144"/>
      <c r="IV10" s="144"/>
    </row>
    <row r="11" spans="1:256" hidden="1" x14ac:dyDescent="0.2">
      <c r="A11" s="140"/>
      <c r="B11" s="140"/>
      <c r="C11" s="140"/>
      <c r="D11" s="140"/>
      <c r="E11" s="140"/>
      <c r="F11" s="140"/>
      <c r="G11" s="140"/>
      <c r="H11" s="140"/>
      <c r="I11" s="140"/>
      <c r="J11" s="140"/>
      <c r="K11" s="140"/>
      <c r="L11" s="140"/>
      <c r="M11" s="140"/>
      <c r="N11" s="140"/>
      <c r="O11" s="140"/>
      <c r="P11" s="140"/>
      <c r="Q11" s="140"/>
      <c r="R11" s="140"/>
      <c r="S11" s="140"/>
      <c r="T11" s="140"/>
      <c r="U11" s="140"/>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c r="IR11" s="144"/>
      <c r="IS11" s="144"/>
      <c r="IT11" s="144"/>
      <c r="IU11" s="144"/>
      <c r="IV11" s="144"/>
    </row>
    <row r="12" spans="1:256" hidden="1" x14ac:dyDescent="0.2">
      <c r="A12" s="140"/>
      <c r="B12" s="140"/>
      <c r="C12" s="140"/>
      <c r="D12" s="140"/>
      <c r="E12" s="146">
        <f>+D178-E178</f>
        <v>0</v>
      </c>
      <c r="F12" s="146"/>
      <c r="G12" s="146">
        <f>+F178-G178</f>
        <v>0</v>
      </c>
      <c r="H12" s="140"/>
      <c r="I12" s="146">
        <f>+H178-I178</f>
        <v>0</v>
      </c>
      <c r="J12" s="140"/>
      <c r="K12" s="146">
        <f>+J178-K178</f>
        <v>0</v>
      </c>
      <c r="L12" s="140"/>
      <c r="M12" s="146">
        <f>+L178-M178</f>
        <v>0</v>
      </c>
      <c r="N12" s="140"/>
      <c r="O12" s="146">
        <f>+N178-O178</f>
        <v>0</v>
      </c>
      <c r="P12" s="140"/>
      <c r="Q12" s="146">
        <f>+P178-Q178</f>
        <v>0</v>
      </c>
      <c r="R12" s="140"/>
      <c r="T12" s="146">
        <f>+R178-S178</f>
        <v>0</v>
      </c>
      <c r="U12" s="146">
        <f>R162-S162</f>
        <v>7830</v>
      </c>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c r="IR12" s="144"/>
      <c r="IS12" s="144"/>
      <c r="IT12" s="144"/>
      <c r="IU12" s="144"/>
      <c r="IV12" s="144"/>
    </row>
    <row r="13" spans="1:256" ht="15.75" x14ac:dyDescent="0.2">
      <c r="A13" s="147"/>
      <c r="B13" s="148"/>
      <c r="C13" s="148"/>
      <c r="D13" s="149" t="s">
        <v>434</v>
      </c>
      <c r="E13" s="149"/>
      <c r="F13" s="149" t="s">
        <v>435</v>
      </c>
      <c r="G13" s="149"/>
      <c r="H13" s="150" t="s">
        <v>436</v>
      </c>
      <c r="I13" s="150"/>
      <c r="J13" s="150" t="s">
        <v>437</v>
      </c>
      <c r="K13" s="150"/>
      <c r="L13" s="150" t="s">
        <v>438</v>
      </c>
      <c r="M13" s="150"/>
      <c r="N13" s="150" t="s">
        <v>439</v>
      </c>
      <c r="O13" s="150"/>
      <c r="P13" s="150" t="s">
        <v>440</v>
      </c>
      <c r="Q13" s="150"/>
      <c r="R13" s="151"/>
      <c r="S13" s="151"/>
      <c r="T13" s="140"/>
      <c r="U13" s="140"/>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c r="IR13" s="144"/>
      <c r="IS13" s="144"/>
      <c r="IT13" s="144"/>
      <c r="IU13" s="144"/>
      <c r="IV13" s="144"/>
    </row>
    <row r="14" spans="1:256" ht="30" x14ac:dyDescent="0.2">
      <c r="A14" s="152" t="s">
        <v>441</v>
      </c>
      <c r="B14" s="153" t="s">
        <v>442</v>
      </c>
      <c r="C14" s="153"/>
      <c r="D14" s="154" t="s">
        <v>315</v>
      </c>
      <c r="E14" s="155" t="s">
        <v>316</v>
      </c>
      <c r="F14" s="155" t="s">
        <v>315</v>
      </c>
      <c r="G14" s="155" t="s">
        <v>316</v>
      </c>
      <c r="H14" s="156" t="s">
        <v>315</v>
      </c>
      <c r="I14" s="156" t="s">
        <v>316</v>
      </c>
      <c r="J14" s="156" t="s">
        <v>315</v>
      </c>
      <c r="K14" s="156" t="s">
        <v>316</v>
      </c>
      <c r="L14" s="156" t="s">
        <v>315</v>
      </c>
      <c r="M14" s="156" t="s">
        <v>316</v>
      </c>
      <c r="N14" s="156" t="s">
        <v>315</v>
      </c>
      <c r="O14" s="156" t="s">
        <v>316</v>
      </c>
      <c r="P14" s="156" t="s">
        <v>315</v>
      </c>
      <c r="Q14" s="156" t="s">
        <v>316</v>
      </c>
      <c r="R14" s="157" t="s">
        <v>443</v>
      </c>
      <c r="S14" s="157" t="s">
        <v>444</v>
      </c>
      <c r="T14" s="158"/>
      <c r="U14" s="158"/>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59"/>
      <c r="ES14" s="159"/>
      <c r="ET14" s="159"/>
      <c r="EU14" s="159"/>
      <c r="EV14" s="159"/>
      <c r="EW14" s="159"/>
      <c r="EX14" s="159"/>
      <c r="EY14" s="159"/>
      <c r="EZ14" s="159"/>
      <c r="FA14" s="159"/>
      <c r="FB14" s="159"/>
      <c r="FC14" s="159"/>
      <c r="FD14" s="159"/>
      <c r="FE14" s="159"/>
      <c r="FF14" s="159"/>
      <c r="FG14" s="159"/>
      <c r="FH14" s="159"/>
      <c r="FI14" s="159"/>
      <c r="FJ14" s="159"/>
      <c r="FK14" s="159"/>
      <c r="FL14" s="159"/>
      <c r="FM14" s="159"/>
      <c r="FN14" s="159"/>
      <c r="FO14" s="159"/>
      <c r="FP14" s="159"/>
      <c r="FQ14" s="159"/>
      <c r="FR14" s="159"/>
      <c r="FS14" s="159"/>
      <c r="FT14" s="159"/>
      <c r="FU14" s="159"/>
      <c r="FV14" s="159"/>
      <c r="FW14" s="159"/>
      <c r="FX14" s="159"/>
      <c r="FY14" s="159"/>
      <c r="FZ14" s="159"/>
      <c r="GA14" s="159"/>
      <c r="GB14" s="159"/>
      <c r="GC14" s="159"/>
      <c r="GD14" s="159"/>
      <c r="GE14" s="159"/>
      <c r="GF14" s="159"/>
      <c r="GG14" s="159"/>
      <c r="GH14" s="159"/>
      <c r="GI14" s="159"/>
      <c r="GJ14" s="159"/>
      <c r="GK14" s="159"/>
      <c r="GL14" s="159"/>
      <c r="GM14" s="159"/>
      <c r="GN14" s="159"/>
      <c r="GO14" s="159"/>
      <c r="GP14" s="159"/>
      <c r="GQ14" s="159"/>
      <c r="GR14" s="159"/>
      <c r="GS14" s="159"/>
      <c r="GT14" s="159"/>
      <c r="GU14" s="159"/>
      <c r="GV14" s="159"/>
      <c r="GW14" s="159"/>
      <c r="GX14" s="159"/>
      <c r="GY14" s="159"/>
      <c r="GZ14" s="159"/>
      <c r="HA14" s="159"/>
      <c r="HB14" s="159"/>
      <c r="HC14" s="159"/>
      <c r="HD14" s="159"/>
      <c r="HE14" s="159"/>
      <c r="HF14" s="159"/>
      <c r="HG14" s="159"/>
      <c r="HH14" s="159"/>
      <c r="HI14" s="159"/>
      <c r="HJ14" s="159"/>
      <c r="HK14" s="159"/>
      <c r="HL14" s="159"/>
      <c r="HM14" s="159"/>
      <c r="HN14" s="159"/>
      <c r="HO14" s="159"/>
      <c r="HP14" s="159"/>
      <c r="HQ14" s="159"/>
      <c r="HR14" s="159"/>
      <c r="HS14" s="159"/>
      <c r="HT14" s="159"/>
      <c r="HU14" s="159"/>
      <c r="HV14" s="159"/>
      <c r="HW14" s="159"/>
      <c r="HX14" s="159"/>
      <c r="HY14" s="159"/>
      <c r="HZ14" s="159"/>
      <c r="IA14" s="159"/>
      <c r="IB14" s="159"/>
      <c r="IC14" s="159"/>
      <c r="ID14" s="159"/>
      <c r="IE14" s="159"/>
      <c r="IF14" s="159"/>
      <c r="IG14" s="159"/>
      <c r="IH14" s="159"/>
      <c r="II14" s="159"/>
      <c r="IJ14" s="159"/>
      <c r="IK14" s="159"/>
      <c r="IL14" s="159"/>
      <c r="IM14" s="159"/>
      <c r="IN14" s="159"/>
      <c r="IO14" s="159"/>
      <c r="IP14" s="159"/>
      <c r="IQ14" s="159"/>
      <c r="IR14" s="159"/>
      <c r="IS14" s="159"/>
      <c r="IT14" s="159"/>
      <c r="IU14" s="159"/>
      <c r="IV14" s="159"/>
    </row>
    <row r="15" spans="1:256" ht="10.5" customHeight="1" x14ac:dyDescent="0.2">
      <c r="A15" s="160"/>
      <c r="B15" s="161"/>
      <c r="C15" s="161"/>
      <c r="D15" s="162"/>
      <c r="E15" s="163"/>
      <c r="F15" s="163"/>
      <c r="G15" s="163"/>
      <c r="H15" s="164"/>
      <c r="I15" s="164"/>
      <c r="J15" s="164"/>
      <c r="K15" s="164"/>
      <c r="L15" s="164"/>
      <c r="M15" s="164"/>
      <c r="N15" s="164"/>
      <c r="O15" s="164"/>
      <c r="P15" s="164"/>
      <c r="Q15" s="164"/>
      <c r="R15" s="165"/>
      <c r="S15" s="165"/>
      <c r="T15" s="158"/>
      <c r="U15" s="158"/>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DZ15" s="159"/>
      <c r="EA15" s="159"/>
      <c r="EB15" s="159"/>
      <c r="EC15" s="159"/>
      <c r="ED15" s="159"/>
      <c r="EE15" s="159"/>
      <c r="EF15" s="159"/>
      <c r="EG15" s="159"/>
      <c r="EH15" s="159"/>
      <c r="EI15" s="159"/>
      <c r="EJ15" s="159"/>
      <c r="EK15" s="159"/>
      <c r="EL15" s="159"/>
      <c r="EM15" s="159"/>
      <c r="EN15" s="159"/>
      <c r="EO15" s="159"/>
      <c r="EP15" s="159"/>
      <c r="EQ15" s="159"/>
      <c r="ER15" s="159"/>
      <c r="ES15" s="159"/>
      <c r="ET15" s="159"/>
      <c r="EU15" s="159"/>
      <c r="EV15" s="159"/>
      <c r="EW15" s="159"/>
      <c r="EX15" s="159"/>
      <c r="EY15" s="159"/>
      <c r="EZ15" s="159"/>
      <c r="FA15" s="159"/>
      <c r="FB15" s="159"/>
      <c r="FC15" s="159"/>
      <c r="FD15" s="159"/>
      <c r="FE15" s="159"/>
      <c r="FF15" s="159"/>
      <c r="FG15" s="159"/>
      <c r="FH15" s="159"/>
      <c r="FI15" s="159"/>
      <c r="FJ15" s="159"/>
      <c r="FK15" s="159"/>
      <c r="FL15" s="159"/>
      <c r="FM15" s="159"/>
      <c r="FN15" s="159"/>
      <c r="FO15" s="159"/>
      <c r="FP15" s="159"/>
      <c r="FQ15" s="159"/>
      <c r="FR15" s="159"/>
      <c r="FS15" s="159"/>
      <c r="FT15" s="159"/>
      <c r="FU15" s="159"/>
      <c r="FV15" s="159"/>
      <c r="FW15" s="159"/>
      <c r="FX15" s="159"/>
      <c r="FY15" s="159"/>
      <c r="FZ15" s="159"/>
      <c r="GA15" s="159"/>
      <c r="GB15" s="159"/>
      <c r="GC15" s="159"/>
      <c r="GD15" s="159"/>
      <c r="GE15" s="159"/>
      <c r="GF15" s="159"/>
      <c r="GG15" s="159"/>
      <c r="GH15" s="159"/>
      <c r="GI15" s="159"/>
      <c r="GJ15" s="159"/>
      <c r="GK15" s="159"/>
      <c r="GL15" s="159"/>
      <c r="GM15" s="159"/>
      <c r="GN15" s="159"/>
      <c r="GO15" s="159"/>
      <c r="GP15" s="159"/>
      <c r="GQ15" s="159"/>
      <c r="GR15" s="159"/>
      <c r="GS15" s="159"/>
      <c r="GT15" s="159"/>
      <c r="GU15" s="159"/>
      <c r="GV15" s="159"/>
      <c r="GW15" s="159"/>
      <c r="GX15" s="159"/>
      <c r="GY15" s="159"/>
      <c r="GZ15" s="159"/>
      <c r="HA15" s="159"/>
      <c r="HB15" s="159"/>
      <c r="HC15" s="159"/>
      <c r="HD15" s="159"/>
      <c r="HE15" s="159"/>
      <c r="HF15" s="159"/>
      <c r="HG15" s="159"/>
      <c r="HH15" s="159"/>
      <c r="HI15" s="159"/>
      <c r="HJ15" s="159"/>
      <c r="HK15" s="159"/>
      <c r="HL15" s="159"/>
      <c r="HM15" s="159"/>
      <c r="HN15" s="159"/>
      <c r="HO15" s="159"/>
      <c r="HP15" s="159"/>
      <c r="HQ15" s="159"/>
      <c r="HR15" s="159"/>
      <c r="HS15" s="159"/>
      <c r="HT15" s="159"/>
      <c r="HU15" s="159"/>
      <c r="HV15" s="159"/>
      <c r="HW15" s="159"/>
      <c r="HX15" s="159"/>
      <c r="HY15" s="159"/>
      <c r="HZ15" s="159"/>
      <c r="IA15" s="159"/>
      <c r="IB15" s="159"/>
      <c r="IC15" s="159"/>
      <c r="ID15" s="159"/>
      <c r="IE15" s="159"/>
      <c r="IF15" s="159"/>
      <c r="IG15" s="159"/>
      <c r="IH15" s="159"/>
      <c r="II15" s="159"/>
      <c r="IJ15" s="159"/>
      <c r="IK15" s="159"/>
      <c r="IL15" s="159"/>
      <c r="IM15" s="159"/>
      <c r="IN15" s="159"/>
      <c r="IO15" s="159"/>
      <c r="IP15" s="159"/>
      <c r="IQ15" s="159"/>
      <c r="IR15" s="159"/>
      <c r="IS15" s="159"/>
      <c r="IT15" s="159"/>
      <c r="IU15" s="159"/>
      <c r="IV15" s="159"/>
    </row>
    <row r="16" spans="1:256" x14ac:dyDescent="0.2">
      <c r="A16" s="130" t="s">
        <v>317</v>
      </c>
      <c r="B16" s="131" t="s">
        <v>318</v>
      </c>
      <c r="C16" s="131" t="s">
        <v>319</v>
      </c>
      <c r="D16" s="132">
        <v>6700</v>
      </c>
      <c r="E16" s="132"/>
      <c r="F16" s="132"/>
      <c r="G16" s="132"/>
      <c r="H16" s="132"/>
      <c r="I16" s="132"/>
      <c r="J16" s="132"/>
      <c r="K16" s="132"/>
      <c r="L16" s="132"/>
      <c r="M16" s="132"/>
      <c r="N16" s="132"/>
      <c r="O16" s="132"/>
      <c r="P16" s="132"/>
      <c r="Q16" s="132"/>
      <c r="R16" s="132">
        <f>+D16+F16+H16+J16+L16+N16+P16</f>
        <v>6700</v>
      </c>
      <c r="S16" s="132"/>
      <c r="T16" s="132"/>
    </row>
    <row r="17" spans="1:20" x14ac:dyDescent="0.2">
      <c r="A17" s="130" t="s">
        <v>445</v>
      </c>
      <c r="B17" s="131" t="s">
        <v>446</v>
      </c>
      <c r="C17" s="131" t="s">
        <v>319</v>
      </c>
      <c r="D17" s="132">
        <v>850000</v>
      </c>
      <c r="E17" s="132"/>
      <c r="F17" s="132"/>
      <c r="G17" s="132"/>
      <c r="H17" s="132"/>
      <c r="I17" s="132"/>
      <c r="J17" s="132"/>
      <c r="K17" s="132"/>
      <c r="L17" s="132"/>
      <c r="M17" s="132"/>
      <c r="N17" s="132">
        <f>+'[6]TB IGP'!R8</f>
        <v>44222.400000000001</v>
      </c>
      <c r="O17" s="132"/>
      <c r="P17" s="132"/>
      <c r="Q17" s="132"/>
      <c r="R17" s="132">
        <f t="shared" ref="R17:R76" si="0">+D17+F17+H17+J17+L17+N17+P17</f>
        <v>894222.4</v>
      </c>
      <c r="S17" s="132"/>
      <c r="T17" s="132"/>
    </row>
    <row r="18" spans="1:20" x14ac:dyDescent="0.2">
      <c r="A18" s="130" t="s">
        <v>447</v>
      </c>
      <c r="B18" s="131" t="s">
        <v>448</v>
      </c>
      <c r="C18" s="131" t="s">
        <v>449</v>
      </c>
      <c r="D18" s="132">
        <v>8905699.2200000007</v>
      </c>
      <c r="E18" s="132"/>
      <c r="F18" s="132">
        <f>+[6]TB2!D26</f>
        <v>28716972.309999999</v>
      </c>
      <c r="G18" s="132"/>
      <c r="H18" s="132"/>
      <c r="I18" s="132"/>
      <c r="J18" s="132"/>
      <c r="K18" s="132"/>
      <c r="L18" s="132">
        <f>+[6]TB6!D26</f>
        <v>104242.42</v>
      </c>
      <c r="M18" s="132"/>
      <c r="N18" s="132"/>
      <c r="O18" s="132"/>
      <c r="P18" s="132">
        <f>+[6]TB7!D26</f>
        <v>4598017.0199999996</v>
      </c>
      <c r="Q18" s="132"/>
      <c r="R18" s="132">
        <f t="shared" si="0"/>
        <v>42324930.969999999</v>
      </c>
      <c r="S18" s="132"/>
      <c r="T18" s="132"/>
    </row>
    <row r="19" spans="1:20" x14ac:dyDescent="0.2">
      <c r="A19" s="130" t="s">
        <v>450</v>
      </c>
      <c r="B19" s="131" t="s">
        <v>451</v>
      </c>
      <c r="C19" s="131" t="s">
        <v>348</v>
      </c>
      <c r="D19" s="132"/>
      <c r="E19" s="132"/>
      <c r="F19" s="132"/>
      <c r="G19" s="132"/>
      <c r="H19" s="132"/>
      <c r="I19" s="132"/>
      <c r="J19" s="132"/>
      <c r="K19" s="132"/>
      <c r="L19" s="132"/>
      <c r="M19" s="132"/>
      <c r="N19" s="132">
        <f>+'[6]TB IGP'!R9</f>
        <v>116113.15000000002</v>
      </c>
      <c r="O19" s="132"/>
      <c r="P19" s="132">
        <f>+[6]TB7!D27</f>
        <v>764682.56</v>
      </c>
      <c r="Q19" s="132"/>
      <c r="R19" s="132">
        <f t="shared" si="0"/>
        <v>880795.71000000008</v>
      </c>
      <c r="S19" s="132"/>
      <c r="T19" s="132"/>
    </row>
    <row r="20" spans="1:20" x14ac:dyDescent="0.2">
      <c r="A20" s="130" t="s">
        <v>320</v>
      </c>
      <c r="B20" s="131" t="s">
        <v>321</v>
      </c>
      <c r="C20" s="131" t="s">
        <v>319</v>
      </c>
      <c r="D20" s="132">
        <v>29870232.879999999</v>
      </c>
      <c r="E20" s="132"/>
      <c r="F20" s="132"/>
      <c r="G20" s="132"/>
      <c r="H20" s="132"/>
      <c r="I20" s="132"/>
      <c r="J20" s="132"/>
      <c r="K20" s="132"/>
      <c r="L20" s="132"/>
      <c r="M20" s="132"/>
      <c r="N20" s="132"/>
      <c r="O20" s="132"/>
      <c r="P20" s="132"/>
      <c r="Q20" s="132"/>
      <c r="R20" s="132">
        <f t="shared" si="0"/>
        <v>29870232.879999999</v>
      </c>
      <c r="S20" s="132"/>
      <c r="T20" s="132"/>
    </row>
    <row r="21" spans="1:20" x14ac:dyDescent="0.2">
      <c r="A21" s="130" t="s">
        <v>452</v>
      </c>
      <c r="B21" s="131" t="s">
        <v>453</v>
      </c>
      <c r="C21" s="131" t="s">
        <v>319</v>
      </c>
      <c r="D21" s="132"/>
      <c r="E21" s="132"/>
      <c r="F21" s="132"/>
      <c r="G21" s="132"/>
      <c r="H21" s="132">
        <f>+[6]TB3!D26</f>
        <v>430</v>
      </c>
      <c r="I21" s="132"/>
      <c r="J21" s="132">
        <f>+[6]TB4!D26</f>
        <v>6016.96</v>
      </c>
      <c r="K21" s="132"/>
      <c r="L21" s="132"/>
      <c r="M21" s="132"/>
      <c r="N21" s="132"/>
      <c r="O21" s="132"/>
      <c r="P21" s="132"/>
      <c r="Q21" s="132"/>
      <c r="R21" s="132">
        <f t="shared" si="0"/>
        <v>6446.96</v>
      </c>
      <c r="S21" s="132"/>
      <c r="T21" s="132"/>
    </row>
    <row r="22" spans="1:20" x14ac:dyDescent="0.2">
      <c r="A22" s="130" t="s">
        <v>454</v>
      </c>
      <c r="B22" s="131" t="s">
        <v>455</v>
      </c>
      <c r="C22" s="131" t="s">
        <v>319</v>
      </c>
      <c r="D22" s="132"/>
      <c r="E22" s="132"/>
      <c r="F22" s="132"/>
      <c r="G22" s="132"/>
      <c r="H22" s="132"/>
      <c r="I22" s="132"/>
      <c r="J22" s="132"/>
      <c r="K22" s="132"/>
      <c r="L22" s="132"/>
      <c r="M22" s="132"/>
      <c r="N22" s="132"/>
      <c r="O22" s="132"/>
      <c r="P22" s="132">
        <f>+[6]TB7!D28</f>
        <v>20545459.550000001</v>
      </c>
      <c r="Q22" s="132"/>
      <c r="R22" s="132">
        <f t="shared" si="0"/>
        <v>20545459.550000001</v>
      </c>
      <c r="S22" s="132"/>
      <c r="T22" s="132"/>
    </row>
    <row r="23" spans="1:20" x14ac:dyDescent="0.2">
      <c r="A23" s="130" t="s">
        <v>322</v>
      </c>
      <c r="B23" s="131" t="s">
        <v>323</v>
      </c>
      <c r="C23" s="131" t="s">
        <v>319</v>
      </c>
      <c r="D23" s="132">
        <v>790604354.49000001</v>
      </c>
      <c r="E23" s="132"/>
      <c r="F23" s="132"/>
      <c r="G23" s="132"/>
      <c r="H23" s="132"/>
      <c r="I23" s="132"/>
      <c r="J23" s="132"/>
      <c r="K23" s="132"/>
      <c r="L23" s="132"/>
      <c r="M23" s="132"/>
      <c r="N23" s="132"/>
      <c r="O23" s="132"/>
      <c r="P23" s="132"/>
      <c r="Q23" s="132"/>
      <c r="R23" s="132">
        <f t="shared" si="0"/>
        <v>790604354.49000001</v>
      </c>
      <c r="S23" s="132"/>
      <c r="T23" s="132"/>
    </row>
    <row r="24" spans="1:20" x14ac:dyDescent="0.2">
      <c r="A24" s="130" t="s">
        <v>456</v>
      </c>
      <c r="B24" s="131" t="s">
        <v>457</v>
      </c>
      <c r="C24" s="131" t="s">
        <v>319</v>
      </c>
      <c r="D24" s="132">
        <v>14352746.699999999</v>
      </c>
      <c r="E24" s="132"/>
      <c r="F24" s="132"/>
      <c r="G24" s="132"/>
      <c r="H24" s="132"/>
      <c r="I24" s="132"/>
      <c r="J24" s="132"/>
      <c r="K24" s="132"/>
      <c r="L24" s="132"/>
      <c r="M24" s="132"/>
      <c r="N24" s="132"/>
      <c r="O24" s="132"/>
      <c r="P24" s="132"/>
      <c r="Q24" s="132"/>
      <c r="R24" s="132">
        <f t="shared" si="0"/>
        <v>14352746.699999999</v>
      </c>
      <c r="S24" s="132"/>
      <c r="T24" s="132"/>
    </row>
    <row r="25" spans="1:20" x14ac:dyDescent="0.2">
      <c r="A25" s="130" t="s">
        <v>458</v>
      </c>
      <c r="B25" s="131" t="s">
        <v>459</v>
      </c>
      <c r="C25" s="131" t="s">
        <v>319</v>
      </c>
      <c r="D25" s="132">
        <v>115622119.97</v>
      </c>
      <c r="E25" s="132"/>
      <c r="F25" s="132"/>
      <c r="G25" s="132"/>
      <c r="H25" s="132">
        <f>+[6]TB3!D27</f>
        <v>224010.02</v>
      </c>
      <c r="I25" s="132"/>
      <c r="J25" s="132"/>
      <c r="K25" s="132"/>
      <c r="L25" s="132"/>
      <c r="M25" s="132"/>
      <c r="N25" s="132"/>
      <c r="O25" s="132"/>
      <c r="P25" s="132"/>
      <c r="Q25" s="132"/>
      <c r="R25" s="132">
        <f t="shared" si="0"/>
        <v>115846129.98999999</v>
      </c>
      <c r="S25" s="132"/>
      <c r="T25" s="132"/>
    </row>
    <row r="26" spans="1:20" x14ac:dyDescent="0.2">
      <c r="A26" s="130" t="s">
        <v>460</v>
      </c>
      <c r="B26" s="131" t="s">
        <v>461</v>
      </c>
      <c r="C26" s="131" t="s">
        <v>319</v>
      </c>
      <c r="D26" s="132">
        <v>2056411.24</v>
      </c>
      <c r="E26" s="132"/>
      <c r="F26" s="132"/>
      <c r="G26" s="132"/>
      <c r="H26" s="132"/>
      <c r="I26" s="132"/>
      <c r="J26" s="132"/>
      <c r="K26" s="132"/>
      <c r="L26" s="132"/>
      <c r="M26" s="132"/>
      <c r="N26" s="132"/>
      <c r="O26" s="132"/>
      <c r="P26" s="132"/>
      <c r="Q26" s="132"/>
      <c r="R26" s="132">
        <f t="shared" si="0"/>
        <v>2056411.24</v>
      </c>
      <c r="S26" s="132"/>
      <c r="T26" s="132"/>
    </row>
    <row r="27" spans="1:20" x14ac:dyDescent="0.2">
      <c r="A27" s="130" t="s">
        <v>324</v>
      </c>
      <c r="B27" s="131" t="s">
        <v>325</v>
      </c>
      <c r="C27" s="131" t="s">
        <v>319</v>
      </c>
      <c r="D27" s="132">
        <v>736990.01</v>
      </c>
      <c r="E27" s="132"/>
      <c r="F27" s="132"/>
      <c r="G27" s="132"/>
      <c r="H27" s="132"/>
      <c r="I27" s="132"/>
      <c r="J27" s="132"/>
      <c r="K27" s="132"/>
      <c r="L27" s="132"/>
      <c r="M27" s="132"/>
      <c r="N27" s="132"/>
      <c r="O27" s="132"/>
      <c r="P27" s="132"/>
      <c r="Q27" s="132"/>
      <c r="R27" s="132">
        <f t="shared" si="0"/>
        <v>736990.01</v>
      </c>
      <c r="S27" s="132"/>
      <c r="T27" s="132"/>
    </row>
    <row r="28" spans="1:20" x14ac:dyDescent="0.2">
      <c r="A28" s="130" t="s">
        <v>326</v>
      </c>
      <c r="B28" s="131" t="s">
        <v>327</v>
      </c>
      <c r="C28" s="131" t="s">
        <v>319</v>
      </c>
      <c r="D28" s="132">
        <v>19328.82</v>
      </c>
      <c r="E28" s="132"/>
      <c r="F28" s="132"/>
      <c r="G28" s="132"/>
      <c r="H28" s="132"/>
      <c r="I28" s="132"/>
      <c r="J28" s="132"/>
      <c r="K28" s="132"/>
      <c r="L28" s="132"/>
      <c r="M28" s="132"/>
      <c r="N28" s="132"/>
      <c r="O28" s="132"/>
      <c r="P28" s="132"/>
      <c r="Q28" s="132"/>
      <c r="R28" s="132">
        <f t="shared" si="0"/>
        <v>19328.82</v>
      </c>
      <c r="S28" s="132"/>
      <c r="T28" s="132"/>
    </row>
    <row r="29" spans="1:20" x14ac:dyDescent="0.2">
      <c r="A29" s="130" t="s">
        <v>462</v>
      </c>
      <c r="B29" s="131" t="s">
        <v>463</v>
      </c>
      <c r="C29" s="131" t="s">
        <v>319</v>
      </c>
      <c r="D29" s="132">
        <v>448526.13</v>
      </c>
      <c r="E29" s="132"/>
      <c r="F29" s="132"/>
      <c r="G29" s="132"/>
      <c r="H29" s="132"/>
      <c r="I29" s="132"/>
      <c r="J29" s="132"/>
      <c r="K29" s="132"/>
      <c r="L29" s="132"/>
      <c r="M29" s="132"/>
      <c r="N29" s="132"/>
      <c r="O29" s="132"/>
      <c r="P29" s="132"/>
      <c r="Q29" s="132"/>
      <c r="R29" s="132">
        <f t="shared" si="0"/>
        <v>448526.13</v>
      </c>
      <c r="S29" s="132"/>
      <c r="T29" s="132"/>
    </row>
    <row r="30" spans="1:20" x14ac:dyDescent="0.2">
      <c r="A30" s="130" t="s">
        <v>328</v>
      </c>
      <c r="B30" s="131" t="s">
        <v>329</v>
      </c>
      <c r="C30" s="131" t="s">
        <v>319</v>
      </c>
      <c r="D30" s="132">
        <v>28662439.41</v>
      </c>
      <c r="E30" s="132"/>
      <c r="F30" s="132"/>
      <c r="G30" s="132"/>
      <c r="H30" s="132"/>
      <c r="I30" s="132"/>
      <c r="J30" s="132"/>
      <c r="K30" s="132"/>
      <c r="L30" s="132"/>
      <c r="M30" s="132"/>
      <c r="N30" s="132"/>
      <c r="O30" s="132"/>
      <c r="P30" s="132">
        <f>+[6]TB7!D29</f>
        <v>150000</v>
      </c>
      <c r="Q30" s="132"/>
      <c r="R30" s="132">
        <f t="shared" si="0"/>
        <v>28812439.41</v>
      </c>
      <c r="S30" s="132"/>
      <c r="T30" s="132"/>
    </row>
    <row r="31" spans="1:20" x14ac:dyDescent="0.2">
      <c r="A31" s="130" t="s">
        <v>464</v>
      </c>
      <c r="B31" s="131" t="s">
        <v>465</v>
      </c>
      <c r="C31" s="131" t="s">
        <v>319</v>
      </c>
      <c r="D31" s="132">
        <v>38557608.520000003</v>
      </c>
      <c r="E31" s="132"/>
      <c r="F31" s="132"/>
      <c r="G31" s="132"/>
      <c r="H31" s="132"/>
      <c r="I31" s="132"/>
      <c r="J31" s="132"/>
      <c r="K31" s="132"/>
      <c r="L31" s="132"/>
      <c r="M31" s="132"/>
      <c r="N31" s="132"/>
      <c r="O31" s="132"/>
      <c r="P31" s="132"/>
      <c r="Q31" s="132"/>
      <c r="R31" s="132">
        <f t="shared" si="0"/>
        <v>38557608.520000003</v>
      </c>
      <c r="S31" s="132"/>
      <c r="T31" s="132"/>
    </row>
    <row r="32" spans="1:20" x14ac:dyDescent="0.2">
      <c r="A32" s="130" t="s">
        <v>330</v>
      </c>
      <c r="B32" s="131" t="s">
        <v>331</v>
      </c>
      <c r="C32" s="131" t="s">
        <v>319</v>
      </c>
      <c r="D32" s="132">
        <v>2967761.76</v>
      </c>
      <c r="E32" s="132"/>
      <c r="F32" s="132"/>
      <c r="G32" s="132"/>
      <c r="H32" s="132"/>
      <c r="I32" s="132"/>
      <c r="J32" s="132"/>
      <c r="K32" s="132"/>
      <c r="L32" s="132"/>
      <c r="M32" s="132"/>
      <c r="N32" s="132"/>
      <c r="O32" s="132"/>
      <c r="P32" s="132"/>
      <c r="Q32" s="132"/>
      <c r="R32" s="132">
        <f t="shared" si="0"/>
        <v>2967761.76</v>
      </c>
      <c r="S32" s="132"/>
      <c r="T32" s="132"/>
    </row>
    <row r="33" spans="1:20" x14ac:dyDescent="0.2">
      <c r="A33" s="130" t="s">
        <v>466</v>
      </c>
      <c r="B33" s="131" t="s">
        <v>467</v>
      </c>
      <c r="C33" s="131" t="s">
        <v>319</v>
      </c>
      <c r="D33" s="132"/>
      <c r="E33" s="132"/>
      <c r="F33" s="132"/>
      <c r="G33" s="132"/>
      <c r="H33" s="132"/>
      <c r="I33" s="132"/>
      <c r="J33" s="132"/>
      <c r="K33" s="132"/>
      <c r="L33" s="132"/>
      <c r="M33" s="132"/>
      <c r="N33" s="132"/>
      <c r="O33" s="132"/>
      <c r="P33" s="132">
        <f>+[6]TB7!D30</f>
        <v>944806.75</v>
      </c>
      <c r="Q33" s="132"/>
      <c r="R33" s="132">
        <f t="shared" si="0"/>
        <v>944806.75</v>
      </c>
      <c r="S33" s="132"/>
      <c r="T33" s="132"/>
    </row>
    <row r="34" spans="1:20" x14ac:dyDescent="0.2">
      <c r="A34" s="130" t="s">
        <v>468</v>
      </c>
      <c r="B34" s="131" t="s">
        <v>469</v>
      </c>
      <c r="C34" s="131" t="s">
        <v>319</v>
      </c>
      <c r="D34" s="132">
        <v>72900</v>
      </c>
      <c r="E34" s="132"/>
      <c r="F34" s="132"/>
      <c r="G34" s="132"/>
      <c r="H34" s="132"/>
      <c r="I34" s="132"/>
      <c r="J34" s="132"/>
      <c r="K34" s="132"/>
      <c r="L34" s="132"/>
      <c r="M34" s="132"/>
      <c r="N34" s="132"/>
      <c r="O34" s="132"/>
      <c r="P34" s="132"/>
      <c r="Q34" s="132"/>
      <c r="R34" s="132">
        <f t="shared" si="0"/>
        <v>72900</v>
      </c>
      <c r="S34" s="132"/>
      <c r="T34" s="132"/>
    </row>
    <row r="35" spans="1:20" x14ac:dyDescent="0.2">
      <c r="A35" s="130" t="s">
        <v>470</v>
      </c>
      <c r="B35" s="131" t="s">
        <v>471</v>
      </c>
      <c r="C35" s="131" t="s">
        <v>319</v>
      </c>
      <c r="D35" s="132">
        <v>2377.66</v>
      </c>
      <c r="E35" s="132"/>
      <c r="F35" s="132"/>
      <c r="G35" s="132"/>
      <c r="H35" s="132"/>
      <c r="I35" s="132"/>
      <c r="J35" s="132"/>
      <c r="K35" s="132"/>
      <c r="L35" s="132"/>
      <c r="M35" s="132"/>
      <c r="N35" s="132"/>
      <c r="O35" s="132"/>
      <c r="P35" s="132"/>
      <c r="Q35" s="132"/>
      <c r="R35" s="132">
        <f t="shared" si="0"/>
        <v>2377.66</v>
      </c>
      <c r="S35" s="132"/>
      <c r="T35" s="132"/>
    </row>
    <row r="36" spans="1:20" x14ac:dyDescent="0.2">
      <c r="A36" s="130" t="s">
        <v>472</v>
      </c>
      <c r="B36" s="131" t="s">
        <v>473</v>
      </c>
      <c r="C36" s="131" t="s">
        <v>319</v>
      </c>
      <c r="D36" s="132">
        <v>13254</v>
      </c>
      <c r="E36" s="132"/>
      <c r="F36" s="132"/>
      <c r="G36" s="132"/>
      <c r="H36" s="132"/>
      <c r="I36" s="132"/>
      <c r="J36" s="132"/>
      <c r="K36" s="132"/>
      <c r="L36" s="132"/>
      <c r="M36" s="132"/>
      <c r="N36" s="132"/>
      <c r="O36" s="132"/>
      <c r="P36" s="132"/>
      <c r="Q36" s="132"/>
      <c r="R36" s="132">
        <f t="shared" si="0"/>
        <v>13254</v>
      </c>
      <c r="S36" s="132"/>
      <c r="T36" s="132"/>
    </row>
    <row r="37" spans="1:20" x14ac:dyDescent="0.2">
      <c r="A37" s="130" t="s">
        <v>474</v>
      </c>
      <c r="B37" s="131" t="s">
        <v>475</v>
      </c>
      <c r="C37" s="131" t="s">
        <v>319</v>
      </c>
      <c r="D37" s="132">
        <v>8750000</v>
      </c>
      <c r="E37" s="132"/>
      <c r="F37" s="132"/>
      <c r="G37" s="132"/>
      <c r="H37" s="132"/>
      <c r="I37" s="132"/>
      <c r="J37" s="132"/>
      <c r="K37" s="132"/>
      <c r="L37" s="132"/>
      <c r="M37" s="132"/>
      <c r="N37" s="132"/>
      <c r="O37" s="132"/>
      <c r="P37" s="132"/>
      <c r="Q37" s="132"/>
      <c r="R37" s="132">
        <f t="shared" si="0"/>
        <v>8750000</v>
      </c>
      <c r="S37" s="132"/>
      <c r="T37" s="132"/>
    </row>
    <row r="38" spans="1:20" x14ac:dyDescent="0.2">
      <c r="A38" s="130" t="s">
        <v>476</v>
      </c>
      <c r="B38" s="131" t="s">
        <v>477</v>
      </c>
      <c r="C38" s="131" t="s">
        <v>319</v>
      </c>
      <c r="D38" s="132">
        <v>27989812.93</v>
      </c>
      <c r="E38" s="132"/>
      <c r="F38" s="132"/>
      <c r="G38" s="132"/>
      <c r="H38" s="132"/>
      <c r="I38" s="132"/>
      <c r="J38" s="132"/>
      <c r="K38" s="132"/>
      <c r="L38" s="132"/>
      <c r="M38" s="132"/>
      <c r="N38" s="132"/>
      <c r="O38" s="132"/>
      <c r="P38" s="132"/>
      <c r="Q38" s="132"/>
      <c r="R38" s="132">
        <f t="shared" si="0"/>
        <v>27989812.93</v>
      </c>
      <c r="S38" s="132"/>
      <c r="T38" s="132"/>
    </row>
    <row r="39" spans="1:20" x14ac:dyDescent="0.2">
      <c r="A39" s="130" t="s">
        <v>478</v>
      </c>
      <c r="B39" s="131" t="s">
        <v>479</v>
      </c>
      <c r="C39" s="131" t="s">
        <v>319</v>
      </c>
      <c r="D39" s="132"/>
      <c r="E39" s="132">
        <v>11720304.49</v>
      </c>
      <c r="F39" s="132"/>
      <c r="G39" s="132"/>
      <c r="H39" s="132"/>
      <c r="I39" s="132"/>
      <c r="J39" s="132"/>
      <c r="K39" s="132"/>
      <c r="L39" s="132"/>
      <c r="M39" s="132"/>
      <c r="N39" s="132"/>
      <c r="O39" s="132"/>
      <c r="P39" s="132"/>
      <c r="Q39" s="132"/>
      <c r="R39" s="132"/>
      <c r="S39" s="132">
        <f t="shared" ref="S39:S95" si="1">+E39+G39+I39+K39+M39+O39+Q39</f>
        <v>11720304.49</v>
      </c>
      <c r="T39" s="132"/>
    </row>
    <row r="40" spans="1:20" x14ac:dyDescent="0.2">
      <c r="A40" s="130" t="s">
        <v>480</v>
      </c>
      <c r="B40" s="131" t="s">
        <v>481</v>
      </c>
      <c r="C40" s="131" t="s">
        <v>319</v>
      </c>
      <c r="D40" s="132">
        <v>96607891.390000001</v>
      </c>
      <c r="E40" s="132"/>
      <c r="F40" s="132"/>
      <c r="G40" s="132"/>
      <c r="H40" s="132"/>
      <c r="I40" s="132"/>
      <c r="J40" s="132"/>
      <c r="K40" s="132"/>
      <c r="L40" s="132"/>
      <c r="M40" s="132"/>
      <c r="N40" s="132"/>
      <c r="O40" s="132"/>
      <c r="P40" s="132"/>
      <c r="Q40" s="132"/>
      <c r="R40" s="132">
        <f t="shared" si="0"/>
        <v>96607891.390000001</v>
      </c>
      <c r="S40" s="132"/>
      <c r="T40" s="132"/>
    </row>
    <row r="41" spans="1:20" x14ac:dyDescent="0.2">
      <c r="A41" s="130" t="s">
        <v>482</v>
      </c>
      <c r="B41" s="131" t="s">
        <v>483</v>
      </c>
      <c r="C41" s="131" t="s">
        <v>319</v>
      </c>
      <c r="D41" s="132"/>
      <c r="E41" s="132">
        <v>30925036.629999999</v>
      </c>
      <c r="F41" s="132"/>
      <c r="G41" s="132"/>
      <c r="H41" s="132"/>
      <c r="I41" s="132"/>
      <c r="J41" s="132"/>
      <c r="K41" s="132"/>
      <c r="L41" s="132"/>
      <c r="M41" s="132"/>
      <c r="N41" s="132"/>
      <c r="O41" s="132"/>
      <c r="P41" s="132"/>
      <c r="Q41" s="132"/>
      <c r="R41" s="132"/>
      <c r="S41" s="132">
        <f t="shared" si="1"/>
        <v>30925036.629999999</v>
      </c>
      <c r="T41" s="132"/>
    </row>
    <row r="42" spans="1:20" x14ac:dyDescent="0.2">
      <c r="A42" s="130" t="s">
        <v>332</v>
      </c>
      <c r="B42" s="131" t="s">
        <v>333</v>
      </c>
      <c r="C42" s="131" t="s">
        <v>319</v>
      </c>
      <c r="D42" s="132">
        <v>9117353.5800000001</v>
      </c>
      <c r="E42" s="132"/>
      <c r="F42" s="132"/>
      <c r="G42" s="132"/>
      <c r="H42" s="132"/>
      <c r="I42" s="132"/>
      <c r="J42" s="132"/>
      <c r="K42" s="132"/>
      <c r="L42" s="132"/>
      <c r="M42" s="132"/>
      <c r="N42" s="132"/>
      <c r="O42" s="132"/>
      <c r="P42" s="132"/>
      <c r="Q42" s="132"/>
      <c r="R42" s="132">
        <f t="shared" si="0"/>
        <v>9117353.5800000001</v>
      </c>
      <c r="S42" s="132"/>
      <c r="T42" s="132"/>
    </row>
    <row r="43" spans="1:20" x14ac:dyDescent="0.2">
      <c r="A43" s="130" t="s">
        <v>484</v>
      </c>
      <c r="B43" s="131" t="s">
        <v>485</v>
      </c>
      <c r="C43" s="131" t="s">
        <v>319</v>
      </c>
      <c r="D43" s="132"/>
      <c r="E43" s="132">
        <v>5927610.3499999996</v>
      </c>
      <c r="F43" s="132"/>
      <c r="G43" s="132"/>
      <c r="H43" s="132"/>
      <c r="I43" s="132"/>
      <c r="J43" s="132"/>
      <c r="K43" s="132"/>
      <c r="L43" s="132"/>
      <c r="M43" s="132"/>
      <c r="N43" s="132"/>
      <c r="O43" s="132"/>
      <c r="P43" s="132"/>
      <c r="Q43" s="132"/>
      <c r="R43" s="132"/>
      <c r="S43" s="132">
        <f t="shared" si="1"/>
        <v>5927610.3499999996</v>
      </c>
      <c r="T43" s="132"/>
    </row>
    <row r="44" spans="1:20" x14ac:dyDescent="0.2">
      <c r="A44" s="130" t="s">
        <v>486</v>
      </c>
      <c r="B44" s="131" t="s">
        <v>487</v>
      </c>
      <c r="C44" s="131" t="s">
        <v>319</v>
      </c>
      <c r="D44" s="132">
        <v>55611242.18</v>
      </c>
      <c r="E44" s="132"/>
      <c r="F44" s="132"/>
      <c r="G44" s="132"/>
      <c r="H44" s="132"/>
      <c r="I44" s="132"/>
      <c r="J44" s="132"/>
      <c r="K44" s="132"/>
      <c r="L44" s="132"/>
      <c r="M44" s="132"/>
      <c r="N44" s="132"/>
      <c r="O44" s="132"/>
      <c r="P44" s="132">
        <f>+[6]TB7!D31</f>
        <v>80246.81</v>
      </c>
      <c r="Q44" s="132"/>
      <c r="R44" s="132">
        <f t="shared" si="0"/>
        <v>55691488.990000002</v>
      </c>
      <c r="S44" s="132"/>
      <c r="T44" s="132"/>
    </row>
    <row r="45" spans="1:20" x14ac:dyDescent="0.2">
      <c r="A45" s="130" t="s">
        <v>488</v>
      </c>
      <c r="B45" s="131" t="s">
        <v>489</v>
      </c>
      <c r="C45" s="131" t="s">
        <v>319</v>
      </c>
      <c r="D45" s="132"/>
      <c r="E45" s="132">
        <v>40476325.359999999</v>
      </c>
      <c r="F45" s="132"/>
      <c r="G45" s="132"/>
      <c r="H45" s="132"/>
      <c r="I45" s="132"/>
      <c r="J45" s="132"/>
      <c r="K45" s="132"/>
      <c r="L45" s="132"/>
      <c r="M45" s="132"/>
      <c r="N45" s="132"/>
      <c r="O45" s="132"/>
      <c r="P45" s="132"/>
      <c r="Q45" s="132">
        <f>+[6]TB7!E32</f>
        <v>70635.73</v>
      </c>
      <c r="R45" s="132"/>
      <c r="S45" s="132">
        <f t="shared" si="1"/>
        <v>40546961.089999996</v>
      </c>
      <c r="T45" s="132"/>
    </row>
    <row r="46" spans="1:20" x14ac:dyDescent="0.2">
      <c r="A46" s="130" t="s">
        <v>490</v>
      </c>
      <c r="B46" s="131" t="s">
        <v>491</v>
      </c>
      <c r="C46" s="131" t="s">
        <v>319</v>
      </c>
      <c r="D46" s="132">
        <v>5339799.3099999996</v>
      </c>
      <c r="E46" s="132"/>
      <c r="F46" s="132"/>
      <c r="G46" s="132"/>
      <c r="H46" s="132"/>
      <c r="I46" s="132"/>
      <c r="J46" s="132"/>
      <c r="K46" s="132"/>
      <c r="L46" s="132"/>
      <c r="M46" s="132"/>
      <c r="N46" s="132"/>
      <c r="O46" s="132"/>
      <c r="Q46" s="132"/>
      <c r="R46" s="132">
        <f t="shared" si="0"/>
        <v>5339799.3099999996</v>
      </c>
      <c r="S46" s="132"/>
      <c r="T46" s="132"/>
    </row>
    <row r="47" spans="1:20" x14ac:dyDescent="0.2">
      <c r="A47" s="130" t="s">
        <v>492</v>
      </c>
      <c r="B47" s="131" t="s">
        <v>493</v>
      </c>
      <c r="C47" s="131" t="s">
        <v>319</v>
      </c>
      <c r="D47" s="132"/>
      <c r="E47" s="132">
        <v>3709020.35</v>
      </c>
      <c r="F47" s="132"/>
      <c r="G47" s="132"/>
      <c r="H47" s="132"/>
      <c r="I47" s="132"/>
      <c r="J47" s="132"/>
      <c r="K47" s="132"/>
      <c r="L47" s="132"/>
      <c r="M47" s="132"/>
      <c r="N47" s="132"/>
      <c r="O47" s="132"/>
      <c r="P47" s="132"/>
      <c r="Q47" s="132"/>
      <c r="R47" s="132"/>
      <c r="S47" s="132">
        <f t="shared" si="1"/>
        <v>3709020.35</v>
      </c>
      <c r="T47" s="132"/>
    </row>
    <row r="48" spans="1:20" x14ac:dyDescent="0.2">
      <c r="A48" s="130" t="s">
        <v>494</v>
      </c>
      <c r="B48" s="131" t="s">
        <v>495</v>
      </c>
      <c r="C48" s="131" t="s">
        <v>352</v>
      </c>
      <c r="D48" s="132"/>
      <c r="E48" s="132"/>
      <c r="F48" s="132"/>
      <c r="G48" s="132"/>
      <c r="H48" s="132">
        <f>+[6]TB3!D28</f>
        <v>3464790.5</v>
      </c>
      <c r="I48" s="132"/>
      <c r="J48" s="132"/>
      <c r="K48" s="132"/>
      <c r="L48" s="132"/>
      <c r="M48" s="132"/>
      <c r="N48" s="132"/>
      <c r="O48" s="132"/>
      <c r="P48" s="132"/>
      <c r="Q48" s="132"/>
      <c r="R48" s="132">
        <f t="shared" si="0"/>
        <v>3464790.5</v>
      </c>
      <c r="S48" s="132"/>
      <c r="T48" s="132"/>
    </row>
    <row r="49" spans="1:20" x14ac:dyDescent="0.2">
      <c r="A49" s="130" t="s">
        <v>496</v>
      </c>
      <c r="B49" s="131" t="s">
        <v>497</v>
      </c>
      <c r="C49" s="131" t="s">
        <v>319</v>
      </c>
      <c r="D49" s="132"/>
      <c r="E49" s="132"/>
      <c r="F49" s="132"/>
      <c r="G49" s="132"/>
      <c r="H49" s="132"/>
      <c r="I49" s="132">
        <f>+[6]TB3!E29</f>
        <v>3291550.97</v>
      </c>
      <c r="J49" s="132"/>
      <c r="K49" s="132"/>
      <c r="L49" s="132"/>
      <c r="M49" s="132"/>
      <c r="N49" s="132"/>
      <c r="O49" s="132"/>
      <c r="P49" s="132"/>
      <c r="Q49" s="132"/>
      <c r="R49" s="132"/>
      <c r="S49" s="132">
        <f t="shared" si="1"/>
        <v>3291550.97</v>
      </c>
      <c r="T49" s="132"/>
    </row>
    <row r="50" spans="1:20" x14ac:dyDescent="0.2">
      <c r="A50" s="130" t="s">
        <v>498</v>
      </c>
      <c r="B50" s="131" t="s">
        <v>499</v>
      </c>
      <c r="C50" s="131" t="s">
        <v>319</v>
      </c>
      <c r="D50" s="132">
        <v>22500</v>
      </c>
      <c r="E50" s="132"/>
      <c r="F50" s="132"/>
      <c r="G50" s="132"/>
      <c r="H50" s="132"/>
      <c r="I50" s="132"/>
      <c r="J50" s="132"/>
      <c r="K50" s="132"/>
      <c r="L50" s="132"/>
      <c r="M50" s="132"/>
      <c r="N50" s="132"/>
      <c r="O50" s="132"/>
      <c r="P50" s="132"/>
      <c r="Q50" s="132"/>
      <c r="R50" s="132">
        <f t="shared" si="0"/>
        <v>22500</v>
      </c>
      <c r="S50" s="132"/>
      <c r="T50" s="132"/>
    </row>
    <row r="51" spans="1:20" x14ac:dyDescent="0.2">
      <c r="A51" s="130" t="s">
        <v>500</v>
      </c>
      <c r="B51" s="131" t="s">
        <v>501</v>
      </c>
      <c r="C51" s="131" t="s">
        <v>319</v>
      </c>
      <c r="D51" s="132"/>
      <c r="E51" s="132">
        <v>17456.25</v>
      </c>
      <c r="F51" s="132"/>
      <c r="G51" s="132"/>
      <c r="H51" s="132"/>
      <c r="I51" s="132"/>
      <c r="J51" s="132"/>
      <c r="K51" s="132"/>
      <c r="L51" s="132"/>
      <c r="M51" s="132"/>
      <c r="N51" s="132"/>
      <c r="O51" s="132"/>
      <c r="P51" s="132"/>
      <c r="Q51" s="132"/>
      <c r="R51" s="132"/>
      <c r="S51" s="132">
        <f t="shared" si="1"/>
        <v>17456.25</v>
      </c>
      <c r="T51" s="132"/>
    </row>
    <row r="52" spans="1:20" x14ac:dyDescent="0.2">
      <c r="A52" s="130" t="s">
        <v>502</v>
      </c>
      <c r="B52" s="131" t="s">
        <v>503</v>
      </c>
      <c r="C52" s="131" t="s">
        <v>319</v>
      </c>
      <c r="D52" s="132">
        <v>7748081.7199999997</v>
      </c>
      <c r="E52" s="132"/>
      <c r="F52" s="132"/>
      <c r="G52" s="132"/>
      <c r="H52" s="132"/>
      <c r="I52" s="132"/>
      <c r="J52" s="132"/>
      <c r="K52" s="132"/>
      <c r="L52" s="132"/>
      <c r="M52" s="132"/>
      <c r="N52" s="132">
        <f>+'[6]TB IGP'!R12</f>
        <v>88134.399999999994</v>
      </c>
      <c r="O52" s="132"/>
      <c r="P52" s="132"/>
      <c r="Q52" s="132"/>
      <c r="R52" s="132">
        <f t="shared" si="0"/>
        <v>7836216.1200000001</v>
      </c>
      <c r="S52" s="132"/>
      <c r="T52" s="132"/>
    </row>
    <row r="53" spans="1:20" x14ac:dyDescent="0.2">
      <c r="A53" s="130" t="s">
        <v>504</v>
      </c>
      <c r="B53" s="131" t="s">
        <v>505</v>
      </c>
      <c r="C53" s="131" t="s">
        <v>319</v>
      </c>
      <c r="D53" s="132"/>
      <c r="E53" s="132">
        <v>4182135.09</v>
      </c>
      <c r="F53" s="132"/>
      <c r="G53" s="132"/>
      <c r="H53" s="132"/>
      <c r="I53" s="132"/>
      <c r="J53" s="132"/>
      <c r="K53" s="132"/>
      <c r="L53" s="132"/>
      <c r="M53" s="132"/>
      <c r="N53" s="132"/>
      <c r="O53" s="132">
        <f>+'[6]TB IGP'!S13</f>
        <v>40985.869999999995</v>
      </c>
      <c r="P53" s="132"/>
      <c r="Q53" s="132"/>
      <c r="R53" s="132"/>
      <c r="S53" s="132">
        <f t="shared" si="1"/>
        <v>4223120.96</v>
      </c>
      <c r="T53" s="132"/>
    </row>
    <row r="54" spans="1:20" x14ac:dyDescent="0.2">
      <c r="A54" s="130" t="s">
        <v>506</v>
      </c>
      <c r="B54" s="131" t="s">
        <v>507</v>
      </c>
      <c r="C54" s="131" t="s">
        <v>319</v>
      </c>
      <c r="D54" s="132">
        <v>18106961.789999999</v>
      </c>
      <c r="E54" s="132"/>
      <c r="F54" s="132"/>
      <c r="G54" s="132"/>
      <c r="H54" s="132"/>
      <c r="I54" s="132"/>
      <c r="J54" s="132"/>
      <c r="K54" s="132"/>
      <c r="L54" s="132"/>
      <c r="M54" s="132"/>
      <c r="N54" s="132"/>
      <c r="O54" s="132"/>
      <c r="P54" s="132"/>
      <c r="Q54" s="132"/>
      <c r="R54" s="132">
        <f t="shared" si="0"/>
        <v>18106961.789999999</v>
      </c>
      <c r="S54" s="132"/>
      <c r="T54" s="132"/>
    </row>
    <row r="55" spans="1:20" x14ac:dyDescent="0.2">
      <c r="A55" s="130" t="s">
        <v>508</v>
      </c>
      <c r="B55" s="131" t="s">
        <v>509</v>
      </c>
      <c r="C55" s="131" t="s">
        <v>319</v>
      </c>
      <c r="D55" s="132"/>
      <c r="E55" s="132">
        <v>9292931.5399999991</v>
      </c>
      <c r="F55" s="132"/>
      <c r="G55" s="132"/>
      <c r="H55" s="132"/>
      <c r="I55" s="132"/>
      <c r="J55" s="132"/>
      <c r="K55" s="132"/>
      <c r="L55" s="132"/>
      <c r="M55" s="132"/>
      <c r="N55" s="132"/>
      <c r="O55" s="132"/>
      <c r="P55" s="132"/>
      <c r="Q55" s="132"/>
      <c r="R55" s="132"/>
      <c r="S55" s="132">
        <f t="shared" si="1"/>
        <v>9292931.5399999991</v>
      </c>
      <c r="T55" s="132"/>
    </row>
    <row r="56" spans="1:20" x14ac:dyDescent="0.2">
      <c r="A56" s="130" t="s">
        <v>510</v>
      </c>
      <c r="B56" s="131" t="s">
        <v>511</v>
      </c>
      <c r="C56" s="131" t="s">
        <v>319</v>
      </c>
      <c r="D56" s="132">
        <v>1862389.41</v>
      </c>
      <c r="E56" s="132"/>
      <c r="F56" s="132"/>
      <c r="G56" s="132"/>
      <c r="H56" s="132"/>
      <c r="I56" s="132"/>
      <c r="J56" s="132"/>
      <c r="K56" s="132"/>
      <c r="L56" s="132"/>
      <c r="M56" s="132"/>
      <c r="N56" s="132"/>
      <c r="O56" s="132"/>
      <c r="P56" s="132"/>
      <c r="Q56" s="132"/>
      <c r="R56" s="132">
        <f t="shared" si="0"/>
        <v>1862389.41</v>
      </c>
      <c r="S56" s="132"/>
      <c r="T56" s="132"/>
    </row>
    <row r="57" spans="1:20" x14ac:dyDescent="0.2">
      <c r="A57" s="130" t="s">
        <v>512</v>
      </c>
      <c r="B57" s="131" t="s">
        <v>513</v>
      </c>
      <c r="C57" s="131" t="s">
        <v>319</v>
      </c>
      <c r="D57" s="132"/>
      <c r="E57" s="132">
        <v>1400372.83</v>
      </c>
      <c r="F57" s="132"/>
      <c r="G57" s="132"/>
      <c r="H57" s="132"/>
      <c r="I57" s="132"/>
      <c r="J57" s="132"/>
      <c r="K57" s="132"/>
      <c r="L57" s="132"/>
      <c r="M57" s="132"/>
      <c r="N57" s="132"/>
      <c r="O57" s="132"/>
      <c r="P57" s="132"/>
      <c r="Q57" s="132"/>
      <c r="R57" s="132"/>
      <c r="S57" s="132">
        <f t="shared" si="1"/>
        <v>1400372.83</v>
      </c>
      <c r="T57" s="132"/>
    </row>
    <row r="58" spans="1:20" x14ac:dyDescent="0.2">
      <c r="A58" s="130" t="s">
        <v>514</v>
      </c>
      <c r="B58" s="131" t="s">
        <v>515</v>
      </c>
      <c r="C58" s="131" t="s">
        <v>319</v>
      </c>
      <c r="D58" s="132">
        <v>25000</v>
      </c>
      <c r="E58" s="132"/>
      <c r="F58" s="132"/>
      <c r="G58" s="132"/>
      <c r="H58" s="132"/>
      <c r="I58" s="132"/>
      <c r="J58" s="132"/>
      <c r="K58" s="132"/>
      <c r="L58" s="132"/>
      <c r="M58" s="132"/>
      <c r="N58" s="132"/>
      <c r="O58" s="132"/>
      <c r="P58" s="132"/>
      <c r="Q58" s="132"/>
      <c r="R58" s="132">
        <f t="shared" si="0"/>
        <v>25000</v>
      </c>
      <c r="S58" s="132"/>
      <c r="T58" s="132"/>
    </row>
    <row r="59" spans="1:20" x14ac:dyDescent="0.2">
      <c r="A59" s="130" t="s">
        <v>516</v>
      </c>
      <c r="B59" s="131" t="s">
        <v>517</v>
      </c>
      <c r="C59" s="131" t="s">
        <v>319</v>
      </c>
      <c r="D59" s="132"/>
      <c r="E59" s="132">
        <v>23750</v>
      </c>
      <c r="F59" s="132"/>
      <c r="G59" s="132"/>
      <c r="H59" s="132"/>
      <c r="I59" s="132"/>
      <c r="J59" s="132"/>
      <c r="K59" s="132"/>
      <c r="L59" s="132"/>
      <c r="M59" s="132"/>
      <c r="N59" s="132"/>
      <c r="O59" s="132"/>
      <c r="P59" s="132"/>
      <c r="Q59" s="132"/>
      <c r="R59" s="132"/>
      <c r="S59" s="132">
        <f t="shared" si="1"/>
        <v>23750</v>
      </c>
      <c r="T59" s="132"/>
    </row>
    <row r="60" spans="1:20" x14ac:dyDescent="0.2">
      <c r="A60" s="130" t="s">
        <v>518</v>
      </c>
      <c r="B60" s="131" t="s">
        <v>519</v>
      </c>
      <c r="C60" s="131" t="s">
        <v>319</v>
      </c>
      <c r="D60" s="132">
        <v>596634.21</v>
      </c>
      <c r="E60" s="132"/>
      <c r="F60" s="132"/>
      <c r="G60" s="132"/>
      <c r="H60" s="132"/>
      <c r="I60" s="132"/>
      <c r="J60" s="132"/>
      <c r="K60" s="132"/>
      <c r="L60" s="132"/>
      <c r="M60" s="132"/>
      <c r="N60" s="132"/>
      <c r="O60" s="132"/>
      <c r="P60" s="132"/>
      <c r="Q60" s="132"/>
      <c r="R60" s="132">
        <f t="shared" si="0"/>
        <v>596634.21</v>
      </c>
      <c r="S60" s="132"/>
      <c r="T60" s="132"/>
    </row>
    <row r="61" spans="1:20" x14ac:dyDescent="0.2">
      <c r="A61" s="130" t="s">
        <v>520</v>
      </c>
      <c r="B61" s="131" t="s">
        <v>521</v>
      </c>
      <c r="C61" s="131" t="s">
        <v>319</v>
      </c>
      <c r="D61" s="132">
        <v>1313296.26</v>
      </c>
      <c r="E61" s="132"/>
      <c r="F61" s="132"/>
      <c r="G61" s="132"/>
      <c r="H61" s="132"/>
      <c r="I61" s="132"/>
      <c r="J61" s="132"/>
      <c r="K61" s="132"/>
      <c r="L61" s="132"/>
      <c r="M61" s="132"/>
      <c r="N61" s="132">
        <f>+'[6]TB IGP'!R14</f>
        <v>17598</v>
      </c>
      <c r="O61" s="132"/>
      <c r="P61" s="132"/>
      <c r="Q61" s="132"/>
      <c r="R61" s="132">
        <f t="shared" si="0"/>
        <v>1330894.26</v>
      </c>
      <c r="S61" s="132"/>
      <c r="T61" s="132"/>
    </row>
    <row r="62" spans="1:20" x14ac:dyDescent="0.2">
      <c r="A62" s="130" t="s">
        <v>522</v>
      </c>
      <c r="B62" s="131" t="s">
        <v>523</v>
      </c>
      <c r="C62" s="131" t="s">
        <v>319</v>
      </c>
      <c r="D62" s="132"/>
      <c r="E62" s="132">
        <v>1084173.3899999999</v>
      </c>
      <c r="F62" s="132"/>
      <c r="G62" s="132"/>
      <c r="H62" s="132"/>
      <c r="I62" s="132"/>
      <c r="J62" s="132"/>
      <c r="K62" s="132"/>
      <c r="L62" s="132"/>
      <c r="M62" s="132"/>
      <c r="N62" s="132"/>
      <c r="O62" s="132">
        <f>+'[6]TB IGP'!S15</f>
        <v>7714</v>
      </c>
      <c r="P62" s="132"/>
      <c r="Q62" s="132"/>
      <c r="R62" s="132"/>
      <c r="S62" s="132">
        <f t="shared" si="1"/>
        <v>1091887.3899999999</v>
      </c>
      <c r="T62" s="132"/>
    </row>
    <row r="63" spans="1:20" x14ac:dyDescent="0.2">
      <c r="A63" s="130" t="str">
        <f>+'[6]TB IGP'!A16</f>
        <v>Breeding Stocks</v>
      </c>
      <c r="B63" s="131">
        <f>+'[6]TB IGP'!C16</f>
        <v>1070101000</v>
      </c>
      <c r="C63" s="131"/>
      <c r="D63" s="132"/>
      <c r="E63" s="132"/>
      <c r="F63" s="132"/>
      <c r="G63" s="132"/>
      <c r="H63" s="132"/>
      <c r="I63" s="132"/>
      <c r="J63" s="132"/>
      <c r="K63" s="132"/>
      <c r="L63" s="132"/>
      <c r="M63" s="132"/>
      <c r="N63" s="132">
        <f>+'[6]TB IGP'!R16</f>
        <v>49000</v>
      </c>
      <c r="O63" s="132"/>
      <c r="P63" s="132"/>
      <c r="Q63" s="132"/>
      <c r="R63" s="132">
        <f t="shared" si="0"/>
        <v>49000</v>
      </c>
      <c r="S63" s="132"/>
      <c r="T63" s="132"/>
    </row>
    <row r="64" spans="1:20" x14ac:dyDescent="0.2">
      <c r="A64" s="130" t="s">
        <v>334</v>
      </c>
      <c r="B64" s="131" t="s">
        <v>335</v>
      </c>
      <c r="C64" s="131" t="s">
        <v>319</v>
      </c>
      <c r="D64" s="132">
        <v>775546029.70000005</v>
      </c>
      <c r="E64" s="132"/>
      <c r="F64" s="132"/>
      <c r="G64" s="132"/>
      <c r="H64" s="132"/>
      <c r="I64" s="132"/>
      <c r="J64" s="132"/>
      <c r="K64" s="132"/>
      <c r="L64" s="132"/>
      <c r="M64" s="132"/>
      <c r="N64" s="132">
        <f>+'[6]TB IGP'!R17</f>
        <v>27900</v>
      </c>
      <c r="O64" s="132"/>
      <c r="P64" s="132"/>
      <c r="Q64" s="132"/>
      <c r="R64" s="132">
        <f t="shared" si="0"/>
        <v>775573929.70000005</v>
      </c>
      <c r="S64" s="132"/>
      <c r="T64" s="132"/>
    </row>
    <row r="65" spans="1:20" x14ac:dyDescent="0.2">
      <c r="A65" s="130" t="s">
        <v>336</v>
      </c>
      <c r="B65" s="131" t="s">
        <v>337</v>
      </c>
      <c r="C65" s="131" t="s">
        <v>319</v>
      </c>
      <c r="D65" s="132">
        <v>543974.65</v>
      </c>
      <c r="E65" s="132"/>
      <c r="F65" s="132">
        <f>+[6]TB2!D27</f>
        <v>148460</v>
      </c>
      <c r="G65" s="132"/>
      <c r="H65" s="132"/>
      <c r="I65" s="132"/>
      <c r="J65" s="132"/>
      <c r="K65" s="132"/>
      <c r="L65" s="132"/>
      <c r="M65" s="132"/>
      <c r="N65" s="132"/>
      <c r="O65" s="132"/>
      <c r="P65" s="132">
        <f>+[6]TB7!D33</f>
        <v>31930</v>
      </c>
      <c r="Q65" s="132"/>
      <c r="R65" s="132">
        <f t="shared" si="0"/>
        <v>724364.65</v>
      </c>
      <c r="S65" s="132"/>
      <c r="T65" s="132"/>
    </row>
    <row r="66" spans="1:20" x14ac:dyDescent="0.2">
      <c r="A66" s="130" t="s">
        <v>524</v>
      </c>
      <c r="B66" s="131" t="s">
        <v>525</v>
      </c>
      <c r="C66" s="131" t="s">
        <v>319</v>
      </c>
      <c r="D66" s="132">
        <v>93600</v>
      </c>
      <c r="E66" s="132"/>
      <c r="F66" s="132"/>
      <c r="G66" s="132"/>
      <c r="H66" s="132"/>
      <c r="I66" s="132"/>
      <c r="J66" s="132"/>
      <c r="K66" s="132"/>
      <c r="L66" s="132"/>
      <c r="M66" s="132"/>
      <c r="N66" s="132"/>
      <c r="O66" s="132"/>
      <c r="P66" s="132"/>
      <c r="R66" s="132">
        <f t="shared" si="0"/>
        <v>93600</v>
      </c>
      <c r="S66" s="132"/>
      <c r="T66" s="132"/>
    </row>
    <row r="67" spans="1:20" x14ac:dyDescent="0.2">
      <c r="A67" s="130" t="s">
        <v>526</v>
      </c>
      <c r="B67" s="131" t="s">
        <v>527</v>
      </c>
      <c r="C67" s="131" t="s">
        <v>319</v>
      </c>
      <c r="D67" s="132">
        <v>54000</v>
      </c>
      <c r="E67" s="132"/>
      <c r="F67" s="132"/>
      <c r="G67" s="132"/>
      <c r="H67" s="132"/>
      <c r="I67" s="132"/>
      <c r="J67" s="132"/>
      <c r="K67" s="132"/>
      <c r="L67" s="132"/>
      <c r="M67" s="132"/>
      <c r="N67" s="132"/>
      <c r="O67" s="132"/>
      <c r="P67" s="132"/>
      <c r="Q67" s="132"/>
      <c r="R67" s="132">
        <f t="shared" si="0"/>
        <v>54000</v>
      </c>
      <c r="S67" s="132"/>
      <c r="T67" s="132"/>
    </row>
    <row r="68" spans="1:20" x14ac:dyDescent="0.2">
      <c r="A68" s="130" t="s">
        <v>528</v>
      </c>
      <c r="B68" s="131" t="s">
        <v>529</v>
      </c>
      <c r="C68" s="131" t="s">
        <v>319</v>
      </c>
      <c r="D68" s="132">
        <v>77984.05</v>
      </c>
      <c r="E68" s="132"/>
      <c r="F68" s="132"/>
      <c r="G68" s="132"/>
      <c r="H68" s="132"/>
      <c r="I68" s="132"/>
      <c r="J68" s="132"/>
      <c r="K68" s="132"/>
      <c r="L68" s="132"/>
      <c r="M68" s="132"/>
      <c r="N68" s="132"/>
      <c r="O68" s="132"/>
      <c r="P68" s="132"/>
      <c r="Q68" s="132"/>
      <c r="R68" s="132">
        <f t="shared" si="0"/>
        <v>77984.05</v>
      </c>
      <c r="S68" s="132"/>
      <c r="T68" s="132"/>
    </row>
    <row r="69" spans="1:20" x14ac:dyDescent="0.2">
      <c r="A69" s="130" t="s">
        <v>530</v>
      </c>
      <c r="B69" s="131" t="s">
        <v>531</v>
      </c>
      <c r="C69" s="131" t="s">
        <v>319</v>
      </c>
      <c r="D69" s="132">
        <v>579091.19999999995</v>
      </c>
      <c r="E69" s="132"/>
      <c r="F69" s="132"/>
      <c r="G69" s="132"/>
      <c r="H69" s="132"/>
      <c r="I69" s="132"/>
      <c r="J69" s="132"/>
      <c r="K69" s="132"/>
      <c r="L69" s="132"/>
      <c r="M69" s="132"/>
      <c r="N69" s="132"/>
      <c r="O69" s="132"/>
      <c r="P69" s="132"/>
      <c r="Q69" s="132"/>
      <c r="R69" s="132">
        <f t="shared" si="0"/>
        <v>579091.19999999995</v>
      </c>
      <c r="S69" s="132"/>
      <c r="T69" s="132"/>
    </row>
    <row r="70" spans="1:20" x14ac:dyDescent="0.2">
      <c r="A70" s="130" t="s">
        <v>338</v>
      </c>
      <c r="B70" s="131" t="s">
        <v>339</v>
      </c>
      <c r="C70" s="131" t="s">
        <v>319</v>
      </c>
      <c r="D70" s="132"/>
      <c r="E70" s="132">
        <v>4378915.05</v>
      </c>
      <c r="F70" s="132"/>
      <c r="G70" s="132"/>
      <c r="H70" s="132"/>
      <c r="I70" s="132"/>
      <c r="J70" s="132"/>
      <c r="K70" s="132"/>
      <c r="L70" s="132"/>
      <c r="M70" s="132"/>
      <c r="N70" s="132"/>
      <c r="O70" s="132"/>
      <c r="P70" s="132"/>
      <c r="Q70" s="132">
        <f>+[6]TB7!E34</f>
        <v>11297.52</v>
      </c>
      <c r="R70" s="132"/>
      <c r="S70" s="132">
        <f t="shared" si="1"/>
        <v>4390212.5699999994</v>
      </c>
      <c r="T70" s="132"/>
    </row>
    <row r="71" spans="1:20" x14ac:dyDescent="0.2">
      <c r="A71" s="130" t="s">
        <v>340</v>
      </c>
      <c r="B71" s="131" t="s">
        <v>341</v>
      </c>
      <c r="C71" s="131" t="s">
        <v>319</v>
      </c>
      <c r="D71" s="132"/>
      <c r="E71" s="132">
        <v>12161391.939999999</v>
      </c>
      <c r="F71" s="132"/>
      <c r="G71" s="132"/>
      <c r="H71" s="132"/>
      <c r="I71" s="132"/>
      <c r="J71" s="132"/>
      <c r="K71" s="132"/>
      <c r="L71" s="132"/>
      <c r="M71" s="132"/>
      <c r="N71" s="132"/>
      <c r="O71" s="132"/>
      <c r="P71" s="132"/>
      <c r="Q71" s="132"/>
      <c r="R71" s="132"/>
      <c r="S71" s="132">
        <f t="shared" si="1"/>
        <v>12161391.939999999</v>
      </c>
      <c r="T71" s="132"/>
    </row>
    <row r="72" spans="1:20" s="168" customFormat="1" x14ac:dyDescent="0.2">
      <c r="A72" s="166" t="s">
        <v>532</v>
      </c>
      <c r="B72" s="167" t="s">
        <v>343</v>
      </c>
      <c r="C72" s="167" t="s">
        <v>352</v>
      </c>
      <c r="D72" s="132"/>
      <c r="E72" s="132"/>
      <c r="F72" s="132"/>
      <c r="G72" s="132"/>
      <c r="H72" s="132"/>
      <c r="I72" s="132"/>
      <c r="J72" s="132"/>
      <c r="K72" s="132"/>
      <c r="L72" s="132"/>
      <c r="M72" s="132"/>
      <c r="N72" s="132"/>
      <c r="O72" s="132"/>
      <c r="P72" s="132"/>
      <c r="Q72" s="132"/>
      <c r="R72" s="132">
        <f t="shared" si="0"/>
        <v>0</v>
      </c>
      <c r="S72" s="132"/>
      <c r="T72" s="132"/>
    </row>
    <row r="73" spans="1:20" s="168" customFormat="1" x14ac:dyDescent="0.2">
      <c r="A73" s="166" t="s">
        <v>342</v>
      </c>
      <c r="B73" s="167" t="s">
        <v>343</v>
      </c>
      <c r="C73" s="167" t="s">
        <v>344</v>
      </c>
      <c r="D73" s="132"/>
      <c r="E73" s="132">
        <v>1001309.4</v>
      </c>
      <c r="F73" s="132"/>
      <c r="G73" s="132"/>
      <c r="H73" s="132"/>
      <c r="I73" s="132"/>
      <c r="J73" s="132"/>
      <c r="K73" s="132"/>
      <c r="L73" s="132"/>
      <c r="M73" s="132"/>
      <c r="N73" s="132"/>
      <c r="O73" s="132"/>
      <c r="P73" s="132"/>
      <c r="Q73" s="132"/>
      <c r="R73" s="132"/>
      <c r="S73" s="132">
        <f t="shared" si="1"/>
        <v>1001309.4</v>
      </c>
      <c r="T73" s="132"/>
    </row>
    <row r="74" spans="1:20" s="168" customFormat="1" x14ac:dyDescent="0.2">
      <c r="A74" s="166" t="s">
        <v>345</v>
      </c>
      <c r="B74" s="167" t="s">
        <v>343</v>
      </c>
      <c r="C74" s="167" t="s">
        <v>346</v>
      </c>
      <c r="D74" s="132"/>
      <c r="E74" s="132"/>
      <c r="F74" s="132"/>
      <c r="G74" s="132"/>
      <c r="H74" s="132"/>
      <c r="I74" s="132"/>
      <c r="J74" s="132"/>
      <c r="K74" s="132"/>
      <c r="L74" s="132"/>
      <c r="M74" s="132"/>
      <c r="N74" s="132"/>
      <c r="O74" s="132"/>
      <c r="P74" s="132"/>
      <c r="Q74" s="132"/>
      <c r="R74" s="132">
        <f t="shared" si="0"/>
        <v>0</v>
      </c>
      <c r="S74" s="132"/>
      <c r="T74" s="132"/>
    </row>
    <row r="75" spans="1:20" s="168" customFormat="1" x14ac:dyDescent="0.2">
      <c r="A75" s="166" t="s">
        <v>347</v>
      </c>
      <c r="B75" s="167" t="s">
        <v>343</v>
      </c>
      <c r="C75" s="167" t="s">
        <v>348</v>
      </c>
      <c r="D75" s="132"/>
      <c r="E75" s="132">
        <v>14927.94</v>
      </c>
      <c r="F75" s="132"/>
      <c r="G75" s="132"/>
      <c r="H75" s="132"/>
      <c r="I75" s="132"/>
      <c r="J75" s="132"/>
      <c r="K75" s="132"/>
      <c r="L75" s="132"/>
      <c r="M75" s="132"/>
      <c r="N75" s="132"/>
      <c r="O75" s="132"/>
      <c r="P75" s="132"/>
      <c r="Q75" s="132"/>
      <c r="R75" s="132"/>
      <c r="S75" s="132">
        <f t="shared" si="1"/>
        <v>14927.94</v>
      </c>
      <c r="T75" s="132"/>
    </row>
    <row r="76" spans="1:20" s="168" customFormat="1" x14ac:dyDescent="0.2">
      <c r="A76" s="166" t="s">
        <v>349</v>
      </c>
      <c r="B76" s="167" t="s">
        <v>350</v>
      </c>
      <c r="C76" s="167" t="s">
        <v>348</v>
      </c>
      <c r="D76" s="132"/>
      <c r="E76" s="132"/>
      <c r="F76" s="132"/>
      <c r="G76" s="132"/>
      <c r="H76" s="132"/>
      <c r="I76" s="132"/>
      <c r="J76" s="132"/>
      <c r="K76" s="132"/>
      <c r="L76" s="132"/>
      <c r="M76" s="132"/>
      <c r="N76" s="132"/>
      <c r="O76" s="132"/>
      <c r="P76" s="132"/>
      <c r="Q76" s="132"/>
      <c r="R76" s="132">
        <f t="shared" si="0"/>
        <v>0</v>
      </c>
      <c r="S76" s="132"/>
      <c r="T76" s="132"/>
    </row>
    <row r="77" spans="1:20" s="168" customFormat="1" x14ac:dyDescent="0.2">
      <c r="A77" s="166" t="s">
        <v>351</v>
      </c>
      <c r="B77" s="167" t="s">
        <v>350</v>
      </c>
      <c r="C77" s="167" t="s">
        <v>352</v>
      </c>
      <c r="D77" s="132"/>
      <c r="E77" s="132">
        <v>11163.65</v>
      </c>
      <c r="F77" s="132"/>
      <c r="G77" s="132"/>
      <c r="H77" s="132"/>
      <c r="I77" s="132"/>
      <c r="J77" s="132"/>
      <c r="K77" s="132"/>
      <c r="L77" s="132"/>
      <c r="M77" s="132"/>
      <c r="N77" s="132"/>
      <c r="O77" s="132"/>
      <c r="P77" s="132"/>
      <c r="Q77" s="132"/>
      <c r="R77" s="132"/>
      <c r="S77" s="132">
        <f t="shared" si="1"/>
        <v>11163.65</v>
      </c>
      <c r="T77" s="132"/>
    </row>
    <row r="78" spans="1:20" s="168" customFormat="1" x14ac:dyDescent="0.2">
      <c r="A78" s="166" t="s">
        <v>353</v>
      </c>
      <c r="B78" s="167" t="s">
        <v>350</v>
      </c>
      <c r="C78" s="167" t="s">
        <v>344</v>
      </c>
      <c r="D78" s="132"/>
      <c r="E78" s="132">
        <v>86753.62</v>
      </c>
      <c r="F78" s="132"/>
      <c r="G78" s="132">
        <f>+[6]TB2!E28</f>
        <v>11700</v>
      </c>
      <c r="H78" s="132"/>
      <c r="I78" s="132"/>
      <c r="J78" s="132"/>
      <c r="K78" s="132"/>
      <c r="L78" s="132"/>
      <c r="M78" s="132"/>
      <c r="N78" s="132"/>
      <c r="O78" s="132"/>
      <c r="P78" s="132"/>
      <c r="Q78" s="132"/>
      <c r="R78" s="132"/>
      <c r="S78" s="132">
        <f t="shared" si="1"/>
        <v>98453.62</v>
      </c>
      <c r="T78" s="132"/>
    </row>
    <row r="79" spans="1:20" x14ac:dyDescent="0.2">
      <c r="A79" s="130" t="s">
        <v>354</v>
      </c>
      <c r="B79" s="131" t="s">
        <v>355</v>
      </c>
      <c r="C79" s="131" t="s">
        <v>319</v>
      </c>
      <c r="D79" s="132"/>
      <c r="E79" s="132">
        <v>343242.29</v>
      </c>
      <c r="F79" s="132"/>
      <c r="G79" s="132">
        <f>+[6]TB2!E29</f>
        <v>13649.33</v>
      </c>
      <c r="H79" s="132"/>
      <c r="I79" s="132"/>
      <c r="J79" s="132"/>
      <c r="K79" s="132"/>
      <c r="L79" s="132"/>
      <c r="M79" s="132"/>
      <c r="N79" s="132"/>
      <c r="O79" s="132"/>
      <c r="P79" s="132"/>
      <c r="Q79" s="132"/>
      <c r="R79" s="132"/>
      <c r="S79" s="132">
        <f t="shared" si="1"/>
        <v>356891.62</v>
      </c>
      <c r="T79" s="132"/>
    </row>
    <row r="80" spans="1:20" x14ac:dyDescent="0.2">
      <c r="A80" s="130" t="s">
        <v>533</v>
      </c>
      <c r="B80" s="131" t="s">
        <v>534</v>
      </c>
      <c r="C80" s="131" t="s">
        <v>319</v>
      </c>
      <c r="D80" s="132"/>
      <c r="E80" s="132">
        <v>299469.94</v>
      </c>
      <c r="F80" s="132"/>
      <c r="G80" s="132"/>
      <c r="H80" s="132"/>
      <c r="I80" s="132"/>
      <c r="J80" s="132"/>
      <c r="K80" s="132"/>
      <c r="L80" s="132"/>
      <c r="M80" s="132"/>
      <c r="N80" s="132"/>
      <c r="O80" s="132"/>
      <c r="P80" s="132"/>
      <c r="Q80" s="132">
        <f>+[6]TB7!E35</f>
        <v>1324617.25</v>
      </c>
      <c r="R80" s="132"/>
      <c r="S80" s="132">
        <f t="shared" si="1"/>
        <v>1624087.19</v>
      </c>
      <c r="T80" s="132"/>
    </row>
    <row r="81" spans="1:20" x14ac:dyDescent="0.2">
      <c r="A81" s="130" t="s">
        <v>535</v>
      </c>
      <c r="B81" s="131" t="s">
        <v>536</v>
      </c>
      <c r="C81" s="131" t="s">
        <v>319</v>
      </c>
      <c r="D81" s="132"/>
      <c r="E81" s="132">
        <v>3047000</v>
      </c>
      <c r="F81" s="132"/>
      <c r="G81" s="132"/>
      <c r="H81" s="132"/>
      <c r="I81" s="132"/>
      <c r="J81" s="132"/>
      <c r="K81" s="132"/>
      <c r="L81" s="132"/>
      <c r="M81" s="132"/>
      <c r="N81" s="132"/>
      <c r="O81" s="132"/>
      <c r="P81" s="132"/>
      <c r="R81" s="132"/>
      <c r="S81" s="132">
        <f t="shared" si="1"/>
        <v>3047000</v>
      </c>
      <c r="T81" s="132"/>
    </row>
    <row r="82" spans="1:20" x14ac:dyDescent="0.2">
      <c r="A82" s="130" t="s">
        <v>537</v>
      </c>
      <c r="B82" s="131" t="s">
        <v>538</v>
      </c>
      <c r="C82" s="131" t="s">
        <v>319</v>
      </c>
      <c r="D82" s="132"/>
      <c r="E82" s="132"/>
      <c r="F82" s="132"/>
      <c r="G82" s="132"/>
      <c r="H82" s="132"/>
      <c r="I82" s="132"/>
      <c r="J82" s="132"/>
      <c r="K82" s="132"/>
      <c r="L82" s="132"/>
      <c r="M82" s="132"/>
      <c r="N82" s="132"/>
      <c r="O82" s="132"/>
      <c r="P82" s="132"/>
      <c r="Q82" s="132">
        <f>+[6]TB7!E36</f>
        <v>8852159.8399999999</v>
      </c>
      <c r="R82" s="132"/>
      <c r="S82" s="132">
        <f t="shared" si="1"/>
        <v>8852159.8399999999</v>
      </c>
      <c r="T82" s="132"/>
    </row>
    <row r="83" spans="1:20" x14ac:dyDescent="0.2">
      <c r="A83" s="130" t="s">
        <v>539</v>
      </c>
      <c r="B83" s="131" t="s">
        <v>540</v>
      </c>
      <c r="C83" s="131" t="s">
        <v>319</v>
      </c>
      <c r="D83" s="132"/>
      <c r="E83" s="132"/>
      <c r="F83" s="132"/>
      <c r="G83" s="132"/>
      <c r="H83" s="132"/>
      <c r="I83" s="132"/>
      <c r="J83" s="132"/>
      <c r="K83" s="132"/>
      <c r="L83" s="132"/>
      <c r="M83" s="132"/>
      <c r="N83" s="132"/>
      <c r="O83" s="132"/>
      <c r="P83" s="132"/>
      <c r="Q83" s="132">
        <f>+[6]TB7!E37</f>
        <v>970624.75</v>
      </c>
      <c r="R83" s="132"/>
      <c r="S83" s="132">
        <f t="shared" si="1"/>
        <v>970624.75</v>
      </c>
      <c r="T83" s="132"/>
    </row>
    <row r="84" spans="1:20" x14ac:dyDescent="0.2">
      <c r="A84" s="130" t="s">
        <v>541</v>
      </c>
      <c r="B84" s="131" t="s">
        <v>542</v>
      </c>
      <c r="C84" s="131" t="s">
        <v>319</v>
      </c>
      <c r="D84" s="132"/>
      <c r="E84" s="132">
        <v>947046.6</v>
      </c>
      <c r="F84" s="132"/>
      <c r="G84" s="132"/>
      <c r="H84" s="132"/>
      <c r="I84" s="132"/>
      <c r="J84" s="132"/>
      <c r="K84" s="132"/>
      <c r="L84" s="132"/>
      <c r="M84" s="132"/>
      <c r="N84" s="132"/>
      <c r="O84" s="132"/>
      <c r="P84" s="132"/>
      <c r="R84" s="132"/>
      <c r="S84" s="132">
        <f t="shared" si="1"/>
        <v>947046.6</v>
      </c>
      <c r="T84" s="132"/>
    </row>
    <row r="85" spans="1:20" x14ac:dyDescent="0.2">
      <c r="A85" s="130" t="s">
        <v>356</v>
      </c>
      <c r="B85" s="131" t="s">
        <v>357</v>
      </c>
      <c r="C85" s="131" t="s">
        <v>319</v>
      </c>
      <c r="D85" s="132"/>
      <c r="E85" s="132">
        <v>11318240.210000001</v>
      </c>
      <c r="F85" s="132"/>
      <c r="G85" s="132">
        <f>+[6]TB2!E30</f>
        <v>25455</v>
      </c>
      <c r="H85" s="132"/>
      <c r="I85" s="132"/>
      <c r="J85" s="132"/>
      <c r="K85" s="132"/>
      <c r="L85" s="132"/>
      <c r="M85" s="132">
        <f>+[6]TB6!E27</f>
        <v>104118.37</v>
      </c>
      <c r="N85" s="132"/>
      <c r="O85" s="132">
        <f>+'[6]TB IGP'!S20</f>
        <v>204587.32000000007</v>
      </c>
      <c r="P85" s="132"/>
      <c r="Q85" s="132">
        <f>+[6]TB7!E38</f>
        <v>268702</v>
      </c>
      <c r="R85" s="132"/>
      <c r="S85" s="132">
        <f t="shared" si="1"/>
        <v>11921102.9</v>
      </c>
      <c r="T85" s="132"/>
    </row>
    <row r="86" spans="1:20" s="168" customFormat="1" x14ac:dyDescent="0.2">
      <c r="A86" s="166" t="s">
        <v>358</v>
      </c>
      <c r="B86" s="167" t="s">
        <v>359</v>
      </c>
      <c r="C86" s="167" t="s">
        <v>319</v>
      </c>
      <c r="D86" s="132"/>
      <c r="E86" s="132">
        <v>181932746.88999999</v>
      </c>
      <c r="F86" s="132"/>
      <c r="G86" s="132"/>
      <c r="H86" s="132"/>
      <c r="I86" s="132">
        <f>+[6]TB3!E30</f>
        <v>476049.81</v>
      </c>
      <c r="J86" s="132"/>
      <c r="K86" s="132">
        <f>+[6]TB4!E27</f>
        <v>6016.96</v>
      </c>
      <c r="L86" s="132"/>
      <c r="M86" s="132">
        <f>+[6]TB6!E28</f>
        <v>63.41</v>
      </c>
      <c r="N86" s="132"/>
      <c r="O86" s="132">
        <f>+'[6]TB IGP'!S21</f>
        <v>95056.72</v>
      </c>
      <c r="P86" s="132"/>
      <c r="Q86" s="132">
        <f>+[6]TB7!E39</f>
        <v>15823601.23</v>
      </c>
      <c r="R86" s="132"/>
      <c r="S86" s="132">
        <f t="shared" si="1"/>
        <v>198333535.01999998</v>
      </c>
      <c r="T86" s="132"/>
    </row>
    <row r="87" spans="1:20" x14ac:dyDescent="0.2">
      <c r="A87" s="130" t="s">
        <v>543</v>
      </c>
      <c r="B87" s="131" t="s">
        <v>544</v>
      </c>
      <c r="C87" s="131" t="s">
        <v>393</v>
      </c>
      <c r="D87" s="132"/>
      <c r="E87" s="132">
        <v>1000</v>
      </c>
      <c r="F87" s="132"/>
      <c r="G87" s="132"/>
      <c r="I87" s="132"/>
      <c r="J87" s="132"/>
      <c r="K87" s="132"/>
      <c r="L87" s="132"/>
      <c r="M87" s="132"/>
      <c r="N87" s="132"/>
      <c r="O87" s="132"/>
      <c r="P87" s="132"/>
      <c r="Q87" s="132"/>
      <c r="R87" s="132"/>
      <c r="S87" s="132">
        <f t="shared" si="1"/>
        <v>1000</v>
      </c>
      <c r="T87" s="132"/>
    </row>
    <row r="88" spans="1:20" x14ac:dyDescent="0.2">
      <c r="A88" s="130" t="s">
        <v>545</v>
      </c>
      <c r="B88" s="131" t="s">
        <v>546</v>
      </c>
      <c r="C88" s="131" t="s">
        <v>319</v>
      </c>
      <c r="D88" s="132"/>
      <c r="E88" s="132">
        <v>9000</v>
      </c>
      <c r="F88" s="132"/>
      <c r="G88" s="132"/>
      <c r="H88" s="132"/>
      <c r="I88" s="132"/>
      <c r="J88" s="132"/>
      <c r="K88" s="132"/>
      <c r="L88" s="132"/>
      <c r="M88" s="132"/>
      <c r="N88" s="132"/>
      <c r="O88" s="132"/>
      <c r="P88" s="132"/>
      <c r="Q88" s="132"/>
      <c r="R88" s="132"/>
      <c r="S88" s="132">
        <f t="shared" si="1"/>
        <v>9000</v>
      </c>
      <c r="T88" s="132"/>
    </row>
    <row r="89" spans="1:20" x14ac:dyDescent="0.2">
      <c r="A89" s="130" t="s">
        <v>547</v>
      </c>
      <c r="B89" s="131" t="s">
        <v>548</v>
      </c>
      <c r="C89" s="131" t="s">
        <v>344</v>
      </c>
      <c r="D89" s="132"/>
      <c r="E89" s="132">
        <v>34800</v>
      </c>
      <c r="F89" s="132"/>
      <c r="G89" s="132"/>
      <c r="H89" s="132"/>
      <c r="I89" s="132"/>
      <c r="J89" s="132"/>
      <c r="K89" s="132"/>
      <c r="L89" s="132"/>
      <c r="M89" s="132"/>
      <c r="N89" s="132"/>
      <c r="O89" s="132"/>
      <c r="P89" s="132"/>
      <c r="Q89" s="132"/>
      <c r="R89" s="132"/>
      <c r="S89" s="132">
        <f t="shared" si="1"/>
        <v>34800</v>
      </c>
      <c r="T89" s="132"/>
    </row>
    <row r="90" spans="1:20" x14ac:dyDescent="0.2">
      <c r="A90" s="130" t="s">
        <v>549</v>
      </c>
      <c r="B90" s="131" t="s">
        <v>550</v>
      </c>
      <c r="C90" s="131" t="s">
        <v>319</v>
      </c>
      <c r="D90" s="132"/>
      <c r="E90" s="132">
        <v>6000</v>
      </c>
      <c r="F90" s="132"/>
      <c r="G90" s="132"/>
      <c r="H90" s="132"/>
      <c r="I90" s="132"/>
      <c r="J90" s="132"/>
      <c r="K90" s="132"/>
      <c r="L90" s="132"/>
      <c r="M90" s="132"/>
      <c r="N90" s="132"/>
      <c r="O90" s="132"/>
      <c r="P90" s="132"/>
      <c r="Q90" s="132"/>
      <c r="R90" s="132"/>
      <c r="S90" s="132">
        <f t="shared" si="1"/>
        <v>6000</v>
      </c>
      <c r="T90" s="132"/>
    </row>
    <row r="91" spans="1:20" x14ac:dyDescent="0.2">
      <c r="A91" s="130" t="s">
        <v>551</v>
      </c>
      <c r="B91" s="131" t="s">
        <v>552</v>
      </c>
      <c r="C91" s="131" t="s">
        <v>393</v>
      </c>
      <c r="D91" s="132"/>
      <c r="E91" s="132">
        <v>1000</v>
      </c>
      <c r="F91" s="132"/>
      <c r="G91" s="132"/>
      <c r="H91" s="132"/>
      <c r="I91" s="132"/>
      <c r="J91" s="132"/>
      <c r="K91" s="132"/>
      <c r="L91" s="132"/>
      <c r="M91" s="132"/>
      <c r="N91" s="132"/>
      <c r="O91" s="132"/>
      <c r="P91" s="132"/>
      <c r="Q91" s="132"/>
      <c r="R91" s="132"/>
      <c r="S91" s="132">
        <f t="shared" si="1"/>
        <v>1000</v>
      </c>
      <c r="T91" s="132"/>
    </row>
    <row r="92" spans="1:20" x14ac:dyDescent="0.2">
      <c r="A92" s="130" t="s">
        <v>553</v>
      </c>
      <c r="B92" s="131" t="s">
        <v>554</v>
      </c>
      <c r="C92" s="131" t="s">
        <v>393</v>
      </c>
      <c r="D92" s="132"/>
      <c r="E92" s="132"/>
      <c r="F92" s="132"/>
      <c r="G92" s="132"/>
      <c r="H92" s="132"/>
      <c r="I92" s="132"/>
      <c r="J92" s="132"/>
      <c r="K92" s="132"/>
      <c r="L92" s="132"/>
      <c r="M92" s="132">
        <f>+[6]TB6!E29</f>
        <v>60.64</v>
      </c>
      <c r="N92" s="132"/>
      <c r="O92" s="132"/>
      <c r="P92" s="132"/>
      <c r="Q92" s="132"/>
      <c r="R92" s="132"/>
      <c r="S92" s="132">
        <f t="shared" si="1"/>
        <v>60.64</v>
      </c>
      <c r="T92" s="132"/>
    </row>
    <row r="93" spans="1:20" x14ac:dyDescent="0.2">
      <c r="A93" s="130" t="s">
        <v>360</v>
      </c>
      <c r="B93" s="131" t="s">
        <v>361</v>
      </c>
      <c r="C93" s="131" t="s">
        <v>319</v>
      </c>
      <c r="D93" s="132"/>
      <c r="E93" s="132">
        <v>3204552300.48</v>
      </c>
      <c r="F93" s="132"/>
      <c r="G93" s="132"/>
      <c r="H93" s="132"/>
      <c r="I93" s="132"/>
      <c r="J93" s="132"/>
      <c r="K93" s="132"/>
      <c r="L93" s="132"/>
      <c r="M93" s="132"/>
      <c r="N93" s="132"/>
      <c r="O93" s="132"/>
      <c r="P93" s="132"/>
      <c r="Q93" s="132"/>
      <c r="R93" s="132"/>
      <c r="S93" s="132">
        <f t="shared" si="1"/>
        <v>3204552300.48</v>
      </c>
      <c r="T93" s="132"/>
    </row>
    <row r="94" spans="1:20" x14ac:dyDescent="0.2">
      <c r="A94" s="130" t="s">
        <v>555</v>
      </c>
      <c r="B94" s="131" t="s">
        <v>556</v>
      </c>
      <c r="C94" s="131" t="s">
        <v>319</v>
      </c>
      <c r="D94" s="132"/>
      <c r="E94" s="132">
        <v>52207430.799999997</v>
      </c>
      <c r="F94" s="132"/>
      <c r="G94" s="132">
        <f>+[6]TB2!E31</f>
        <v>32030805.969999999</v>
      </c>
      <c r="H94" s="132"/>
      <c r="I94" s="132"/>
      <c r="J94" s="132"/>
      <c r="K94" s="132"/>
      <c r="L94" s="132"/>
      <c r="M94" s="132"/>
      <c r="N94" s="132"/>
      <c r="O94" s="132"/>
      <c r="P94" s="132"/>
      <c r="Q94" s="132"/>
      <c r="R94" s="132"/>
      <c r="S94" s="132">
        <f t="shared" si="1"/>
        <v>84238236.769999996</v>
      </c>
      <c r="T94" s="132"/>
    </row>
    <row r="95" spans="1:20" x14ac:dyDescent="0.2">
      <c r="A95" s="130" t="s">
        <v>557</v>
      </c>
      <c r="B95" s="131" t="s">
        <v>558</v>
      </c>
      <c r="C95" s="131" t="s">
        <v>319</v>
      </c>
      <c r="D95" s="132"/>
      <c r="E95" s="132">
        <v>25943</v>
      </c>
      <c r="F95" s="132"/>
      <c r="G95" s="132"/>
      <c r="H95" s="132"/>
      <c r="I95" s="132"/>
      <c r="J95" s="132"/>
      <c r="K95" s="132"/>
      <c r="L95" s="132"/>
      <c r="M95" s="132"/>
      <c r="N95" s="132"/>
      <c r="O95" s="132"/>
      <c r="P95" s="132"/>
      <c r="Q95" s="132"/>
      <c r="R95" s="132"/>
      <c r="S95" s="132">
        <f t="shared" si="1"/>
        <v>25943</v>
      </c>
      <c r="T95" s="132"/>
    </row>
    <row r="96" spans="1:20" x14ac:dyDescent="0.2">
      <c r="A96" s="130" t="s">
        <v>559</v>
      </c>
      <c r="B96" s="131" t="s">
        <v>560</v>
      </c>
      <c r="C96" s="131" t="s">
        <v>344</v>
      </c>
      <c r="D96" s="132">
        <v>25933646.07</v>
      </c>
      <c r="E96" s="132"/>
      <c r="F96" s="132"/>
      <c r="G96" s="132"/>
      <c r="H96" s="132"/>
      <c r="I96" s="132"/>
      <c r="J96" s="132"/>
      <c r="K96" s="132"/>
      <c r="L96" s="132"/>
      <c r="M96" s="132"/>
      <c r="N96" s="132"/>
      <c r="O96" s="132"/>
      <c r="P96" s="132"/>
      <c r="Q96" s="132"/>
      <c r="R96" s="132">
        <f t="shared" ref="R96:R159" si="2">+D96+F96+H96+J96+L96+N96+P96</f>
        <v>25933646.07</v>
      </c>
      <c r="S96" s="132"/>
      <c r="T96" s="132"/>
    </row>
    <row r="97" spans="1:20" x14ac:dyDescent="0.2">
      <c r="A97" s="130" t="s">
        <v>362</v>
      </c>
      <c r="B97" s="131" t="s">
        <v>363</v>
      </c>
      <c r="C97" s="131" t="s">
        <v>319</v>
      </c>
      <c r="D97" s="132">
        <v>85078521.840000004</v>
      </c>
      <c r="E97" s="132"/>
      <c r="F97" s="132"/>
      <c r="G97" s="132"/>
      <c r="H97" s="132"/>
      <c r="I97" s="132"/>
      <c r="J97" s="132"/>
      <c r="K97" s="132"/>
      <c r="L97" s="132"/>
      <c r="M97" s="132"/>
      <c r="N97" s="132"/>
      <c r="O97" s="132"/>
      <c r="P97" s="132"/>
      <c r="Q97" s="132"/>
      <c r="R97" s="132">
        <f t="shared" si="2"/>
        <v>85078521.840000004</v>
      </c>
      <c r="S97" s="132"/>
      <c r="T97" s="132"/>
    </row>
    <row r="98" spans="1:20" x14ac:dyDescent="0.2">
      <c r="A98" s="130" t="s">
        <v>364</v>
      </c>
      <c r="B98" s="131" t="s">
        <v>365</v>
      </c>
      <c r="C98" s="131" t="s">
        <v>344</v>
      </c>
      <c r="D98" s="132">
        <v>7710173.21</v>
      </c>
      <c r="E98" s="132"/>
      <c r="F98" s="132"/>
      <c r="G98" s="132"/>
      <c r="H98" s="132"/>
      <c r="I98" s="132"/>
      <c r="J98" s="132"/>
      <c r="K98" s="132"/>
      <c r="L98" s="132"/>
      <c r="M98" s="132"/>
      <c r="N98" s="132"/>
      <c r="O98" s="132"/>
      <c r="P98" s="132"/>
      <c r="Q98" s="132"/>
      <c r="R98" s="132">
        <f t="shared" si="2"/>
        <v>7710173.21</v>
      </c>
      <c r="S98" s="132"/>
      <c r="T98" s="132"/>
    </row>
    <row r="99" spans="1:20" x14ac:dyDescent="0.2">
      <c r="A99" s="130" t="s">
        <v>366</v>
      </c>
      <c r="B99" s="131" t="s">
        <v>367</v>
      </c>
      <c r="C99" s="131" t="s">
        <v>319</v>
      </c>
      <c r="D99" s="132">
        <v>285000</v>
      </c>
      <c r="E99" s="132"/>
      <c r="F99" s="132"/>
      <c r="G99" s="132"/>
      <c r="H99" s="132"/>
      <c r="I99" s="132"/>
      <c r="J99" s="132"/>
      <c r="K99" s="132"/>
      <c r="L99" s="132"/>
      <c r="M99" s="132"/>
      <c r="N99" s="132"/>
      <c r="O99" s="132"/>
      <c r="P99" s="132"/>
      <c r="Q99" s="132"/>
      <c r="R99" s="132">
        <f t="shared" si="2"/>
        <v>285000</v>
      </c>
      <c r="S99" s="132"/>
      <c r="T99" s="132"/>
    </row>
    <row r="100" spans="1:20" x14ac:dyDescent="0.2">
      <c r="A100" s="130" t="s">
        <v>368</v>
      </c>
      <c r="B100" s="131" t="s">
        <v>369</v>
      </c>
      <c r="C100" s="131" t="s">
        <v>344</v>
      </c>
      <c r="D100" s="132">
        <v>285000</v>
      </c>
      <c r="E100" s="132"/>
      <c r="F100" s="132"/>
      <c r="G100" s="132"/>
      <c r="H100" s="132"/>
      <c r="I100" s="132"/>
      <c r="J100" s="132"/>
      <c r="K100" s="132"/>
      <c r="L100" s="132"/>
      <c r="M100" s="132"/>
      <c r="N100" s="132"/>
      <c r="O100" s="132"/>
      <c r="P100" s="132"/>
      <c r="Q100" s="132"/>
      <c r="R100" s="132">
        <f t="shared" si="2"/>
        <v>285000</v>
      </c>
      <c r="S100" s="132"/>
      <c r="T100" s="132"/>
    </row>
    <row r="101" spans="1:20" x14ac:dyDescent="0.2">
      <c r="A101" s="130" t="s">
        <v>370</v>
      </c>
      <c r="B101" s="131" t="s">
        <v>371</v>
      </c>
      <c r="C101" s="131" t="s">
        <v>344</v>
      </c>
      <c r="D101" s="132">
        <v>2430000</v>
      </c>
      <c r="E101" s="132"/>
      <c r="F101" s="132"/>
      <c r="G101" s="132"/>
      <c r="H101" s="132"/>
      <c r="I101" s="132"/>
      <c r="J101" s="132"/>
      <c r="K101" s="132"/>
      <c r="L101" s="132"/>
      <c r="M101" s="132"/>
      <c r="N101" s="132"/>
      <c r="O101" s="132"/>
      <c r="P101" s="132"/>
      <c r="Q101" s="132"/>
      <c r="R101" s="132">
        <f t="shared" si="2"/>
        <v>2430000</v>
      </c>
      <c r="S101" s="132"/>
      <c r="T101" s="132"/>
    </row>
    <row r="102" spans="1:20" x14ac:dyDescent="0.2">
      <c r="A102" s="130" t="s">
        <v>372</v>
      </c>
      <c r="B102" s="131" t="s">
        <v>373</v>
      </c>
      <c r="C102" s="131" t="s">
        <v>346</v>
      </c>
      <c r="D102" s="132">
        <v>288638.19</v>
      </c>
      <c r="E102" s="132"/>
      <c r="F102" s="132"/>
      <c r="G102" s="132"/>
      <c r="H102" s="132"/>
      <c r="I102" s="132"/>
      <c r="J102" s="132"/>
      <c r="K102" s="132"/>
      <c r="L102" s="132"/>
      <c r="M102" s="132"/>
      <c r="N102" s="132"/>
      <c r="O102" s="132"/>
      <c r="P102" s="132"/>
      <c r="Q102" s="132"/>
      <c r="R102" s="132">
        <f t="shared" si="2"/>
        <v>288638.19</v>
      </c>
      <c r="S102" s="132"/>
      <c r="T102" s="132"/>
    </row>
    <row r="103" spans="1:20" x14ac:dyDescent="0.2">
      <c r="A103" s="130" t="s">
        <v>561</v>
      </c>
      <c r="B103" s="131" t="s">
        <v>562</v>
      </c>
      <c r="C103" s="131" t="s">
        <v>344</v>
      </c>
      <c r="D103" s="132">
        <v>4500</v>
      </c>
      <c r="E103" s="132"/>
      <c r="F103" s="132"/>
      <c r="G103" s="132"/>
      <c r="H103" s="132"/>
      <c r="I103" s="132"/>
      <c r="J103" s="132"/>
      <c r="K103" s="132"/>
      <c r="L103" s="132"/>
      <c r="M103" s="132"/>
      <c r="N103" s="132"/>
      <c r="O103" s="132"/>
      <c r="P103" s="132"/>
      <c r="Q103" s="132"/>
      <c r="R103" s="132">
        <f t="shared" si="2"/>
        <v>4500</v>
      </c>
      <c r="S103" s="132"/>
      <c r="T103" s="132"/>
    </row>
    <row r="104" spans="1:20" x14ac:dyDescent="0.2">
      <c r="A104" s="130" t="s">
        <v>374</v>
      </c>
      <c r="B104" s="131" t="s">
        <v>375</v>
      </c>
      <c r="C104" s="131" t="s">
        <v>344</v>
      </c>
      <c r="D104" s="132">
        <v>1950992.42</v>
      </c>
      <c r="E104" s="132"/>
      <c r="F104" s="132"/>
      <c r="G104" s="132"/>
      <c r="H104" s="132"/>
      <c r="I104" s="132"/>
      <c r="J104" s="132"/>
      <c r="K104" s="132"/>
      <c r="L104" s="132"/>
      <c r="M104" s="132"/>
      <c r="N104" s="132"/>
      <c r="O104" s="132"/>
      <c r="P104" s="132"/>
      <c r="Q104" s="132"/>
      <c r="R104" s="132">
        <f t="shared" si="2"/>
        <v>1950992.42</v>
      </c>
      <c r="S104" s="132"/>
      <c r="T104" s="132"/>
    </row>
    <row r="105" spans="1:20" x14ac:dyDescent="0.2">
      <c r="A105" s="130" t="s">
        <v>376</v>
      </c>
      <c r="B105" s="131" t="s">
        <v>377</v>
      </c>
      <c r="C105" s="131" t="s">
        <v>344</v>
      </c>
      <c r="D105" s="132">
        <v>670833.66</v>
      </c>
      <c r="E105" s="132"/>
      <c r="F105" s="132"/>
      <c r="G105" s="132"/>
      <c r="H105" s="132"/>
      <c r="I105" s="132"/>
      <c r="J105" s="132"/>
      <c r="K105" s="132"/>
      <c r="L105" s="132"/>
      <c r="M105" s="132"/>
      <c r="N105" s="132"/>
      <c r="O105" s="132"/>
      <c r="P105" s="132"/>
      <c r="Q105" s="132"/>
      <c r="R105" s="132">
        <f t="shared" si="2"/>
        <v>670833.66</v>
      </c>
      <c r="S105" s="132"/>
      <c r="T105" s="132"/>
    </row>
    <row r="106" spans="1:20" x14ac:dyDescent="0.2">
      <c r="A106" s="130" t="s">
        <v>378</v>
      </c>
      <c r="B106" s="131" t="s">
        <v>379</v>
      </c>
      <c r="C106" s="131" t="s">
        <v>380</v>
      </c>
      <c r="D106" s="132">
        <v>11778298</v>
      </c>
      <c r="E106" s="132"/>
      <c r="F106" s="132"/>
      <c r="G106" s="132"/>
      <c r="H106" s="132"/>
      <c r="I106" s="132"/>
      <c r="J106" s="132"/>
      <c r="K106" s="132"/>
      <c r="L106" s="132"/>
      <c r="M106" s="132"/>
      <c r="N106" s="132"/>
      <c r="O106" s="132"/>
      <c r="P106" s="132"/>
      <c r="Q106" s="132"/>
      <c r="R106" s="132">
        <f t="shared" si="2"/>
        <v>11778298</v>
      </c>
      <c r="S106" s="132"/>
      <c r="T106" s="132"/>
    </row>
    <row r="107" spans="1:20" x14ac:dyDescent="0.2">
      <c r="A107" s="130" t="s">
        <v>563</v>
      </c>
      <c r="B107" s="131" t="s">
        <v>379</v>
      </c>
      <c r="C107" s="131" t="s">
        <v>564</v>
      </c>
      <c r="D107" s="132">
        <v>655186.04</v>
      </c>
      <c r="E107" s="132"/>
      <c r="F107" s="132"/>
      <c r="G107" s="132"/>
      <c r="H107" s="132"/>
      <c r="I107" s="132"/>
      <c r="J107" s="132"/>
      <c r="K107" s="132"/>
      <c r="L107" s="132"/>
      <c r="M107" s="132"/>
      <c r="N107" s="132"/>
      <c r="O107" s="132"/>
      <c r="P107" s="132"/>
      <c r="Q107" s="132"/>
      <c r="R107" s="132">
        <f t="shared" si="2"/>
        <v>655186.04</v>
      </c>
      <c r="S107" s="132"/>
      <c r="T107" s="132"/>
    </row>
    <row r="108" spans="1:20" x14ac:dyDescent="0.2">
      <c r="A108" s="130" t="s">
        <v>381</v>
      </c>
      <c r="B108" s="131" t="s">
        <v>382</v>
      </c>
      <c r="C108" s="131" t="s">
        <v>319</v>
      </c>
      <c r="D108" s="132">
        <v>12054585.5</v>
      </c>
      <c r="E108" s="132"/>
      <c r="F108" s="132"/>
      <c r="G108" s="132"/>
      <c r="H108" s="132"/>
      <c r="I108" s="132"/>
      <c r="J108" s="132"/>
      <c r="K108" s="132"/>
      <c r="L108" s="132"/>
      <c r="M108" s="132"/>
      <c r="N108" s="132"/>
      <c r="O108" s="132"/>
      <c r="P108" s="132"/>
      <c r="Q108" s="132"/>
      <c r="R108" s="132">
        <f t="shared" si="2"/>
        <v>12054585.5</v>
      </c>
      <c r="S108" s="132"/>
      <c r="T108" s="132"/>
    </row>
    <row r="109" spans="1:20" x14ac:dyDescent="0.2">
      <c r="A109" s="130" t="s">
        <v>383</v>
      </c>
      <c r="B109" s="131" t="s">
        <v>384</v>
      </c>
      <c r="C109" s="131" t="s">
        <v>344</v>
      </c>
      <c r="D109" s="132">
        <v>380000</v>
      </c>
      <c r="E109" s="132"/>
      <c r="F109" s="132"/>
      <c r="G109" s="132"/>
      <c r="H109" s="132"/>
      <c r="I109" s="132"/>
      <c r="J109" s="132"/>
      <c r="K109" s="132"/>
      <c r="L109" s="132"/>
      <c r="M109" s="132"/>
      <c r="N109" s="132"/>
      <c r="O109" s="132"/>
      <c r="P109" s="132"/>
      <c r="Q109" s="132"/>
      <c r="R109" s="132">
        <f t="shared" si="2"/>
        <v>380000</v>
      </c>
      <c r="S109" s="132"/>
      <c r="T109" s="132"/>
    </row>
    <row r="110" spans="1:20" x14ac:dyDescent="0.2">
      <c r="A110" s="130" t="s">
        <v>385</v>
      </c>
      <c r="B110" s="131" t="s">
        <v>386</v>
      </c>
      <c r="C110" s="131" t="s">
        <v>344</v>
      </c>
      <c r="D110" s="132">
        <v>1566156.21</v>
      </c>
      <c r="E110" s="132"/>
      <c r="F110" s="132"/>
      <c r="G110" s="132"/>
      <c r="H110" s="132"/>
      <c r="I110" s="132"/>
      <c r="J110" s="132"/>
      <c r="K110" s="132"/>
      <c r="L110" s="132"/>
      <c r="M110" s="132"/>
      <c r="N110" s="132"/>
      <c r="O110" s="132"/>
      <c r="P110" s="132"/>
      <c r="Q110" s="132"/>
      <c r="R110" s="132">
        <f t="shared" si="2"/>
        <v>1566156.21</v>
      </c>
      <c r="S110" s="132"/>
      <c r="T110" s="132"/>
    </row>
    <row r="111" spans="1:20" x14ac:dyDescent="0.2">
      <c r="A111" s="130" t="s">
        <v>387</v>
      </c>
      <c r="B111" s="131" t="s">
        <v>388</v>
      </c>
      <c r="C111" s="131" t="s">
        <v>344</v>
      </c>
      <c r="D111" s="132">
        <v>344300</v>
      </c>
      <c r="E111" s="132"/>
      <c r="F111" s="132"/>
      <c r="G111" s="132"/>
      <c r="H111" s="132"/>
      <c r="I111" s="132"/>
      <c r="J111" s="132"/>
      <c r="K111" s="132"/>
      <c r="L111" s="132"/>
      <c r="M111" s="132"/>
      <c r="N111" s="132"/>
      <c r="O111" s="132"/>
      <c r="P111" s="132"/>
      <c r="Q111" s="132"/>
      <c r="R111" s="132">
        <f t="shared" si="2"/>
        <v>344300</v>
      </c>
      <c r="S111" s="132"/>
      <c r="T111" s="132"/>
    </row>
    <row r="112" spans="1:20" x14ac:dyDescent="0.2">
      <c r="A112" s="130" t="s">
        <v>389</v>
      </c>
      <c r="B112" s="131" t="s">
        <v>390</v>
      </c>
      <c r="C112" s="131" t="s">
        <v>344</v>
      </c>
      <c r="D112" s="132">
        <v>60177.51</v>
      </c>
      <c r="E112" s="132"/>
      <c r="F112" s="132"/>
      <c r="G112" s="132"/>
      <c r="H112" s="132"/>
      <c r="I112" s="132"/>
      <c r="J112" s="132"/>
      <c r="K112" s="132"/>
      <c r="L112" s="132"/>
      <c r="M112" s="132"/>
      <c r="N112" s="132"/>
      <c r="O112" s="132"/>
      <c r="P112" s="132"/>
      <c r="Q112" s="132"/>
      <c r="R112" s="132">
        <f t="shared" si="2"/>
        <v>60177.51</v>
      </c>
      <c r="S112" s="132"/>
      <c r="T112" s="132"/>
    </row>
    <row r="113" spans="1:20" x14ac:dyDescent="0.2">
      <c r="A113" s="130" t="s">
        <v>391</v>
      </c>
      <c r="B113" s="131" t="s">
        <v>392</v>
      </c>
      <c r="C113" s="131" t="s">
        <v>393</v>
      </c>
      <c r="D113" s="132">
        <v>6038430.3600000003</v>
      </c>
      <c r="E113" s="132"/>
      <c r="F113" s="132"/>
      <c r="G113" s="132"/>
      <c r="H113" s="132"/>
      <c r="I113" s="132"/>
      <c r="J113" s="132"/>
      <c r="K113" s="132"/>
      <c r="L113" s="132"/>
      <c r="M113" s="132"/>
      <c r="N113" s="132"/>
      <c r="O113" s="132"/>
      <c r="P113" s="132"/>
      <c r="Q113" s="132"/>
      <c r="R113" s="132">
        <f t="shared" si="2"/>
        <v>6038430.3600000003</v>
      </c>
      <c r="S113" s="132"/>
      <c r="T113" s="132"/>
    </row>
    <row r="114" spans="1:20" x14ac:dyDescent="0.2">
      <c r="A114" s="130" t="s">
        <v>394</v>
      </c>
      <c r="B114" s="131" t="s">
        <v>395</v>
      </c>
      <c r="C114" s="131" t="s">
        <v>319</v>
      </c>
      <c r="D114" s="132">
        <v>12450183.5</v>
      </c>
      <c r="E114" s="132"/>
      <c r="F114" s="132">
        <f>+[6]TB2!D32</f>
        <v>142590</v>
      </c>
      <c r="G114" s="132"/>
      <c r="H114" s="132"/>
      <c r="I114" s="132"/>
      <c r="J114" s="132"/>
      <c r="K114" s="132"/>
      <c r="L114" s="132"/>
      <c r="M114" s="132"/>
      <c r="N114" s="132"/>
      <c r="O114" s="132"/>
      <c r="P114" s="132">
        <f>+[6]TB7!D40</f>
        <v>28000</v>
      </c>
      <c r="Q114" s="132"/>
      <c r="R114" s="132">
        <f t="shared" si="2"/>
        <v>12620773.5</v>
      </c>
      <c r="S114" s="132"/>
      <c r="T114" s="132"/>
    </row>
    <row r="115" spans="1:20" x14ac:dyDescent="0.2">
      <c r="A115" s="130" t="s">
        <v>565</v>
      </c>
      <c r="B115" s="131" t="s">
        <v>566</v>
      </c>
      <c r="C115" s="131" t="s">
        <v>319</v>
      </c>
      <c r="D115" s="132">
        <v>24830</v>
      </c>
      <c r="E115" s="132"/>
      <c r="F115" s="132"/>
      <c r="G115" s="132"/>
      <c r="H115" s="132"/>
      <c r="I115" s="132"/>
      <c r="J115" s="132"/>
      <c r="K115" s="132"/>
      <c r="L115" s="132"/>
      <c r="M115" s="132"/>
      <c r="N115" s="132"/>
      <c r="O115" s="132"/>
      <c r="Q115" s="132"/>
      <c r="R115" s="132">
        <f t="shared" si="2"/>
        <v>24830</v>
      </c>
      <c r="S115" s="132"/>
      <c r="T115" s="132"/>
    </row>
    <row r="116" spans="1:20" x14ac:dyDescent="0.2">
      <c r="A116" s="130" t="s">
        <v>396</v>
      </c>
      <c r="B116" s="131" t="s">
        <v>397</v>
      </c>
      <c r="C116" s="131" t="s">
        <v>352</v>
      </c>
      <c r="D116" s="132">
        <v>1393986.02</v>
      </c>
      <c r="E116" s="132"/>
      <c r="F116" s="132"/>
      <c r="G116" s="132"/>
      <c r="H116" s="132"/>
      <c r="I116" s="132"/>
      <c r="J116" s="132"/>
      <c r="K116" s="132"/>
      <c r="L116" s="132"/>
      <c r="M116" s="132"/>
      <c r="N116" s="132"/>
      <c r="O116" s="132"/>
      <c r="P116" s="132"/>
      <c r="Q116" s="132"/>
      <c r="R116" s="132">
        <f t="shared" si="2"/>
        <v>1393986.02</v>
      </c>
      <c r="S116" s="132"/>
      <c r="T116" s="132"/>
    </row>
    <row r="117" spans="1:20" x14ac:dyDescent="0.2">
      <c r="A117" s="130" t="s">
        <v>567</v>
      </c>
      <c r="B117" s="131" t="s">
        <v>568</v>
      </c>
      <c r="C117" s="131" t="s">
        <v>319</v>
      </c>
      <c r="D117" s="132">
        <v>15374.76</v>
      </c>
      <c r="E117" s="132"/>
      <c r="F117" s="132"/>
      <c r="G117" s="132"/>
      <c r="H117" s="132"/>
      <c r="I117" s="132"/>
      <c r="J117" s="132"/>
      <c r="K117" s="132"/>
      <c r="L117" s="132"/>
      <c r="M117" s="132"/>
      <c r="N117" s="132"/>
      <c r="O117" s="132"/>
      <c r="P117" s="132"/>
      <c r="Q117" s="132"/>
      <c r="R117" s="132">
        <f t="shared" si="2"/>
        <v>15374.76</v>
      </c>
      <c r="S117" s="132"/>
      <c r="T117" s="132"/>
    </row>
    <row r="118" spans="1:20" x14ac:dyDescent="0.2">
      <c r="A118" s="130" t="s">
        <v>398</v>
      </c>
      <c r="B118" s="131" t="s">
        <v>399</v>
      </c>
      <c r="C118" s="131" t="s">
        <v>344</v>
      </c>
      <c r="D118" s="132">
        <v>54905</v>
      </c>
      <c r="E118" s="132"/>
      <c r="F118" s="132"/>
      <c r="G118" s="132"/>
      <c r="H118" s="132"/>
      <c r="I118" s="132"/>
      <c r="J118" s="132"/>
      <c r="K118" s="132"/>
      <c r="L118" s="132"/>
      <c r="M118" s="132"/>
      <c r="N118" s="132"/>
      <c r="O118" s="132"/>
      <c r="P118" s="132"/>
      <c r="Q118" s="132"/>
      <c r="R118" s="132">
        <f t="shared" si="2"/>
        <v>54905</v>
      </c>
      <c r="S118" s="132"/>
      <c r="T118" s="132"/>
    </row>
    <row r="119" spans="1:20" x14ac:dyDescent="0.2">
      <c r="A119" s="130" t="s">
        <v>569</v>
      </c>
      <c r="B119" s="131" t="s">
        <v>399</v>
      </c>
      <c r="C119" s="131" t="s">
        <v>352</v>
      </c>
      <c r="D119" s="132">
        <v>4616290.5599999996</v>
      </c>
      <c r="E119" s="132"/>
      <c r="F119" s="132"/>
      <c r="G119" s="132"/>
      <c r="H119" s="132"/>
      <c r="I119" s="132"/>
      <c r="J119" s="132"/>
      <c r="K119" s="132"/>
      <c r="L119" s="132"/>
      <c r="M119" s="132"/>
      <c r="N119" s="132"/>
      <c r="O119" s="132"/>
      <c r="P119" s="132"/>
      <c r="Q119" s="132"/>
      <c r="R119" s="132">
        <f t="shared" si="2"/>
        <v>4616290.5599999996</v>
      </c>
      <c r="S119" s="132"/>
      <c r="T119" s="132"/>
    </row>
    <row r="120" spans="1:20" x14ac:dyDescent="0.2">
      <c r="A120" s="130" t="s">
        <v>570</v>
      </c>
      <c r="B120" s="131" t="s">
        <v>571</v>
      </c>
      <c r="C120" s="131" t="s">
        <v>319</v>
      </c>
      <c r="D120" s="132">
        <v>2956167.8</v>
      </c>
      <c r="E120" s="132"/>
      <c r="F120" s="132"/>
      <c r="G120" s="132"/>
      <c r="H120" s="132"/>
      <c r="I120" s="132"/>
      <c r="J120" s="132"/>
      <c r="K120" s="132"/>
      <c r="L120" s="132"/>
      <c r="M120" s="132"/>
      <c r="N120" s="132"/>
      <c r="O120" s="132"/>
      <c r="P120" s="132"/>
      <c r="Q120" s="132"/>
      <c r="R120" s="132">
        <f t="shared" si="2"/>
        <v>2956167.8</v>
      </c>
      <c r="S120" s="132"/>
      <c r="T120" s="132"/>
    </row>
    <row r="121" spans="1:20" x14ac:dyDescent="0.2">
      <c r="A121" s="130" t="s">
        <v>572</v>
      </c>
      <c r="B121" s="131" t="s">
        <v>573</v>
      </c>
      <c r="C121" s="131" t="s">
        <v>319</v>
      </c>
      <c r="D121" s="132">
        <v>67724049.359999999</v>
      </c>
      <c r="E121" s="132"/>
      <c r="F121" s="132"/>
      <c r="G121" s="132"/>
      <c r="H121" s="132"/>
      <c r="I121" s="132"/>
      <c r="J121" s="132"/>
      <c r="K121" s="132"/>
      <c r="L121" s="132"/>
      <c r="M121" s="132"/>
      <c r="N121" s="132"/>
      <c r="O121" s="132"/>
      <c r="P121" s="132">
        <f>+[6]TB7!D41</f>
        <v>2118</v>
      </c>
      <c r="Q121" s="132"/>
      <c r="R121" s="132">
        <f t="shared" si="2"/>
        <v>67726167.359999999</v>
      </c>
      <c r="S121" s="132"/>
      <c r="T121" s="132"/>
    </row>
    <row r="122" spans="1:20" x14ac:dyDescent="0.2">
      <c r="A122" s="130" t="s">
        <v>574</v>
      </c>
      <c r="B122" s="131" t="s">
        <v>575</v>
      </c>
      <c r="C122" s="131" t="s">
        <v>319</v>
      </c>
      <c r="D122" s="132">
        <v>261496.25</v>
      </c>
      <c r="E122" s="132"/>
      <c r="F122" s="132"/>
      <c r="G122" s="132"/>
      <c r="H122" s="132"/>
      <c r="I122" s="132"/>
      <c r="J122" s="132"/>
      <c r="K122" s="132"/>
      <c r="L122" s="132"/>
      <c r="M122" s="132"/>
      <c r="N122" s="132"/>
      <c r="O122" s="132"/>
      <c r="Q122" s="132"/>
      <c r="R122" s="132">
        <f t="shared" si="2"/>
        <v>261496.25</v>
      </c>
      <c r="S122" s="132"/>
      <c r="T122" s="132"/>
    </row>
    <row r="123" spans="1:20" x14ac:dyDescent="0.2">
      <c r="A123" s="130" t="s">
        <v>576</v>
      </c>
      <c r="B123" s="131" t="s">
        <v>577</v>
      </c>
      <c r="C123" s="131" t="s">
        <v>319</v>
      </c>
      <c r="D123" s="132">
        <v>204024.25</v>
      </c>
      <c r="E123" s="132"/>
      <c r="F123" s="132"/>
      <c r="G123" s="132"/>
      <c r="H123" s="132"/>
      <c r="I123" s="132"/>
      <c r="J123" s="132"/>
      <c r="K123" s="132"/>
      <c r="L123" s="132"/>
      <c r="M123" s="132"/>
      <c r="N123" s="132"/>
      <c r="O123" s="132"/>
      <c r="P123" s="132"/>
      <c r="Q123" s="132"/>
      <c r="R123" s="132">
        <f t="shared" si="2"/>
        <v>204024.25</v>
      </c>
      <c r="S123" s="132"/>
      <c r="T123" s="132"/>
    </row>
    <row r="124" spans="1:20" x14ac:dyDescent="0.2">
      <c r="A124" s="130" t="s">
        <v>578</v>
      </c>
      <c r="B124" s="131" t="s">
        <v>579</v>
      </c>
      <c r="C124" s="131" t="s">
        <v>319</v>
      </c>
      <c r="D124" s="132">
        <v>1416433.81</v>
      </c>
      <c r="E124" s="132"/>
      <c r="F124" s="132"/>
      <c r="G124" s="132"/>
      <c r="H124" s="132"/>
      <c r="I124" s="132"/>
      <c r="J124" s="132"/>
      <c r="K124" s="132"/>
      <c r="L124" s="132"/>
      <c r="M124" s="132"/>
      <c r="N124" s="132"/>
      <c r="O124" s="132"/>
      <c r="P124" s="132"/>
      <c r="Q124" s="132"/>
      <c r="R124" s="132">
        <f t="shared" si="2"/>
        <v>1416433.81</v>
      </c>
      <c r="S124" s="132"/>
      <c r="T124" s="132"/>
    </row>
    <row r="125" spans="1:20" x14ac:dyDescent="0.2">
      <c r="A125" s="130" t="s">
        <v>580</v>
      </c>
      <c r="B125" s="131" t="s">
        <v>581</v>
      </c>
      <c r="C125" s="131" t="s">
        <v>344</v>
      </c>
      <c r="D125" s="132">
        <v>39214</v>
      </c>
      <c r="E125" s="132"/>
      <c r="F125" s="132"/>
      <c r="G125" s="132"/>
      <c r="H125" s="132"/>
      <c r="I125" s="132"/>
      <c r="J125" s="132"/>
      <c r="K125" s="132"/>
      <c r="L125" s="132"/>
      <c r="M125" s="132"/>
      <c r="N125" s="132"/>
      <c r="O125" s="132"/>
      <c r="P125" s="132"/>
      <c r="Q125" s="132"/>
      <c r="R125" s="132">
        <f t="shared" si="2"/>
        <v>39214</v>
      </c>
      <c r="S125" s="132"/>
      <c r="T125" s="132"/>
    </row>
    <row r="126" spans="1:20" x14ac:dyDescent="0.2">
      <c r="A126" s="130" t="s">
        <v>400</v>
      </c>
      <c r="B126" s="131" t="s">
        <v>401</v>
      </c>
      <c r="C126" s="131" t="s">
        <v>348</v>
      </c>
      <c r="D126" s="132">
        <v>1799829</v>
      </c>
      <c r="E126" s="132"/>
      <c r="F126" s="132"/>
      <c r="G126" s="132"/>
      <c r="H126" s="132"/>
      <c r="I126" s="132"/>
      <c r="J126" s="132"/>
      <c r="K126" s="132"/>
      <c r="L126" s="132"/>
      <c r="M126" s="132"/>
      <c r="N126" s="132"/>
      <c r="O126" s="132"/>
      <c r="P126" s="132"/>
      <c r="Q126" s="132"/>
      <c r="R126" s="132">
        <f t="shared" si="2"/>
        <v>1799829</v>
      </c>
      <c r="S126" s="132"/>
      <c r="T126" s="132"/>
    </row>
    <row r="127" spans="1:20" x14ac:dyDescent="0.2">
      <c r="A127" s="130" t="s">
        <v>582</v>
      </c>
      <c r="B127" s="131" t="s">
        <v>401</v>
      </c>
      <c r="C127" s="131" t="s">
        <v>344</v>
      </c>
      <c r="D127" s="132">
        <v>6450</v>
      </c>
      <c r="E127" s="132"/>
      <c r="F127" s="132"/>
      <c r="G127" s="132"/>
      <c r="H127" s="132"/>
      <c r="I127" s="132"/>
      <c r="J127" s="132"/>
      <c r="K127" s="132"/>
      <c r="L127" s="132"/>
      <c r="M127" s="132"/>
      <c r="N127" s="132"/>
      <c r="O127" s="132"/>
      <c r="P127" s="132"/>
      <c r="Q127" s="132"/>
      <c r="R127" s="132">
        <f t="shared" si="2"/>
        <v>6450</v>
      </c>
      <c r="S127" s="132"/>
      <c r="T127" s="132"/>
    </row>
    <row r="128" spans="1:20" x14ac:dyDescent="0.2">
      <c r="A128" s="130" t="s">
        <v>402</v>
      </c>
      <c r="B128" s="131" t="s">
        <v>401</v>
      </c>
      <c r="C128" s="131" t="s">
        <v>352</v>
      </c>
      <c r="D128" s="132">
        <v>515922</v>
      </c>
      <c r="E128" s="132"/>
      <c r="F128" s="132"/>
      <c r="G128" s="132"/>
      <c r="H128" s="132"/>
      <c r="I128" s="132"/>
      <c r="J128" s="132"/>
      <c r="K128" s="132"/>
      <c r="L128" s="132"/>
      <c r="M128" s="132"/>
      <c r="N128" s="132"/>
      <c r="O128" s="132"/>
      <c r="P128" s="132"/>
      <c r="Q128" s="132"/>
      <c r="R128" s="132">
        <f t="shared" si="2"/>
        <v>515922</v>
      </c>
      <c r="S128" s="132"/>
      <c r="T128" s="132"/>
    </row>
    <row r="129" spans="1:20" x14ac:dyDescent="0.2">
      <c r="A129" s="130" t="s">
        <v>403</v>
      </c>
      <c r="B129" s="131" t="s">
        <v>404</v>
      </c>
      <c r="C129" s="131" t="s">
        <v>344</v>
      </c>
      <c r="D129" s="132">
        <v>411129.88</v>
      </c>
      <c r="E129" s="132"/>
      <c r="F129" s="132"/>
      <c r="G129" s="132"/>
      <c r="H129" s="132"/>
      <c r="I129" s="132"/>
      <c r="J129" s="132"/>
      <c r="K129" s="132"/>
      <c r="L129" s="132"/>
      <c r="M129" s="132"/>
      <c r="N129" s="132"/>
      <c r="O129" s="132"/>
      <c r="P129" s="132"/>
      <c r="Q129" s="132"/>
      <c r="R129" s="132">
        <f t="shared" si="2"/>
        <v>411129.88</v>
      </c>
      <c r="S129" s="132"/>
      <c r="T129" s="132"/>
    </row>
    <row r="130" spans="1:20" x14ac:dyDescent="0.2">
      <c r="A130" s="130" t="s">
        <v>583</v>
      </c>
      <c r="B130" s="131" t="s">
        <v>584</v>
      </c>
      <c r="C130" s="131" t="s">
        <v>319</v>
      </c>
      <c r="D130" s="132">
        <v>2053765.46</v>
      </c>
      <c r="E130" s="132"/>
      <c r="F130" s="132"/>
      <c r="G130" s="132"/>
      <c r="H130" s="132"/>
      <c r="I130" s="132"/>
      <c r="J130" s="132"/>
      <c r="K130" s="132"/>
      <c r="L130" s="132"/>
      <c r="M130" s="132"/>
      <c r="N130" s="132"/>
      <c r="O130" s="132"/>
      <c r="P130" s="132"/>
      <c r="Q130" s="132"/>
      <c r="R130" s="132">
        <f t="shared" si="2"/>
        <v>2053765.46</v>
      </c>
      <c r="S130" s="132"/>
      <c r="T130" s="132"/>
    </row>
    <row r="131" spans="1:20" x14ac:dyDescent="0.2">
      <c r="A131" s="130" t="s">
        <v>405</v>
      </c>
      <c r="B131" s="131" t="s">
        <v>406</v>
      </c>
      <c r="C131" s="131" t="s">
        <v>319</v>
      </c>
      <c r="D131" s="132">
        <v>780800.72</v>
      </c>
      <c r="E131" s="132"/>
      <c r="F131" s="132"/>
      <c r="G131" s="132"/>
      <c r="H131" s="132"/>
      <c r="I131" s="132"/>
      <c r="J131" s="132"/>
      <c r="K131" s="132"/>
      <c r="L131" s="132"/>
      <c r="M131" s="132"/>
      <c r="N131" s="132"/>
      <c r="O131" s="132"/>
      <c r="P131" s="132"/>
      <c r="Q131" s="132"/>
      <c r="R131" s="132">
        <f t="shared" si="2"/>
        <v>780800.72</v>
      </c>
      <c r="S131" s="132"/>
      <c r="T131" s="132"/>
    </row>
    <row r="132" spans="1:20" x14ac:dyDescent="0.2">
      <c r="A132" s="130" t="s">
        <v>407</v>
      </c>
      <c r="B132" s="131" t="s">
        <v>408</v>
      </c>
      <c r="C132" s="131" t="s">
        <v>319</v>
      </c>
      <c r="D132" s="132">
        <v>3697856.05</v>
      </c>
      <c r="E132" s="132"/>
      <c r="F132" s="132"/>
      <c r="G132" s="132"/>
      <c r="H132" s="132"/>
      <c r="I132" s="132"/>
      <c r="J132" s="132"/>
      <c r="K132" s="132"/>
      <c r="L132" s="132"/>
      <c r="M132" s="132"/>
      <c r="N132" s="132"/>
      <c r="O132" s="132"/>
      <c r="P132" s="132"/>
      <c r="Q132" s="132"/>
      <c r="R132" s="132">
        <f t="shared" si="2"/>
        <v>3697856.05</v>
      </c>
      <c r="S132" s="132"/>
      <c r="T132" s="132"/>
    </row>
    <row r="133" spans="1:20" x14ac:dyDescent="0.2">
      <c r="A133" s="130" t="s">
        <v>585</v>
      </c>
      <c r="B133" s="131" t="s">
        <v>586</v>
      </c>
      <c r="C133" s="131" t="s">
        <v>319</v>
      </c>
      <c r="D133" s="132">
        <v>66304</v>
      </c>
      <c r="E133" s="132"/>
      <c r="F133" s="132"/>
      <c r="G133" s="132"/>
      <c r="H133" s="132"/>
      <c r="I133" s="132"/>
      <c r="J133" s="132"/>
      <c r="K133" s="132"/>
      <c r="L133" s="132"/>
      <c r="M133" s="132"/>
      <c r="N133" s="132"/>
      <c r="O133" s="132"/>
      <c r="P133" s="132"/>
      <c r="Q133" s="132"/>
      <c r="R133" s="132">
        <f t="shared" si="2"/>
        <v>66304</v>
      </c>
      <c r="S133" s="132"/>
      <c r="T133" s="132"/>
    </row>
    <row r="134" spans="1:20" x14ac:dyDescent="0.2">
      <c r="A134" s="130" t="s">
        <v>409</v>
      </c>
      <c r="B134" s="131" t="s">
        <v>410</v>
      </c>
      <c r="C134" s="131" t="s">
        <v>352</v>
      </c>
      <c r="D134" s="132">
        <v>134686.99</v>
      </c>
      <c r="E134" s="132"/>
      <c r="F134" s="132"/>
      <c r="G134" s="132"/>
      <c r="H134" s="132"/>
      <c r="I134" s="132"/>
      <c r="J134" s="132"/>
      <c r="K134" s="132"/>
      <c r="L134" s="132"/>
      <c r="M134" s="132"/>
      <c r="N134" s="132"/>
      <c r="O134" s="132"/>
      <c r="P134" s="132"/>
      <c r="Q134" s="132"/>
      <c r="R134" s="132">
        <f t="shared" si="2"/>
        <v>134686.99</v>
      </c>
      <c r="S134" s="132"/>
      <c r="T134" s="132"/>
    </row>
    <row r="135" spans="1:20" x14ac:dyDescent="0.2">
      <c r="A135" s="130" t="s">
        <v>411</v>
      </c>
      <c r="B135" s="131" t="s">
        <v>410</v>
      </c>
      <c r="C135" s="131" t="s">
        <v>344</v>
      </c>
      <c r="D135" s="132">
        <v>2194931.42</v>
      </c>
      <c r="E135" s="132"/>
      <c r="F135" s="132"/>
      <c r="G135" s="132"/>
      <c r="H135" s="132"/>
      <c r="I135" s="132"/>
      <c r="J135" s="132"/>
      <c r="K135" s="132"/>
      <c r="L135" s="132"/>
      <c r="M135" s="132"/>
      <c r="N135" s="132"/>
      <c r="O135" s="132"/>
      <c r="P135" s="132"/>
      <c r="Q135" s="132"/>
      <c r="R135" s="132">
        <f t="shared" si="2"/>
        <v>2194931.42</v>
      </c>
      <c r="S135" s="132"/>
      <c r="T135" s="132"/>
    </row>
    <row r="136" spans="1:20" x14ac:dyDescent="0.2">
      <c r="A136" s="130" t="s">
        <v>412</v>
      </c>
      <c r="B136" s="131" t="s">
        <v>413</v>
      </c>
      <c r="C136" s="131" t="s">
        <v>319</v>
      </c>
      <c r="D136" s="132">
        <v>141489.48000000001</v>
      </c>
      <c r="E136" s="132"/>
      <c r="F136" s="132"/>
      <c r="G136" s="132"/>
      <c r="H136" s="132"/>
      <c r="I136" s="132"/>
      <c r="J136" s="132"/>
      <c r="K136" s="132"/>
      <c r="L136" s="132"/>
      <c r="M136" s="132"/>
      <c r="N136" s="132"/>
      <c r="O136" s="132"/>
      <c r="P136" s="132"/>
      <c r="Q136" s="132"/>
      <c r="R136" s="132">
        <f t="shared" si="2"/>
        <v>141489.48000000001</v>
      </c>
      <c r="S136" s="132"/>
      <c r="T136" s="132"/>
    </row>
    <row r="137" spans="1:20" x14ac:dyDescent="0.2">
      <c r="A137" s="130" t="s">
        <v>587</v>
      </c>
      <c r="B137" s="131" t="s">
        <v>588</v>
      </c>
      <c r="C137" s="131" t="s">
        <v>319</v>
      </c>
      <c r="D137" s="132">
        <v>19092</v>
      </c>
      <c r="E137" s="132"/>
      <c r="F137" s="132"/>
      <c r="G137" s="132"/>
      <c r="H137" s="132"/>
      <c r="I137" s="132"/>
      <c r="J137" s="132"/>
      <c r="K137" s="132"/>
      <c r="L137" s="132"/>
      <c r="M137" s="132"/>
      <c r="N137" s="132"/>
      <c r="O137" s="132"/>
      <c r="P137" s="132"/>
      <c r="Q137" s="132"/>
      <c r="R137" s="132">
        <f t="shared" si="2"/>
        <v>19092</v>
      </c>
      <c r="S137" s="132"/>
      <c r="T137" s="132"/>
    </row>
    <row r="138" spans="1:20" x14ac:dyDescent="0.2">
      <c r="A138" s="130" t="s">
        <v>589</v>
      </c>
      <c r="B138" s="131" t="s">
        <v>590</v>
      </c>
      <c r="C138" s="131" t="s">
        <v>352</v>
      </c>
      <c r="D138" s="132">
        <v>30000</v>
      </c>
      <c r="E138" s="132"/>
      <c r="F138" s="132"/>
      <c r="G138" s="132"/>
      <c r="H138" s="132"/>
      <c r="I138" s="132"/>
      <c r="J138" s="132"/>
      <c r="K138" s="132"/>
      <c r="L138" s="132"/>
      <c r="M138" s="132"/>
      <c r="N138" s="132"/>
      <c r="O138" s="132"/>
      <c r="P138" s="132"/>
      <c r="Q138" s="132"/>
      <c r="R138" s="132">
        <f t="shared" si="2"/>
        <v>30000</v>
      </c>
      <c r="S138" s="132"/>
      <c r="T138" s="132"/>
    </row>
    <row r="139" spans="1:20" x14ac:dyDescent="0.2">
      <c r="A139" s="130" t="s">
        <v>591</v>
      </c>
      <c r="B139" s="131" t="s">
        <v>592</v>
      </c>
      <c r="C139" s="131" t="s">
        <v>319</v>
      </c>
      <c r="D139" s="132">
        <v>90400</v>
      </c>
      <c r="E139" s="132"/>
      <c r="F139" s="132"/>
      <c r="G139" s="132"/>
      <c r="H139" s="132"/>
      <c r="I139" s="132"/>
      <c r="J139" s="132"/>
      <c r="K139" s="132"/>
      <c r="L139" s="132"/>
      <c r="M139" s="132"/>
      <c r="N139" s="132"/>
      <c r="O139" s="132"/>
      <c r="P139" s="132"/>
      <c r="Q139" s="132"/>
      <c r="R139" s="132">
        <f t="shared" si="2"/>
        <v>90400</v>
      </c>
      <c r="S139" s="132"/>
      <c r="T139" s="132"/>
    </row>
    <row r="140" spans="1:20" x14ac:dyDescent="0.2">
      <c r="A140" s="130" t="s">
        <v>593</v>
      </c>
      <c r="B140" s="131" t="s">
        <v>594</v>
      </c>
      <c r="C140" s="131" t="s">
        <v>319</v>
      </c>
      <c r="D140" s="132">
        <v>70200</v>
      </c>
      <c r="E140" s="132"/>
      <c r="F140" s="132"/>
      <c r="G140" s="132"/>
      <c r="H140" s="132"/>
      <c r="I140" s="132"/>
      <c r="J140" s="132"/>
      <c r="K140" s="132"/>
      <c r="L140" s="132"/>
      <c r="M140" s="132"/>
      <c r="N140" s="132"/>
      <c r="O140" s="132"/>
      <c r="P140" s="132"/>
      <c r="Q140" s="132"/>
      <c r="R140" s="132">
        <f t="shared" si="2"/>
        <v>70200</v>
      </c>
      <c r="S140" s="132"/>
      <c r="T140" s="132"/>
    </row>
    <row r="141" spans="1:20" x14ac:dyDescent="0.2">
      <c r="A141" s="130" t="s">
        <v>595</v>
      </c>
      <c r="B141" s="131" t="s">
        <v>596</v>
      </c>
      <c r="C141" s="131" t="s">
        <v>319</v>
      </c>
      <c r="D141" s="132">
        <v>35879.5</v>
      </c>
      <c r="E141" s="132"/>
      <c r="F141" s="132"/>
      <c r="G141" s="132"/>
      <c r="H141" s="132"/>
      <c r="I141" s="132"/>
      <c r="J141" s="132"/>
      <c r="K141" s="132"/>
      <c r="L141" s="132"/>
      <c r="M141" s="132"/>
      <c r="N141" s="132"/>
      <c r="O141" s="132"/>
      <c r="P141" s="132"/>
      <c r="Q141" s="132"/>
      <c r="R141" s="132">
        <f t="shared" si="2"/>
        <v>35879.5</v>
      </c>
      <c r="S141" s="132"/>
      <c r="T141" s="132"/>
    </row>
    <row r="142" spans="1:20" x14ac:dyDescent="0.2">
      <c r="A142" s="130" t="s">
        <v>414</v>
      </c>
      <c r="B142" s="131" t="s">
        <v>415</v>
      </c>
      <c r="C142" s="131" t="s">
        <v>319</v>
      </c>
      <c r="D142" s="132">
        <v>74841659.159999996</v>
      </c>
      <c r="E142" s="132"/>
      <c r="F142" s="132">
        <f>+[6]TB2!D33</f>
        <v>3073587.99</v>
      </c>
      <c r="G142" s="132"/>
      <c r="H142" s="132"/>
      <c r="I142" s="132"/>
      <c r="J142" s="132"/>
      <c r="K142" s="132"/>
      <c r="L142" s="132"/>
      <c r="M142" s="132"/>
      <c r="N142" s="132"/>
      <c r="O142" s="132"/>
      <c r="P142" s="132"/>
      <c r="Q142" s="132"/>
      <c r="R142" s="132">
        <f t="shared" si="2"/>
        <v>77915247.149999991</v>
      </c>
      <c r="S142" s="132"/>
      <c r="T142" s="132"/>
    </row>
    <row r="143" spans="1:20" x14ac:dyDescent="0.2">
      <c r="A143" s="130" t="s">
        <v>597</v>
      </c>
      <c r="B143" s="131" t="s">
        <v>598</v>
      </c>
      <c r="C143" s="131" t="s">
        <v>319</v>
      </c>
      <c r="D143" s="132">
        <v>739919.53</v>
      </c>
      <c r="E143" s="132"/>
      <c r="F143" s="132"/>
      <c r="G143" s="132"/>
      <c r="H143" s="132"/>
      <c r="I143" s="132"/>
      <c r="J143" s="132"/>
      <c r="K143" s="132"/>
      <c r="L143" s="132"/>
      <c r="M143" s="132"/>
      <c r="N143" s="132"/>
      <c r="O143" s="132"/>
      <c r="P143" s="132"/>
      <c r="Q143" s="132"/>
      <c r="R143" s="132">
        <f t="shared" si="2"/>
        <v>739919.53</v>
      </c>
      <c r="S143" s="132"/>
      <c r="T143" s="132"/>
    </row>
    <row r="144" spans="1:20" x14ac:dyDescent="0.2">
      <c r="A144" s="130" t="s">
        <v>599</v>
      </c>
      <c r="B144" s="131" t="s">
        <v>600</v>
      </c>
      <c r="C144" s="131" t="s">
        <v>319</v>
      </c>
      <c r="D144" s="132">
        <v>4977309.9800000004</v>
      </c>
      <c r="E144" s="132"/>
      <c r="F144" s="132"/>
      <c r="G144" s="132"/>
      <c r="H144" s="132"/>
      <c r="I144" s="132"/>
      <c r="J144" s="132"/>
      <c r="K144" s="132"/>
      <c r="L144" s="132"/>
      <c r="M144" s="132"/>
      <c r="N144" s="132"/>
      <c r="O144" s="132"/>
      <c r="P144" s="132"/>
      <c r="Q144" s="132"/>
      <c r="R144" s="132">
        <f t="shared" si="2"/>
        <v>4977309.9800000004</v>
      </c>
      <c r="S144" s="132"/>
      <c r="T144" s="132"/>
    </row>
    <row r="145" spans="1:20" x14ac:dyDescent="0.2">
      <c r="A145" s="130" t="s">
        <v>601</v>
      </c>
      <c r="B145" s="131" t="s">
        <v>602</v>
      </c>
      <c r="C145" s="131" t="s">
        <v>344</v>
      </c>
      <c r="D145" s="132">
        <v>7300495.8700000001</v>
      </c>
      <c r="E145" s="132"/>
      <c r="F145" s="132"/>
      <c r="G145" s="132"/>
      <c r="H145" s="132"/>
      <c r="I145" s="132"/>
      <c r="J145" s="132"/>
      <c r="K145" s="132"/>
      <c r="L145" s="132"/>
      <c r="M145" s="132"/>
      <c r="N145" s="132"/>
      <c r="O145" s="132"/>
      <c r="P145" s="132"/>
      <c r="Q145" s="132"/>
      <c r="R145" s="132">
        <f t="shared" si="2"/>
        <v>7300495.8700000001</v>
      </c>
      <c r="S145" s="132"/>
      <c r="T145" s="132"/>
    </row>
    <row r="146" spans="1:20" x14ac:dyDescent="0.2">
      <c r="A146" s="130" t="s">
        <v>416</v>
      </c>
      <c r="B146" s="131" t="s">
        <v>417</v>
      </c>
      <c r="C146" s="131" t="s">
        <v>348</v>
      </c>
      <c r="D146" s="132">
        <v>9921.52</v>
      </c>
      <c r="E146" s="132"/>
      <c r="F146" s="132"/>
      <c r="G146" s="132"/>
      <c r="H146" s="132"/>
      <c r="I146" s="132"/>
      <c r="J146" s="132"/>
      <c r="K146" s="132"/>
      <c r="L146" s="132"/>
      <c r="M146" s="132"/>
      <c r="N146" s="132"/>
      <c r="O146" s="132"/>
      <c r="P146" s="132"/>
      <c r="Q146" s="132"/>
      <c r="R146" s="132">
        <f t="shared" si="2"/>
        <v>9921.52</v>
      </c>
      <c r="S146" s="132"/>
      <c r="T146" s="132"/>
    </row>
    <row r="147" spans="1:20" x14ac:dyDescent="0.2">
      <c r="A147" s="130" t="s">
        <v>603</v>
      </c>
      <c r="B147" s="131" t="s">
        <v>417</v>
      </c>
      <c r="C147" s="131" t="s">
        <v>352</v>
      </c>
      <c r="D147" s="132">
        <v>4520</v>
      </c>
      <c r="E147" s="132"/>
      <c r="F147" s="132"/>
      <c r="G147" s="132"/>
      <c r="H147" s="132"/>
      <c r="I147" s="132"/>
      <c r="J147" s="132"/>
      <c r="K147" s="132"/>
      <c r="L147" s="132"/>
      <c r="M147" s="132"/>
      <c r="N147" s="132"/>
      <c r="O147" s="132"/>
      <c r="P147" s="132"/>
      <c r="Q147" s="132"/>
      <c r="R147" s="132">
        <f t="shared" si="2"/>
        <v>4520</v>
      </c>
      <c r="S147" s="132"/>
      <c r="T147" s="132"/>
    </row>
    <row r="148" spans="1:20" x14ac:dyDescent="0.2">
      <c r="A148" s="130" t="s">
        <v>604</v>
      </c>
      <c r="B148" s="131" t="s">
        <v>417</v>
      </c>
      <c r="C148" s="131" t="s">
        <v>393</v>
      </c>
      <c r="D148" s="132">
        <v>8500</v>
      </c>
      <c r="E148" s="132"/>
      <c r="F148" s="132"/>
      <c r="G148" s="132"/>
      <c r="H148" s="132"/>
      <c r="I148" s="132"/>
      <c r="J148" s="132"/>
      <c r="K148" s="132"/>
      <c r="L148" s="132"/>
      <c r="M148" s="132"/>
      <c r="N148" s="132"/>
      <c r="O148" s="132"/>
      <c r="P148" s="132"/>
      <c r="Q148" s="132"/>
      <c r="R148" s="132">
        <f t="shared" si="2"/>
        <v>8500</v>
      </c>
      <c r="S148" s="132"/>
      <c r="T148" s="132"/>
    </row>
    <row r="149" spans="1:20" x14ac:dyDescent="0.2">
      <c r="A149" s="130" t="s">
        <v>605</v>
      </c>
      <c r="B149" s="131" t="s">
        <v>606</v>
      </c>
      <c r="C149" s="131" t="s">
        <v>344</v>
      </c>
      <c r="D149" s="132">
        <v>236848.98</v>
      </c>
      <c r="E149" s="132"/>
      <c r="F149" s="132"/>
      <c r="G149" s="132"/>
      <c r="H149" s="132"/>
      <c r="I149" s="132"/>
      <c r="J149" s="132"/>
      <c r="K149" s="132"/>
      <c r="L149" s="132"/>
      <c r="M149" s="132"/>
      <c r="N149" s="132"/>
      <c r="O149" s="132"/>
      <c r="P149" s="132"/>
      <c r="Q149" s="132"/>
      <c r="R149" s="132">
        <f t="shared" si="2"/>
        <v>236848.98</v>
      </c>
      <c r="S149" s="132"/>
      <c r="T149" s="132"/>
    </row>
    <row r="150" spans="1:20" x14ac:dyDescent="0.2">
      <c r="A150" s="130" t="s">
        <v>418</v>
      </c>
      <c r="B150" s="131" t="s">
        <v>419</v>
      </c>
      <c r="C150" s="131" t="s">
        <v>319</v>
      </c>
      <c r="D150" s="132">
        <v>1165740643.76</v>
      </c>
      <c r="E150" s="132"/>
      <c r="F150" s="132"/>
      <c r="G150" s="132"/>
      <c r="H150" s="132"/>
      <c r="I150" s="132"/>
      <c r="J150" s="132"/>
      <c r="K150" s="132"/>
      <c r="L150" s="132"/>
      <c r="M150" s="132"/>
      <c r="N150" s="132"/>
      <c r="O150" s="132"/>
      <c r="P150" s="132">
        <f>+[6]TB7!D42</f>
        <v>33900</v>
      </c>
      <c r="Q150" s="132"/>
      <c r="R150" s="132">
        <f t="shared" si="2"/>
        <v>1165774543.76</v>
      </c>
      <c r="S150" s="132"/>
      <c r="T150" s="132"/>
    </row>
    <row r="151" spans="1:20" x14ac:dyDescent="0.2">
      <c r="A151" s="130" t="s">
        <v>607</v>
      </c>
      <c r="B151" s="131" t="s">
        <v>608</v>
      </c>
      <c r="C151" s="131" t="s">
        <v>344</v>
      </c>
      <c r="D151" s="132">
        <v>6050.15</v>
      </c>
      <c r="E151" s="132"/>
      <c r="F151" s="132"/>
      <c r="G151" s="132"/>
      <c r="H151" s="132"/>
      <c r="I151" s="132"/>
      <c r="J151" s="132"/>
      <c r="K151" s="132"/>
      <c r="L151" s="132"/>
      <c r="M151" s="132"/>
      <c r="N151" s="132"/>
      <c r="O151" s="132"/>
      <c r="Q151" s="132"/>
      <c r="R151" s="132">
        <f t="shared" si="2"/>
        <v>6050.15</v>
      </c>
      <c r="S151" s="132"/>
      <c r="T151" s="132"/>
    </row>
    <row r="152" spans="1:20" x14ac:dyDescent="0.2">
      <c r="A152" s="130" t="s">
        <v>609</v>
      </c>
      <c r="B152" s="131" t="s">
        <v>610</v>
      </c>
      <c r="C152" s="131" t="s">
        <v>319</v>
      </c>
      <c r="D152" s="132">
        <v>976684.93</v>
      </c>
      <c r="E152" s="132"/>
      <c r="F152" s="132"/>
      <c r="G152" s="132"/>
      <c r="H152" s="132"/>
      <c r="I152" s="132"/>
      <c r="J152" s="132"/>
      <c r="K152" s="132"/>
      <c r="L152" s="132"/>
      <c r="M152" s="132"/>
      <c r="N152" s="132"/>
      <c r="O152" s="132"/>
      <c r="P152" s="132"/>
      <c r="Q152" s="132"/>
      <c r="R152" s="132">
        <f t="shared" si="2"/>
        <v>976684.93</v>
      </c>
      <c r="S152" s="132"/>
      <c r="T152" s="132"/>
    </row>
    <row r="153" spans="1:20" x14ac:dyDescent="0.2">
      <c r="A153" s="130" t="s">
        <v>611</v>
      </c>
      <c r="B153" s="131" t="s">
        <v>612</v>
      </c>
      <c r="C153" s="131" t="s">
        <v>319</v>
      </c>
      <c r="D153" s="132">
        <v>67592.460000000006</v>
      </c>
      <c r="E153" s="132"/>
      <c r="F153" s="132"/>
      <c r="G153" s="132"/>
      <c r="H153" s="132"/>
      <c r="I153" s="132"/>
      <c r="J153" s="132"/>
      <c r="K153" s="132"/>
      <c r="L153" s="132"/>
      <c r="M153" s="132"/>
      <c r="N153" s="132"/>
      <c r="O153" s="132"/>
      <c r="P153" s="132"/>
      <c r="Q153" s="132"/>
      <c r="R153" s="132">
        <f t="shared" si="2"/>
        <v>67592.460000000006</v>
      </c>
      <c r="S153" s="132"/>
      <c r="T153" s="132"/>
    </row>
    <row r="154" spans="1:20" x14ac:dyDescent="0.2">
      <c r="A154" s="130" t="s">
        <v>420</v>
      </c>
      <c r="B154" s="131" t="s">
        <v>421</v>
      </c>
      <c r="C154" s="131" t="s">
        <v>319</v>
      </c>
      <c r="D154" s="132">
        <v>8811023.9800000004</v>
      </c>
      <c r="E154" s="132"/>
      <c r="F154" s="132"/>
      <c r="G154" s="132"/>
      <c r="H154" s="132"/>
      <c r="I154" s="132"/>
      <c r="J154" s="132"/>
      <c r="K154" s="132"/>
      <c r="L154" s="132"/>
      <c r="M154" s="132"/>
      <c r="N154" s="132"/>
      <c r="O154" s="132"/>
      <c r="P154" s="132"/>
      <c r="Q154" s="132"/>
      <c r="R154" s="132">
        <f t="shared" si="2"/>
        <v>8811023.9800000004</v>
      </c>
      <c r="S154" s="132"/>
      <c r="T154" s="132"/>
    </row>
    <row r="155" spans="1:20" x14ac:dyDescent="0.2">
      <c r="A155" s="130" t="s">
        <v>422</v>
      </c>
      <c r="B155" s="131" t="s">
        <v>423</v>
      </c>
      <c r="C155" s="131" t="s">
        <v>319</v>
      </c>
      <c r="D155" s="132">
        <v>590520</v>
      </c>
      <c r="E155" s="132"/>
      <c r="F155" s="132"/>
      <c r="G155" s="132"/>
      <c r="H155" s="132"/>
      <c r="I155" s="132"/>
      <c r="J155" s="132"/>
      <c r="K155" s="132"/>
      <c r="L155" s="132"/>
      <c r="M155" s="132"/>
      <c r="N155" s="132"/>
      <c r="O155" s="132"/>
      <c r="P155" s="132"/>
      <c r="Q155" s="132"/>
      <c r="R155" s="132">
        <f t="shared" si="2"/>
        <v>590520</v>
      </c>
      <c r="S155" s="132"/>
      <c r="T155" s="132"/>
    </row>
    <row r="156" spans="1:20" x14ac:dyDescent="0.2">
      <c r="A156" s="130" t="s">
        <v>613</v>
      </c>
      <c r="B156" s="131" t="s">
        <v>614</v>
      </c>
      <c r="C156" s="131" t="s">
        <v>319</v>
      </c>
      <c r="D156" s="132">
        <v>450</v>
      </c>
      <c r="E156" s="132"/>
      <c r="F156" s="132"/>
      <c r="G156" s="132"/>
      <c r="H156" s="132"/>
      <c r="I156" s="132"/>
      <c r="J156" s="132"/>
      <c r="K156" s="132"/>
      <c r="L156" s="132"/>
      <c r="M156" s="132"/>
      <c r="N156" s="132"/>
      <c r="O156" s="132"/>
      <c r="P156" s="132"/>
      <c r="Q156" s="132"/>
      <c r="R156" s="132">
        <f t="shared" si="2"/>
        <v>450</v>
      </c>
      <c r="S156" s="132"/>
      <c r="T156" s="132"/>
    </row>
    <row r="157" spans="1:20" x14ac:dyDescent="0.2">
      <c r="A157" s="130" t="s">
        <v>615</v>
      </c>
      <c r="B157" s="131" t="s">
        <v>616</v>
      </c>
      <c r="C157" s="131" t="s">
        <v>319</v>
      </c>
      <c r="D157" s="132">
        <v>16239.3</v>
      </c>
      <c r="E157" s="132"/>
      <c r="F157" s="132"/>
      <c r="G157" s="132"/>
      <c r="H157" s="132"/>
      <c r="I157" s="132"/>
      <c r="J157" s="132"/>
      <c r="K157" s="132"/>
      <c r="L157" s="132"/>
      <c r="M157" s="132"/>
      <c r="N157" s="132"/>
      <c r="O157" s="132"/>
      <c r="P157" s="132"/>
      <c r="Q157" s="132"/>
      <c r="R157" s="132">
        <f t="shared" si="2"/>
        <v>16239.3</v>
      </c>
      <c r="S157" s="132"/>
      <c r="T157" s="132"/>
    </row>
    <row r="158" spans="1:20" x14ac:dyDescent="0.2">
      <c r="A158" s="130" t="s">
        <v>617</v>
      </c>
      <c r="B158" s="131" t="s">
        <v>618</v>
      </c>
      <c r="C158" s="131" t="s">
        <v>319</v>
      </c>
      <c r="D158" s="132">
        <v>12640</v>
      </c>
      <c r="E158" s="132"/>
      <c r="F158" s="132"/>
      <c r="G158" s="132"/>
      <c r="H158" s="132"/>
      <c r="I158" s="132"/>
      <c r="J158" s="132"/>
      <c r="K158" s="132"/>
      <c r="L158" s="132"/>
      <c r="M158" s="132"/>
      <c r="N158" s="132"/>
      <c r="O158" s="132"/>
      <c r="P158" s="132"/>
      <c r="Q158" s="132"/>
      <c r="R158" s="132">
        <f t="shared" si="2"/>
        <v>12640</v>
      </c>
      <c r="S158" s="132"/>
      <c r="T158" s="132"/>
    </row>
    <row r="159" spans="1:20" x14ac:dyDescent="0.2">
      <c r="A159" s="130" t="s">
        <v>424</v>
      </c>
      <c r="B159" s="131" t="s">
        <v>425</v>
      </c>
      <c r="C159" s="131" t="s">
        <v>344</v>
      </c>
      <c r="D159" s="132">
        <v>234000</v>
      </c>
      <c r="E159" s="132"/>
      <c r="F159" s="132"/>
      <c r="G159" s="132"/>
      <c r="H159" s="132"/>
      <c r="I159" s="132"/>
      <c r="J159" s="132"/>
      <c r="K159" s="132"/>
      <c r="L159" s="132"/>
      <c r="M159" s="132"/>
      <c r="N159" s="132"/>
      <c r="O159" s="132"/>
      <c r="P159" s="132"/>
      <c r="Q159" s="132"/>
      <c r="R159" s="132">
        <f t="shared" si="2"/>
        <v>234000</v>
      </c>
      <c r="S159" s="132"/>
      <c r="T159" s="132"/>
    </row>
    <row r="160" spans="1:20" x14ac:dyDescent="0.2">
      <c r="A160" s="130" t="s">
        <v>619</v>
      </c>
      <c r="B160" s="131" t="s">
        <v>425</v>
      </c>
      <c r="C160" s="131" t="s">
        <v>346</v>
      </c>
      <c r="D160" s="132">
        <v>16000</v>
      </c>
      <c r="E160" s="132"/>
      <c r="F160" s="132"/>
      <c r="G160" s="132"/>
      <c r="H160" s="132"/>
      <c r="I160" s="132"/>
      <c r="J160" s="132"/>
      <c r="K160" s="132"/>
      <c r="L160" s="132"/>
      <c r="M160" s="132"/>
      <c r="N160" s="132"/>
      <c r="O160" s="132"/>
      <c r="P160" s="132"/>
      <c r="Q160" s="132"/>
      <c r="R160" s="132">
        <f t="shared" ref="R160:R191" si="3">+D160+F160+H160+J160+L160+N160+P160</f>
        <v>16000</v>
      </c>
      <c r="S160" s="132"/>
      <c r="T160" s="132"/>
    </row>
    <row r="161" spans="1:20" x14ac:dyDescent="0.2">
      <c r="A161" s="130" t="s">
        <v>620</v>
      </c>
      <c r="B161" s="131" t="s">
        <v>425</v>
      </c>
      <c r="C161" s="131" t="s">
        <v>348</v>
      </c>
      <c r="D161" s="132">
        <v>1742652.06</v>
      </c>
      <c r="E161" s="132"/>
      <c r="F161" s="132"/>
      <c r="G161" s="132"/>
      <c r="H161" s="132"/>
      <c r="I161" s="132"/>
      <c r="J161" s="132"/>
      <c r="K161" s="132"/>
      <c r="L161" s="132"/>
      <c r="M161" s="132"/>
      <c r="N161" s="132"/>
      <c r="O161" s="132"/>
      <c r="P161" s="132"/>
      <c r="Q161" s="132"/>
      <c r="R161" s="132">
        <f t="shared" si="3"/>
        <v>1742652.06</v>
      </c>
      <c r="S161" s="132"/>
      <c r="T161" s="132"/>
    </row>
    <row r="162" spans="1:20" x14ac:dyDescent="0.2">
      <c r="A162" s="130" t="s">
        <v>621</v>
      </c>
      <c r="B162" s="131" t="s">
        <v>622</v>
      </c>
      <c r="C162" s="131" t="s">
        <v>346</v>
      </c>
      <c r="D162" s="132">
        <v>7830</v>
      </c>
      <c r="E162" s="132"/>
      <c r="F162" s="132"/>
      <c r="G162" s="132"/>
      <c r="H162" s="132"/>
      <c r="I162" s="132"/>
      <c r="J162" s="132"/>
      <c r="K162" s="132"/>
      <c r="L162" s="132"/>
      <c r="M162" s="132"/>
      <c r="N162" s="132"/>
      <c r="O162" s="132"/>
      <c r="P162" s="132"/>
      <c r="Q162" s="132"/>
      <c r="R162" s="132">
        <f t="shared" si="3"/>
        <v>7830</v>
      </c>
      <c r="S162" s="132"/>
      <c r="T162" s="132"/>
    </row>
    <row r="163" spans="1:20" x14ac:dyDescent="0.2">
      <c r="A163" s="130" t="s">
        <v>623</v>
      </c>
      <c r="B163" s="131" t="s">
        <v>622</v>
      </c>
      <c r="C163" s="131" t="s">
        <v>393</v>
      </c>
      <c r="D163" s="132">
        <v>4239</v>
      </c>
      <c r="E163" s="132"/>
      <c r="F163" s="132"/>
      <c r="G163" s="132"/>
      <c r="H163" s="132"/>
      <c r="I163" s="132"/>
      <c r="J163" s="132"/>
      <c r="K163" s="132"/>
      <c r="L163" s="132"/>
      <c r="M163" s="132"/>
      <c r="N163" s="132"/>
      <c r="O163" s="132"/>
      <c r="P163" s="132"/>
      <c r="Q163" s="132"/>
      <c r="R163" s="132">
        <f t="shared" si="3"/>
        <v>4239</v>
      </c>
      <c r="S163" s="132"/>
      <c r="T163" s="132"/>
    </row>
    <row r="164" spans="1:20" x14ac:dyDescent="0.2">
      <c r="A164" s="130" t="s">
        <v>426</v>
      </c>
      <c r="B164" s="131" t="s">
        <v>427</v>
      </c>
      <c r="C164" s="131" t="s">
        <v>393</v>
      </c>
      <c r="D164" s="132">
        <v>2821402.83</v>
      </c>
      <c r="E164" s="132"/>
      <c r="F164" s="132"/>
      <c r="G164" s="132"/>
      <c r="H164" s="132"/>
      <c r="I164" s="132"/>
      <c r="J164" s="132"/>
      <c r="K164" s="132"/>
      <c r="L164" s="132"/>
      <c r="M164" s="132"/>
      <c r="N164" s="132"/>
      <c r="O164" s="132"/>
      <c r="P164" s="132">
        <f>+[6]TB7!D43</f>
        <v>140501.63</v>
      </c>
      <c r="Q164" s="132"/>
      <c r="R164" s="132">
        <f t="shared" si="3"/>
        <v>2961904.46</v>
      </c>
      <c r="S164" s="132"/>
      <c r="T164" s="132"/>
    </row>
    <row r="165" spans="1:20" x14ac:dyDescent="0.2">
      <c r="A165" s="130" t="s">
        <v>624</v>
      </c>
      <c r="B165" s="131" t="s">
        <v>427</v>
      </c>
      <c r="C165" s="131" t="s">
        <v>344</v>
      </c>
      <c r="D165" s="132">
        <v>12840</v>
      </c>
      <c r="E165" s="132"/>
      <c r="F165" s="132"/>
      <c r="G165" s="132"/>
      <c r="H165" s="132"/>
      <c r="I165" s="132"/>
      <c r="J165" s="132"/>
      <c r="K165" s="132"/>
      <c r="L165" s="132"/>
      <c r="M165" s="132"/>
      <c r="N165" s="132"/>
      <c r="O165" s="132"/>
      <c r="Q165" s="132"/>
      <c r="R165" s="132">
        <f t="shared" si="3"/>
        <v>12840</v>
      </c>
      <c r="S165" s="132"/>
      <c r="T165" s="132"/>
    </row>
    <row r="166" spans="1:20" x14ac:dyDescent="0.2">
      <c r="A166" s="130" t="s">
        <v>625</v>
      </c>
      <c r="B166" s="131" t="s">
        <v>626</v>
      </c>
      <c r="C166" s="131" t="s">
        <v>393</v>
      </c>
      <c r="D166" s="132">
        <v>1280021.68</v>
      </c>
      <c r="E166" s="132"/>
      <c r="F166" s="132"/>
      <c r="G166" s="132"/>
      <c r="H166" s="132"/>
      <c r="I166" s="132"/>
      <c r="J166" s="132"/>
      <c r="K166" s="132"/>
      <c r="L166" s="132"/>
      <c r="M166" s="132"/>
      <c r="N166" s="132"/>
      <c r="O166" s="132"/>
      <c r="P166" s="132"/>
      <c r="Q166" s="132"/>
      <c r="R166" s="132">
        <f t="shared" si="3"/>
        <v>1280021.68</v>
      </c>
      <c r="S166" s="132"/>
      <c r="T166" s="132"/>
    </row>
    <row r="167" spans="1:20" x14ac:dyDescent="0.2">
      <c r="A167" s="130" t="s">
        <v>627</v>
      </c>
      <c r="B167" s="131" t="s">
        <v>628</v>
      </c>
      <c r="C167" s="131" t="s">
        <v>344</v>
      </c>
      <c r="D167" s="132">
        <v>1632381.96</v>
      </c>
      <c r="E167" s="132"/>
      <c r="F167" s="132"/>
      <c r="G167" s="132"/>
      <c r="H167" s="132"/>
      <c r="I167" s="132"/>
      <c r="J167" s="132"/>
      <c r="K167" s="132"/>
      <c r="L167" s="132"/>
      <c r="M167" s="132"/>
      <c r="N167" s="132"/>
      <c r="O167" s="132"/>
      <c r="P167" s="132"/>
      <c r="Q167" s="132"/>
      <c r="R167" s="132">
        <f t="shared" si="3"/>
        <v>1632381.96</v>
      </c>
      <c r="S167" s="132"/>
      <c r="T167" s="132"/>
    </row>
    <row r="168" spans="1:20" x14ac:dyDescent="0.2">
      <c r="A168" s="130" t="s">
        <v>629</v>
      </c>
      <c r="B168" s="131" t="s">
        <v>630</v>
      </c>
      <c r="C168" s="131" t="s">
        <v>631</v>
      </c>
      <c r="D168" s="132">
        <v>252409.62</v>
      </c>
      <c r="E168" s="132"/>
      <c r="F168" s="132"/>
      <c r="G168" s="132"/>
      <c r="I168" s="132"/>
      <c r="J168" s="132"/>
      <c r="K168" s="132"/>
      <c r="L168" s="132"/>
      <c r="M168" s="132"/>
      <c r="N168" s="132"/>
      <c r="O168" s="132"/>
      <c r="P168" s="132"/>
      <c r="Q168" s="132"/>
      <c r="R168" s="132">
        <f t="shared" si="3"/>
        <v>252409.62</v>
      </c>
      <c r="S168" s="132"/>
      <c r="T168" s="132"/>
    </row>
    <row r="169" spans="1:20" x14ac:dyDescent="0.2">
      <c r="A169" s="130" t="s">
        <v>632</v>
      </c>
      <c r="B169" s="131" t="s">
        <v>630</v>
      </c>
      <c r="C169" s="131" t="s">
        <v>633</v>
      </c>
      <c r="D169" s="132"/>
      <c r="E169" s="132"/>
      <c r="F169" s="132"/>
      <c r="G169" s="132"/>
      <c r="H169" s="132">
        <f>+[6]TB3!D31</f>
        <v>78370.259999999995</v>
      </c>
      <c r="I169" s="132"/>
      <c r="J169" s="132"/>
      <c r="K169" s="132"/>
      <c r="L169" s="132"/>
      <c r="M169" s="132"/>
      <c r="N169" s="132"/>
      <c r="O169" s="132"/>
      <c r="P169" s="132"/>
      <c r="Q169" s="132"/>
      <c r="R169" s="132">
        <f t="shared" si="3"/>
        <v>78370.259999999995</v>
      </c>
      <c r="S169" s="132"/>
      <c r="T169" s="132"/>
    </row>
    <row r="170" spans="1:20" x14ac:dyDescent="0.2">
      <c r="A170" s="130" t="s">
        <v>634</v>
      </c>
      <c r="B170" s="131" t="s">
        <v>630</v>
      </c>
      <c r="C170" s="131" t="s">
        <v>348</v>
      </c>
      <c r="D170" s="132">
        <v>2462721.81</v>
      </c>
      <c r="E170" s="132"/>
      <c r="F170" s="132"/>
      <c r="G170" s="132"/>
      <c r="H170" s="132"/>
      <c r="I170" s="132"/>
      <c r="J170" s="132"/>
      <c r="K170" s="132"/>
      <c r="L170" s="132"/>
      <c r="M170" s="132"/>
      <c r="N170" s="132"/>
      <c r="O170" s="132"/>
      <c r="P170" s="132">
        <f>+[6]TB7!D44</f>
        <v>1976</v>
      </c>
      <c r="Q170" s="132"/>
      <c r="R170" s="132">
        <f t="shared" si="3"/>
        <v>2464697.81</v>
      </c>
      <c r="S170" s="132"/>
      <c r="T170" s="132"/>
    </row>
    <row r="171" spans="1:20" x14ac:dyDescent="0.2">
      <c r="A171" s="130" t="s">
        <v>635</v>
      </c>
      <c r="B171" s="131" t="s">
        <v>630</v>
      </c>
      <c r="C171" s="131" t="s">
        <v>636</v>
      </c>
      <c r="D171" s="132">
        <v>2137.5</v>
      </c>
      <c r="E171" s="132"/>
      <c r="F171" s="132"/>
      <c r="G171" s="132"/>
      <c r="H171" s="132"/>
      <c r="I171" s="132"/>
      <c r="J171" s="132"/>
      <c r="K171" s="132"/>
      <c r="L171" s="132"/>
      <c r="M171" s="132"/>
      <c r="N171" s="132"/>
      <c r="O171" s="132"/>
      <c r="P171" s="132"/>
      <c r="Q171" s="132"/>
      <c r="R171" s="132">
        <f t="shared" si="3"/>
        <v>2137.5</v>
      </c>
      <c r="S171" s="132"/>
      <c r="T171" s="132"/>
    </row>
    <row r="172" spans="1:20" x14ac:dyDescent="0.2">
      <c r="A172" s="130" t="s">
        <v>637</v>
      </c>
      <c r="B172" s="131" t="s">
        <v>630</v>
      </c>
      <c r="C172" s="131" t="s">
        <v>352</v>
      </c>
      <c r="D172" s="132">
        <v>418595.62</v>
      </c>
      <c r="E172" s="132"/>
      <c r="F172" s="132"/>
      <c r="G172" s="132"/>
      <c r="H172" s="132"/>
      <c r="I172" s="132"/>
      <c r="J172" s="132"/>
      <c r="K172" s="132"/>
      <c r="L172" s="132"/>
      <c r="M172" s="132"/>
      <c r="N172" s="132"/>
      <c r="O172" s="132"/>
      <c r="P172" s="132"/>
      <c r="Q172" s="132"/>
      <c r="R172" s="132">
        <f t="shared" si="3"/>
        <v>418595.62</v>
      </c>
      <c r="S172" s="132"/>
      <c r="T172" s="132"/>
    </row>
    <row r="173" spans="1:20" x14ac:dyDescent="0.2">
      <c r="A173" s="130" t="s">
        <v>638</v>
      </c>
      <c r="B173" s="131" t="s">
        <v>630</v>
      </c>
      <c r="C173" s="131" t="s">
        <v>393</v>
      </c>
      <c r="D173" s="132">
        <v>510068.06</v>
      </c>
      <c r="E173" s="132"/>
      <c r="F173" s="132"/>
      <c r="G173" s="132"/>
      <c r="H173" s="132"/>
      <c r="I173" s="132"/>
      <c r="J173" s="132"/>
      <c r="K173" s="132"/>
      <c r="L173" s="132"/>
      <c r="M173" s="132"/>
      <c r="N173" s="132">
        <f>+'[6]TB IGP'!R24</f>
        <v>4577.96</v>
      </c>
      <c r="O173" s="132"/>
      <c r="P173" s="132"/>
      <c r="Q173" s="132"/>
      <c r="R173" s="132">
        <f t="shared" si="3"/>
        <v>514646.02</v>
      </c>
      <c r="S173" s="132"/>
      <c r="T173" s="132"/>
    </row>
    <row r="174" spans="1:20" x14ac:dyDescent="0.2">
      <c r="A174" s="130" t="s">
        <v>639</v>
      </c>
      <c r="B174" s="131" t="s">
        <v>640</v>
      </c>
      <c r="C174" s="131" t="s">
        <v>344</v>
      </c>
      <c r="D174" s="132">
        <v>854842</v>
      </c>
      <c r="E174" s="132"/>
      <c r="F174" s="132"/>
      <c r="G174" s="132"/>
      <c r="H174" s="132"/>
      <c r="I174" s="132"/>
      <c r="J174" s="132"/>
      <c r="K174" s="132"/>
      <c r="L174" s="132"/>
      <c r="M174" s="132"/>
      <c r="N174" s="132"/>
      <c r="O174" s="132"/>
      <c r="P174" s="132"/>
      <c r="Q174" s="132"/>
      <c r="R174" s="132">
        <f t="shared" si="3"/>
        <v>854842</v>
      </c>
      <c r="S174" s="132"/>
      <c r="T174" s="132"/>
    </row>
    <row r="175" spans="1:20" x14ac:dyDescent="0.2">
      <c r="A175" s="130" t="s">
        <v>641</v>
      </c>
      <c r="B175" s="131" t="s">
        <v>642</v>
      </c>
      <c r="C175" s="131" t="s">
        <v>344</v>
      </c>
      <c r="D175" s="132">
        <v>64891.7</v>
      </c>
      <c r="E175" s="132"/>
      <c r="F175" s="132"/>
      <c r="G175" s="132"/>
      <c r="H175" s="132"/>
      <c r="I175" s="132"/>
      <c r="J175" s="132"/>
      <c r="K175" s="132"/>
      <c r="L175" s="132"/>
      <c r="M175" s="132"/>
      <c r="N175" s="132"/>
      <c r="O175" s="132"/>
      <c r="P175" s="132"/>
      <c r="Q175" s="132"/>
      <c r="R175" s="132">
        <f t="shared" si="3"/>
        <v>64891.7</v>
      </c>
      <c r="S175" s="132"/>
      <c r="T175" s="132"/>
    </row>
    <row r="176" spans="1:20" x14ac:dyDescent="0.2">
      <c r="A176" s="130" t="s">
        <v>643</v>
      </c>
      <c r="B176" s="131" t="s">
        <v>644</v>
      </c>
      <c r="C176" s="131" t="s">
        <v>393</v>
      </c>
      <c r="D176" s="132">
        <v>25520.62</v>
      </c>
      <c r="E176" s="132"/>
      <c r="F176" s="132"/>
      <c r="G176" s="132"/>
      <c r="H176" s="132"/>
      <c r="I176" s="132"/>
      <c r="J176" s="132"/>
      <c r="K176" s="132"/>
      <c r="L176" s="132"/>
      <c r="M176" s="132"/>
      <c r="N176" s="132">
        <f>+'[6]TB IGP'!R25</f>
        <v>798</v>
      </c>
      <c r="O176" s="132"/>
      <c r="P176" s="132"/>
      <c r="Q176" s="132"/>
      <c r="R176" s="132">
        <f t="shared" si="3"/>
        <v>26318.62</v>
      </c>
      <c r="S176" s="132"/>
      <c r="T176" s="132"/>
    </row>
    <row r="177" spans="1:20" x14ac:dyDescent="0.2">
      <c r="A177" s="130"/>
      <c r="B177" s="131"/>
      <c r="C177" s="131"/>
      <c r="D177" s="132"/>
      <c r="E177" s="132"/>
      <c r="F177" s="132"/>
      <c r="G177" s="132"/>
      <c r="H177" s="132"/>
      <c r="I177" s="132"/>
      <c r="J177" s="132"/>
      <c r="K177" s="132"/>
      <c r="L177" s="132"/>
      <c r="M177" s="132"/>
      <c r="N177" s="132"/>
      <c r="O177" s="132"/>
      <c r="P177" s="132"/>
      <c r="Q177" s="132"/>
      <c r="R177" s="132"/>
      <c r="S177" s="132"/>
      <c r="T177" s="132"/>
    </row>
    <row r="178" spans="1:20" ht="13.5" thickBot="1" x14ac:dyDescent="0.25">
      <c r="A178" s="169" t="s">
        <v>288</v>
      </c>
      <c r="B178" s="170"/>
      <c r="C178" s="170"/>
      <c r="D178" s="171">
        <f>SUM(D16:D176)</f>
        <v>3581138798.0900006</v>
      </c>
      <c r="E178" s="171">
        <f t="shared" ref="E178:S178" si="4">SUM(E16:E176)</f>
        <v>3581138798.0900002</v>
      </c>
      <c r="F178" s="171">
        <f t="shared" si="4"/>
        <v>32081610.299999997</v>
      </c>
      <c r="G178" s="171">
        <f t="shared" si="4"/>
        <v>32081610.299999997</v>
      </c>
      <c r="H178" s="171">
        <f t="shared" si="4"/>
        <v>3767600.78</v>
      </c>
      <c r="I178" s="171">
        <f t="shared" si="4"/>
        <v>3767600.7800000003</v>
      </c>
      <c r="J178" s="171">
        <f t="shared" si="4"/>
        <v>6016.96</v>
      </c>
      <c r="K178" s="171">
        <f t="shared" si="4"/>
        <v>6016.96</v>
      </c>
      <c r="L178" s="171">
        <f t="shared" si="4"/>
        <v>104242.42</v>
      </c>
      <c r="M178" s="171">
        <f t="shared" si="4"/>
        <v>104242.42</v>
      </c>
      <c r="N178" s="171">
        <f t="shared" si="4"/>
        <v>348343.91000000003</v>
      </c>
      <c r="O178" s="171">
        <f t="shared" si="4"/>
        <v>348343.91000000003</v>
      </c>
      <c r="P178" s="171">
        <f t="shared" si="4"/>
        <v>27321638.32</v>
      </c>
      <c r="Q178" s="171">
        <f t="shared" si="4"/>
        <v>27321638.32</v>
      </c>
      <c r="R178" s="171">
        <f t="shared" si="4"/>
        <v>3644768250.7800012</v>
      </c>
      <c r="S178" s="171">
        <f t="shared" si="4"/>
        <v>3644768250.7800002</v>
      </c>
    </row>
    <row r="179" spans="1:20" ht="13.5" thickTop="1" x14ac:dyDescent="0.2"/>
    <row r="181" spans="1:20" x14ac:dyDescent="0.2">
      <c r="A181" s="174" t="s">
        <v>646</v>
      </c>
      <c r="C181" s="135" t="s">
        <v>428</v>
      </c>
    </row>
    <row r="182" spans="1:20" x14ac:dyDescent="0.2">
      <c r="A182" s="174"/>
    </row>
    <row r="183" spans="1:20" x14ac:dyDescent="0.2">
      <c r="A183" s="174"/>
    </row>
    <row r="184" spans="1:20" x14ac:dyDescent="0.2">
      <c r="A184" s="175" t="s">
        <v>291</v>
      </c>
      <c r="C184" s="172" t="s">
        <v>292</v>
      </c>
      <c r="D184" s="136" t="s">
        <v>292</v>
      </c>
    </row>
    <row r="185" spans="1:20" x14ac:dyDescent="0.2">
      <c r="A185" s="176" t="s">
        <v>293</v>
      </c>
      <c r="C185" s="135" t="s">
        <v>294</v>
      </c>
      <c r="D185" s="131" t="s">
        <v>294</v>
      </c>
    </row>
    <row r="186" spans="1:20" x14ac:dyDescent="0.2">
      <c r="C186" s="173"/>
    </row>
    <row r="187" spans="1:20" x14ac:dyDescent="0.2">
      <c r="C187" s="135" t="s">
        <v>429</v>
      </c>
      <c r="D187" s="131" t="s">
        <v>429</v>
      </c>
    </row>
    <row r="188" spans="1:20" x14ac:dyDescent="0.2">
      <c r="C188" s="135"/>
      <c r="D188" s="131"/>
    </row>
    <row r="189" spans="1:20" x14ac:dyDescent="0.2">
      <c r="C189" s="135"/>
      <c r="D189" s="131"/>
    </row>
    <row r="190" spans="1:20" ht="12" customHeight="1" x14ac:dyDescent="0.2"/>
    <row r="191" spans="1:20" x14ac:dyDescent="0.2">
      <c r="A191" s="137" t="s">
        <v>645</v>
      </c>
    </row>
    <row r="196" spans="5:5" x14ac:dyDescent="0.2">
      <c r="E196" s="138" t="s">
        <v>431</v>
      </c>
    </row>
  </sheetData>
  <autoFilter ref="A14:IV176"/>
  <mergeCells count="14">
    <mergeCell ref="P13:Q13"/>
    <mergeCell ref="R13:S13"/>
    <mergeCell ref="D13:E13"/>
    <mergeCell ref="F13:G13"/>
    <mergeCell ref="H13:I13"/>
    <mergeCell ref="J13:K13"/>
    <mergeCell ref="L13:M13"/>
    <mergeCell ref="N13:O13"/>
    <mergeCell ref="A1:S1"/>
    <mergeCell ref="A2:S2"/>
    <mergeCell ref="A3:S3"/>
    <mergeCell ref="A8:S8"/>
    <mergeCell ref="A9:S9"/>
    <mergeCell ref="A10:S10"/>
  </mergeCells>
  <pageMargins left="0.31496062992125984" right="0.31496062992125984" top="0.31496062992125984" bottom="0.31496062992125984" header="0" footer="0"/>
  <pageSetup paperSize="9" orientation="portrait" blackAndWhite="1" errors="NA" horizontalDpi="0" verticalDpi="0" r:id="rId1"/>
  <headerFooter alignWithMargins="0">
    <oddFooter>&amp;R&amp;8&amp;P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91"/>
  <sheetViews>
    <sheetView workbookViewId="0"/>
  </sheetViews>
  <sheetFormatPr defaultRowHeight="12.75" x14ac:dyDescent="0.2"/>
  <cols>
    <col min="1" max="256" width="11.42578125" style="126" customWidth="1"/>
    <col min="257" max="16384" width="9.140625" style="126"/>
  </cols>
  <sheetData>
    <row r="4" spans="4:7" ht="15" x14ac:dyDescent="0.2">
      <c r="D4" s="125" t="s">
        <v>307</v>
      </c>
    </row>
    <row r="6" spans="4:7" x14ac:dyDescent="0.2">
      <c r="D6" s="127" t="s">
        <v>308</v>
      </c>
    </row>
    <row r="7" spans="4:7" x14ac:dyDescent="0.2">
      <c r="D7" s="128" t="s">
        <v>309</v>
      </c>
    </row>
    <row r="10" spans="4:7" ht="18" x14ac:dyDescent="0.2">
      <c r="D10" s="129" t="s">
        <v>745</v>
      </c>
    </row>
    <row r="12" spans="4:7" x14ac:dyDescent="0.2">
      <c r="D12" s="128" t="s">
        <v>744</v>
      </c>
    </row>
    <row r="15" spans="4:7" x14ac:dyDescent="0.2">
      <c r="G15" s="178" t="s">
        <v>743</v>
      </c>
    </row>
    <row r="16" spans="4:7" x14ac:dyDescent="0.2">
      <c r="E16" s="128" t="s">
        <v>313</v>
      </c>
    </row>
    <row r="17" spans="1:9" x14ac:dyDescent="0.2">
      <c r="A17" s="128" t="s">
        <v>742</v>
      </c>
      <c r="C17" s="128" t="s">
        <v>741</v>
      </c>
      <c r="D17" s="128" t="s">
        <v>740</v>
      </c>
      <c r="F17" s="128" t="s">
        <v>315</v>
      </c>
      <c r="G17" s="128" t="s">
        <v>316</v>
      </c>
    </row>
    <row r="19" spans="1:9" x14ac:dyDescent="0.2">
      <c r="A19" s="130" t="s">
        <v>651</v>
      </c>
      <c r="B19" s="130" t="s">
        <v>735</v>
      </c>
      <c r="C19" s="131" t="s">
        <v>739</v>
      </c>
      <c r="D19" s="130" t="s">
        <v>317</v>
      </c>
      <c r="G19" s="177">
        <v>10101010</v>
      </c>
      <c r="H19" s="132">
        <v>42000</v>
      </c>
    </row>
    <row r="20" spans="1:9" x14ac:dyDescent="0.2">
      <c r="E20" s="130" t="s">
        <v>458</v>
      </c>
      <c r="G20" s="177">
        <v>10303030</v>
      </c>
      <c r="I20" s="132">
        <v>42000</v>
      </c>
    </row>
    <row r="21" spans="1:9" x14ac:dyDescent="0.2">
      <c r="F21" s="130" t="s">
        <v>738</v>
      </c>
    </row>
    <row r="23" spans="1:9" x14ac:dyDescent="0.2">
      <c r="A23" s="130" t="s">
        <v>651</v>
      </c>
      <c r="B23" s="130" t="s">
        <v>735</v>
      </c>
      <c r="C23" s="131" t="s">
        <v>737</v>
      </c>
      <c r="D23" s="130" t="s">
        <v>317</v>
      </c>
      <c r="G23" s="177">
        <v>10101010</v>
      </c>
      <c r="H23" s="132">
        <v>7800</v>
      </c>
    </row>
    <row r="24" spans="1:9" x14ac:dyDescent="0.2">
      <c r="E24" s="130" t="s">
        <v>358</v>
      </c>
      <c r="G24" s="177">
        <v>30101010</v>
      </c>
      <c r="I24" s="132">
        <v>7800</v>
      </c>
    </row>
    <row r="25" spans="1:9" x14ac:dyDescent="0.2">
      <c r="F25" s="130" t="s">
        <v>736</v>
      </c>
    </row>
    <row r="27" spans="1:9" x14ac:dyDescent="0.2">
      <c r="A27" s="130" t="s">
        <v>651</v>
      </c>
      <c r="B27" s="130" t="s">
        <v>735</v>
      </c>
      <c r="C27" s="131" t="s">
        <v>734</v>
      </c>
      <c r="D27" s="130" t="s">
        <v>317</v>
      </c>
      <c r="G27" s="177">
        <v>10101010</v>
      </c>
      <c r="H27" s="132">
        <v>8343</v>
      </c>
    </row>
    <row r="28" spans="1:9" x14ac:dyDescent="0.2">
      <c r="E28" s="130" t="s">
        <v>334</v>
      </c>
      <c r="G28" s="177">
        <v>19901030</v>
      </c>
      <c r="I28" s="132">
        <v>8343</v>
      </c>
    </row>
    <row r="29" spans="1:9" x14ac:dyDescent="0.2">
      <c r="F29" s="130" t="s">
        <v>733</v>
      </c>
    </row>
    <row r="31" spans="1:9" x14ac:dyDescent="0.2">
      <c r="A31" s="130" t="s">
        <v>651</v>
      </c>
      <c r="B31" s="130" t="s">
        <v>732</v>
      </c>
      <c r="C31" s="131" t="s">
        <v>731</v>
      </c>
      <c r="D31" s="130" t="s">
        <v>317</v>
      </c>
      <c r="G31" s="177">
        <v>10101010</v>
      </c>
      <c r="H31" s="132">
        <v>45000</v>
      </c>
    </row>
    <row r="32" spans="1:9" x14ac:dyDescent="0.2">
      <c r="E32" s="130" t="s">
        <v>458</v>
      </c>
      <c r="G32" s="177">
        <v>10303030</v>
      </c>
      <c r="I32" s="132">
        <v>45000</v>
      </c>
    </row>
    <row r="33" spans="1:9" x14ac:dyDescent="0.2">
      <c r="F33" s="130" t="s">
        <v>730</v>
      </c>
    </row>
    <row r="35" spans="1:9" x14ac:dyDescent="0.2">
      <c r="A35" s="130" t="s">
        <v>651</v>
      </c>
      <c r="B35" s="130" t="s">
        <v>729</v>
      </c>
      <c r="C35" s="131" t="s">
        <v>728</v>
      </c>
      <c r="D35" s="130" t="s">
        <v>317</v>
      </c>
      <c r="G35" s="177">
        <v>10101010</v>
      </c>
      <c r="H35" s="132">
        <v>600</v>
      </c>
    </row>
    <row r="36" spans="1:9" x14ac:dyDescent="0.2">
      <c r="E36" s="130" t="s">
        <v>653</v>
      </c>
      <c r="G36" s="177">
        <v>40201040</v>
      </c>
      <c r="I36" s="132">
        <v>600</v>
      </c>
    </row>
    <row r="37" spans="1:9" x14ac:dyDescent="0.2">
      <c r="F37" s="130" t="s">
        <v>727</v>
      </c>
    </row>
    <row r="39" spans="1:9" x14ac:dyDescent="0.2">
      <c r="A39" s="130" t="s">
        <v>651</v>
      </c>
      <c r="B39" s="130" t="s">
        <v>714</v>
      </c>
      <c r="C39" s="131" t="s">
        <v>726</v>
      </c>
      <c r="D39" s="130" t="s">
        <v>317</v>
      </c>
      <c r="G39" s="177">
        <v>10101010</v>
      </c>
      <c r="H39" s="132">
        <v>600</v>
      </c>
    </row>
    <row r="40" spans="1:9" x14ac:dyDescent="0.2">
      <c r="E40" s="130" t="s">
        <v>653</v>
      </c>
      <c r="G40" s="177">
        <v>40201040</v>
      </c>
      <c r="I40" s="132">
        <v>600</v>
      </c>
    </row>
    <row r="41" spans="1:9" x14ac:dyDescent="0.2">
      <c r="F41" s="130" t="s">
        <v>725</v>
      </c>
    </row>
    <row r="43" spans="1:9" x14ac:dyDescent="0.2">
      <c r="A43" s="130" t="s">
        <v>651</v>
      </c>
      <c r="B43" s="130" t="s">
        <v>714</v>
      </c>
      <c r="C43" s="131" t="s">
        <v>724</v>
      </c>
      <c r="D43" s="130" t="s">
        <v>317</v>
      </c>
      <c r="G43" s="177">
        <v>10101010</v>
      </c>
      <c r="H43" s="132">
        <v>300</v>
      </c>
    </row>
    <row r="44" spans="1:9" x14ac:dyDescent="0.2">
      <c r="E44" s="130" t="s">
        <v>653</v>
      </c>
      <c r="G44" s="177">
        <v>40201040</v>
      </c>
      <c r="I44" s="132">
        <v>300</v>
      </c>
    </row>
    <row r="45" spans="1:9" x14ac:dyDescent="0.2">
      <c r="F45" s="130" t="s">
        <v>723</v>
      </c>
    </row>
    <row r="47" spans="1:9" x14ac:dyDescent="0.2">
      <c r="A47" s="130" t="s">
        <v>651</v>
      </c>
      <c r="B47" s="130" t="s">
        <v>714</v>
      </c>
      <c r="C47" s="131" t="s">
        <v>722</v>
      </c>
      <c r="D47" s="130" t="s">
        <v>317</v>
      </c>
      <c r="G47" s="177">
        <v>10101010</v>
      </c>
      <c r="H47" s="132">
        <v>1000</v>
      </c>
    </row>
    <row r="48" spans="1:9" x14ac:dyDescent="0.2">
      <c r="E48" s="130" t="s">
        <v>334</v>
      </c>
      <c r="G48" s="177">
        <v>19901030</v>
      </c>
      <c r="I48" s="132">
        <v>1000</v>
      </c>
    </row>
    <row r="49" spans="1:9" x14ac:dyDescent="0.2">
      <c r="F49" s="130" t="s">
        <v>721</v>
      </c>
    </row>
    <row r="51" spans="1:9" x14ac:dyDescent="0.2">
      <c r="A51" s="130" t="s">
        <v>651</v>
      </c>
      <c r="B51" s="130" t="s">
        <v>714</v>
      </c>
      <c r="C51" s="131" t="s">
        <v>720</v>
      </c>
      <c r="D51" s="130" t="s">
        <v>317</v>
      </c>
      <c r="G51" s="177">
        <v>10101010</v>
      </c>
      <c r="H51" s="132">
        <v>1000</v>
      </c>
    </row>
    <row r="52" spans="1:9" x14ac:dyDescent="0.2">
      <c r="E52" s="130" t="s">
        <v>334</v>
      </c>
      <c r="G52" s="177">
        <v>19901030</v>
      </c>
      <c r="I52" s="132">
        <v>1000</v>
      </c>
    </row>
    <row r="53" spans="1:9" x14ac:dyDescent="0.2">
      <c r="F53" s="130" t="s">
        <v>719</v>
      </c>
    </row>
    <row r="55" spans="1:9" x14ac:dyDescent="0.2">
      <c r="A55" s="130" t="s">
        <v>651</v>
      </c>
      <c r="B55" s="130" t="s">
        <v>714</v>
      </c>
      <c r="C55" s="131" t="s">
        <v>718</v>
      </c>
      <c r="D55" s="130" t="s">
        <v>317</v>
      </c>
      <c r="G55" s="177">
        <v>10101010</v>
      </c>
      <c r="H55" s="132">
        <v>1000</v>
      </c>
    </row>
    <row r="56" spans="1:9" x14ac:dyDescent="0.2">
      <c r="E56" s="130" t="s">
        <v>334</v>
      </c>
      <c r="G56" s="177">
        <v>19901030</v>
      </c>
      <c r="I56" s="132">
        <v>1000</v>
      </c>
    </row>
    <row r="57" spans="1:9" x14ac:dyDescent="0.2">
      <c r="F57" s="130" t="s">
        <v>717</v>
      </c>
    </row>
    <row r="59" spans="1:9" x14ac:dyDescent="0.2">
      <c r="A59" s="130" t="s">
        <v>651</v>
      </c>
      <c r="B59" s="130" t="s">
        <v>714</v>
      </c>
      <c r="C59" s="131" t="s">
        <v>716</v>
      </c>
      <c r="D59" s="130" t="s">
        <v>317</v>
      </c>
      <c r="G59" s="177">
        <v>10101010</v>
      </c>
      <c r="H59" s="132">
        <v>1000</v>
      </c>
    </row>
    <row r="60" spans="1:9" x14ac:dyDescent="0.2">
      <c r="E60" s="130" t="s">
        <v>334</v>
      </c>
      <c r="G60" s="177">
        <v>19901030</v>
      </c>
      <c r="I60" s="132">
        <v>1000</v>
      </c>
    </row>
    <row r="61" spans="1:9" x14ac:dyDescent="0.2">
      <c r="F61" s="130" t="s">
        <v>715</v>
      </c>
    </row>
    <row r="63" spans="1:9" x14ac:dyDescent="0.2">
      <c r="A63" s="130" t="s">
        <v>651</v>
      </c>
      <c r="B63" s="130" t="s">
        <v>714</v>
      </c>
      <c r="C63" s="131" t="s">
        <v>713</v>
      </c>
      <c r="D63" s="130" t="s">
        <v>317</v>
      </c>
      <c r="G63" s="177">
        <v>10101010</v>
      </c>
      <c r="H63" s="132">
        <v>5211.9399999999996</v>
      </c>
    </row>
    <row r="64" spans="1:9" x14ac:dyDescent="0.2">
      <c r="E64" s="130" t="s">
        <v>712</v>
      </c>
      <c r="G64" s="177">
        <v>50102130</v>
      </c>
      <c r="I64" s="132">
        <v>5211.9399999999996</v>
      </c>
    </row>
    <row r="65" spans="1:9" x14ac:dyDescent="0.2">
      <c r="F65" s="130" t="s">
        <v>711</v>
      </c>
    </row>
    <row r="67" spans="1:9" x14ac:dyDescent="0.2">
      <c r="A67" s="130" t="s">
        <v>651</v>
      </c>
      <c r="B67" s="130" t="s">
        <v>708</v>
      </c>
      <c r="C67" s="131" t="s">
        <v>710</v>
      </c>
      <c r="D67" s="130" t="s">
        <v>317</v>
      </c>
      <c r="G67" s="177">
        <v>10101010</v>
      </c>
      <c r="H67" s="132">
        <v>11333.33</v>
      </c>
    </row>
    <row r="68" spans="1:9" x14ac:dyDescent="0.2">
      <c r="E68" s="130" t="s">
        <v>328</v>
      </c>
      <c r="G68" s="177">
        <v>10399990</v>
      </c>
      <c r="I68" s="132">
        <v>11333.33</v>
      </c>
    </row>
    <row r="69" spans="1:9" x14ac:dyDescent="0.2">
      <c r="F69" s="130" t="s">
        <v>709</v>
      </c>
    </row>
    <row r="71" spans="1:9" x14ac:dyDescent="0.2">
      <c r="A71" s="130" t="s">
        <v>651</v>
      </c>
      <c r="B71" s="130" t="s">
        <v>708</v>
      </c>
      <c r="C71" s="131" t="s">
        <v>707</v>
      </c>
      <c r="D71" s="130" t="s">
        <v>317</v>
      </c>
      <c r="G71" s="177">
        <v>10101010</v>
      </c>
      <c r="H71" s="132">
        <v>1000</v>
      </c>
    </row>
    <row r="72" spans="1:9" x14ac:dyDescent="0.2">
      <c r="E72" s="130" t="s">
        <v>334</v>
      </c>
      <c r="G72" s="177">
        <v>19901030</v>
      </c>
      <c r="I72" s="132">
        <v>1000</v>
      </c>
    </row>
    <row r="73" spans="1:9" x14ac:dyDescent="0.2">
      <c r="F73" s="130" t="s">
        <v>706</v>
      </c>
    </row>
    <row r="75" spans="1:9" x14ac:dyDescent="0.2">
      <c r="A75" s="130" t="s">
        <v>651</v>
      </c>
      <c r="B75" s="130" t="s">
        <v>636</v>
      </c>
      <c r="C75" s="131" t="s">
        <v>705</v>
      </c>
      <c r="D75" s="130" t="s">
        <v>317</v>
      </c>
      <c r="G75" s="177">
        <v>10101010</v>
      </c>
      <c r="H75" s="132">
        <v>1200</v>
      </c>
    </row>
    <row r="76" spans="1:9" x14ac:dyDescent="0.2">
      <c r="E76" s="130" t="s">
        <v>653</v>
      </c>
      <c r="G76" s="177">
        <v>40201040</v>
      </c>
      <c r="I76" s="132">
        <v>1200</v>
      </c>
    </row>
    <row r="77" spans="1:9" x14ac:dyDescent="0.2">
      <c r="F77" s="130" t="s">
        <v>704</v>
      </c>
    </row>
    <row r="79" spans="1:9" x14ac:dyDescent="0.2">
      <c r="A79" s="130" t="s">
        <v>651</v>
      </c>
      <c r="B79" s="130" t="s">
        <v>636</v>
      </c>
      <c r="C79" s="131" t="s">
        <v>703</v>
      </c>
      <c r="D79" s="130" t="s">
        <v>317</v>
      </c>
      <c r="G79" s="177">
        <v>10101010</v>
      </c>
      <c r="H79" s="132">
        <v>40000</v>
      </c>
    </row>
    <row r="80" spans="1:9" x14ac:dyDescent="0.2">
      <c r="E80" s="130" t="s">
        <v>334</v>
      </c>
      <c r="G80" s="177">
        <v>19901030</v>
      </c>
      <c r="I80" s="132">
        <v>40000</v>
      </c>
    </row>
    <row r="81" spans="1:9" x14ac:dyDescent="0.2">
      <c r="F81" s="130" t="s">
        <v>702</v>
      </c>
    </row>
    <row r="83" spans="1:9" x14ac:dyDescent="0.2">
      <c r="A83" s="130" t="s">
        <v>651</v>
      </c>
      <c r="B83" s="130" t="s">
        <v>636</v>
      </c>
      <c r="C83" s="131" t="s">
        <v>701</v>
      </c>
      <c r="D83" s="130" t="s">
        <v>317</v>
      </c>
      <c r="G83" s="177">
        <v>10101010</v>
      </c>
      <c r="H83" s="132">
        <v>5100</v>
      </c>
    </row>
    <row r="84" spans="1:9" x14ac:dyDescent="0.2">
      <c r="E84" s="130" t="s">
        <v>334</v>
      </c>
      <c r="G84" s="177">
        <v>19901030</v>
      </c>
      <c r="I84" s="132">
        <v>5100</v>
      </c>
    </row>
    <row r="85" spans="1:9" x14ac:dyDescent="0.2">
      <c r="F85" s="130" t="s">
        <v>700</v>
      </c>
    </row>
    <row r="87" spans="1:9" x14ac:dyDescent="0.2">
      <c r="A87" s="130" t="s">
        <v>651</v>
      </c>
      <c r="B87" s="130" t="s">
        <v>636</v>
      </c>
      <c r="C87" s="131" t="s">
        <v>699</v>
      </c>
      <c r="D87" s="130" t="s">
        <v>317</v>
      </c>
      <c r="G87" s="177">
        <v>10101010</v>
      </c>
      <c r="H87" s="132">
        <v>1275</v>
      </c>
    </row>
    <row r="88" spans="1:9" x14ac:dyDescent="0.2">
      <c r="E88" s="130" t="s">
        <v>334</v>
      </c>
      <c r="G88" s="177">
        <v>19901030</v>
      </c>
      <c r="I88" s="132">
        <v>1275</v>
      </c>
    </row>
    <row r="89" spans="1:9" x14ac:dyDescent="0.2">
      <c r="F89" s="130" t="s">
        <v>698</v>
      </c>
    </row>
    <row r="91" spans="1:9" x14ac:dyDescent="0.2">
      <c r="A91" s="130" t="s">
        <v>651</v>
      </c>
      <c r="B91" s="130" t="s">
        <v>636</v>
      </c>
      <c r="C91" s="131" t="s">
        <v>697</v>
      </c>
      <c r="D91" s="130" t="s">
        <v>317</v>
      </c>
      <c r="G91" s="177">
        <v>10101010</v>
      </c>
      <c r="H91" s="132">
        <v>10000</v>
      </c>
    </row>
    <row r="92" spans="1:9" x14ac:dyDescent="0.2">
      <c r="E92" s="130" t="s">
        <v>334</v>
      </c>
      <c r="G92" s="177">
        <v>19901030</v>
      </c>
      <c r="I92" s="132">
        <v>10000</v>
      </c>
    </row>
    <row r="93" spans="1:9" x14ac:dyDescent="0.2">
      <c r="F93" s="130" t="s">
        <v>696</v>
      </c>
    </row>
    <row r="95" spans="1:9" x14ac:dyDescent="0.2">
      <c r="A95" s="130" t="s">
        <v>651</v>
      </c>
      <c r="B95" s="130" t="s">
        <v>636</v>
      </c>
      <c r="C95" s="131" t="s">
        <v>695</v>
      </c>
      <c r="D95" s="130" t="s">
        <v>317</v>
      </c>
      <c r="G95" s="177">
        <v>10101010</v>
      </c>
      <c r="H95" s="132">
        <v>2550</v>
      </c>
    </row>
    <row r="96" spans="1:9" x14ac:dyDescent="0.2">
      <c r="E96" s="130" t="s">
        <v>334</v>
      </c>
      <c r="G96" s="177">
        <v>19901030</v>
      </c>
      <c r="I96" s="132">
        <v>2550</v>
      </c>
    </row>
    <row r="97" spans="1:9" x14ac:dyDescent="0.2">
      <c r="F97" s="130" t="s">
        <v>694</v>
      </c>
    </row>
    <row r="99" spans="1:9" x14ac:dyDescent="0.2">
      <c r="A99" s="130" t="s">
        <v>651</v>
      </c>
      <c r="B99" s="130" t="s">
        <v>636</v>
      </c>
      <c r="C99" s="131" t="s">
        <v>693</v>
      </c>
      <c r="D99" s="130" t="s">
        <v>317</v>
      </c>
      <c r="G99" s="177">
        <v>10101010</v>
      </c>
      <c r="H99" s="132">
        <v>20000</v>
      </c>
    </row>
    <row r="100" spans="1:9" x14ac:dyDescent="0.2">
      <c r="E100" s="130" t="s">
        <v>334</v>
      </c>
      <c r="G100" s="177">
        <v>19901030</v>
      </c>
      <c r="I100" s="132">
        <v>20000</v>
      </c>
    </row>
    <row r="101" spans="1:9" x14ac:dyDescent="0.2">
      <c r="F101" s="130" t="s">
        <v>692</v>
      </c>
    </row>
    <row r="103" spans="1:9" x14ac:dyDescent="0.2">
      <c r="A103" s="130" t="s">
        <v>651</v>
      </c>
      <c r="B103" s="130" t="s">
        <v>691</v>
      </c>
      <c r="C103" s="131" t="s">
        <v>690</v>
      </c>
      <c r="D103" s="130" t="s">
        <v>317</v>
      </c>
      <c r="G103" s="177">
        <v>10101010</v>
      </c>
      <c r="H103" s="132">
        <v>309.16000000000003</v>
      </c>
    </row>
    <row r="104" spans="1:9" x14ac:dyDescent="0.2">
      <c r="E104" s="130" t="s">
        <v>334</v>
      </c>
      <c r="G104" s="177">
        <v>19901030</v>
      </c>
      <c r="I104" s="132">
        <v>309.16000000000003</v>
      </c>
    </row>
    <row r="105" spans="1:9" x14ac:dyDescent="0.2">
      <c r="F105" s="130" t="s">
        <v>689</v>
      </c>
    </row>
    <row r="107" spans="1:9" x14ac:dyDescent="0.2">
      <c r="A107" s="130" t="s">
        <v>651</v>
      </c>
      <c r="B107" s="130" t="s">
        <v>688</v>
      </c>
      <c r="C107" s="131" t="s">
        <v>687</v>
      </c>
      <c r="D107" s="130" t="s">
        <v>317</v>
      </c>
      <c r="G107" s="177">
        <v>10101010</v>
      </c>
      <c r="H107" s="132">
        <v>2000</v>
      </c>
    </row>
    <row r="108" spans="1:9" x14ac:dyDescent="0.2">
      <c r="E108" s="130" t="s">
        <v>545</v>
      </c>
      <c r="G108" s="177">
        <v>40201020</v>
      </c>
      <c r="I108" s="132">
        <v>1000</v>
      </c>
    </row>
    <row r="109" spans="1:9" x14ac:dyDescent="0.2">
      <c r="E109" s="130" t="s">
        <v>549</v>
      </c>
      <c r="G109" s="177">
        <v>40201060</v>
      </c>
      <c r="I109" s="132">
        <v>1000</v>
      </c>
    </row>
    <row r="110" spans="1:9" x14ac:dyDescent="0.2">
      <c r="F110" s="130" t="s">
        <v>686</v>
      </c>
    </row>
    <row r="112" spans="1:9" x14ac:dyDescent="0.2">
      <c r="A112" s="130" t="s">
        <v>651</v>
      </c>
      <c r="B112" s="130" t="s">
        <v>685</v>
      </c>
      <c r="C112" s="131" t="s">
        <v>684</v>
      </c>
      <c r="D112" s="130" t="s">
        <v>317</v>
      </c>
      <c r="G112" s="177">
        <v>10101010</v>
      </c>
      <c r="H112" s="132">
        <v>2000</v>
      </c>
    </row>
    <row r="113" spans="1:9" x14ac:dyDescent="0.2">
      <c r="E113" s="130" t="s">
        <v>545</v>
      </c>
      <c r="G113" s="177">
        <v>40201020</v>
      </c>
      <c r="I113" s="132">
        <v>1000</v>
      </c>
    </row>
    <row r="114" spans="1:9" x14ac:dyDescent="0.2">
      <c r="E114" s="130" t="s">
        <v>549</v>
      </c>
      <c r="G114" s="177">
        <v>40201060</v>
      </c>
      <c r="I114" s="132">
        <v>1000</v>
      </c>
    </row>
    <row r="115" spans="1:9" x14ac:dyDescent="0.2">
      <c r="F115" s="130" t="s">
        <v>683</v>
      </c>
    </row>
    <row r="117" spans="1:9" x14ac:dyDescent="0.2">
      <c r="A117" s="130" t="s">
        <v>651</v>
      </c>
      <c r="B117" s="130" t="s">
        <v>668</v>
      </c>
      <c r="C117" s="131" t="s">
        <v>682</v>
      </c>
      <c r="D117" s="130" t="s">
        <v>317</v>
      </c>
      <c r="G117" s="177">
        <v>10101010</v>
      </c>
      <c r="H117" s="132">
        <v>10874</v>
      </c>
    </row>
    <row r="118" spans="1:9" x14ac:dyDescent="0.2">
      <c r="E118" s="130" t="s">
        <v>334</v>
      </c>
      <c r="G118" s="177">
        <v>19901030</v>
      </c>
      <c r="I118" s="132">
        <v>10874</v>
      </c>
    </row>
    <row r="119" spans="1:9" x14ac:dyDescent="0.2">
      <c r="F119" s="130" t="s">
        <v>681</v>
      </c>
    </row>
    <row r="121" spans="1:9" x14ac:dyDescent="0.2">
      <c r="A121" s="130" t="s">
        <v>651</v>
      </c>
      <c r="B121" s="130" t="s">
        <v>668</v>
      </c>
      <c r="C121" s="131" t="s">
        <v>680</v>
      </c>
      <c r="D121" s="130" t="s">
        <v>317</v>
      </c>
      <c r="G121" s="177">
        <v>10101010</v>
      </c>
      <c r="H121" s="132">
        <v>3728.5</v>
      </c>
    </row>
    <row r="122" spans="1:9" x14ac:dyDescent="0.2">
      <c r="E122" s="130" t="s">
        <v>334</v>
      </c>
      <c r="G122" s="177">
        <v>19901030</v>
      </c>
      <c r="I122" s="132">
        <v>3728.5</v>
      </c>
    </row>
    <row r="123" spans="1:9" x14ac:dyDescent="0.2">
      <c r="F123" s="130" t="s">
        <v>679</v>
      </c>
    </row>
    <row r="125" spans="1:9" x14ac:dyDescent="0.2">
      <c r="A125" s="130" t="s">
        <v>651</v>
      </c>
      <c r="B125" s="130" t="s">
        <v>668</v>
      </c>
      <c r="C125" s="131" t="s">
        <v>678</v>
      </c>
      <c r="D125" s="130" t="s">
        <v>317</v>
      </c>
      <c r="G125" s="177">
        <v>10101010</v>
      </c>
      <c r="H125" s="132">
        <v>30000</v>
      </c>
    </row>
    <row r="126" spans="1:9" x14ac:dyDescent="0.2">
      <c r="E126" s="130" t="s">
        <v>334</v>
      </c>
      <c r="G126" s="177">
        <v>19901030</v>
      </c>
      <c r="I126" s="132">
        <v>30000</v>
      </c>
    </row>
    <row r="127" spans="1:9" x14ac:dyDescent="0.2">
      <c r="F127" s="130" t="s">
        <v>677</v>
      </c>
    </row>
    <row r="129" spans="1:9" x14ac:dyDescent="0.2">
      <c r="A129" s="130" t="s">
        <v>651</v>
      </c>
      <c r="B129" s="130" t="s">
        <v>668</v>
      </c>
      <c r="C129" s="131" t="s">
        <v>676</v>
      </c>
      <c r="D129" s="130" t="s">
        <v>317</v>
      </c>
      <c r="G129" s="177">
        <v>10101010</v>
      </c>
      <c r="H129" s="132">
        <v>13144.75</v>
      </c>
    </row>
    <row r="130" spans="1:9" x14ac:dyDescent="0.2">
      <c r="E130" s="130" t="s">
        <v>334</v>
      </c>
      <c r="G130" s="177">
        <v>19901030</v>
      </c>
      <c r="I130" s="132">
        <v>13144.75</v>
      </c>
    </row>
    <row r="131" spans="1:9" x14ac:dyDescent="0.2">
      <c r="F131" s="130" t="s">
        <v>675</v>
      </c>
    </row>
    <row r="133" spans="1:9" x14ac:dyDescent="0.2">
      <c r="A133" s="130" t="s">
        <v>651</v>
      </c>
      <c r="B133" s="130" t="s">
        <v>668</v>
      </c>
      <c r="C133" s="131" t="s">
        <v>674</v>
      </c>
      <c r="D133" s="130" t="s">
        <v>317</v>
      </c>
      <c r="G133" s="177">
        <v>10101010</v>
      </c>
      <c r="H133" s="132">
        <v>2139.2800000000002</v>
      </c>
    </row>
    <row r="134" spans="1:9" x14ac:dyDescent="0.2">
      <c r="E134" s="130" t="s">
        <v>334</v>
      </c>
      <c r="G134" s="177">
        <v>19901030</v>
      </c>
      <c r="I134" s="132">
        <v>2139.2800000000002</v>
      </c>
    </row>
    <row r="135" spans="1:9" x14ac:dyDescent="0.2">
      <c r="F135" s="130" t="s">
        <v>673</v>
      </c>
    </row>
    <row r="137" spans="1:9" x14ac:dyDescent="0.2">
      <c r="A137" s="130" t="s">
        <v>651</v>
      </c>
      <c r="B137" s="130" t="s">
        <v>668</v>
      </c>
      <c r="C137" s="131" t="s">
        <v>672</v>
      </c>
      <c r="D137" s="130" t="s">
        <v>317</v>
      </c>
      <c r="G137" s="177">
        <v>10101010</v>
      </c>
      <c r="H137" s="132">
        <v>7200</v>
      </c>
    </row>
    <row r="138" spans="1:9" x14ac:dyDescent="0.2">
      <c r="E138" s="130" t="s">
        <v>328</v>
      </c>
      <c r="G138" s="177">
        <v>10399990</v>
      </c>
      <c r="I138" s="132">
        <v>7200</v>
      </c>
    </row>
    <row r="139" spans="1:9" x14ac:dyDescent="0.2">
      <c r="F139" s="130" t="s">
        <v>671</v>
      </c>
    </row>
    <row r="141" spans="1:9" x14ac:dyDescent="0.2">
      <c r="A141" s="130" t="s">
        <v>651</v>
      </c>
      <c r="B141" s="130" t="s">
        <v>668</v>
      </c>
      <c r="C141" s="131" t="s">
        <v>670</v>
      </c>
      <c r="D141" s="130" t="s">
        <v>317</v>
      </c>
      <c r="G141" s="177">
        <v>10101010</v>
      </c>
      <c r="H141" s="132">
        <v>1259500</v>
      </c>
    </row>
    <row r="142" spans="1:9" x14ac:dyDescent="0.2">
      <c r="E142" s="130" t="s">
        <v>334</v>
      </c>
      <c r="G142" s="177">
        <v>19901030</v>
      </c>
      <c r="I142" s="132">
        <v>1259500</v>
      </c>
    </row>
    <row r="143" spans="1:9" x14ac:dyDescent="0.2">
      <c r="F143" s="130" t="s">
        <v>669</v>
      </c>
    </row>
    <row r="145" spans="1:9" x14ac:dyDescent="0.2">
      <c r="A145" s="130" t="s">
        <v>651</v>
      </c>
      <c r="B145" s="130" t="s">
        <v>668</v>
      </c>
      <c r="C145" s="131" t="s">
        <v>667</v>
      </c>
      <c r="D145" s="130" t="s">
        <v>317</v>
      </c>
      <c r="G145" s="177">
        <v>10101010</v>
      </c>
      <c r="H145" s="132">
        <v>1460</v>
      </c>
    </row>
    <row r="146" spans="1:9" x14ac:dyDescent="0.2">
      <c r="E146" s="130" t="s">
        <v>334</v>
      </c>
      <c r="G146" s="177">
        <v>19901030</v>
      </c>
      <c r="I146" s="132">
        <v>1460</v>
      </c>
    </row>
    <row r="147" spans="1:9" x14ac:dyDescent="0.2">
      <c r="F147" s="130" t="s">
        <v>666</v>
      </c>
    </row>
    <row r="149" spans="1:9" x14ac:dyDescent="0.2">
      <c r="A149" s="130" t="s">
        <v>651</v>
      </c>
      <c r="B149" s="130" t="s">
        <v>449</v>
      </c>
      <c r="C149" s="131" t="s">
        <v>665</v>
      </c>
      <c r="D149" s="130" t="s">
        <v>317</v>
      </c>
      <c r="G149" s="177">
        <v>10101010</v>
      </c>
      <c r="H149" s="132">
        <v>24000</v>
      </c>
    </row>
    <row r="150" spans="1:9" x14ac:dyDescent="0.2">
      <c r="E150" s="130" t="s">
        <v>458</v>
      </c>
      <c r="G150" s="177">
        <v>10303030</v>
      </c>
      <c r="I150" s="132">
        <v>24000</v>
      </c>
    </row>
    <row r="151" spans="1:9" x14ac:dyDescent="0.2">
      <c r="F151" s="130" t="s">
        <v>664</v>
      </c>
    </row>
    <row r="153" spans="1:9" x14ac:dyDescent="0.2">
      <c r="A153" s="130" t="s">
        <v>651</v>
      </c>
      <c r="B153" s="130" t="s">
        <v>449</v>
      </c>
      <c r="C153" s="131" t="s">
        <v>663</v>
      </c>
      <c r="D153" s="130" t="s">
        <v>317</v>
      </c>
      <c r="G153" s="177">
        <v>10101010</v>
      </c>
      <c r="H153" s="132">
        <v>5019.97</v>
      </c>
    </row>
    <row r="154" spans="1:9" x14ac:dyDescent="0.2">
      <c r="E154" s="130" t="s">
        <v>328</v>
      </c>
      <c r="G154" s="177">
        <v>10399990</v>
      </c>
      <c r="I154" s="132">
        <v>5019.97</v>
      </c>
    </row>
    <row r="155" spans="1:9" x14ac:dyDescent="0.2">
      <c r="F155" s="130" t="s">
        <v>662</v>
      </c>
    </row>
    <row r="157" spans="1:9" x14ac:dyDescent="0.2">
      <c r="A157" s="130" t="s">
        <v>651</v>
      </c>
      <c r="B157" s="130" t="s">
        <v>657</v>
      </c>
      <c r="C157" s="131" t="s">
        <v>661</v>
      </c>
      <c r="D157" s="130" t="s">
        <v>317</v>
      </c>
      <c r="G157" s="177">
        <v>10101010</v>
      </c>
      <c r="H157" s="132">
        <v>2100</v>
      </c>
    </row>
    <row r="158" spans="1:9" x14ac:dyDescent="0.2">
      <c r="E158" s="130" t="s">
        <v>653</v>
      </c>
      <c r="G158" s="177">
        <v>40201040</v>
      </c>
      <c r="I158" s="132">
        <v>2100</v>
      </c>
    </row>
    <row r="159" spans="1:9" x14ac:dyDescent="0.2">
      <c r="F159" s="130" t="s">
        <v>660</v>
      </c>
    </row>
    <row r="161" spans="1:9" x14ac:dyDescent="0.2">
      <c r="A161" s="130" t="s">
        <v>651</v>
      </c>
      <c r="B161" s="130" t="s">
        <v>657</v>
      </c>
      <c r="C161" s="131" t="s">
        <v>659</v>
      </c>
      <c r="D161" s="130" t="s">
        <v>317</v>
      </c>
      <c r="G161" s="177">
        <v>10101010</v>
      </c>
      <c r="H161" s="132">
        <v>10062.879999999999</v>
      </c>
    </row>
    <row r="162" spans="1:9" x14ac:dyDescent="0.2">
      <c r="E162" s="130" t="s">
        <v>334</v>
      </c>
      <c r="G162" s="177">
        <v>19901030</v>
      </c>
      <c r="I162" s="132">
        <v>10062.879999999999</v>
      </c>
    </row>
    <row r="163" spans="1:9" x14ac:dyDescent="0.2">
      <c r="F163" s="130" t="s">
        <v>658</v>
      </c>
    </row>
    <row r="165" spans="1:9" x14ac:dyDescent="0.2">
      <c r="A165" s="130" t="s">
        <v>651</v>
      </c>
      <c r="B165" s="130" t="s">
        <v>657</v>
      </c>
      <c r="C165" s="131" t="s">
        <v>656</v>
      </c>
      <c r="D165" s="130" t="s">
        <v>317</v>
      </c>
      <c r="G165" s="177">
        <v>10101010</v>
      </c>
      <c r="H165" s="132">
        <v>13263.28</v>
      </c>
    </row>
    <row r="166" spans="1:9" x14ac:dyDescent="0.2">
      <c r="E166" s="130" t="s">
        <v>334</v>
      </c>
      <c r="G166" s="177">
        <v>19901030</v>
      </c>
      <c r="I166" s="132">
        <v>13263.28</v>
      </c>
    </row>
    <row r="167" spans="1:9" x14ac:dyDescent="0.2">
      <c r="F167" s="130" t="s">
        <v>655</v>
      </c>
    </row>
    <row r="169" spans="1:9" x14ac:dyDescent="0.2">
      <c r="A169" s="130" t="s">
        <v>651</v>
      </c>
      <c r="B169" s="130" t="s">
        <v>650</v>
      </c>
      <c r="C169" s="131" t="s">
        <v>654</v>
      </c>
      <c r="D169" s="130" t="s">
        <v>317</v>
      </c>
      <c r="G169" s="177">
        <v>10101010</v>
      </c>
      <c r="H169" s="132">
        <v>1200</v>
      </c>
    </row>
    <row r="170" spans="1:9" x14ac:dyDescent="0.2">
      <c r="E170" s="130" t="s">
        <v>653</v>
      </c>
      <c r="G170" s="177">
        <v>40201040</v>
      </c>
      <c r="I170" s="132">
        <v>1200</v>
      </c>
    </row>
    <row r="171" spans="1:9" x14ac:dyDescent="0.2">
      <c r="F171" s="130" t="s">
        <v>652</v>
      </c>
    </row>
    <row r="173" spans="1:9" x14ac:dyDescent="0.2">
      <c r="A173" s="130" t="s">
        <v>651</v>
      </c>
      <c r="B173" s="130" t="s">
        <v>650</v>
      </c>
      <c r="C173" s="131" t="s">
        <v>649</v>
      </c>
      <c r="D173" s="130" t="s">
        <v>317</v>
      </c>
      <c r="G173" s="177">
        <v>10101010</v>
      </c>
      <c r="H173" s="132">
        <v>5500</v>
      </c>
    </row>
    <row r="174" spans="1:9" x14ac:dyDescent="0.2">
      <c r="E174" s="130" t="s">
        <v>458</v>
      </c>
      <c r="G174" s="177">
        <v>10303030</v>
      </c>
      <c r="I174" s="132">
        <v>5500</v>
      </c>
    </row>
    <row r="175" spans="1:9" x14ac:dyDescent="0.2">
      <c r="F175" s="130" t="s">
        <v>648</v>
      </c>
    </row>
    <row r="178" spans="1:7" x14ac:dyDescent="0.2">
      <c r="C178" s="134" t="s">
        <v>303</v>
      </c>
      <c r="E178" s="132">
        <v>1599815.09</v>
      </c>
      <c r="F178" s="132">
        <v>1599815.09</v>
      </c>
    </row>
    <row r="183" spans="1:7" x14ac:dyDescent="0.2">
      <c r="D183" s="135" t="s">
        <v>428</v>
      </c>
    </row>
    <row r="186" spans="1:7" x14ac:dyDescent="0.2">
      <c r="F186" s="136" t="s">
        <v>292</v>
      </c>
    </row>
    <row r="187" spans="1:7" x14ac:dyDescent="0.2">
      <c r="F187" s="131" t="s">
        <v>294</v>
      </c>
    </row>
    <row r="189" spans="1:7" x14ac:dyDescent="0.2">
      <c r="F189" s="131" t="s">
        <v>429</v>
      </c>
    </row>
    <row r="191" spans="1:7" x14ac:dyDescent="0.2">
      <c r="A191" s="137" t="s">
        <v>647</v>
      </c>
      <c r="G191" s="138" t="s">
        <v>431</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235"/>
  <sheetViews>
    <sheetView workbookViewId="0">
      <selection activeCell="A4" sqref="A4"/>
    </sheetView>
  </sheetViews>
  <sheetFormatPr defaultRowHeight="12.75" x14ac:dyDescent="0.2"/>
  <cols>
    <col min="1" max="256" width="11.42578125" style="126" customWidth="1"/>
    <col min="257" max="16384" width="9.140625" style="126"/>
  </cols>
  <sheetData>
    <row r="4" spans="4:7" ht="15" x14ac:dyDescent="0.2">
      <c r="D4" s="125" t="s">
        <v>307</v>
      </c>
    </row>
    <row r="6" spans="4:7" x14ac:dyDescent="0.2">
      <c r="D6" s="127" t="s">
        <v>308</v>
      </c>
    </row>
    <row r="7" spans="4:7" x14ac:dyDescent="0.2">
      <c r="D7" s="128" t="s">
        <v>309</v>
      </c>
    </row>
    <row r="10" spans="4:7" ht="18" x14ac:dyDescent="0.2">
      <c r="D10" s="129" t="s">
        <v>745</v>
      </c>
    </row>
    <row r="12" spans="4:7" x14ac:dyDescent="0.2">
      <c r="D12" s="128" t="s">
        <v>744</v>
      </c>
    </row>
    <row r="15" spans="4:7" x14ac:dyDescent="0.2">
      <c r="G15" s="178" t="s">
        <v>743</v>
      </c>
    </row>
    <row r="16" spans="4:7" x14ac:dyDescent="0.2">
      <c r="E16" s="128" t="s">
        <v>313</v>
      </c>
    </row>
    <row r="17" spans="1:9" x14ac:dyDescent="0.2">
      <c r="A17" s="128" t="s">
        <v>742</v>
      </c>
      <c r="C17" s="128" t="s">
        <v>741</v>
      </c>
      <c r="D17" s="128" t="s">
        <v>740</v>
      </c>
      <c r="F17" s="128" t="s">
        <v>315</v>
      </c>
      <c r="G17" s="128" t="s">
        <v>316</v>
      </c>
    </row>
    <row r="19" spans="1:9" x14ac:dyDescent="0.2">
      <c r="A19" s="130" t="s">
        <v>651</v>
      </c>
      <c r="B19" s="130" t="s">
        <v>735</v>
      </c>
      <c r="C19" s="131" t="s">
        <v>1363</v>
      </c>
      <c r="D19" s="130" t="s">
        <v>328</v>
      </c>
      <c r="G19" s="177">
        <v>10399990</v>
      </c>
      <c r="H19" s="132">
        <v>7000.32</v>
      </c>
    </row>
    <row r="20" spans="1:9" x14ac:dyDescent="0.2">
      <c r="E20" s="130" t="s">
        <v>322</v>
      </c>
      <c r="G20" s="177">
        <v>10104040</v>
      </c>
      <c r="I20" s="132">
        <v>6860.32</v>
      </c>
    </row>
    <row r="21" spans="1:9" x14ac:dyDescent="0.2">
      <c r="E21" s="130" t="s">
        <v>847</v>
      </c>
      <c r="G21" s="177">
        <v>20201010</v>
      </c>
      <c r="I21" s="132">
        <v>140</v>
      </c>
    </row>
    <row r="22" spans="1:9" x14ac:dyDescent="0.2">
      <c r="F22" s="130" t="s">
        <v>1362</v>
      </c>
    </row>
    <row r="24" spans="1:9" x14ac:dyDescent="0.2">
      <c r="A24" s="130" t="s">
        <v>651</v>
      </c>
      <c r="B24" s="130" t="s">
        <v>735</v>
      </c>
      <c r="C24" s="131" t="s">
        <v>1361</v>
      </c>
      <c r="D24" s="130" t="s">
        <v>394</v>
      </c>
      <c r="G24" s="177">
        <v>50201010</v>
      </c>
      <c r="H24" s="132">
        <v>1050</v>
      </c>
    </row>
    <row r="25" spans="1:9" x14ac:dyDescent="0.2">
      <c r="D25" s="130" t="s">
        <v>570</v>
      </c>
      <c r="G25" s="177">
        <v>50203050</v>
      </c>
      <c r="H25" s="132">
        <v>64741.22</v>
      </c>
    </row>
    <row r="26" spans="1:9" x14ac:dyDescent="0.2">
      <c r="D26" s="130" t="s">
        <v>842</v>
      </c>
      <c r="G26" s="177">
        <v>50299990</v>
      </c>
      <c r="H26" s="132">
        <v>4300</v>
      </c>
    </row>
    <row r="27" spans="1:9" x14ac:dyDescent="0.2">
      <c r="E27" s="130" t="s">
        <v>322</v>
      </c>
      <c r="G27" s="177">
        <v>10104040</v>
      </c>
      <c r="I27" s="132">
        <v>70091.22</v>
      </c>
    </row>
    <row r="28" spans="1:9" x14ac:dyDescent="0.2">
      <c r="F28" s="130" t="s">
        <v>1360</v>
      </c>
    </row>
    <row r="30" spans="1:9" x14ac:dyDescent="0.2">
      <c r="A30" s="130" t="s">
        <v>651</v>
      </c>
      <c r="B30" s="130" t="s">
        <v>735</v>
      </c>
      <c r="C30" s="131" t="s">
        <v>1359</v>
      </c>
      <c r="D30" s="130" t="s">
        <v>872</v>
      </c>
      <c r="G30" s="177">
        <v>50205020</v>
      </c>
      <c r="H30" s="132">
        <v>4398</v>
      </c>
    </row>
    <row r="31" spans="1:9" x14ac:dyDescent="0.2">
      <c r="E31" s="130" t="s">
        <v>322</v>
      </c>
      <c r="G31" s="177">
        <v>10104040</v>
      </c>
      <c r="I31" s="132">
        <v>4123.12</v>
      </c>
    </row>
    <row r="32" spans="1:9" x14ac:dyDescent="0.2">
      <c r="E32" s="130" t="s">
        <v>847</v>
      </c>
      <c r="G32" s="177">
        <v>20201010</v>
      </c>
      <c r="I32" s="132">
        <v>274.88</v>
      </c>
    </row>
    <row r="33" spans="1:9" x14ac:dyDescent="0.2">
      <c r="F33" s="130" t="s">
        <v>1358</v>
      </c>
    </row>
    <row r="35" spans="1:9" x14ac:dyDescent="0.2">
      <c r="A35" s="130" t="s">
        <v>651</v>
      </c>
      <c r="B35" s="130" t="s">
        <v>735</v>
      </c>
      <c r="C35" s="131" t="s">
        <v>1357</v>
      </c>
      <c r="D35" s="130" t="s">
        <v>1190</v>
      </c>
      <c r="G35" s="177">
        <v>50102990</v>
      </c>
      <c r="H35" s="132">
        <v>557658.29</v>
      </c>
    </row>
    <row r="36" spans="1:9" x14ac:dyDescent="0.2">
      <c r="E36" s="130" t="s">
        <v>322</v>
      </c>
      <c r="G36" s="177">
        <v>10104040</v>
      </c>
      <c r="I36" s="132">
        <v>557658.29</v>
      </c>
    </row>
    <row r="37" spans="1:9" x14ac:dyDescent="0.2">
      <c r="F37" s="130" t="s">
        <v>1356</v>
      </c>
    </row>
    <row r="39" spans="1:9" x14ac:dyDescent="0.2">
      <c r="A39" s="130" t="s">
        <v>651</v>
      </c>
      <c r="B39" s="130" t="s">
        <v>735</v>
      </c>
      <c r="C39" s="131" t="s">
        <v>1355</v>
      </c>
      <c r="D39" s="130" t="s">
        <v>1190</v>
      </c>
      <c r="G39" s="177">
        <v>50102990</v>
      </c>
      <c r="H39" s="132">
        <v>0.03</v>
      </c>
    </row>
    <row r="40" spans="1:9" x14ac:dyDescent="0.2">
      <c r="E40" s="130" t="s">
        <v>322</v>
      </c>
      <c r="G40" s="177">
        <v>10104040</v>
      </c>
      <c r="I40" s="132">
        <v>0.03</v>
      </c>
    </row>
    <row r="41" spans="1:9" x14ac:dyDescent="0.2">
      <c r="F41" s="130" t="s">
        <v>1354</v>
      </c>
    </row>
    <row r="43" spans="1:9" x14ac:dyDescent="0.2">
      <c r="A43" s="130" t="s">
        <v>651</v>
      </c>
      <c r="B43" s="130" t="s">
        <v>714</v>
      </c>
      <c r="C43" s="131" t="s">
        <v>1353</v>
      </c>
      <c r="D43" s="130" t="s">
        <v>405</v>
      </c>
      <c r="G43" s="177">
        <v>50204010</v>
      </c>
      <c r="H43" s="132">
        <v>935.84</v>
      </c>
    </row>
    <row r="44" spans="1:9" x14ac:dyDescent="0.2">
      <c r="E44" s="130" t="s">
        <v>322</v>
      </c>
      <c r="G44" s="177">
        <v>10104040</v>
      </c>
      <c r="I44" s="132">
        <v>898.4</v>
      </c>
    </row>
    <row r="45" spans="1:9" x14ac:dyDescent="0.2">
      <c r="E45" s="130" t="s">
        <v>847</v>
      </c>
      <c r="G45" s="177">
        <v>20201010</v>
      </c>
      <c r="I45" s="132">
        <v>37.44</v>
      </c>
    </row>
    <row r="46" spans="1:9" x14ac:dyDescent="0.2">
      <c r="F46" s="130" t="s">
        <v>1352</v>
      </c>
    </row>
    <row r="48" spans="1:9" x14ac:dyDescent="0.2">
      <c r="A48" s="130" t="s">
        <v>651</v>
      </c>
      <c r="B48" s="130" t="s">
        <v>714</v>
      </c>
      <c r="C48" s="131" t="s">
        <v>1351</v>
      </c>
      <c r="D48" s="130" t="s">
        <v>405</v>
      </c>
      <c r="G48" s="177">
        <v>50204010</v>
      </c>
      <c r="H48" s="132">
        <v>10312.77</v>
      </c>
    </row>
    <row r="49" spans="1:9" x14ac:dyDescent="0.2">
      <c r="E49" s="130" t="s">
        <v>322</v>
      </c>
      <c r="G49" s="177">
        <v>10104040</v>
      </c>
      <c r="I49" s="132">
        <v>9900.25</v>
      </c>
    </row>
    <row r="50" spans="1:9" x14ac:dyDescent="0.2">
      <c r="E50" s="130" t="s">
        <v>847</v>
      </c>
      <c r="G50" s="177">
        <v>20201010</v>
      </c>
      <c r="I50" s="132">
        <v>412.52</v>
      </c>
    </row>
    <row r="51" spans="1:9" x14ac:dyDescent="0.2">
      <c r="F51" s="130" t="s">
        <v>1350</v>
      </c>
    </row>
    <row r="53" spans="1:9" x14ac:dyDescent="0.2">
      <c r="A53" s="130" t="s">
        <v>651</v>
      </c>
      <c r="B53" s="130" t="s">
        <v>714</v>
      </c>
      <c r="C53" s="131" t="s">
        <v>1349</v>
      </c>
      <c r="D53" s="130" t="s">
        <v>405</v>
      </c>
      <c r="G53" s="177">
        <v>50204010</v>
      </c>
      <c r="H53" s="132">
        <v>509.6</v>
      </c>
    </row>
    <row r="54" spans="1:9" x14ac:dyDescent="0.2">
      <c r="E54" s="130" t="s">
        <v>322</v>
      </c>
      <c r="G54" s="177">
        <v>10104040</v>
      </c>
      <c r="I54" s="132">
        <v>489.22</v>
      </c>
    </row>
    <row r="55" spans="1:9" x14ac:dyDescent="0.2">
      <c r="E55" s="130" t="s">
        <v>847</v>
      </c>
      <c r="G55" s="177">
        <v>20201010</v>
      </c>
      <c r="I55" s="132">
        <v>20.38</v>
      </c>
    </row>
    <row r="56" spans="1:9" x14ac:dyDescent="0.2">
      <c r="F56" s="130" t="s">
        <v>1348</v>
      </c>
    </row>
    <row r="58" spans="1:9" x14ac:dyDescent="0.2">
      <c r="A58" s="130" t="s">
        <v>651</v>
      </c>
      <c r="B58" s="130" t="s">
        <v>714</v>
      </c>
      <c r="C58" s="131" t="s">
        <v>1347</v>
      </c>
      <c r="D58" s="130" t="s">
        <v>418</v>
      </c>
      <c r="G58" s="177">
        <v>50214990</v>
      </c>
      <c r="H58" s="132">
        <v>100000</v>
      </c>
    </row>
    <row r="59" spans="1:9" x14ac:dyDescent="0.2">
      <c r="E59" s="130" t="s">
        <v>322</v>
      </c>
      <c r="G59" s="177">
        <v>10104040</v>
      </c>
      <c r="I59" s="132">
        <v>100000</v>
      </c>
    </row>
    <row r="60" spans="1:9" x14ac:dyDescent="0.2">
      <c r="F60" s="130" t="s">
        <v>1346</v>
      </c>
    </row>
    <row r="62" spans="1:9" x14ac:dyDescent="0.2">
      <c r="A62" s="130" t="s">
        <v>651</v>
      </c>
      <c r="B62" s="130" t="s">
        <v>714</v>
      </c>
      <c r="C62" s="131" t="s">
        <v>1345</v>
      </c>
      <c r="D62" s="130" t="s">
        <v>842</v>
      </c>
      <c r="G62" s="177">
        <v>50299990</v>
      </c>
      <c r="H62" s="132">
        <v>16000</v>
      </c>
    </row>
    <row r="63" spans="1:9" x14ac:dyDescent="0.2">
      <c r="E63" s="130" t="s">
        <v>322</v>
      </c>
      <c r="G63" s="177">
        <v>10104040</v>
      </c>
      <c r="I63" s="132">
        <v>14240</v>
      </c>
    </row>
    <row r="64" spans="1:9" x14ac:dyDescent="0.2">
      <c r="E64" s="130" t="s">
        <v>847</v>
      </c>
      <c r="G64" s="177">
        <v>20201010</v>
      </c>
      <c r="I64" s="132">
        <v>1760</v>
      </c>
    </row>
    <row r="65" spans="1:9" x14ac:dyDescent="0.2">
      <c r="F65" s="130" t="s">
        <v>1344</v>
      </c>
    </row>
    <row r="67" spans="1:9" x14ac:dyDescent="0.2">
      <c r="A67" s="130" t="s">
        <v>651</v>
      </c>
      <c r="B67" s="130" t="s">
        <v>714</v>
      </c>
      <c r="C67" s="131" t="s">
        <v>1343</v>
      </c>
      <c r="D67" s="130" t="s">
        <v>320</v>
      </c>
      <c r="G67" s="177">
        <v>10104010</v>
      </c>
      <c r="H67" s="132">
        <v>3771</v>
      </c>
    </row>
    <row r="68" spans="1:9" x14ac:dyDescent="0.2">
      <c r="E68" s="130" t="s">
        <v>322</v>
      </c>
      <c r="G68" s="177">
        <v>10104040</v>
      </c>
      <c r="I68" s="132">
        <v>3771</v>
      </c>
    </row>
    <row r="69" spans="1:9" x14ac:dyDescent="0.2">
      <c r="F69" s="130" t="s">
        <v>1342</v>
      </c>
    </row>
    <row r="71" spans="1:9" x14ac:dyDescent="0.2">
      <c r="A71" s="130" t="s">
        <v>651</v>
      </c>
      <c r="B71" s="130" t="s">
        <v>714</v>
      </c>
      <c r="C71" s="131" t="s">
        <v>1341</v>
      </c>
      <c r="D71" s="130" t="s">
        <v>320</v>
      </c>
      <c r="G71" s="177">
        <v>10104010</v>
      </c>
      <c r="H71" s="132">
        <v>4910.01</v>
      </c>
    </row>
    <row r="72" spans="1:9" x14ac:dyDescent="0.2">
      <c r="E72" s="130" t="s">
        <v>322</v>
      </c>
      <c r="G72" s="177">
        <v>10104040</v>
      </c>
      <c r="I72" s="132">
        <v>4910.01</v>
      </c>
    </row>
    <row r="73" spans="1:9" x14ac:dyDescent="0.2">
      <c r="F73" s="130" t="s">
        <v>1340</v>
      </c>
    </row>
    <row r="75" spans="1:9" x14ac:dyDescent="0.2">
      <c r="A75" s="130" t="s">
        <v>651</v>
      </c>
      <c r="B75" s="130" t="s">
        <v>714</v>
      </c>
      <c r="C75" s="131" t="s">
        <v>1339</v>
      </c>
      <c r="D75" s="130" t="s">
        <v>358</v>
      </c>
      <c r="G75" s="177">
        <v>30101010</v>
      </c>
      <c r="H75" s="132">
        <v>427</v>
      </c>
    </row>
    <row r="76" spans="1:9" x14ac:dyDescent="0.2">
      <c r="E76" s="130" t="s">
        <v>322</v>
      </c>
      <c r="G76" s="177">
        <v>10104040</v>
      </c>
      <c r="I76" s="132">
        <v>427</v>
      </c>
    </row>
    <row r="77" spans="1:9" x14ac:dyDescent="0.2">
      <c r="F77" s="130" t="s">
        <v>1338</v>
      </c>
    </row>
    <row r="79" spans="1:9" x14ac:dyDescent="0.2">
      <c r="A79" s="130" t="s">
        <v>651</v>
      </c>
      <c r="B79" s="130" t="s">
        <v>714</v>
      </c>
      <c r="C79" s="131" t="s">
        <v>1337</v>
      </c>
      <c r="D79" s="130" t="s">
        <v>394</v>
      </c>
      <c r="G79" s="177">
        <v>50201010</v>
      </c>
      <c r="H79" s="132">
        <v>30460</v>
      </c>
    </row>
    <row r="80" spans="1:9" x14ac:dyDescent="0.2">
      <c r="E80" s="130" t="s">
        <v>322</v>
      </c>
      <c r="G80" s="177">
        <v>10104040</v>
      </c>
      <c r="I80" s="132">
        <v>30460</v>
      </c>
    </row>
    <row r="81" spans="1:9" x14ac:dyDescent="0.2">
      <c r="F81" s="130" t="s">
        <v>1336</v>
      </c>
    </row>
    <row r="83" spans="1:9" x14ac:dyDescent="0.2">
      <c r="A83" s="130" t="s">
        <v>651</v>
      </c>
      <c r="B83" s="130" t="s">
        <v>714</v>
      </c>
      <c r="C83" s="131" t="s">
        <v>1335</v>
      </c>
      <c r="D83" s="130" t="s">
        <v>418</v>
      </c>
      <c r="G83" s="177">
        <v>50214990</v>
      </c>
      <c r="H83" s="132">
        <v>42000</v>
      </c>
    </row>
    <row r="84" spans="1:9" x14ac:dyDescent="0.2">
      <c r="E84" s="130" t="s">
        <v>322</v>
      </c>
      <c r="G84" s="177">
        <v>10104040</v>
      </c>
      <c r="I84" s="132">
        <v>36960</v>
      </c>
    </row>
    <row r="85" spans="1:9" x14ac:dyDescent="0.2">
      <c r="E85" s="130" t="s">
        <v>847</v>
      </c>
      <c r="G85" s="177">
        <v>20201010</v>
      </c>
      <c r="I85" s="132">
        <v>5040</v>
      </c>
    </row>
    <row r="86" spans="1:9" x14ac:dyDescent="0.2">
      <c r="F86" s="130" t="s">
        <v>1334</v>
      </c>
    </row>
    <row r="88" spans="1:9" x14ac:dyDescent="0.2">
      <c r="A88" s="130" t="s">
        <v>651</v>
      </c>
      <c r="B88" s="130" t="s">
        <v>714</v>
      </c>
      <c r="C88" s="131" t="s">
        <v>1333</v>
      </c>
      <c r="D88" s="130" t="s">
        <v>356</v>
      </c>
      <c r="G88" s="177">
        <v>29999990</v>
      </c>
      <c r="H88" s="132">
        <v>122785</v>
      </c>
    </row>
    <row r="89" spans="1:9" x14ac:dyDescent="0.2">
      <c r="E89" s="130" t="s">
        <v>322</v>
      </c>
      <c r="G89" s="177">
        <v>10104040</v>
      </c>
      <c r="I89" s="132">
        <v>122785</v>
      </c>
    </row>
    <row r="90" spans="1:9" x14ac:dyDescent="0.2">
      <c r="F90" s="130" t="s">
        <v>1332</v>
      </c>
    </row>
    <row r="92" spans="1:9" x14ac:dyDescent="0.2">
      <c r="A92" s="130" t="s">
        <v>651</v>
      </c>
      <c r="B92" s="130" t="s">
        <v>708</v>
      </c>
      <c r="C92" s="131" t="s">
        <v>1331</v>
      </c>
      <c r="D92" s="130" t="s">
        <v>334</v>
      </c>
      <c r="G92" s="177">
        <v>19901030</v>
      </c>
      <c r="H92" s="132">
        <v>4920000</v>
      </c>
    </row>
    <row r="93" spans="1:9" x14ac:dyDescent="0.2">
      <c r="E93" s="130" t="s">
        <v>322</v>
      </c>
      <c r="G93" s="177">
        <v>10104040</v>
      </c>
      <c r="I93" s="132">
        <v>4920000</v>
      </c>
    </row>
    <row r="94" spans="1:9" x14ac:dyDescent="0.2">
      <c r="F94" s="130" t="s">
        <v>1330</v>
      </c>
    </row>
    <row r="96" spans="1:9" x14ac:dyDescent="0.2">
      <c r="A96" s="130" t="s">
        <v>651</v>
      </c>
      <c r="B96" s="130" t="s">
        <v>708</v>
      </c>
      <c r="C96" s="131" t="s">
        <v>1329</v>
      </c>
      <c r="D96" s="130" t="s">
        <v>334</v>
      </c>
      <c r="G96" s="177">
        <v>19901030</v>
      </c>
      <c r="H96" s="132">
        <v>3933000</v>
      </c>
    </row>
    <row r="97" spans="1:9" x14ac:dyDescent="0.2">
      <c r="E97" s="130" t="s">
        <v>322</v>
      </c>
      <c r="G97" s="177">
        <v>10104040</v>
      </c>
      <c r="I97" s="132">
        <v>3933000</v>
      </c>
    </row>
    <row r="98" spans="1:9" x14ac:dyDescent="0.2">
      <c r="F98" s="130" t="s">
        <v>1328</v>
      </c>
    </row>
    <row r="100" spans="1:9" x14ac:dyDescent="0.2">
      <c r="A100" s="130" t="s">
        <v>651</v>
      </c>
      <c r="B100" s="130" t="s">
        <v>708</v>
      </c>
      <c r="C100" s="131" t="s">
        <v>1327</v>
      </c>
      <c r="D100" s="130" t="s">
        <v>334</v>
      </c>
      <c r="G100" s="177">
        <v>19901030</v>
      </c>
      <c r="H100" s="132">
        <v>615000</v>
      </c>
    </row>
    <row r="101" spans="1:9" x14ac:dyDescent="0.2">
      <c r="E101" s="130" t="s">
        <v>322</v>
      </c>
      <c r="G101" s="177">
        <v>10104040</v>
      </c>
      <c r="I101" s="132">
        <v>615000</v>
      </c>
    </row>
    <row r="102" spans="1:9" x14ac:dyDescent="0.2">
      <c r="F102" s="130" t="s">
        <v>1326</v>
      </c>
    </row>
    <row r="104" spans="1:9" x14ac:dyDescent="0.2">
      <c r="A104" s="130" t="s">
        <v>651</v>
      </c>
      <c r="B104" s="130" t="s">
        <v>708</v>
      </c>
      <c r="C104" s="131" t="s">
        <v>1325</v>
      </c>
      <c r="D104" s="130" t="s">
        <v>394</v>
      </c>
      <c r="G104" s="177">
        <v>50201010</v>
      </c>
      <c r="H104" s="132">
        <v>6750</v>
      </c>
    </row>
    <row r="105" spans="1:9" x14ac:dyDescent="0.2">
      <c r="E105" s="130" t="s">
        <v>322</v>
      </c>
      <c r="G105" s="177">
        <v>10104040</v>
      </c>
      <c r="I105" s="132">
        <v>6750</v>
      </c>
    </row>
    <row r="106" spans="1:9" x14ac:dyDescent="0.2">
      <c r="F106" s="130" t="s">
        <v>1324</v>
      </c>
    </row>
    <row r="108" spans="1:9" x14ac:dyDescent="0.2">
      <c r="A108" s="130" t="s">
        <v>651</v>
      </c>
      <c r="B108" s="130" t="s">
        <v>708</v>
      </c>
      <c r="C108" s="131" t="s">
        <v>1323</v>
      </c>
      <c r="D108" s="130" t="s">
        <v>328</v>
      </c>
      <c r="G108" s="177">
        <v>10399990</v>
      </c>
      <c r="H108" s="132">
        <v>19150</v>
      </c>
    </row>
    <row r="109" spans="1:9" x14ac:dyDescent="0.2">
      <c r="E109" s="130" t="s">
        <v>322</v>
      </c>
      <c r="G109" s="177">
        <v>10104040</v>
      </c>
      <c r="I109" s="132">
        <v>18124.11</v>
      </c>
    </row>
    <row r="110" spans="1:9" x14ac:dyDescent="0.2">
      <c r="E110" s="130" t="s">
        <v>847</v>
      </c>
      <c r="G110" s="177">
        <v>20201010</v>
      </c>
      <c r="I110" s="132">
        <v>1025.8900000000001</v>
      </c>
    </row>
    <row r="111" spans="1:9" x14ac:dyDescent="0.2">
      <c r="F111" s="130" t="s">
        <v>1322</v>
      </c>
    </row>
    <row r="113" spans="1:9" x14ac:dyDescent="0.2">
      <c r="A113" s="130" t="s">
        <v>651</v>
      </c>
      <c r="B113" s="130" t="s">
        <v>708</v>
      </c>
      <c r="C113" s="131" t="s">
        <v>1321</v>
      </c>
      <c r="D113" s="130" t="s">
        <v>334</v>
      </c>
      <c r="G113" s="177">
        <v>19901030</v>
      </c>
      <c r="H113" s="132">
        <v>180000</v>
      </c>
    </row>
    <row r="114" spans="1:9" x14ac:dyDescent="0.2">
      <c r="E114" s="130" t="s">
        <v>322</v>
      </c>
      <c r="G114" s="177">
        <v>10104040</v>
      </c>
      <c r="I114" s="132">
        <v>180000</v>
      </c>
    </row>
    <row r="115" spans="1:9" x14ac:dyDescent="0.2">
      <c r="F115" s="130" t="s">
        <v>1320</v>
      </c>
    </row>
    <row r="117" spans="1:9" x14ac:dyDescent="0.2">
      <c r="A117" s="130" t="s">
        <v>651</v>
      </c>
      <c r="B117" s="130" t="s">
        <v>708</v>
      </c>
      <c r="C117" s="131" t="s">
        <v>1319</v>
      </c>
      <c r="D117" s="130" t="s">
        <v>328</v>
      </c>
      <c r="G117" s="177">
        <v>10399990</v>
      </c>
      <c r="H117" s="132">
        <v>15900</v>
      </c>
    </row>
    <row r="118" spans="1:9" x14ac:dyDescent="0.2">
      <c r="E118" s="130" t="s">
        <v>322</v>
      </c>
      <c r="G118" s="177">
        <v>10104040</v>
      </c>
      <c r="I118" s="132">
        <v>15048.22</v>
      </c>
    </row>
    <row r="119" spans="1:9" x14ac:dyDescent="0.2">
      <c r="E119" s="130" t="s">
        <v>847</v>
      </c>
      <c r="G119" s="177">
        <v>20201010</v>
      </c>
      <c r="I119" s="132">
        <v>851.78</v>
      </c>
    </row>
    <row r="120" spans="1:9" x14ac:dyDescent="0.2">
      <c r="F120" s="130" t="s">
        <v>1318</v>
      </c>
    </row>
    <row r="122" spans="1:9" x14ac:dyDescent="0.2">
      <c r="A122" s="130" t="s">
        <v>651</v>
      </c>
      <c r="B122" s="130" t="s">
        <v>708</v>
      </c>
      <c r="C122" s="131" t="s">
        <v>1317</v>
      </c>
      <c r="D122" s="130" t="s">
        <v>328</v>
      </c>
      <c r="G122" s="177">
        <v>10399990</v>
      </c>
      <c r="H122" s="132">
        <v>27596</v>
      </c>
    </row>
    <row r="123" spans="1:9" x14ac:dyDescent="0.2">
      <c r="E123" s="130" t="s">
        <v>322</v>
      </c>
      <c r="G123" s="177">
        <v>10104040</v>
      </c>
      <c r="I123" s="132">
        <v>26117.65</v>
      </c>
    </row>
    <row r="124" spans="1:9" x14ac:dyDescent="0.2">
      <c r="E124" s="130" t="s">
        <v>847</v>
      </c>
      <c r="G124" s="177">
        <v>20201010</v>
      </c>
      <c r="I124" s="132">
        <v>1478.35</v>
      </c>
    </row>
    <row r="125" spans="1:9" x14ac:dyDescent="0.2">
      <c r="F125" s="130" t="s">
        <v>1316</v>
      </c>
    </row>
    <row r="127" spans="1:9" x14ac:dyDescent="0.2">
      <c r="A127" s="130" t="s">
        <v>651</v>
      </c>
      <c r="B127" s="130" t="s">
        <v>708</v>
      </c>
      <c r="C127" s="131" t="s">
        <v>1315</v>
      </c>
      <c r="D127" s="130" t="s">
        <v>418</v>
      </c>
      <c r="G127" s="177">
        <v>50214990</v>
      </c>
      <c r="H127" s="132">
        <v>25000</v>
      </c>
    </row>
    <row r="128" spans="1:9" x14ac:dyDescent="0.2">
      <c r="E128" s="130" t="s">
        <v>322</v>
      </c>
      <c r="G128" s="177">
        <v>10104040</v>
      </c>
      <c r="I128" s="132">
        <v>23437.5</v>
      </c>
    </row>
    <row r="129" spans="1:9" x14ac:dyDescent="0.2">
      <c r="E129" s="130" t="s">
        <v>847</v>
      </c>
      <c r="G129" s="177">
        <v>20201010</v>
      </c>
      <c r="I129" s="132">
        <v>1562.5</v>
      </c>
    </row>
    <row r="130" spans="1:9" x14ac:dyDescent="0.2">
      <c r="F130" s="130" t="s">
        <v>1314</v>
      </c>
    </row>
    <row r="132" spans="1:9" x14ac:dyDescent="0.2">
      <c r="A132" s="130" t="s">
        <v>651</v>
      </c>
      <c r="B132" s="130" t="s">
        <v>708</v>
      </c>
      <c r="C132" s="131" t="s">
        <v>1313</v>
      </c>
      <c r="D132" s="130" t="s">
        <v>328</v>
      </c>
      <c r="G132" s="177">
        <v>10399990</v>
      </c>
      <c r="H132" s="132">
        <v>3720.6</v>
      </c>
    </row>
    <row r="133" spans="1:9" x14ac:dyDescent="0.2">
      <c r="E133" s="130" t="s">
        <v>322</v>
      </c>
      <c r="G133" s="177">
        <v>10104040</v>
      </c>
      <c r="I133" s="132">
        <v>3521.28</v>
      </c>
    </row>
    <row r="134" spans="1:9" x14ac:dyDescent="0.2">
      <c r="E134" s="130" t="s">
        <v>847</v>
      </c>
      <c r="G134" s="177">
        <v>20201010</v>
      </c>
      <c r="I134" s="132">
        <v>199.32</v>
      </c>
    </row>
    <row r="135" spans="1:9" x14ac:dyDescent="0.2">
      <c r="F135" s="130" t="s">
        <v>1312</v>
      </c>
    </row>
    <row r="137" spans="1:9" x14ac:dyDescent="0.2">
      <c r="A137" s="130" t="s">
        <v>651</v>
      </c>
      <c r="B137" s="130" t="s">
        <v>708</v>
      </c>
      <c r="C137" s="131" t="s">
        <v>1311</v>
      </c>
      <c r="D137" s="130" t="s">
        <v>418</v>
      </c>
      <c r="G137" s="177">
        <v>50214990</v>
      </c>
      <c r="H137" s="132">
        <v>50000</v>
      </c>
    </row>
    <row r="138" spans="1:9" x14ac:dyDescent="0.2">
      <c r="E138" s="130" t="s">
        <v>322</v>
      </c>
      <c r="G138" s="177">
        <v>10104040</v>
      </c>
      <c r="I138" s="132">
        <v>46875</v>
      </c>
    </row>
    <row r="139" spans="1:9" x14ac:dyDescent="0.2">
      <c r="E139" s="130" t="s">
        <v>847</v>
      </c>
      <c r="G139" s="177">
        <v>20201010</v>
      </c>
      <c r="I139" s="132">
        <v>3125</v>
      </c>
    </row>
    <row r="140" spans="1:9" x14ac:dyDescent="0.2">
      <c r="F140" s="130" t="s">
        <v>1310</v>
      </c>
    </row>
    <row r="142" spans="1:9" x14ac:dyDescent="0.2">
      <c r="A142" s="130" t="s">
        <v>651</v>
      </c>
      <c r="B142" s="130" t="s">
        <v>708</v>
      </c>
      <c r="C142" s="131" t="s">
        <v>1309</v>
      </c>
      <c r="D142" s="130" t="s">
        <v>418</v>
      </c>
      <c r="G142" s="177">
        <v>50214990</v>
      </c>
      <c r="H142" s="132">
        <v>25000</v>
      </c>
    </row>
    <row r="143" spans="1:9" x14ac:dyDescent="0.2">
      <c r="E143" s="130" t="s">
        <v>322</v>
      </c>
      <c r="G143" s="177">
        <v>10104040</v>
      </c>
      <c r="I143" s="132">
        <v>23437.5</v>
      </c>
    </row>
    <row r="144" spans="1:9" x14ac:dyDescent="0.2">
      <c r="E144" s="130" t="s">
        <v>847</v>
      </c>
      <c r="G144" s="177">
        <v>20201010</v>
      </c>
      <c r="I144" s="132">
        <v>1562.5</v>
      </c>
    </row>
    <row r="145" spans="1:9" x14ac:dyDescent="0.2">
      <c r="F145" s="130" t="s">
        <v>1308</v>
      </c>
    </row>
    <row r="147" spans="1:9" x14ac:dyDescent="0.2">
      <c r="A147" s="130" t="s">
        <v>651</v>
      </c>
      <c r="B147" s="130" t="s">
        <v>708</v>
      </c>
      <c r="C147" s="131" t="s">
        <v>1307</v>
      </c>
      <c r="D147" s="130" t="s">
        <v>418</v>
      </c>
      <c r="G147" s="177">
        <v>50214990</v>
      </c>
      <c r="H147" s="132">
        <v>20000</v>
      </c>
    </row>
    <row r="148" spans="1:9" x14ac:dyDescent="0.2">
      <c r="E148" s="130" t="s">
        <v>322</v>
      </c>
      <c r="G148" s="177">
        <v>10104040</v>
      </c>
      <c r="I148" s="132">
        <v>18750</v>
      </c>
    </row>
    <row r="149" spans="1:9" x14ac:dyDescent="0.2">
      <c r="E149" s="130" t="s">
        <v>847</v>
      </c>
      <c r="G149" s="177">
        <v>20201010</v>
      </c>
      <c r="I149" s="132">
        <v>1250</v>
      </c>
    </row>
    <row r="150" spans="1:9" x14ac:dyDescent="0.2">
      <c r="F150" s="130" t="s">
        <v>1306</v>
      </c>
    </row>
    <row r="152" spans="1:9" x14ac:dyDescent="0.2">
      <c r="A152" s="130" t="s">
        <v>651</v>
      </c>
      <c r="B152" s="130" t="s">
        <v>708</v>
      </c>
      <c r="C152" s="131" t="s">
        <v>1305</v>
      </c>
      <c r="D152" s="130" t="s">
        <v>1304</v>
      </c>
      <c r="G152" s="177">
        <v>50299070</v>
      </c>
      <c r="H152" s="132">
        <v>510</v>
      </c>
    </row>
    <row r="153" spans="1:9" x14ac:dyDescent="0.2">
      <c r="E153" s="130" t="s">
        <v>322</v>
      </c>
      <c r="G153" s="177">
        <v>10104040</v>
      </c>
      <c r="I153" s="132">
        <v>499.8</v>
      </c>
    </row>
    <row r="154" spans="1:9" x14ac:dyDescent="0.2">
      <c r="E154" s="130" t="s">
        <v>847</v>
      </c>
      <c r="G154" s="177">
        <v>20201010</v>
      </c>
      <c r="I154" s="132">
        <v>10.199999999999999</v>
      </c>
    </row>
    <row r="155" spans="1:9" x14ac:dyDescent="0.2">
      <c r="F155" s="130" t="s">
        <v>1303</v>
      </c>
    </row>
    <row r="157" spans="1:9" x14ac:dyDescent="0.2">
      <c r="A157" s="130" t="s">
        <v>651</v>
      </c>
      <c r="B157" s="130" t="s">
        <v>708</v>
      </c>
      <c r="C157" s="131" t="s">
        <v>1302</v>
      </c>
      <c r="D157" s="130" t="s">
        <v>405</v>
      </c>
      <c r="G157" s="177">
        <v>50204010</v>
      </c>
      <c r="H157" s="132">
        <v>19864.009999999998</v>
      </c>
    </row>
    <row r="158" spans="1:9" x14ac:dyDescent="0.2">
      <c r="E158" s="130" t="s">
        <v>322</v>
      </c>
      <c r="G158" s="177">
        <v>10104040</v>
      </c>
      <c r="I158" s="132">
        <v>19069.45</v>
      </c>
    </row>
    <row r="159" spans="1:9" x14ac:dyDescent="0.2">
      <c r="E159" s="130" t="s">
        <v>847</v>
      </c>
      <c r="G159" s="177">
        <v>20201010</v>
      </c>
      <c r="I159" s="132">
        <v>794.56</v>
      </c>
    </row>
    <row r="160" spans="1:9" x14ac:dyDescent="0.2">
      <c r="F160" s="130" t="s">
        <v>1301</v>
      </c>
    </row>
    <row r="162" spans="1:9" x14ac:dyDescent="0.2">
      <c r="A162" s="130" t="s">
        <v>651</v>
      </c>
      <c r="B162" s="130" t="s">
        <v>708</v>
      </c>
      <c r="C162" s="131" t="s">
        <v>1300</v>
      </c>
      <c r="D162" s="130" t="s">
        <v>328</v>
      </c>
      <c r="G162" s="177">
        <v>10399990</v>
      </c>
      <c r="H162" s="132">
        <v>6912</v>
      </c>
    </row>
    <row r="163" spans="1:9" x14ac:dyDescent="0.2">
      <c r="E163" s="130" t="s">
        <v>322</v>
      </c>
      <c r="G163" s="177">
        <v>10104040</v>
      </c>
      <c r="I163" s="132">
        <v>6541.72</v>
      </c>
    </row>
    <row r="164" spans="1:9" x14ac:dyDescent="0.2">
      <c r="E164" s="130" t="s">
        <v>847</v>
      </c>
      <c r="G164" s="177">
        <v>20201010</v>
      </c>
      <c r="I164" s="132">
        <v>370.28</v>
      </c>
    </row>
    <row r="165" spans="1:9" x14ac:dyDescent="0.2">
      <c r="F165" s="130" t="s">
        <v>1299</v>
      </c>
    </row>
    <row r="167" spans="1:9" x14ac:dyDescent="0.2">
      <c r="A167" s="130" t="s">
        <v>651</v>
      </c>
      <c r="B167" s="130" t="s">
        <v>708</v>
      </c>
      <c r="C167" s="131" t="s">
        <v>1298</v>
      </c>
      <c r="D167" s="130" t="s">
        <v>328</v>
      </c>
      <c r="G167" s="177">
        <v>10399990</v>
      </c>
      <c r="H167" s="132">
        <v>31900</v>
      </c>
    </row>
    <row r="168" spans="1:9" x14ac:dyDescent="0.2">
      <c r="E168" s="130" t="s">
        <v>322</v>
      </c>
      <c r="G168" s="177">
        <v>10104040</v>
      </c>
      <c r="I168" s="132">
        <v>30191.07</v>
      </c>
    </row>
    <row r="169" spans="1:9" x14ac:dyDescent="0.2">
      <c r="E169" s="130" t="s">
        <v>847</v>
      </c>
      <c r="G169" s="177">
        <v>20201010</v>
      </c>
      <c r="I169" s="132">
        <v>1708.93</v>
      </c>
    </row>
    <row r="170" spans="1:9" x14ac:dyDescent="0.2">
      <c r="F170" s="130" t="s">
        <v>1297</v>
      </c>
    </row>
    <row r="172" spans="1:9" x14ac:dyDescent="0.2">
      <c r="A172" s="130" t="s">
        <v>651</v>
      </c>
      <c r="B172" s="130" t="s">
        <v>708</v>
      </c>
      <c r="C172" s="131" t="s">
        <v>1296</v>
      </c>
      <c r="D172" s="130" t="s">
        <v>570</v>
      </c>
      <c r="G172" s="177">
        <v>50203050</v>
      </c>
      <c r="H172" s="132">
        <v>25147.15</v>
      </c>
    </row>
    <row r="173" spans="1:9" x14ac:dyDescent="0.2">
      <c r="D173" s="130" t="s">
        <v>583</v>
      </c>
      <c r="G173" s="177">
        <v>50203990</v>
      </c>
      <c r="H173" s="132">
        <v>6000</v>
      </c>
    </row>
    <row r="174" spans="1:9" x14ac:dyDescent="0.2">
      <c r="E174" s="130" t="s">
        <v>322</v>
      </c>
      <c r="G174" s="177">
        <v>10104040</v>
      </c>
      <c r="I174" s="132">
        <v>31147.15</v>
      </c>
    </row>
    <row r="175" spans="1:9" x14ac:dyDescent="0.2">
      <c r="F175" s="130" t="s">
        <v>1295</v>
      </c>
    </row>
    <row r="177" spans="1:9" x14ac:dyDescent="0.2">
      <c r="A177" s="130" t="s">
        <v>651</v>
      </c>
      <c r="B177" s="130" t="s">
        <v>708</v>
      </c>
      <c r="C177" s="131" t="s">
        <v>1294</v>
      </c>
      <c r="D177" s="130" t="s">
        <v>334</v>
      </c>
      <c r="G177" s="177">
        <v>19901030</v>
      </c>
      <c r="H177" s="132">
        <v>4539000</v>
      </c>
    </row>
    <row r="178" spans="1:9" x14ac:dyDescent="0.2">
      <c r="E178" s="130" t="s">
        <v>322</v>
      </c>
      <c r="G178" s="177">
        <v>10104040</v>
      </c>
      <c r="I178" s="132">
        <v>4539000</v>
      </c>
    </row>
    <row r="179" spans="1:9" x14ac:dyDescent="0.2">
      <c r="F179" s="130" t="s">
        <v>1293</v>
      </c>
    </row>
    <row r="181" spans="1:9" x14ac:dyDescent="0.2">
      <c r="A181" s="130" t="s">
        <v>651</v>
      </c>
      <c r="B181" s="130" t="s">
        <v>1252</v>
      </c>
      <c r="C181" s="131" t="s">
        <v>1292</v>
      </c>
      <c r="D181" s="130" t="s">
        <v>334</v>
      </c>
      <c r="G181" s="177">
        <v>19901030</v>
      </c>
      <c r="H181" s="132">
        <v>1168500</v>
      </c>
    </row>
    <row r="182" spans="1:9" x14ac:dyDescent="0.2">
      <c r="E182" s="130" t="s">
        <v>322</v>
      </c>
      <c r="G182" s="177">
        <v>10104040</v>
      </c>
      <c r="I182" s="132">
        <v>1168500</v>
      </c>
    </row>
    <row r="183" spans="1:9" x14ac:dyDescent="0.2">
      <c r="F183" s="130" t="s">
        <v>1291</v>
      </c>
    </row>
    <row r="185" spans="1:9" x14ac:dyDescent="0.2">
      <c r="A185" s="130" t="s">
        <v>651</v>
      </c>
      <c r="B185" s="130" t="s">
        <v>1252</v>
      </c>
      <c r="C185" s="131" t="s">
        <v>1290</v>
      </c>
      <c r="D185" s="130" t="s">
        <v>334</v>
      </c>
      <c r="G185" s="177">
        <v>19901030</v>
      </c>
      <c r="H185" s="132">
        <v>600000</v>
      </c>
    </row>
    <row r="186" spans="1:9" x14ac:dyDescent="0.2">
      <c r="E186" s="130" t="s">
        <v>322</v>
      </c>
      <c r="G186" s="177">
        <v>10104040</v>
      </c>
      <c r="I186" s="132">
        <v>600000</v>
      </c>
    </row>
    <row r="187" spans="1:9" x14ac:dyDescent="0.2">
      <c r="F187" s="130" t="s">
        <v>1289</v>
      </c>
    </row>
    <row r="189" spans="1:9" x14ac:dyDescent="0.2">
      <c r="A189" s="130" t="s">
        <v>651</v>
      </c>
      <c r="B189" s="130" t="s">
        <v>1252</v>
      </c>
      <c r="C189" s="131" t="s">
        <v>1288</v>
      </c>
      <c r="D189" s="130" t="s">
        <v>334</v>
      </c>
      <c r="G189" s="177">
        <v>19901030</v>
      </c>
      <c r="H189" s="132">
        <v>2039000</v>
      </c>
    </row>
    <row r="190" spans="1:9" x14ac:dyDescent="0.2">
      <c r="E190" s="130" t="s">
        <v>322</v>
      </c>
      <c r="G190" s="177">
        <v>10104040</v>
      </c>
      <c r="I190" s="132">
        <v>2039000</v>
      </c>
    </row>
    <row r="191" spans="1:9" x14ac:dyDescent="0.2">
      <c r="F191" s="130" t="s">
        <v>1287</v>
      </c>
    </row>
    <row r="193" spans="1:9" x14ac:dyDescent="0.2">
      <c r="A193" s="130" t="s">
        <v>651</v>
      </c>
      <c r="B193" s="130" t="s">
        <v>1252</v>
      </c>
      <c r="C193" s="131" t="s">
        <v>1286</v>
      </c>
      <c r="D193" s="130" t="s">
        <v>334</v>
      </c>
      <c r="G193" s="177">
        <v>19901030</v>
      </c>
      <c r="H193" s="132">
        <v>200000</v>
      </c>
    </row>
    <row r="194" spans="1:9" x14ac:dyDescent="0.2">
      <c r="E194" s="130" t="s">
        <v>322</v>
      </c>
      <c r="G194" s="177">
        <v>10104040</v>
      </c>
      <c r="I194" s="132">
        <v>200000</v>
      </c>
    </row>
    <row r="195" spans="1:9" x14ac:dyDescent="0.2">
      <c r="F195" s="130" t="s">
        <v>1285</v>
      </c>
    </row>
    <row r="197" spans="1:9" x14ac:dyDescent="0.2">
      <c r="A197" s="130" t="s">
        <v>651</v>
      </c>
      <c r="B197" s="130" t="s">
        <v>1252</v>
      </c>
      <c r="C197" s="131" t="s">
        <v>1284</v>
      </c>
      <c r="D197" s="130" t="s">
        <v>394</v>
      </c>
      <c r="G197" s="177">
        <v>50201010</v>
      </c>
      <c r="H197" s="132">
        <v>3750</v>
      </c>
    </row>
    <row r="198" spans="1:9" x14ac:dyDescent="0.2">
      <c r="E198" s="130" t="s">
        <v>322</v>
      </c>
      <c r="G198" s="177">
        <v>10104040</v>
      </c>
      <c r="I198" s="132">
        <v>3750</v>
      </c>
    </row>
    <row r="199" spans="1:9" x14ac:dyDescent="0.2">
      <c r="F199" s="130" t="s">
        <v>1283</v>
      </c>
    </row>
    <row r="201" spans="1:9" x14ac:dyDescent="0.2">
      <c r="A201" s="130" t="s">
        <v>651</v>
      </c>
      <c r="B201" s="130" t="s">
        <v>1252</v>
      </c>
      <c r="C201" s="131" t="s">
        <v>1282</v>
      </c>
      <c r="D201" s="130" t="s">
        <v>394</v>
      </c>
      <c r="G201" s="177">
        <v>50201010</v>
      </c>
      <c r="H201" s="132">
        <v>2250</v>
      </c>
    </row>
    <row r="202" spans="1:9" x14ac:dyDescent="0.2">
      <c r="E202" s="130" t="s">
        <v>322</v>
      </c>
      <c r="G202" s="177">
        <v>10104040</v>
      </c>
      <c r="I202" s="132">
        <v>2250</v>
      </c>
    </row>
    <row r="203" spans="1:9" x14ac:dyDescent="0.2">
      <c r="F203" s="130" t="s">
        <v>1281</v>
      </c>
    </row>
    <row r="205" spans="1:9" x14ac:dyDescent="0.2">
      <c r="A205" s="130" t="s">
        <v>651</v>
      </c>
      <c r="B205" s="130" t="s">
        <v>1252</v>
      </c>
      <c r="C205" s="131" t="s">
        <v>1280</v>
      </c>
      <c r="D205" s="130" t="s">
        <v>334</v>
      </c>
      <c r="G205" s="177">
        <v>19901030</v>
      </c>
      <c r="H205" s="132">
        <v>354000</v>
      </c>
    </row>
    <row r="206" spans="1:9" x14ac:dyDescent="0.2">
      <c r="E206" s="130" t="s">
        <v>322</v>
      </c>
      <c r="G206" s="177">
        <v>10104040</v>
      </c>
      <c r="I206" s="132">
        <v>354000</v>
      </c>
    </row>
    <row r="207" spans="1:9" x14ac:dyDescent="0.2">
      <c r="F207" s="130" t="s">
        <v>1279</v>
      </c>
    </row>
    <row r="209" spans="1:9" x14ac:dyDescent="0.2">
      <c r="A209" s="130" t="s">
        <v>651</v>
      </c>
      <c r="B209" s="130" t="s">
        <v>1252</v>
      </c>
      <c r="C209" s="131" t="s">
        <v>1278</v>
      </c>
      <c r="D209" s="130" t="s">
        <v>334</v>
      </c>
      <c r="G209" s="177">
        <v>19901030</v>
      </c>
      <c r="H209" s="132">
        <v>396000</v>
      </c>
    </row>
    <row r="210" spans="1:9" x14ac:dyDescent="0.2">
      <c r="E210" s="130" t="s">
        <v>322</v>
      </c>
      <c r="G210" s="177">
        <v>10104040</v>
      </c>
      <c r="I210" s="132">
        <v>396000</v>
      </c>
    </row>
    <row r="211" spans="1:9" x14ac:dyDescent="0.2">
      <c r="F211" s="130" t="s">
        <v>1277</v>
      </c>
    </row>
    <row r="213" spans="1:9" x14ac:dyDescent="0.2">
      <c r="A213" s="130" t="s">
        <v>651</v>
      </c>
      <c r="B213" s="130" t="s">
        <v>1252</v>
      </c>
      <c r="C213" s="131" t="s">
        <v>1276</v>
      </c>
      <c r="D213" s="130" t="s">
        <v>334</v>
      </c>
      <c r="G213" s="177">
        <v>19901030</v>
      </c>
      <c r="H213" s="132">
        <v>3444000</v>
      </c>
    </row>
    <row r="214" spans="1:9" x14ac:dyDescent="0.2">
      <c r="E214" s="130" t="s">
        <v>322</v>
      </c>
      <c r="G214" s="177">
        <v>10104040</v>
      </c>
      <c r="I214" s="132">
        <v>3444000</v>
      </c>
    </row>
    <row r="215" spans="1:9" x14ac:dyDescent="0.2">
      <c r="F215" s="130" t="s">
        <v>1275</v>
      </c>
    </row>
    <row r="217" spans="1:9" x14ac:dyDescent="0.2">
      <c r="A217" s="130" t="s">
        <v>651</v>
      </c>
      <c r="B217" s="130" t="s">
        <v>1252</v>
      </c>
      <c r="C217" s="131" t="s">
        <v>1274</v>
      </c>
      <c r="D217" s="130" t="s">
        <v>334</v>
      </c>
      <c r="G217" s="177">
        <v>19901030</v>
      </c>
      <c r="H217" s="132">
        <v>1515000</v>
      </c>
    </row>
    <row r="218" spans="1:9" x14ac:dyDescent="0.2">
      <c r="E218" s="130" t="s">
        <v>322</v>
      </c>
      <c r="G218" s="177">
        <v>10104040</v>
      </c>
      <c r="I218" s="132">
        <v>1515000</v>
      </c>
    </row>
    <row r="219" spans="1:9" x14ac:dyDescent="0.2">
      <c r="F219" s="130" t="s">
        <v>1273</v>
      </c>
    </row>
    <row r="221" spans="1:9" x14ac:dyDescent="0.2">
      <c r="A221" s="130" t="s">
        <v>651</v>
      </c>
      <c r="B221" s="130" t="s">
        <v>1252</v>
      </c>
      <c r="C221" s="131" t="s">
        <v>1272</v>
      </c>
      <c r="D221" s="130" t="s">
        <v>418</v>
      </c>
      <c r="G221" s="177">
        <v>50214990</v>
      </c>
      <c r="H221" s="132">
        <v>40000</v>
      </c>
    </row>
    <row r="222" spans="1:9" x14ac:dyDescent="0.2">
      <c r="E222" s="130" t="s">
        <v>322</v>
      </c>
      <c r="G222" s="177">
        <v>10104040</v>
      </c>
      <c r="I222" s="132">
        <v>38800</v>
      </c>
    </row>
    <row r="223" spans="1:9" x14ac:dyDescent="0.2">
      <c r="E223" s="130" t="s">
        <v>847</v>
      </c>
      <c r="G223" s="177">
        <v>20201010</v>
      </c>
      <c r="I223" s="132">
        <v>1200</v>
      </c>
    </row>
    <row r="224" spans="1:9" x14ac:dyDescent="0.2">
      <c r="F224" s="130" t="s">
        <v>1271</v>
      </c>
    </row>
    <row r="226" spans="1:9" x14ac:dyDescent="0.2">
      <c r="A226" s="130" t="s">
        <v>651</v>
      </c>
      <c r="B226" s="130" t="s">
        <v>1252</v>
      </c>
      <c r="C226" s="131" t="s">
        <v>1270</v>
      </c>
      <c r="D226" s="130" t="s">
        <v>418</v>
      </c>
      <c r="G226" s="177">
        <v>50214990</v>
      </c>
      <c r="H226" s="132">
        <v>75000</v>
      </c>
    </row>
    <row r="227" spans="1:9" x14ac:dyDescent="0.2">
      <c r="E227" s="130" t="s">
        <v>322</v>
      </c>
      <c r="G227" s="177">
        <v>10104040</v>
      </c>
      <c r="I227" s="132">
        <v>70312.5</v>
      </c>
    </row>
    <row r="228" spans="1:9" x14ac:dyDescent="0.2">
      <c r="E228" s="130" t="s">
        <v>847</v>
      </c>
      <c r="G228" s="177">
        <v>20201010</v>
      </c>
      <c r="I228" s="132">
        <v>4687.5</v>
      </c>
    </row>
    <row r="229" spans="1:9" x14ac:dyDescent="0.2">
      <c r="F229" s="130" t="s">
        <v>1269</v>
      </c>
    </row>
    <row r="231" spans="1:9" x14ac:dyDescent="0.2">
      <c r="A231" s="130" t="s">
        <v>651</v>
      </c>
      <c r="B231" s="130" t="s">
        <v>1252</v>
      </c>
      <c r="C231" s="131" t="s">
        <v>1268</v>
      </c>
      <c r="D231" s="130" t="s">
        <v>418</v>
      </c>
      <c r="G231" s="177">
        <v>50214990</v>
      </c>
      <c r="H231" s="132">
        <v>75000</v>
      </c>
    </row>
    <row r="232" spans="1:9" x14ac:dyDescent="0.2">
      <c r="E232" s="130" t="s">
        <v>322</v>
      </c>
      <c r="G232" s="177">
        <v>10104040</v>
      </c>
      <c r="I232" s="132">
        <v>72750</v>
      </c>
    </row>
    <row r="233" spans="1:9" x14ac:dyDescent="0.2">
      <c r="E233" s="130" t="s">
        <v>847</v>
      </c>
      <c r="G233" s="177">
        <v>20201010</v>
      </c>
      <c r="I233" s="132">
        <v>2250</v>
      </c>
    </row>
    <row r="234" spans="1:9" x14ac:dyDescent="0.2">
      <c r="F234" s="130" t="s">
        <v>1267</v>
      </c>
    </row>
    <row r="236" spans="1:9" x14ac:dyDescent="0.2">
      <c r="A236" s="130" t="s">
        <v>651</v>
      </c>
      <c r="B236" s="130" t="s">
        <v>1252</v>
      </c>
      <c r="C236" s="131" t="s">
        <v>1266</v>
      </c>
      <c r="D236" s="130" t="s">
        <v>418</v>
      </c>
      <c r="G236" s="177">
        <v>50214990</v>
      </c>
      <c r="H236" s="132">
        <v>50000</v>
      </c>
    </row>
    <row r="237" spans="1:9" x14ac:dyDescent="0.2">
      <c r="E237" s="130" t="s">
        <v>322</v>
      </c>
      <c r="G237" s="177">
        <v>10104040</v>
      </c>
      <c r="I237" s="132">
        <v>46875</v>
      </c>
    </row>
    <row r="238" spans="1:9" x14ac:dyDescent="0.2">
      <c r="E238" s="130" t="s">
        <v>847</v>
      </c>
      <c r="G238" s="177">
        <v>20201010</v>
      </c>
      <c r="I238" s="132">
        <v>3125</v>
      </c>
    </row>
    <row r="239" spans="1:9" x14ac:dyDescent="0.2">
      <c r="F239" s="130" t="s">
        <v>1265</v>
      </c>
    </row>
    <row r="241" spans="1:9" x14ac:dyDescent="0.2">
      <c r="A241" s="130" t="s">
        <v>651</v>
      </c>
      <c r="B241" s="130" t="s">
        <v>1252</v>
      </c>
      <c r="C241" s="131" t="s">
        <v>1264</v>
      </c>
      <c r="D241" s="130" t="s">
        <v>418</v>
      </c>
      <c r="G241" s="177">
        <v>50214990</v>
      </c>
      <c r="H241" s="132">
        <v>20000</v>
      </c>
    </row>
    <row r="242" spans="1:9" x14ac:dyDescent="0.2">
      <c r="E242" s="130" t="s">
        <v>322</v>
      </c>
      <c r="G242" s="177">
        <v>10104040</v>
      </c>
      <c r="I242" s="132">
        <v>18750</v>
      </c>
    </row>
    <row r="243" spans="1:9" x14ac:dyDescent="0.2">
      <c r="E243" s="130" t="s">
        <v>847</v>
      </c>
      <c r="G243" s="177">
        <v>20201010</v>
      </c>
      <c r="I243" s="132">
        <v>1250</v>
      </c>
    </row>
    <row r="244" spans="1:9" x14ac:dyDescent="0.2">
      <c r="F244" s="130" t="s">
        <v>1263</v>
      </c>
    </row>
    <row r="246" spans="1:9" x14ac:dyDescent="0.2">
      <c r="A246" s="130" t="s">
        <v>651</v>
      </c>
      <c r="B246" s="130" t="s">
        <v>1252</v>
      </c>
      <c r="C246" s="131" t="s">
        <v>1262</v>
      </c>
      <c r="D246" s="130" t="s">
        <v>418</v>
      </c>
      <c r="G246" s="177">
        <v>50214990</v>
      </c>
      <c r="H246" s="132">
        <v>50000</v>
      </c>
    </row>
    <row r="247" spans="1:9" x14ac:dyDescent="0.2">
      <c r="E247" s="130" t="s">
        <v>322</v>
      </c>
      <c r="G247" s="177">
        <v>10104040</v>
      </c>
      <c r="I247" s="132">
        <v>48500</v>
      </c>
    </row>
    <row r="248" spans="1:9" x14ac:dyDescent="0.2">
      <c r="E248" s="130" t="s">
        <v>847</v>
      </c>
      <c r="G248" s="177">
        <v>20201010</v>
      </c>
      <c r="I248" s="132">
        <v>1500</v>
      </c>
    </row>
    <row r="249" spans="1:9" x14ac:dyDescent="0.2">
      <c r="F249" s="130" t="s">
        <v>1261</v>
      </c>
    </row>
    <row r="251" spans="1:9" x14ac:dyDescent="0.2">
      <c r="A251" s="130" t="s">
        <v>651</v>
      </c>
      <c r="B251" s="130" t="s">
        <v>1252</v>
      </c>
      <c r="C251" s="131" t="s">
        <v>1260</v>
      </c>
      <c r="D251" s="130" t="s">
        <v>418</v>
      </c>
      <c r="G251" s="177">
        <v>50214990</v>
      </c>
      <c r="H251" s="132">
        <v>100000</v>
      </c>
    </row>
    <row r="252" spans="1:9" x14ac:dyDescent="0.2">
      <c r="E252" s="130" t="s">
        <v>322</v>
      </c>
      <c r="G252" s="177">
        <v>10104040</v>
      </c>
      <c r="I252" s="132">
        <v>97000</v>
      </c>
    </row>
    <row r="253" spans="1:9" x14ac:dyDescent="0.2">
      <c r="E253" s="130" t="s">
        <v>847</v>
      </c>
      <c r="G253" s="177">
        <v>20201010</v>
      </c>
      <c r="I253" s="132">
        <v>3000</v>
      </c>
    </row>
    <row r="254" spans="1:9" x14ac:dyDescent="0.2">
      <c r="F254" s="130" t="s">
        <v>1259</v>
      </c>
    </row>
    <row r="256" spans="1:9" x14ac:dyDescent="0.2">
      <c r="A256" s="130" t="s">
        <v>651</v>
      </c>
      <c r="B256" s="130" t="s">
        <v>1252</v>
      </c>
      <c r="C256" s="131" t="s">
        <v>1258</v>
      </c>
      <c r="D256" s="130" t="s">
        <v>418</v>
      </c>
      <c r="G256" s="177">
        <v>50214990</v>
      </c>
      <c r="H256" s="132">
        <v>20000</v>
      </c>
    </row>
    <row r="257" spans="1:9" x14ac:dyDescent="0.2">
      <c r="E257" s="130" t="s">
        <v>322</v>
      </c>
      <c r="G257" s="177">
        <v>10104040</v>
      </c>
      <c r="I257" s="132">
        <v>18750</v>
      </c>
    </row>
    <row r="258" spans="1:9" x14ac:dyDescent="0.2">
      <c r="E258" s="130" t="s">
        <v>847</v>
      </c>
      <c r="G258" s="177">
        <v>20201010</v>
      </c>
      <c r="I258" s="132">
        <v>1250</v>
      </c>
    </row>
    <row r="259" spans="1:9" x14ac:dyDescent="0.2">
      <c r="F259" s="130" t="s">
        <v>1257</v>
      </c>
    </row>
    <row r="261" spans="1:9" x14ac:dyDescent="0.2">
      <c r="A261" s="130" t="s">
        <v>651</v>
      </c>
      <c r="B261" s="130" t="s">
        <v>1252</v>
      </c>
      <c r="C261" s="131" t="s">
        <v>1256</v>
      </c>
      <c r="D261" s="130" t="s">
        <v>418</v>
      </c>
      <c r="G261" s="177">
        <v>50214990</v>
      </c>
      <c r="H261" s="132">
        <v>50000</v>
      </c>
    </row>
    <row r="262" spans="1:9" x14ac:dyDescent="0.2">
      <c r="E262" s="130" t="s">
        <v>322</v>
      </c>
      <c r="G262" s="177">
        <v>10104040</v>
      </c>
      <c r="I262" s="132">
        <v>46875</v>
      </c>
    </row>
    <row r="263" spans="1:9" x14ac:dyDescent="0.2">
      <c r="E263" s="130" t="s">
        <v>847</v>
      </c>
      <c r="G263" s="177">
        <v>20201010</v>
      </c>
      <c r="I263" s="132">
        <v>3125</v>
      </c>
    </row>
    <row r="264" spans="1:9" x14ac:dyDescent="0.2">
      <c r="F264" s="130" t="s">
        <v>1255</v>
      </c>
    </row>
    <row r="266" spans="1:9" x14ac:dyDescent="0.2">
      <c r="A266" s="130" t="s">
        <v>651</v>
      </c>
      <c r="B266" s="130" t="s">
        <v>1252</v>
      </c>
      <c r="C266" s="131" t="s">
        <v>1254</v>
      </c>
      <c r="D266" s="130" t="s">
        <v>418</v>
      </c>
      <c r="G266" s="177">
        <v>50214990</v>
      </c>
      <c r="H266" s="132">
        <v>50000</v>
      </c>
    </row>
    <row r="267" spans="1:9" x14ac:dyDescent="0.2">
      <c r="E267" s="130" t="s">
        <v>322</v>
      </c>
      <c r="G267" s="177">
        <v>10104040</v>
      </c>
      <c r="I267" s="132">
        <v>46875</v>
      </c>
    </row>
    <row r="268" spans="1:9" x14ac:dyDescent="0.2">
      <c r="E268" s="130" t="s">
        <v>847</v>
      </c>
      <c r="G268" s="177">
        <v>20201010</v>
      </c>
      <c r="I268" s="132">
        <v>3125</v>
      </c>
    </row>
    <row r="269" spans="1:9" x14ac:dyDescent="0.2">
      <c r="F269" s="130" t="s">
        <v>1253</v>
      </c>
    </row>
    <row r="271" spans="1:9" x14ac:dyDescent="0.2">
      <c r="A271" s="130" t="s">
        <v>651</v>
      </c>
      <c r="B271" s="130" t="s">
        <v>1252</v>
      </c>
      <c r="C271" s="131" t="s">
        <v>1251</v>
      </c>
      <c r="D271" s="130" t="s">
        <v>418</v>
      </c>
      <c r="G271" s="177">
        <v>50214990</v>
      </c>
      <c r="H271" s="132">
        <v>50000</v>
      </c>
    </row>
    <row r="272" spans="1:9" x14ac:dyDescent="0.2">
      <c r="E272" s="130" t="s">
        <v>322</v>
      </c>
      <c r="G272" s="177">
        <v>10104040</v>
      </c>
      <c r="I272" s="132">
        <v>48500</v>
      </c>
    </row>
    <row r="273" spans="1:9" x14ac:dyDescent="0.2">
      <c r="E273" s="130" t="s">
        <v>847</v>
      </c>
      <c r="G273" s="177">
        <v>20201010</v>
      </c>
      <c r="I273" s="132">
        <v>1500</v>
      </c>
    </row>
    <row r="274" spans="1:9" x14ac:dyDescent="0.2">
      <c r="F274" s="130" t="s">
        <v>1250</v>
      </c>
    </row>
    <row r="276" spans="1:9" x14ac:dyDescent="0.2">
      <c r="A276" s="130" t="s">
        <v>651</v>
      </c>
      <c r="B276" s="130" t="s">
        <v>691</v>
      </c>
      <c r="C276" s="131" t="s">
        <v>1249</v>
      </c>
      <c r="D276" s="130" t="s">
        <v>334</v>
      </c>
      <c r="G276" s="177">
        <v>19901030</v>
      </c>
      <c r="H276" s="132">
        <v>5880000</v>
      </c>
    </row>
    <row r="277" spans="1:9" x14ac:dyDescent="0.2">
      <c r="E277" s="130" t="s">
        <v>322</v>
      </c>
      <c r="G277" s="177">
        <v>10104040</v>
      </c>
      <c r="I277" s="132">
        <v>5880000</v>
      </c>
    </row>
    <row r="278" spans="1:9" x14ac:dyDescent="0.2">
      <c r="F278" s="130" t="s">
        <v>1248</v>
      </c>
    </row>
    <row r="280" spans="1:9" x14ac:dyDescent="0.2">
      <c r="A280" s="130" t="s">
        <v>651</v>
      </c>
      <c r="B280" s="130" t="s">
        <v>691</v>
      </c>
      <c r="C280" s="131" t="s">
        <v>1247</v>
      </c>
      <c r="D280" s="130" t="s">
        <v>334</v>
      </c>
      <c r="G280" s="177">
        <v>19901030</v>
      </c>
      <c r="H280" s="132">
        <v>5559000</v>
      </c>
    </row>
    <row r="281" spans="1:9" x14ac:dyDescent="0.2">
      <c r="E281" s="130" t="s">
        <v>322</v>
      </c>
      <c r="G281" s="177">
        <v>10104040</v>
      </c>
      <c r="I281" s="132">
        <v>5559000</v>
      </c>
    </row>
    <row r="282" spans="1:9" x14ac:dyDescent="0.2">
      <c r="F282" s="130" t="s">
        <v>1246</v>
      </c>
    </row>
    <row r="284" spans="1:9" x14ac:dyDescent="0.2">
      <c r="A284" s="130" t="s">
        <v>651</v>
      </c>
      <c r="B284" s="130" t="s">
        <v>691</v>
      </c>
      <c r="C284" s="131" t="s">
        <v>1245</v>
      </c>
      <c r="D284" s="130" t="s">
        <v>334</v>
      </c>
      <c r="G284" s="177">
        <v>19901030</v>
      </c>
      <c r="H284" s="132">
        <v>6966000</v>
      </c>
    </row>
    <row r="285" spans="1:9" x14ac:dyDescent="0.2">
      <c r="E285" s="130" t="s">
        <v>322</v>
      </c>
      <c r="G285" s="177">
        <v>10104040</v>
      </c>
      <c r="I285" s="132">
        <v>6966000</v>
      </c>
    </row>
    <row r="286" spans="1:9" x14ac:dyDescent="0.2">
      <c r="F286" s="130" t="s">
        <v>1244</v>
      </c>
    </row>
    <row r="288" spans="1:9" x14ac:dyDescent="0.2">
      <c r="A288" s="130" t="s">
        <v>651</v>
      </c>
      <c r="B288" s="130" t="s">
        <v>691</v>
      </c>
      <c r="C288" s="131" t="s">
        <v>1243</v>
      </c>
      <c r="D288" s="130" t="s">
        <v>334</v>
      </c>
      <c r="G288" s="177">
        <v>19901030</v>
      </c>
      <c r="H288" s="132">
        <v>3981000</v>
      </c>
    </row>
    <row r="289" spans="1:9" x14ac:dyDescent="0.2">
      <c r="E289" s="130" t="s">
        <v>322</v>
      </c>
      <c r="G289" s="177">
        <v>10104040</v>
      </c>
      <c r="I289" s="132">
        <v>3981000</v>
      </c>
    </row>
    <row r="290" spans="1:9" x14ac:dyDescent="0.2">
      <c r="F290" s="130" t="s">
        <v>1242</v>
      </c>
    </row>
    <row r="292" spans="1:9" x14ac:dyDescent="0.2">
      <c r="A292" s="130" t="s">
        <v>651</v>
      </c>
      <c r="B292" s="130" t="s">
        <v>691</v>
      </c>
      <c r="C292" s="131" t="s">
        <v>1241</v>
      </c>
      <c r="D292" s="130" t="s">
        <v>334</v>
      </c>
      <c r="G292" s="177">
        <v>19901030</v>
      </c>
      <c r="H292" s="132">
        <v>7059000</v>
      </c>
    </row>
    <row r="293" spans="1:9" x14ac:dyDescent="0.2">
      <c r="E293" s="130" t="s">
        <v>322</v>
      </c>
      <c r="G293" s="177">
        <v>10104040</v>
      </c>
      <c r="I293" s="132">
        <v>7059000</v>
      </c>
    </row>
    <row r="294" spans="1:9" x14ac:dyDescent="0.2">
      <c r="F294" s="130" t="s">
        <v>1240</v>
      </c>
    </row>
    <row r="296" spans="1:9" x14ac:dyDescent="0.2">
      <c r="A296" s="130" t="s">
        <v>651</v>
      </c>
      <c r="B296" s="130" t="s">
        <v>691</v>
      </c>
      <c r="C296" s="131" t="s">
        <v>1239</v>
      </c>
      <c r="D296" s="130" t="s">
        <v>609</v>
      </c>
      <c r="G296" s="177">
        <v>50215020</v>
      </c>
      <c r="H296" s="132">
        <v>71791.44</v>
      </c>
    </row>
    <row r="297" spans="1:9" x14ac:dyDescent="0.2">
      <c r="E297" s="130" t="s">
        <v>322</v>
      </c>
      <c r="G297" s="177">
        <v>10104040</v>
      </c>
      <c r="I297" s="132">
        <v>71791.44</v>
      </c>
    </row>
    <row r="298" spans="1:9" x14ac:dyDescent="0.2">
      <c r="F298" s="130" t="s">
        <v>1238</v>
      </c>
    </row>
    <row r="300" spans="1:9" x14ac:dyDescent="0.2">
      <c r="A300" s="130" t="s">
        <v>651</v>
      </c>
      <c r="B300" s="130" t="s">
        <v>691</v>
      </c>
      <c r="C300" s="131" t="s">
        <v>1237</v>
      </c>
      <c r="D300" s="130" t="s">
        <v>334</v>
      </c>
      <c r="G300" s="177">
        <v>19901030</v>
      </c>
      <c r="H300" s="132">
        <v>5000000</v>
      </c>
    </row>
    <row r="301" spans="1:9" x14ac:dyDescent="0.2">
      <c r="E301" s="130" t="s">
        <v>322</v>
      </c>
      <c r="G301" s="177">
        <v>10104040</v>
      </c>
      <c r="I301" s="132">
        <v>5000000</v>
      </c>
    </row>
    <row r="302" spans="1:9" x14ac:dyDescent="0.2">
      <c r="F302" s="130" t="s">
        <v>1236</v>
      </c>
    </row>
    <row r="304" spans="1:9" x14ac:dyDescent="0.2">
      <c r="A304" s="130" t="s">
        <v>651</v>
      </c>
      <c r="B304" s="130" t="s">
        <v>691</v>
      </c>
      <c r="C304" s="131" t="s">
        <v>1235</v>
      </c>
      <c r="D304" s="130" t="s">
        <v>528</v>
      </c>
      <c r="G304" s="177">
        <v>19902050</v>
      </c>
      <c r="H304" s="132">
        <v>6244.33</v>
      </c>
    </row>
    <row r="305" spans="1:9" x14ac:dyDescent="0.2">
      <c r="E305" s="130" t="s">
        <v>322</v>
      </c>
      <c r="G305" s="177">
        <v>10104040</v>
      </c>
      <c r="I305" s="132">
        <v>6244.33</v>
      </c>
    </row>
    <row r="306" spans="1:9" x14ac:dyDescent="0.2">
      <c r="F306" s="130" t="s">
        <v>1234</v>
      </c>
    </row>
    <row r="308" spans="1:9" x14ac:dyDescent="0.2">
      <c r="A308" s="130" t="s">
        <v>651</v>
      </c>
      <c r="B308" s="130" t="s">
        <v>691</v>
      </c>
      <c r="C308" s="131" t="s">
        <v>1233</v>
      </c>
      <c r="D308" s="130" t="s">
        <v>528</v>
      </c>
      <c r="G308" s="177">
        <v>19902050</v>
      </c>
      <c r="H308" s="132">
        <v>5365.05</v>
      </c>
    </row>
    <row r="309" spans="1:9" x14ac:dyDescent="0.2">
      <c r="E309" s="130" t="s">
        <v>322</v>
      </c>
      <c r="G309" s="177">
        <v>10104040</v>
      </c>
      <c r="I309" s="132">
        <v>5365.05</v>
      </c>
    </row>
    <row r="310" spans="1:9" x14ac:dyDescent="0.2">
      <c r="F310" s="130" t="s">
        <v>1232</v>
      </c>
    </row>
    <row r="312" spans="1:9" x14ac:dyDescent="0.2">
      <c r="A312" s="130" t="s">
        <v>651</v>
      </c>
      <c r="B312" s="130" t="s">
        <v>691</v>
      </c>
      <c r="C312" s="131" t="s">
        <v>1231</v>
      </c>
      <c r="D312" s="130" t="s">
        <v>418</v>
      </c>
      <c r="G312" s="177">
        <v>50214990</v>
      </c>
      <c r="H312" s="132">
        <v>100000</v>
      </c>
    </row>
    <row r="313" spans="1:9" x14ac:dyDescent="0.2">
      <c r="E313" s="130" t="s">
        <v>322</v>
      </c>
      <c r="G313" s="177">
        <v>10104040</v>
      </c>
      <c r="I313" s="132">
        <v>97000</v>
      </c>
    </row>
    <row r="314" spans="1:9" x14ac:dyDescent="0.2">
      <c r="E314" s="130" t="s">
        <v>847</v>
      </c>
      <c r="G314" s="177">
        <v>20201010</v>
      </c>
      <c r="I314" s="132">
        <v>3000</v>
      </c>
    </row>
    <row r="315" spans="1:9" x14ac:dyDescent="0.2">
      <c r="F315" s="130" t="s">
        <v>1230</v>
      </c>
    </row>
    <row r="317" spans="1:9" x14ac:dyDescent="0.2">
      <c r="A317" s="130" t="s">
        <v>651</v>
      </c>
      <c r="B317" s="130" t="s">
        <v>691</v>
      </c>
      <c r="C317" s="131" t="s">
        <v>1229</v>
      </c>
      <c r="D317" s="130" t="s">
        <v>418</v>
      </c>
      <c r="G317" s="177">
        <v>50214990</v>
      </c>
      <c r="H317" s="132">
        <v>20000</v>
      </c>
    </row>
    <row r="318" spans="1:9" x14ac:dyDescent="0.2">
      <c r="E318" s="130" t="s">
        <v>322</v>
      </c>
      <c r="G318" s="177">
        <v>10104040</v>
      </c>
      <c r="I318" s="132">
        <v>18750</v>
      </c>
    </row>
    <row r="319" spans="1:9" x14ac:dyDescent="0.2">
      <c r="E319" s="130" t="s">
        <v>847</v>
      </c>
      <c r="G319" s="177">
        <v>20201010</v>
      </c>
      <c r="I319" s="132">
        <v>1250</v>
      </c>
    </row>
    <row r="320" spans="1:9" x14ac:dyDescent="0.2">
      <c r="F320" s="130" t="s">
        <v>1228</v>
      </c>
    </row>
    <row r="322" spans="1:9" x14ac:dyDescent="0.2">
      <c r="A322" s="130" t="s">
        <v>651</v>
      </c>
      <c r="B322" s="130" t="s">
        <v>691</v>
      </c>
      <c r="C322" s="131" t="s">
        <v>1227</v>
      </c>
      <c r="D322" s="130" t="s">
        <v>418</v>
      </c>
      <c r="G322" s="177">
        <v>50214990</v>
      </c>
      <c r="H322" s="132">
        <v>75000</v>
      </c>
    </row>
    <row r="323" spans="1:9" x14ac:dyDescent="0.2">
      <c r="E323" s="130" t="s">
        <v>322</v>
      </c>
      <c r="G323" s="177">
        <v>10104040</v>
      </c>
      <c r="I323" s="132">
        <v>72750</v>
      </c>
    </row>
    <row r="324" spans="1:9" x14ac:dyDescent="0.2">
      <c r="E324" s="130" t="s">
        <v>847</v>
      </c>
      <c r="G324" s="177">
        <v>20201010</v>
      </c>
      <c r="I324" s="132">
        <v>2250</v>
      </c>
    </row>
    <row r="325" spans="1:9" x14ac:dyDescent="0.2">
      <c r="F325" s="130" t="s">
        <v>1226</v>
      </c>
    </row>
    <row r="327" spans="1:9" x14ac:dyDescent="0.2">
      <c r="A327" s="130" t="s">
        <v>651</v>
      </c>
      <c r="B327" s="130" t="s">
        <v>691</v>
      </c>
      <c r="C327" s="131" t="s">
        <v>1225</v>
      </c>
      <c r="D327" s="130" t="s">
        <v>418</v>
      </c>
      <c r="G327" s="177">
        <v>50214990</v>
      </c>
      <c r="H327" s="132">
        <v>36000</v>
      </c>
    </row>
    <row r="328" spans="1:9" x14ac:dyDescent="0.2">
      <c r="E328" s="130" t="s">
        <v>322</v>
      </c>
      <c r="G328" s="177">
        <v>10104040</v>
      </c>
      <c r="I328" s="132">
        <v>34920</v>
      </c>
    </row>
    <row r="329" spans="1:9" x14ac:dyDescent="0.2">
      <c r="E329" s="130" t="s">
        <v>847</v>
      </c>
      <c r="G329" s="177">
        <v>20201010</v>
      </c>
      <c r="I329" s="132">
        <v>1080</v>
      </c>
    </row>
    <row r="330" spans="1:9" x14ac:dyDescent="0.2">
      <c r="F330" s="130" t="s">
        <v>1224</v>
      </c>
    </row>
    <row r="332" spans="1:9" x14ac:dyDescent="0.2">
      <c r="A332" s="130" t="s">
        <v>651</v>
      </c>
      <c r="B332" s="130" t="s">
        <v>691</v>
      </c>
      <c r="C332" s="131" t="s">
        <v>1223</v>
      </c>
      <c r="D332" s="130" t="s">
        <v>418</v>
      </c>
      <c r="G332" s="177">
        <v>50214990</v>
      </c>
      <c r="H332" s="132">
        <v>40000</v>
      </c>
    </row>
    <row r="333" spans="1:9" x14ac:dyDescent="0.2">
      <c r="E333" s="130" t="s">
        <v>322</v>
      </c>
      <c r="G333" s="177">
        <v>10104040</v>
      </c>
      <c r="I333" s="132">
        <v>37500</v>
      </c>
    </row>
    <row r="334" spans="1:9" x14ac:dyDescent="0.2">
      <c r="E334" s="130" t="s">
        <v>847</v>
      </c>
      <c r="G334" s="177">
        <v>20201010</v>
      </c>
      <c r="I334" s="132">
        <v>2500</v>
      </c>
    </row>
    <row r="335" spans="1:9" x14ac:dyDescent="0.2">
      <c r="F335" s="130" t="s">
        <v>1222</v>
      </c>
    </row>
    <row r="337" spans="1:9" x14ac:dyDescent="0.2">
      <c r="A337" s="130" t="s">
        <v>651</v>
      </c>
      <c r="B337" s="130" t="s">
        <v>691</v>
      </c>
      <c r="C337" s="131" t="s">
        <v>1221</v>
      </c>
      <c r="D337" s="130" t="s">
        <v>334</v>
      </c>
      <c r="G337" s="177">
        <v>19901030</v>
      </c>
      <c r="H337" s="132">
        <v>3351000</v>
      </c>
    </row>
    <row r="338" spans="1:9" x14ac:dyDescent="0.2">
      <c r="E338" s="130" t="s">
        <v>322</v>
      </c>
      <c r="G338" s="177">
        <v>10104040</v>
      </c>
      <c r="I338" s="132">
        <v>3351000</v>
      </c>
    </row>
    <row r="339" spans="1:9" x14ac:dyDescent="0.2">
      <c r="F339" s="130" t="s">
        <v>1220</v>
      </c>
    </row>
    <row r="341" spans="1:9" x14ac:dyDescent="0.2">
      <c r="A341" s="130" t="s">
        <v>651</v>
      </c>
      <c r="B341" s="130" t="s">
        <v>691</v>
      </c>
      <c r="C341" s="131" t="s">
        <v>1219</v>
      </c>
      <c r="D341" s="130" t="s">
        <v>334</v>
      </c>
      <c r="G341" s="177">
        <v>19901030</v>
      </c>
      <c r="H341" s="132">
        <v>3846000</v>
      </c>
    </row>
    <row r="342" spans="1:9" x14ac:dyDescent="0.2">
      <c r="E342" s="130" t="s">
        <v>322</v>
      </c>
      <c r="G342" s="177">
        <v>10104040</v>
      </c>
      <c r="I342" s="132">
        <v>3846000</v>
      </c>
    </row>
    <row r="343" spans="1:9" x14ac:dyDescent="0.2">
      <c r="F343" s="130" t="s">
        <v>1218</v>
      </c>
    </row>
    <row r="345" spans="1:9" x14ac:dyDescent="0.2">
      <c r="A345" s="130" t="s">
        <v>651</v>
      </c>
      <c r="B345" s="130" t="s">
        <v>691</v>
      </c>
      <c r="C345" s="131" t="s">
        <v>1217</v>
      </c>
      <c r="D345" s="130" t="s">
        <v>334</v>
      </c>
      <c r="G345" s="177">
        <v>19901030</v>
      </c>
      <c r="H345" s="132">
        <v>5292000</v>
      </c>
    </row>
    <row r="346" spans="1:9" x14ac:dyDescent="0.2">
      <c r="E346" s="130" t="s">
        <v>322</v>
      </c>
      <c r="G346" s="177">
        <v>10104040</v>
      </c>
      <c r="I346" s="132">
        <v>5292000</v>
      </c>
    </row>
    <row r="347" spans="1:9" x14ac:dyDescent="0.2">
      <c r="F347" s="130" t="s">
        <v>1216</v>
      </c>
    </row>
    <row r="349" spans="1:9" x14ac:dyDescent="0.2">
      <c r="A349" s="130" t="s">
        <v>651</v>
      </c>
      <c r="B349" s="130" t="s">
        <v>691</v>
      </c>
      <c r="C349" s="131" t="s">
        <v>1215</v>
      </c>
      <c r="D349" s="130" t="s">
        <v>583</v>
      </c>
      <c r="G349" s="177">
        <v>50203990</v>
      </c>
      <c r="H349" s="132">
        <v>22000</v>
      </c>
    </row>
    <row r="350" spans="1:9" x14ac:dyDescent="0.2">
      <c r="E350" s="130" t="s">
        <v>322</v>
      </c>
      <c r="G350" s="177">
        <v>10104040</v>
      </c>
      <c r="I350" s="132">
        <v>20821.43</v>
      </c>
    </row>
    <row r="351" spans="1:9" x14ac:dyDescent="0.2">
      <c r="E351" s="130" t="s">
        <v>847</v>
      </c>
      <c r="G351" s="177">
        <v>20201010</v>
      </c>
      <c r="I351" s="132">
        <v>1178.57</v>
      </c>
    </row>
    <row r="352" spans="1:9" x14ac:dyDescent="0.2">
      <c r="F352" s="130" t="s">
        <v>1214</v>
      </c>
    </row>
    <row r="354" spans="1:9" x14ac:dyDescent="0.2">
      <c r="A354" s="130" t="s">
        <v>651</v>
      </c>
      <c r="B354" s="130" t="s">
        <v>691</v>
      </c>
      <c r="C354" s="131" t="s">
        <v>1213</v>
      </c>
      <c r="D354" s="130" t="s">
        <v>338</v>
      </c>
      <c r="G354" s="177">
        <v>20101010</v>
      </c>
      <c r="H354" s="132">
        <v>275500</v>
      </c>
    </row>
    <row r="355" spans="1:9" x14ac:dyDescent="0.2">
      <c r="E355" s="130" t="s">
        <v>322</v>
      </c>
      <c r="G355" s="177">
        <v>10104040</v>
      </c>
      <c r="I355" s="132">
        <v>275500</v>
      </c>
    </row>
    <row r="356" spans="1:9" x14ac:dyDescent="0.2">
      <c r="F356" s="130" t="s">
        <v>1212</v>
      </c>
    </row>
    <row r="358" spans="1:9" x14ac:dyDescent="0.2">
      <c r="A358" s="130" t="s">
        <v>651</v>
      </c>
      <c r="B358" s="130" t="s">
        <v>691</v>
      </c>
      <c r="C358" s="131" t="s">
        <v>1211</v>
      </c>
      <c r="D358" s="130" t="s">
        <v>334</v>
      </c>
      <c r="G358" s="177">
        <v>19901030</v>
      </c>
      <c r="H358" s="132">
        <v>7422000</v>
      </c>
    </row>
    <row r="359" spans="1:9" x14ac:dyDescent="0.2">
      <c r="E359" s="130" t="s">
        <v>322</v>
      </c>
      <c r="G359" s="177">
        <v>10104040</v>
      </c>
      <c r="I359" s="132">
        <v>7422000</v>
      </c>
    </row>
    <row r="360" spans="1:9" x14ac:dyDescent="0.2">
      <c r="F360" s="130" t="s">
        <v>1210</v>
      </c>
    </row>
    <row r="362" spans="1:9" x14ac:dyDescent="0.2">
      <c r="A362" s="130" t="s">
        <v>651</v>
      </c>
      <c r="B362" s="130" t="s">
        <v>691</v>
      </c>
      <c r="C362" s="131" t="s">
        <v>1209</v>
      </c>
      <c r="D362" s="130" t="s">
        <v>1190</v>
      </c>
      <c r="G362" s="177">
        <v>50102990</v>
      </c>
      <c r="H362" s="132">
        <v>21898.84</v>
      </c>
    </row>
    <row r="363" spans="1:9" x14ac:dyDescent="0.2">
      <c r="E363" s="130" t="s">
        <v>322</v>
      </c>
      <c r="G363" s="177">
        <v>10104040</v>
      </c>
      <c r="I363" s="132">
        <v>21898.84</v>
      </c>
    </row>
    <row r="364" spans="1:9" x14ac:dyDescent="0.2">
      <c r="F364" s="130" t="s">
        <v>1208</v>
      </c>
    </row>
    <row r="366" spans="1:9" x14ac:dyDescent="0.2">
      <c r="A366" s="130" t="s">
        <v>651</v>
      </c>
      <c r="B366" s="130" t="s">
        <v>782</v>
      </c>
      <c r="C366" s="131" t="s">
        <v>1207</v>
      </c>
      <c r="D366" s="130" t="s">
        <v>842</v>
      </c>
      <c r="G366" s="177">
        <v>50299990</v>
      </c>
      <c r="H366" s="132">
        <v>12000</v>
      </c>
    </row>
    <row r="367" spans="1:9" x14ac:dyDescent="0.2">
      <c r="E367" s="130" t="s">
        <v>322</v>
      </c>
      <c r="G367" s="177">
        <v>10104040</v>
      </c>
      <c r="I367" s="132">
        <v>12000</v>
      </c>
    </row>
    <row r="368" spans="1:9" x14ac:dyDescent="0.2">
      <c r="F368" s="130" t="s">
        <v>1206</v>
      </c>
    </row>
    <row r="370" spans="1:9" x14ac:dyDescent="0.2">
      <c r="A370" s="130" t="s">
        <v>651</v>
      </c>
      <c r="B370" s="130" t="s">
        <v>782</v>
      </c>
      <c r="C370" s="131" t="s">
        <v>1205</v>
      </c>
      <c r="D370" s="130" t="s">
        <v>456</v>
      </c>
      <c r="G370" s="177">
        <v>10303010</v>
      </c>
      <c r="H370" s="132">
        <v>315000</v>
      </c>
    </row>
    <row r="371" spans="1:9" x14ac:dyDescent="0.2">
      <c r="E371" s="130" t="s">
        <v>322</v>
      </c>
      <c r="G371" s="177">
        <v>10104040</v>
      </c>
      <c r="I371" s="132">
        <v>315000</v>
      </c>
    </row>
    <row r="372" spans="1:9" x14ac:dyDescent="0.2">
      <c r="F372" s="130" t="s">
        <v>1204</v>
      </c>
    </row>
    <row r="374" spans="1:9" x14ac:dyDescent="0.2">
      <c r="A374" s="130" t="s">
        <v>651</v>
      </c>
      <c r="B374" s="130" t="s">
        <v>782</v>
      </c>
      <c r="C374" s="131" t="s">
        <v>1203</v>
      </c>
      <c r="D374" s="130" t="s">
        <v>458</v>
      </c>
      <c r="G374" s="177">
        <v>10303030</v>
      </c>
      <c r="H374" s="132">
        <v>1627200</v>
      </c>
    </row>
    <row r="375" spans="1:9" x14ac:dyDescent="0.2">
      <c r="E375" s="130" t="s">
        <v>322</v>
      </c>
      <c r="G375" s="177">
        <v>10104040</v>
      </c>
      <c r="I375" s="132">
        <v>1627200</v>
      </c>
    </row>
    <row r="376" spans="1:9" x14ac:dyDescent="0.2">
      <c r="F376" s="130" t="s">
        <v>1202</v>
      </c>
    </row>
    <row r="378" spans="1:9" x14ac:dyDescent="0.2">
      <c r="A378" s="130" t="s">
        <v>651</v>
      </c>
      <c r="B378" s="130" t="s">
        <v>782</v>
      </c>
      <c r="C378" s="131" t="s">
        <v>1201</v>
      </c>
      <c r="D378" s="130" t="s">
        <v>458</v>
      </c>
      <c r="G378" s="177">
        <v>10303030</v>
      </c>
      <c r="H378" s="132">
        <v>2160000</v>
      </c>
    </row>
    <row r="379" spans="1:9" x14ac:dyDescent="0.2">
      <c r="E379" s="130" t="s">
        <v>322</v>
      </c>
      <c r="G379" s="177">
        <v>10104040</v>
      </c>
      <c r="I379" s="132">
        <v>2160000</v>
      </c>
    </row>
    <row r="380" spans="1:9" x14ac:dyDescent="0.2">
      <c r="F380" s="130" t="s">
        <v>1200</v>
      </c>
    </row>
    <row r="382" spans="1:9" x14ac:dyDescent="0.2">
      <c r="A382" s="130" t="s">
        <v>651</v>
      </c>
      <c r="B382" s="130" t="s">
        <v>782</v>
      </c>
      <c r="C382" s="131" t="s">
        <v>1199</v>
      </c>
      <c r="D382" s="130" t="s">
        <v>458</v>
      </c>
      <c r="G382" s="177">
        <v>10303030</v>
      </c>
      <c r="H382" s="132">
        <v>1213200</v>
      </c>
    </row>
    <row r="383" spans="1:9" x14ac:dyDescent="0.2">
      <c r="E383" s="130" t="s">
        <v>322</v>
      </c>
      <c r="G383" s="177">
        <v>10104040</v>
      </c>
      <c r="I383" s="132">
        <v>1213200</v>
      </c>
    </row>
    <row r="384" spans="1:9" x14ac:dyDescent="0.2">
      <c r="F384" s="130" t="s">
        <v>1198</v>
      </c>
    </row>
    <row r="386" spans="1:9" x14ac:dyDescent="0.2">
      <c r="A386" s="130" t="s">
        <v>651</v>
      </c>
      <c r="B386" s="130" t="s">
        <v>782</v>
      </c>
      <c r="C386" s="131" t="s">
        <v>1197</v>
      </c>
      <c r="D386" s="130" t="s">
        <v>458</v>
      </c>
      <c r="G386" s="177">
        <v>10303030</v>
      </c>
      <c r="H386" s="132">
        <v>1179000</v>
      </c>
    </row>
    <row r="387" spans="1:9" x14ac:dyDescent="0.2">
      <c r="E387" s="130" t="s">
        <v>322</v>
      </c>
      <c r="G387" s="177">
        <v>10104040</v>
      </c>
      <c r="I387" s="132">
        <v>1179000</v>
      </c>
    </row>
    <row r="388" spans="1:9" x14ac:dyDescent="0.2">
      <c r="F388" s="130" t="s">
        <v>1196</v>
      </c>
    </row>
    <row r="390" spans="1:9" x14ac:dyDescent="0.2">
      <c r="A390" s="130" t="s">
        <v>651</v>
      </c>
      <c r="B390" s="130" t="s">
        <v>782</v>
      </c>
      <c r="C390" s="131" t="s">
        <v>1195</v>
      </c>
      <c r="D390" s="130" t="s">
        <v>458</v>
      </c>
      <c r="G390" s="177">
        <v>10303030</v>
      </c>
      <c r="H390" s="132">
        <v>8335800</v>
      </c>
    </row>
    <row r="391" spans="1:9" x14ac:dyDescent="0.2">
      <c r="E391" s="130" t="s">
        <v>322</v>
      </c>
      <c r="G391" s="177">
        <v>10104040</v>
      </c>
      <c r="I391" s="132">
        <v>8335800</v>
      </c>
    </row>
    <row r="392" spans="1:9" x14ac:dyDescent="0.2">
      <c r="F392" s="130" t="s">
        <v>1194</v>
      </c>
    </row>
    <row r="394" spans="1:9" x14ac:dyDescent="0.2">
      <c r="A394" s="130" t="s">
        <v>651</v>
      </c>
      <c r="B394" s="130" t="s">
        <v>782</v>
      </c>
      <c r="C394" s="131" t="s">
        <v>1193</v>
      </c>
      <c r="D394" s="130" t="s">
        <v>570</v>
      </c>
      <c r="G394" s="177">
        <v>50203050</v>
      </c>
      <c r="H394" s="132">
        <v>61188.85</v>
      </c>
    </row>
    <row r="395" spans="1:9" x14ac:dyDescent="0.2">
      <c r="D395" s="130" t="s">
        <v>576</v>
      </c>
      <c r="G395" s="177">
        <v>50203080</v>
      </c>
      <c r="H395" s="132">
        <v>5163</v>
      </c>
    </row>
    <row r="396" spans="1:9" x14ac:dyDescent="0.2">
      <c r="D396" s="130" t="s">
        <v>418</v>
      </c>
      <c r="G396" s="177">
        <v>50214990</v>
      </c>
      <c r="H396" s="132">
        <v>8931.26</v>
      </c>
    </row>
    <row r="397" spans="1:9" x14ac:dyDescent="0.2">
      <c r="D397" s="130" t="s">
        <v>842</v>
      </c>
      <c r="G397" s="177">
        <v>50299990</v>
      </c>
      <c r="H397" s="132">
        <v>8190</v>
      </c>
    </row>
    <row r="398" spans="1:9" x14ac:dyDescent="0.2">
      <c r="E398" s="130" t="s">
        <v>322</v>
      </c>
      <c r="G398" s="177">
        <v>10104040</v>
      </c>
      <c r="I398" s="132">
        <v>83473.11</v>
      </c>
    </row>
    <row r="399" spans="1:9" x14ac:dyDescent="0.2">
      <c r="F399" s="130" t="s">
        <v>1192</v>
      </c>
    </row>
    <row r="401" spans="1:9" x14ac:dyDescent="0.2">
      <c r="A401" s="130" t="s">
        <v>651</v>
      </c>
      <c r="B401" s="130" t="s">
        <v>782</v>
      </c>
      <c r="C401" s="131" t="s">
        <v>1191</v>
      </c>
      <c r="D401" s="130" t="s">
        <v>1190</v>
      </c>
      <c r="G401" s="177">
        <v>50102990</v>
      </c>
      <c r="H401" s="132">
        <v>18138.38</v>
      </c>
    </row>
    <row r="402" spans="1:9" x14ac:dyDescent="0.2">
      <c r="E402" s="130" t="s">
        <v>322</v>
      </c>
      <c r="G402" s="177">
        <v>10104040</v>
      </c>
      <c r="I402" s="132">
        <v>18138.38</v>
      </c>
    </row>
    <row r="403" spans="1:9" x14ac:dyDescent="0.2">
      <c r="F403" s="130" t="s">
        <v>1189</v>
      </c>
    </row>
    <row r="405" spans="1:9" x14ac:dyDescent="0.2">
      <c r="A405" s="130" t="s">
        <v>651</v>
      </c>
      <c r="B405" s="130" t="s">
        <v>779</v>
      </c>
      <c r="C405" s="131" t="s">
        <v>1188</v>
      </c>
      <c r="D405" s="130" t="s">
        <v>334</v>
      </c>
      <c r="G405" s="177">
        <v>19901030</v>
      </c>
      <c r="H405" s="132">
        <v>195500</v>
      </c>
    </row>
    <row r="406" spans="1:9" x14ac:dyDescent="0.2">
      <c r="E406" s="130" t="s">
        <v>322</v>
      </c>
      <c r="G406" s="177">
        <v>10104040</v>
      </c>
      <c r="I406" s="132">
        <v>195500</v>
      </c>
    </row>
    <row r="407" spans="1:9" x14ac:dyDescent="0.2">
      <c r="F407" s="130" t="s">
        <v>1187</v>
      </c>
    </row>
    <row r="409" spans="1:9" x14ac:dyDescent="0.2">
      <c r="A409" s="130" t="s">
        <v>651</v>
      </c>
      <c r="B409" s="130" t="s">
        <v>779</v>
      </c>
      <c r="C409" s="131" t="s">
        <v>1186</v>
      </c>
      <c r="D409" s="130" t="s">
        <v>418</v>
      </c>
      <c r="G409" s="177">
        <v>50214990</v>
      </c>
      <c r="H409" s="132">
        <v>20000</v>
      </c>
    </row>
    <row r="410" spans="1:9" x14ac:dyDescent="0.2">
      <c r="E410" s="130" t="s">
        <v>322</v>
      </c>
      <c r="G410" s="177">
        <v>10104040</v>
      </c>
      <c r="I410" s="132">
        <v>18750</v>
      </c>
    </row>
    <row r="411" spans="1:9" x14ac:dyDescent="0.2">
      <c r="E411" s="130" t="s">
        <v>847</v>
      </c>
      <c r="G411" s="177">
        <v>20201010</v>
      </c>
      <c r="I411" s="132">
        <v>1250</v>
      </c>
    </row>
    <row r="412" spans="1:9" x14ac:dyDescent="0.2">
      <c r="F412" s="130" t="s">
        <v>1185</v>
      </c>
    </row>
    <row r="414" spans="1:9" x14ac:dyDescent="0.2">
      <c r="A414" s="130" t="s">
        <v>651</v>
      </c>
      <c r="B414" s="130" t="s">
        <v>779</v>
      </c>
      <c r="C414" s="131" t="s">
        <v>1184</v>
      </c>
      <c r="D414" s="130" t="s">
        <v>418</v>
      </c>
      <c r="G414" s="177">
        <v>50214990</v>
      </c>
      <c r="H414" s="132">
        <v>25000</v>
      </c>
    </row>
    <row r="415" spans="1:9" x14ac:dyDescent="0.2">
      <c r="E415" s="130" t="s">
        <v>322</v>
      </c>
      <c r="G415" s="177">
        <v>10104040</v>
      </c>
      <c r="I415" s="132">
        <v>23437.5</v>
      </c>
    </row>
    <row r="416" spans="1:9" x14ac:dyDescent="0.2">
      <c r="E416" s="130" t="s">
        <v>847</v>
      </c>
      <c r="G416" s="177">
        <v>20201010</v>
      </c>
      <c r="I416" s="132">
        <v>1562.5</v>
      </c>
    </row>
    <row r="417" spans="1:9" x14ac:dyDescent="0.2">
      <c r="F417" s="130" t="s">
        <v>1183</v>
      </c>
    </row>
    <row r="419" spans="1:9" x14ac:dyDescent="0.2">
      <c r="A419" s="130" t="s">
        <v>651</v>
      </c>
      <c r="B419" s="130" t="s">
        <v>779</v>
      </c>
      <c r="C419" s="131" t="s">
        <v>1182</v>
      </c>
      <c r="D419" s="130" t="s">
        <v>418</v>
      </c>
      <c r="G419" s="177">
        <v>50214990</v>
      </c>
      <c r="H419" s="132">
        <v>33000</v>
      </c>
    </row>
    <row r="420" spans="1:9" x14ac:dyDescent="0.2">
      <c r="E420" s="130" t="s">
        <v>322</v>
      </c>
      <c r="G420" s="177">
        <v>10104040</v>
      </c>
      <c r="I420" s="132">
        <v>30937.5</v>
      </c>
    </row>
    <row r="421" spans="1:9" x14ac:dyDescent="0.2">
      <c r="E421" s="130" t="s">
        <v>847</v>
      </c>
      <c r="G421" s="177">
        <v>20201010</v>
      </c>
      <c r="I421" s="132">
        <v>2062.5</v>
      </c>
    </row>
    <row r="422" spans="1:9" x14ac:dyDescent="0.2">
      <c r="F422" s="130" t="s">
        <v>1181</v>
      </c>
    </row>
    <row r="424" spans="1:9" x14ac:dyDescent="0.2">
      <c r="A424" s="130" t="s">
        <v>651</v>
      </c>
      <c r="B424" s="130" t="s">
        <v>779</v>
      </c>
      <c r="C424" s="131" t="s">
        <v>1180</v>
      </c>
      <c r="D424" s="130" t="s">
        <v>418</v>
      </c>
      <c r="G424" s="177">
        <v>50214990</v>
      </c>
      <c r="H424" s="132">
        <v>50000</v>
      </c>
    </row>
    <row r="425" spans="1:9" x14ac:dyDescent="0.2">
      <c r="E425" s="130" t="s">
        <v>322</v>
      </c>
      <c r="G425" s="177">
        <v>10104040</v>
      </c>
      <c r="I425" s="132">
        <v>46875</v>
      </c>
    </row>
    <row r="426" spans="1:9" x14ac:dyDescent="0.2">
      <c r="E426" s="130" t="s">
        <v>847</v>
      </c>
      <c r="G426" s="177">
        <v>20201010</v>
      </c>
      <c r="I426" s="132">
        <v>3125</v>
      </c>
    </row>
    <row r="427" spans="1:9" x14ac:dyDescent="0.2">
      <c r="F427" s="130" t="s">
        <v>1179</v>
      </c>
    </row>
    <row r="429" spans="1:9" x14ac:dyDescent="0.2">
      <c r="A429" s="130" t="s">
        <v>651</v>
      </c>
      <c r="B429" s="130" t="s">
        <v>779</v>
      </c>
      <c r="C429" s="131" t="s">
        <v>1178</v>
      </c>
      <c r="D429" s="130" t="s">
        <v>418</v>
      </c>
      <c r="G429" s="177">
        <v>50214990</v>
      </c>
      <c r="H429" s="132">
        <v>150000</v>
      </c>
    </row>
    <row r="430" spans="1:9" x14ac:dyDescent="0.2">
      <c r="E430" s="130" t="s">
        <v>322</v>
      </c>
      <c r="G430" s="177">
        <v>10104040</v>
      </c>
      <c r="I430" s="132">
        <v>140625</v>
      </c>
    </row>
    <row r="431" spans="1:9" x14ac:dyDescent="0.2">
      <c r="E431" s="130" t="s">
        <v>847</v>
      </c>
      <c r="G431" s="177">
        <v>20201010</v>
      </c>
      <c r="I431" s="132">
        <v>9375</v>
      </c>
    </row>
    <row r="432" spans="1:9" x14ac:dyDescent="0.2">
      <c r="F432" s="130" t="s">
        <v>1177</v>
      </c>
    </row>
    <row r="434" spans="1:9" x14ac:dyDescent="0.2">
      <c r="A434" s="130" t="s">
        <v>651</v>
      </c>
      <c r="B434" s="130" t="s">
        <v>779</v>
      </c>
      <c r="C434" s="131" t="s">
        <v>1176</v>
      </c>
      <c r="D434" s="130" t="s">
        <v>418</v>
      </c>
      <c r="G434" s="177">
        <v>50214990</v>
      </c>
      <c r="H434" s="132">
        <v>50000</v>
      </c>
    </row>
    <row r="435" spans="1:9" x14ac:dyDescent="0.2">
      <c r="E435" s="130" t="s">
        <v>322</v>
      </c>
      <c r="G435" s="177">
        <v>10104040</v>
      </c>
      <c r="I435" s="132">
        <v>48500</v>
      </c>
    </row>
    <row r="436" spans="1:9" x14ac:dyDescent="0.2">
      <c r="E436" s="130" t="s">
        <v>847</v>
      </c>
      <c r="G436" s="177">
        <v>20201010</v>
      </c>
      <c r="I436" s="132">
        <v>1500</v>
      </c>
    </row>
    <row r="437" spans="1:9" x14ac:dyDescent="0.2">
      <c r="F437" s="130" t="s">
        <v>1175</v>
      </c>
    </row>
    <row r="439" spans="1:9" x14ac:dyDescent="0.2">
      <c r="A439" s="130" t="s">
        <v>651</v>
      </c>
      <c r="B439" s="130" t="s">
        <v>779</v>
      </c>
      <c r="C439" s="131" t="s">
        <v>1174</v>
      </c>
      <c r="D439" s="130" t="s">
        <v>334</v>
      </c>
      <c r="G439" s="177">
        <v>19901030</v>
      </c>
      <c r="H439" s="132">
        <v>12000</v>
      </c>
    </row>
    <row r="440" spans="1:9" x14ac:dyDescent="0.2">
      <c r="E440" s="130" t="s">
        <v>322</v>
      </c>
      <c r="G440" s="177">
        <v>10104040</v>
      </c>
      <c r="I440" s="132">
        <v>12000</v>
      </c>
    </row>
    <row r="441" spans="1:9" x14ac:dyDescent="0.2">
      <c r="F441" s="130" t="s">
        <v>1173</v>
      </c>
    </row>
    <row r="443" spans="1:9" x14ac:dyDescent="0.2">
      <c r="A443" s="130" t="s">
        <v>651</v>
      </c>
      <c r="B443" s="130" t="s">
        <v>779</v>
      </c>
      <c r="C443" s="131" t="s">
        <v>1172</v>
      </c>
      <c r="D443" s="130" t="s">
        <v>334</v>
      </c>
      <c r="G443" s="177">
        <v>19901030</v>
      </c>
      <c r="H443" s="132">
        <v>7982350</v>
      </c>
    </row>
    <row r="444" spans="1:9" x14ac:dyDescent="0.2">
      <c r="E444" s="130" t="s">
        <v>322</v>
      </c>
      <c r="G444" s="177">
        <v>10104040</v>
      </c>
      <c r="I444" s="132">
        <v>7982350</v>
      </c>
    </row>
    <row r="445" spans="1:9" x14ac:dyDescent="0.2">
      <c r="F445" s="130" t="s">
        <v>1171</v>
      </c>
    </row>
    <row r="447" spans="1:9" x14ac:dyDescent="0.2">
      <c r="A447" s="130" t="s">
        <v>651</v>
      </c>
      <c r="B447" s="130" t="s">
        <v>779</v>
      </c>
      <c r="C447" s="131" t="s">
        <v>1170</v>
      </c>
      <c r="D447" s="130" t="s">
        <v>570</v>
      </c>
      <c r="G447" s="177">
        <v>50203050</v>
      </c>
      <c r="H447" s="132">
        <v>47664.09</v>
      </c>
    </row>
    <row r="448" spans="1:9" x14ac:dyDescent="0.2">
      <c r="D448" s="130" t="s">
        <v>578</v>
      </c>
      <c r="G448" s="177">
        <v>50203090</v>
      </c>
      <c r="H448" s="132">
        <v>1772</v>
      </c>
    </row>
    <row r="449" spans="1:9" x14ac:dyDescent="0.2">
      <c r="D449" s="130" t="s">
        <v>842</v>
      </c>
      <c r="G449" s="177">
        <v>50299990</v>
      </c>
      <c r="H449" s="132">
        <v>310</v>
      </c>
    </row>
    <row r="450" spans="1:9" x14ac:dyDescent="0.2">
      <c r="E450" s="130" t="s">
        <v>322</v>
      </c>
      <c r="G450" s="177">
        <v>10104040</v>
      </c>
      <c r="I450" s="132">
        <v>49746.09</v>
      </c>
    </row>
    <row r="451" spans="1:9" x14ac:dyDescent="0.2">
      <c r="F451" s="130" t="s">
        <v>1169</v>
      </c>
    </row>
    <row r="453" spans="1:9" x14ac:dyDescent="0.2">
      <c r="A453" s="130" t="s">
        <v>651</v>
      </c>
      <c r="B453" s="130" t="s">
        <v>779</v>
      </c>
      <c r="C453" s="131" t="s">
        <v>1168</v>
      </c>
      <c r="D453" s="130" t="s">
        <v>356</v>
      </c>
      <c r="G453" s="177">
        <v>29999990</v>
      </c>
      <c r="H453" s="132">
        <v>12000</v>
      </c>
    </row>
    <row r="454" spans="1:9" x14ac:dyDescent="0.2">
      <c r="E454" s="130" t="s">
        <v>322</v>
      </c>
      <c r="G454" s="177">
        <v>10104040</v>
      </c>
      <c r="I454" s="132">
        <v>12000</v>
      </c>
    </row>
    <row r="455" spans="1:9" x14ac:dyDescent="0.2">
      <c r="F455" s="130" t="s">
        <v>1167</v>
      </c>
    </row>
    <row r="457" spans="1:9" x14ac:dyDescent="0.2">
      <c r="A457" s="130" t="s">
        <v>651</v>
      </c>
      <c r="B457" s="130" t="s">
        <v>779</v>
      </c>
      <c r="C457" s="131" t="s">
        <v>1166</v>
      </c>
      <c r="D457" s="130" t="s">
        <v>356</v>
      </c>
      <c r="G457" s="177">
        <v>29999990</v>
      </c>
      <c r="H457" s="132">
        <v>5760</v>
      </c>
    </row>
    <row r="458" spans="1:9" x14ac:dyDescent="0.2">
      <c r="E458" s="130" t="s">
        <v>322</v>
      </c>
      <c r="G458" s="177">
        <v>10104040</v>
      </c>
      <c r="I458" s="132">
        <v>5760</v>
      </c>
    </row>
    <row r="459" spans="1:9" x14ac:dyDescent="0.2">
      <c r="F459" s="130" t="s">
        <v>1165</v>
      </c>
    </row>
    <row r="461" spans="1:9" x14ac:dyDescent="0.2">
      <c r="A461" s="130" t="s">
        <v>651</v>
      </c>
      <c r="B461" s="130" t="s">
        <v>779</v>
      </c>
      <c r="C461" s="131" t="s">
        <v>1164</v>
      </c>
      <c r="D461" s="130" t="s">
        <v>338</v>
      </c>
      <c r="G461" s="177">
        <v>20101010</v>
      </c>
      <c r="H461" s="132">
        <v>3900</v>
      </c>
    </row>
    <row r="462" spans="1:9" x14ac:dyDescent="0.2">
      <c r="E462" s="130" t="s">
        <v>322</v>
      </c>
      <c r="G462" s="177">
        <v>10104040</v>
      </c>
      <c r="I462" s="132">
        <v>3900</v>
      </c>
    </row>
    <row r="463" spans="1:9" x14ac:dyDescent="0.2">
      <c r="F463" s="130" t="s">
        <v>1163</v>
      </c>
    </row>
    <row r="465" spans="1:9" x14ac:dyDescent="0.2">
      <c r="A465" s="130" t="s">
        <v>651</v>
      </c>
      <c r="B465" s="130" t="s">
        <v>779</v>
      </c>
      <c r="C465" s="131" t="s">
        <v>1162</v>
      </c>
      <c r="D465" s="130" t="s">
        <v>458</v>
      </c>
      <c r="G465" s="177">
        <v>10303030</v>
      </c>
      <c r="H465" s="132">
        <v>79200</v>
      </c>
    </row>
    <row r="466" spans="1:9" x14ac:dyDescent="0.2">
      <c r="E466" s="130" t="s">
        <v>322</v>
      </c>
      <c r="G466" s="177">
        <v>10104040</v>
      </c>
      <c r="I466" s="132">
        <v>79200</v>
      </c>
    </row>
    <row r="467" spans="1:9" x14ac:dyDescent="0.2">
      <c r="F467" s="130" t="s">
        <v>1161</v>
      </c>
    </row>
    <row r="469" spans="1:9" x14ac:dyDescent="0.2">
      <c r="A469" s="130" t="s">
        <v>651</v>
      </c>
      <c r="B469" s="130" t="s">
        <v>779</v>
      </c>
      <c r="C469" s="131" t="s">
        <v>1160</v>
      </c>
      <c r="D469" s="130" t="s">
        <v>458</v>
      </c>
      <c r="G469" s="177">
        <v>10303030</v>
      </c>
      <c r="H469" s="132">
        <v>900000</v>
      </c>
    </row>
    <row r="470" spans="1:9" x14ac:dyDescent="0.2">
      <c r="E470" s="130" t="s">
        <v>322</v>
      </c>
      <c r="G470" s="177">
        <v>10104040</v>
      </c>
      <c r="I470" s="132">
        <v>900000</v>
      </c>
    </row>
    <row r="471" spans="1:9" x14ac:dyDescent="0.2">
      <c r="F471" s="130" t="s">
        <v>1159</v>
      </c>
    </row>
    <row r="473" spans="1:9" x14ac:dyDescent="0.2">
      <c r="A473" s="130" t="s">
        <v>651</v>
      </c>
      <c r="B473" s="130" t="s">
        <v>779</v>
      </c>
      <c r="C473" s="131" t="s">
        <v>1158</v>
      </c>
      <c r="D473" s="130" t="s">
        <v>458</v>
      </c>
      <c r="G473" s="177">
        <v>10303030</v>
      </c>
      <c r="H473" s="132">
        <v>378000</v>
      </c>
    </row>
    <row r="474" spans="1:9" x14ac:dyDescent="0.2">
      <c r="E474" s="130" t="s">
        <v>322</v>
      </c>
      <c r="G474" s="177">
        <v>10104040</v>
      </c>
      <c r="I474" s="132">
        <v>378000</v>
      </c>
    </row>
    <row r="475" spans="1:9" x14ac:dyDescent="0.2">
      <c r="F475" s="130" t="s">
        <v>1157</v>
      </c>
    </row>
    <row r="477" spans="1:9" x14ac:dyDescent="0.2">
      <c r="A477" s="130" t="s">
        <v>651</v>
      </c>
      <c r="B477" s="130" t="s">
        <v>779</v>
      </c>
      <c r="C477" s="131" t="s">
        <v>1156</v>
      </c>
      <c r="D477" s="130" t="s">
        <v>458</v>
      </c>
      <c r="G477" s="177">
        <v>10303030</v>
      </c>
      <c r="H477" s="132">
        <v>4366800</v>
      </c>
    </row>
    <row r="478" spans="1:9" x14ac:dyDescent="0.2">
      <c r="E478" s="130" t="s">
        <v>322</v>
      </c>
      <c r="G478" s="177">
        <v>10104040</v>
      </c>
      <c r="I478" s="132">
        <v>4366800</v>
      </c>
    </row>
    <row r="479" spans="1:9" x14ac:dyDescent="0.2">
      <c r="F479" s="130" t="s">
        <v>1155</v>
      </c>
    </row>
    <row r="481" spans="1:9" x14ac:dyDescent="0.2">
      <c r="A481" s="130" t="s">
        <v>651</v>
      </c>
      <c r="B481" s="130" t="s">
        <v>779</v>
      </c>
      <c r="C481" s="131" t="s">
        <v>1154</v>
      </c>
      <c r="D481" s="130" t="s">
        <v>458</v>
      </c>
      <c r="G481" s="177">
        <v>10303030</v>
      </c>
      <c r="H481" s="132">
        <v>156600</v>
      </c>
    </row>
    <row r="482" spans="1:9" x14ac:dyDescent="0.2">
      <c r="E482" s="130" t="s">
        <v>322</v>
      </c>
      <c r="G482" s="177">
        <v>10104040</v>
      </c>
      <c r="I482" s="132">
        <v>156600</v>
      </c>
    </row>
    <row r="483" spans="1:9" x14ac:dyDescent="0.2">
      <c r="F483" s="130" t="s">
        <v>1153</v>
      </c>
    </row>
    <row r="485" spans="1:9" x14ac:dyDescent="0.2">
      <c r="A485" s="130" t="s">
        <v>651</v>
      </c>
      <c r="B485" s="130" t="s">
        <v>779</v>
      </c>
      <c r="C485" s="131" t="s">
        <v>1152</v>
      </c>
      <c r="D485" s="130" t="s">
        <v>334</v>
      </c>
      <c r="G485" s="177">
        <v>19901030</v>
      </c>
      <c r="H485" s="132">
        <v>3000000</v>
      </c>
    </row>
    <row r="486" spans="1:9" x14ac:dyDescent="0.2">
      <c r="E486" s="130" t="s">
        <v>322</v>
      </c>
      <c r="G486" s="177">
        <v>10104040</v>
      </c>
      <c r="I486" s="132">
        <v>3000000</v>
      </c>
    </row>
    <row r="487" spans="1:9" x14ac:dyDescent="0.2">
      <c r="F487" s="130" t="s">
        <v>1151</v>
      </c>
    </row>
    <row r="489" spans="1:9" x14ac:dyDescent="0.2">
      <c r="A489" s="130" t="s">
        <v>651</v>
      </c>
      <c r="B489" s="130" t="s">
        <v>779</v>
      </c>
      <c r="C489" s="131" t="s">
        <v>1150</v>
      </c>
      <c r="D489" s="130" t="s">
        <v>328</v>
      </c>
      <c r="G489" s="177">
        <v>10399990</v>
      </c>
      <c r="H489" s="132">
        <v>8500</v>
      </c>
    </row>
    <row r="490" spans="1:9" x14ac:dyDescent="0.2">
      <c r="E490" s="130" t="s">
        <v>322</v>
      </c>
      <c r="G490" s="177">
        <v>10104040</v>
      </c>
      <c r="I490" s="132">
        <v>8044.65</v>
      </c>
    </row>
    <row r="491" spans="1:9" x14ac:dyDescent="0.2">
      <c r="E491" s="130" t="s">
        <v>847</v>
      </c>
      <c r="G491" s="177">
        <v>20201010</v>
      </c>
      <c r="I491" s="132">
        <v>455.35</v>
      </c>
    </row>
    <row r="492" spans="1:9" x14ac:dyDescent="0.2">
      <c r="F492" s="130" t="s">
        <v>1149</v>
      </c>
    </row>
    <row r="494" spans="1:9" x14ac:dyDescent="0.2">
      <c r="A494" s="130" t="s">
        <v>651</v>
      </c>
      <c r="B494" s="130" t="s">
        <v>779</v>
      </c>
      <c r="C494" s="131" t="s">
        <v>1148</v>
      </c>
      <c r="D494" s="130" t="s">
        <v>842</v>
      </c>
      <c r="G494" s="177">
        <v>50299990</v>
      </c>
      <c r="H494" s="132">
        <v>45360</v>
      </c>
    </row>
    <row r="495" spans="1:9" x14ac:dyDescent="0.2">
      <c r="E495" s="130" t="s">
        <v>322</v>
      </c>
      <c r="G495" s="177">
        <v>10104040</v>
      </c>
      <c r="I495" s="132">
        <v>44452.800000000003</v>
      </c>
    </row>
    <row r="496" spans="1:9" x14ac:dyDescent="0.2">
      <c r="E496" s="130" t="s">
        <v>847</v>
      </c>
      <c r="G496" s="177">
        <v>20201010</v>
      </c>
      <c r="I496" s="132">
        <v>907.2</v>
      </c>
    </row>
    <row r="497" spans="1:9" x14ac:dyDescent="0.2">
      <c r="F497" s="130" t="s">
        <v>1147</v>
      </c>
    </row>
    <row r="499" spans="1:9" x14ac:dyDescent="0.2">
      <c r="A499" s="130" t="s">
        <v>651</v>
      </c>
      <c r="B499" s="130" t="s">
        <v>779</v>
      </c>
      <c r="C499" s="131" t="s">
        <v>1146</v>
      </c>
      <c r="D499" s="130" t="s">
        <v>418</v>
      </c>
      <c r="G499" s="177">
        <v>50214990</v>
      </c>
      <c r="H499" s="132">
        <v>10000</v>
      </c>
    </row>
    <row r="500" spans="1:9" x14ac:dyDescent="0.2">
      <c r="E500" s="130" t="s">
        <v>322</v>
      </c>
      <c r="G500" s="177">
        <v>10104040</v>
      </c>
      <c r="I500" s="132">
        <v>10000</v>
      </c>
    </row>
    <row r="501" spans="1:9" x14ac:dyDescent="0.2">
      <c r="F501" s="130" t="s">
        <v>1145</v>
      </c>
    </row>
    <row r="503" spans="1:9" x14ac:dyDescent="0.2">
      <c r="A503" s="130" t="s">
        <v>651</v>
      </c>
      <c r="B503" s="130" t="s">
        <v>779</v>
      </c>
      <c r="C503" s="131" t="s">
        <v>1144</v>
      </c>
      <c r="D503" s="130" t="s">
        <v>334</v>
      </c>
      <c r="G503" s="177">
        <v>19901030</v>
      </c>
      <c r="H503" s="132">
        <v>300000</v>
      </c>
    </row>
    <row r="504" spans="1:9" x14ac:dyDescent="0.2">
      <c r="E504" s="130" t="s">
        <v>322</v>
      </c>
      <c r="G504" s="177">
        <v>10104040</v>
      </c>
      <c r="I504" s="132">
        <v>300000</v>
      </c>
    </row>
    <row r="505" spans="1:9" x14ac:dyDescent="0.2">
      <c r="F505" s="130" t="s">
        <v>1143</v>
      </c>
    </row>
    <row r="507" spans="1:9" x14ac:dyDescent="0.2">
      <c r="A507" s="130" t="s">
        <v>651</v>
      </c>
      <c r="B507" s="130" t="s">
        <v>779</v>
      </c>
      <c r="C507" s="131" t="s">
        <v>1142</v>
      </c>
      <c r="D507" s="130" t="s">
        <v>334</v>
      </c>
      <c r="G507" s="177">
        <v>19901030</v>
      </c>
      <c r="H507" s="132">
        <v>510000</v>
      </c>
    </row>
    <row r="508" spans="1:9" x14ac:dyDescent="0.2">
      <c r="E508" s="130" t="s">
        <v>322</v>
      </c>
      <c r="G508" s="177">
        <v>10104040</v>
      </c>
      <c r="I508" s="132">
        <v>510000</v>
      </c>
    </row>
    <row r="509" spans="1:9" x14ac:dyDescent="0.2">
      <c r="F509" s="130" t="s">
        <v>1141</v>
      </c>
    </row>
    <row r="511" spans="1:9" x14ac:dyDescent="0.2">
      <c r="A511" s="130" t="s">
        <v>651</v>
      </c>
      <c r="B511" s="130" t="s">
        <v>779</v>
      </c>
      <c r="C511" s="131" t="s">
        <v>1140</v>
      </c>
      <c r="D511" s="130" t="s">
        <v>334</v>
      </c>
      <c r="G511" s="177">
        <v>19901030</v>
      </c>
      <c r="H511" s="132">
        <v>918000</v>
      </c>
    </row>
    <row r="512" spans="1:9" x14ac:dyDescent="0.2">
      <c r="E512" s="130" t="s">
        <v>322</v>
      </c>
      <c r="G512" s="177">
        <v>10104040</v>
      </c>
      <c r="I512" s="132">
        <v>918000</v>
      </c>
    </row>
    <row r="513" spans="1:9" x14ac:dyDescent="0.2">
      <c r="F513" s="130" t="s">
        <v>1139</v>
      </c>
    </row>
    <row r="515" spans="1:9" x14ac:dyDescent="0.2">
      <c r="A515" s="130" t="s">
        <v>651</v>
      </c>
      <c r="B515" s="130" t="s">
        <v>779</v>
      </c>
      <c r="C515" s="131" t="s">
        <v>1138</v>
      </c>
      <c r="D515" s="130" t="s">
        <v>334</v>
      </c>
      <c r="G515" s="177">
        <v>19901030</v>
      </c>
      <c r="H515" s="132">
        <v>918000</v>
      </c>
    </row>
    <row r="516" spans="1:9" x14ac:dyDescent="0.2">
      <c r="E516" s="130" t="s">
        <v>322</v>
      </c>
      <c r="G516" s="177">
        <v>10104040</v>
      </c>
      <c r="I516" s="132">
        <v>918000</v>
      </c>
    </row>
    <row r="517" spans="1:9" x14ac:dyDescent="0.2">
      <c r="F517" s="130" t="s">
        <v>1137</v>
      </c>
    </row>
    <row r="519" spans="1:9" x14ac:dyDescent="0.2">
      <c r="A519" s="130" t="s">
        <v>651</v>
      </c>
      <c r="B519" s="130" t="s">
        <v>779</v>
      </c>
      <c r="C519" s="131" t="s">
        <v>1136</v>
      </c>
      <c r="D519" s="130" t="s">
        <v>334</v>
      </c>
      <c r="G519" s="177">
        <v>19901030</v>
      </c>
      <c r="H519" s="132">
        <v>918000</v>
      </c>
    </row>
    <row r="520" spans="1:9" x14ac:dyDescent="0.2">
      <c r="E520" s="130" t="s">
        <v>322</v>
      </c>
      <c r="G520" s="177">
        <v>10104040</v>
      </c>
      <c r="I520" s="132">
        <v>918000</v>
      </c>
    </row>
    <row r="521" spans="1:9" x14ac:dyDescent="0.2">
      <c r="F521" s="130" t="s">
        <v>1135</v>
      </c>
    </row>
    <row r="523" spans="1:9" x14ac:dyDescent="0.2">
      <c r="A523" s="130" t="s">
        <v>651</v>
      </c>
      <c r="B523" s="130" t="s">
        <v>779</v>
      </c>
      <c r="C523" s="131" t="s">
        <v>1134</v>
      </c>
      <c r="D523" s="130" t="s">
        <v>334</v>
      </c>
      <c r="G523" s="177">
        <v>19901030</v>
      </c>
      <c r="H523" s="132">
        <v>918000</v>
      </c>
    </row>
    <row r="524" spans="1:9" x14ac:dyDescent="0.2">
      <c r="E524" s="130" t="s">
        <v>322</v>
      </c>
      <c r="G524" s="177">
        <v>10104040</v>
      </c>
      <c r="I524" s="132">
        <v>918000</v>
      </c>
    </row>
    <row r="525" spans="1:9" x14ac:dyDescent="0.2">
      <c r="F525" s="130" t="s">
        <v>1133</v>
      </c>
    </row>
    <row r="527" spans="1:9" x14ac:dyDescent="0.2">
      <c r="A527" s="130" t="s">
        <v>651</v>
      </c>
      <c r="B527" s="130" t="s">
        <v>779</v>
      </c>
      <c r="C527" s="131" t="s">
        <v>1132</v>
      </c>
      <c r="D527" s="130" t="s">
        <v>334</v>
      </c>
      <c r="G527" s="177">
        <v>19901030</v>
      </c>
      <c r="H527" s="132">
        <v>918000</v>
      </c>
    </row>
    <row r="528" spans="1:9" x14ac:dyDescent="0.2">
      <c r="E528" s="130" t="s">
        <v>322</v>
      </c>
      <c r="G528" s="177">
        <v>10104040</v>
      </c>
      <c r="I528" s="132">
        <v>918000</v>
      </c>
    </row>
    <row r="529" spans="1:9" x14ac:dyDescent="0.2">
      <c r="F529" s="130" t="s">
        <v>1131</v>
      </c>
    </row>
    <row r="531" spans="1:9" x14ac:dyDescent="0.2">
      <c r="A531" s="130" t="s">
        <v>651</v>
      </c>
      <c r="B531" s="130" t="s">
        <v>779</v>
      </c>
      <c r="C531" s="131" t="s">
        <v>1130</v>
      </c>
      <c r="D531" s="130" t="s">
        <v>418</v>
      </c>
      <c r="G531" s="177">
        <v>50214990</v>
      </c>
      <c r="H531" s="132">
        <v>150000</v>
      </c>
    </row>
    <row r="532" spans="1:9" x14ac:dyDescent="0.2">
      <c r="E532" s="130" t="s">
        <v>322</v>
      </c>
      <c r="G532" s="177">
        <v>10104040</v>
      </c>
      <c r="I532" s="132">
        <v>140625</v>
      </c>
    </row>
    <row r="533" spans="1:9" x14ac:dyDescent="0.2">
      <c r="E533" s="130" t="s">
        <v>847</v>
      </c>
      <c r="G533" s="177">
        <v>20201010</v>
      </c>
      <c r="I533" s="132">
        <v>9375</v>
      </c>
    </row>
    <row r="534" spans="1:9" x14ac:dyDescent="0.2">
      <c r="F534" s="130" t="s">
        <v>1129</v>
      </c>
    </row>
    <row r="536" spans="1:9" x14ac:dyDescent="0.2">
      <c r="A536" s="130" t="s">
        <v>651</v>
      </c>
      <c r="B536" s="130" t="s">
        <v>779</v>
      </c>
      <c r="C536" s="131" t="s">
        <v>1128</v>
      </c>
      <c r="D536" s="130" t="s">
        <v>336</v>
      </c>
      <c r="G536" s="177">
        <v>19901040</v>
      </c>
      <c r="H536" s="132">
        <v>22205.88</v>
      </c>
    </row>
    <row r="537" spans="1:9" x14ac:dyDescent="0.2">
      <c r="E537" s="130" t="s">
        <v>322</v>
      </c>
      <c r="G537" s="177">
        <v>10104040</v>
      </c>
      <c r="I537" s="132">
        <v>22205.88</v>
      </c>
    </row>
    <row r="538" spans="1:9" x14ac:dyDescent="0.2">
      <c r="F538" s="130" t="s">
        <v>1127</v>
      </c>
    </row>
    <row r="540" spans="1:9" x14ac:dyDescent="0.2">
      <c r="A540" s="130" t="s">
        <v>651</v>
      </c>
      <c r="B540" s="130" t="s">
        <v>779</v>
      </c>
      <c r="C540" s="131" t="s">
        <v>1126</v>
      </c>
      <c r="D540" s="130" t="s">
        <v>414</v>
      </c>
      <c r="G540" s="177">
        <v>50211990</v>
      </c>
      <c r="H540" s="132">
        <v>6841.5</v>
      </c>
    </row>
    <row r="541" spans="1:9" x14ac:dyDescent="0.2">
      <c r="E541" s="130" t="s">
        <v>322</v>
      </c>
      <c r="G541" s="177">
        <v>10104040</v>
      </c>
      <c r="I541" s="132">
        <v>6841.5</v>
      </c>
    </row>
    <row r="542" spans="1:9" x14ac:dyDescent="0.2">
      <c r="F542" s="130" t="s">
        <v>1125</v>
      </c>
    </row>
    <row r="544" spans="1:9" x14ac:dyDescent="0.2">
      <c r="A544" s="130" t="s">
        <v>651</v>
      </c>
      <c r="B544" s="130" t="s">
        <v>779</v>
      </c>
      <c r="C544" s="131" t="s">
        <v>1124</v>
      </c>
      <c r="D544" s="130" t="s">
        <v>418</v>
      </c>
      <c r="G544" s="177">
        <v>50214990</v>
      </c>
      <c r="H544" s="132">
        <v>50000</v>
      </c>
    </row>
    <row r="545" spans="1:9" x14ac:dyDescent="0.2">
      <c r="E545" s="130" t="s">
        <v>322</v>
      </c>
      <c r="G545" s="177">
        <v>10104040</v>
      </c>
      <c r="I545" s="132">
        <v>46875</v>
      </c>
    </row>
    <row r="546" spans="1:9" x14ac:dyDescent="0.2">
      <c r="E546" s="130" t="s">
        <v>847</v>
      </c>
      <c r="G546" s="177">
        <v>20201010</v>
      </c>
      <c r="I546" s="132">
        <v>3125</v>
      </c>
    </row>
    <row r="547" spans="1:9" x14ac:dyDescent="0.2">
      <c r="F547" s="130" t="s">
        <v>1123</v>
      </c>
    </row>
    <row r="549" spans="1:9" x14ac:dyDescent="0.2">
      <c r="A549" s="130" t="s">
        <v>651</v>
      </c>
      <c r="B549" s="130" t="s">
        <v>779</v>
      </c>
      <c r="C549" s="131" t="s">
        <v>1122</v>
      </c>
      <c r="D549" s="130" t="s">
        <v>336</v>
      </c>
      <c r="G549" s="177">
        <v>19901040</v>
      </c>
      <c r="H549" s="132">
        <v>17311</v>
      </c>
    </row>
    <row r="550" spans="1:9" x14ac:dyDescent="0.2">
      <c r="E550" s="130" t="s">
        <v>322</v>
      </c>
      <c r="G550" s="177">
        <v>10104040</v>
      </c>
      <c r="I550" s="132">
        <v>17311</v>
      </c>
    </row>
    <row r="551" spans="1:9" x14ac:dyDescent="0.2">
      <c r="F551" s="130" t="s">
        <v>1121</v>
      </c>
    </row>
    <row r="553" spans="1:9" x14ac:dyDescent="0.2">
      <c r="A553" s="130" t="s">
        <v>651</v>
      </c>
      <c r="B553" s="130" t="s">
        <v>779</v>
      </c>
      <c r="C553" s="131" t="s">
        <v>1120</v>
      </c>
      <c r="D553" s="130" t="s">
        <v>334</v>
      </c>
      <c r="G553" s="177">
        <v>19901030</v>
      </c>
      <c r="H553" s="132">
        <v>6000</v>
      </c>
    </row>
    <row r="554" spans="1:9" x14ac:dyDescent="0.2">
      <c r="E554" s="130" t="s">
        <v>322</v>
      </c>
      <c r="G554" s="177">
        <v>10104040</v>
      </c>
      <c r="I554" s="132">
        <v>6000</v>
      </c>
    </row>
    <row r="555" spans="1:9" x14ac:dyDescent="0.2">
      <c r="F555" s="130" t="s">
        <v>1119</v>
      </c>
    </row>
    <row r="557" spans="1:9" x14ac:dyDescent="0.2">
      <c r="A557" s="130" t="s">
        <v>651</v>
      </c>
      <c r="B557" s="130" t="s">
        <v>779</v>
      </c>
      <c r="C557" s="131" t="s">
        <v>1118</v>
      </c>
      <c r="D557" s="130" t="s">
        <v>334</v>
      </c>
      <c r="G557" s="177">
        <v>19901030</v>
      </c>
      <c r="H557" s="132">
        <v>184000</v>
      </c>
    </row>
    <row r="558" spans="1:9" x14ac:dyDescent="0.2">
      <c r="E558" s="130" t="s">
        <v>322</v>
      </c>
      <c r="G558" s="177">
        <v>10104040</v>
      </c>
      <c r="I558" s="132">
        <v>184000</v>
      </c>
    </row>
    <row r="559" spans="1:9" x14ac:dyDescent="0.2">
      <c r="F559" s="130" t="s">
        <v>1117</v>
      </c>
    </row>
    <row r="561" spans="1:9" x14ac:dyDescent="0.2">
      <c r="A561" s="130" t="s">
        <v>651</v>
      </c>
      <c r="B561" s="130" t="s">
        <v>779</v>
      </c>
      <c r="C561" s="131" t="s">
        <v>1116</v>
      </c>
      <c r="D561" s="130" t="s">
        <v>334</v>
      </c>
      <c r="G561" s="177">
        <v>19901030</v>
      </c>
      <c r="H561" s="132">
        <v>600000</v>
      </c>
    </row>
    <row r="562" spans="1:9" x14ac:dyDescent="0.2">
      <c r="E562" s="130" t="s">
        <v>322</v>
      </c>
      <c r="G562" s="177">
        <v>10104040</v>
      </c>
      <c r="I562" s="132">
        <v>600000</v>
      </c>
    </row>
    <row r="563" spans="1:9" x14ac:dyDescent="0.2">
      <c r="F563" s="130" t="s">
        <v>1115</v>
      </c>
    </row>
    <row r="565" spans="1:9" x14ac:dyDescent="0.2">
      <c r="A565" s="130" t="s">
        <v>651</v>
      </c>
      <c r="B565" s="130" t="s">
        <v>779</v>
      </c>
      <c r="C565" s="131" t="s">
        <v>1114</v>
      </c>
      <c r="D565" s="130" t="s">
        <v>334</v>
      </c>
      <c r="G565" s="177">
        <v>19901030</v>
      </c>
      <c r="H565" s="132">
        <v>400000</v>
      </c>
    </row>
    <row r="566" spans="1:9" x14ac:dyDescent="0.2">
      <c r="E566" s="130" t="s">
        <v>322</v>
      </c>
      <c r="G566" s="177">
        <v>10104040</v>
      </c>
      <c r="I566" s="132">
        <v>400000</v>
      </c>
    </row>
    <row r="567" spans="1:9" x14ac:dyDescent="0.2">
      <c r="F567" s="130" t="s">
        <v>1113</v>
      </c>
    </row>
    <row r="569" spans="1:9" x14ac:dyDescent="0.2">
      <c r="A569" s="130" t="s">
        <v>651</v>
      </c>
      <c r="B569" s="130" t="s">
        <v>779</v>
      </c>
      <c r="C569" s="131" t="s">
        <v>1112</v>
      </c>
      <c r="D569" s="130" t="s">
        <v>334</v>
      </c>
      <c r="G569" s="177">
        <v>19901030</v>
      </c>
      <c r="H569" s="132">
        <v>438000</v>
      </c>
    </row>
    <row r="570" spans="1:9" x14ac:dyDescent="0.2">
      <c r="E570" s="130" t="s">
        <v>322</v>
      </c>
      <c r="G570" s="177">
        <v>10104040</v>
      </c>
      <c r="I570" s="132">
        <v>438000</v>
      </c>
    </row>
    <row r="571" spans="1:9" x14ac:dyDescent="0.2">
      <c r="F571" s="130" t="s">
        <v>1111</v>
      </c>
    </row>
    <row r="573" spans="1:9" x14ac:dyDescent="0.2">
      <c r="A573" s="130" t="s">
        <v>651</v>
      </c>
      <c r="B573" s="130" t="s">
        <v>779</v>
      </c>
      <c r="C573" s="131" t="s">
        <v>1110</v>
      </c>
      <c r="D573" s="130" t="s">
        <v>334</v>
      </c>
      <c r="G573" s="177">
        <v>19901030</v>
      </c>
      <c r="H573" s="132">
        <v>284000</v>
      </c>
    </row>
    <row r="574" spans="1:9" x14ac:dyDescent="0.2">
      <c r="E574" s="130" t="s">
        <v>322</v>
      </c>
      <c r="G574" s="177">
        <v>10104040</v>
      </c>
      <c r="I574" s="132">
        <v>284000</v>
      </c>
    </row>
    <row r="575" spans="1:9" x14ac:dyDescent="0.2">
      <c r="F575" s="130" t="s">
        <v>1109</v>
      </c>
    </row>
    <row r="577" spans="1:9" x14ac:dyDescent="0.2">
      <c r="A577" s="130" t="s">
        <v>651</v>
      </c>
      <c r="B577" s="130" t="s">
        <v>779</v>
      </c>
      <c r="C577" s="131" t="s">
        <v>1108</v>
      </c>
      <c r="D577" s="130" t="s">
        <v>334</v>
      </c>
      <c r="G577" s="177">
        <v>19901030</v>
      </c>
      <c r="H577" s="132">
        <v>500000</v>
      </c>
    </row>
    <row r="578" spans="1:9" x14ac:dyDescent="0.2">
      <c r="E578" s="130" t="s">
        <v>322</v>
      </c>
      <c r="G578" s="177">
        <v>10104040</v>
      </c>
      <c r="I578" s="132">
        <v>500000</v>
      </c>
    </row>
    <row r="579" spans="1:9" x14ac:dyDescent="0.2">
      <c r="F579" s="130" t="s">
        <v>1107</v>
      </c>
    </row>
    <row r="581" spans="1:9" x14ac:dyDescent="0.2">
      <c r="A581" s="130" t="s">
        <v>651</v>
      </c>
      <c r="B581" s="130" t="s">
        <v>779</v>
      </c>
      <c r="C581" s="131" t="s">
        <v>1106</v>
      </c>
      <c r="D581" s="130" t="s">
        <v>334</v>
      </c>
      <c r="G581" s="177">
        <v>19901030</v>
      </c>
      <c r="H581" s="132">
        <v>700550</v>
      </c>
    </row>
    <row r="582" spans="1:9" x14ac:dyDescent="0.2">
      <c r="E582" s="130" t="s">
        <v>322</v>
      </c>
      <c r="G582" s="177">
        <v>10104040</v>
      </c>
      <c r="I582" s="132">
        <v>700550</v>
      </c>
    </row>
    <row r="583" spans="1:9" x14ac:dyDescent="0.2">
      <c r="F583" s="130" t="s">
        <v>1105</v>
      </c>
    </row>
    <row r="585" spans="1:9" x14ac:dyDescent="0.2">
      <c r="A585" s="130" t="s">
        <v>651</v>
      </c>
      <c r="B585" s="130" t="s">
        <v>779</v>
      </c>
      <c r="C585" s="131" t="s">
        <v>1104</v>
      </c>
      <c r="D585" s="130" t="s">
        <v>418</v>
      </c>
      <c r="G585" s="177">
        <v>50214990</v>
      </c>
      <c r="H585" s="132">
        <v>50000</v>
      </c>
    </row>
    <row r="586" spans="1:9" x14ac:dyDescent="0.2">
      <c r="E586" s="130" t="s">
        <v>322</v>
      </c>
      <c r="G586" s="177">
        <v>10104040</v>
      </c>
      <c r="I586" s="132">
        <v>48500</v>
      </c>
    </row>
    <row r="587" spans="1:9" x14ac:dyDescent="0.2">
      <c r="E587" s="130" t="s">
        <v>847</v>
      </c>
      <c r="G587" s="177">
        <v>20201010</v>
      </c>
      <c r="I587" s="132">
        <v>1500</v>
      </c>
    </row>
    <row r="588" spans="1:9" x14ac:dyDescent="0.2">
      <c r="F588" s="130" t="s">
        <v>1103</v>
      </c>
    </row>
    <row r="590" spans="1:9" x14ac:dyDescent="0.2">
      <c r="A590" s="130" t="s">
        <v>651</v>
      </c>
      <c r="B590" s="130" t="s">
        <v>779</v>
      </c>
      <c r="C590" s="131" t="s">
        <v>1102</v>
      </c>
      <c r="D590" s="130" t="s">
        <v>418</v>
      </c>
      <c r="G590" s="177">
        <v>50214990</v>
      </c>
      <c r="H590" s="132">
        <v>150000</v>
      </c>
    </row>
    <row r="591" spans="1:9" x14ac:dyDescent="0.2">
      <c r="E591" s="130" t="s">
        <v>322</v>
      </c>
      <c r="G591" s="177">
        <v>10104040</v>
      </c>
      <c r="I591" s="132">
        <v>140625</v>
      </c>
    </row>
    <row r="592" spans="1:9" x14ac:dyDescent="0.2">
      <c r="E592" s="130" t="s">
        <v>847</v>
      </c>
      <c r="G592" s="177">
        <v>20201010</v>
      </c>
      <c r="I592" s="132">
        <v>9375</v>
      </c>
    </row>
    <row r="593" spans="1:9" x14ac:dyDescent="0.2">
      <c r="F593" s="130" t="s">
        <v>1101</v>
      </c>
    </row>
    <row r="595" spans="1:9" x14ac:dyDescent="0.2">
      <c r="A595" s="130" t="s">
        <v>651</v>
      </c>
      <c r="B595" s="130" t="s">
        <v>779</v>
      </c>
      <c r="C595" s="131" t="s">
        <v>1100</v>
      </c>
      <c r="D595" s="130" t="s">
        <v>418</v>
      </c>
      <c r="G595" s="177">
        <v>50214990</v>
      </c>
      <c r="H595" s="132">
        <v>50000</v>
      </c>
    </row>
    <row r="596" spans="1:9" x14ac:dyDescent="0.2">
      <c r="E596" s="130" t="s">
        <v>322</v>
      </c>
      <c r="G596" s="177">
        <v>10104040</v>
      </c>
      <c r="I596" s="132">
        <v>46875</v>
      </c>
    </row>
    <row r="597" spans="1:9" x14ac:dyDescent="0.2">
      <c r="E597" s="130" t="s">
        <v>847</v>
      </c>
      <c r="G597" s="177">
        <v>20201010</v>
      </c>
      <c r="I597" s="132">
        <v>3125</v>
      </c>
    </row>
    <row r="598" spans="1:9" x14ac:dyDescent="0.2">
      <c r="F598" s="130" t="s">
        <v>1099</v>
      </c>
    </row>
    <row r="600" spans="1:9" x14ac:dyDescent="0.2">
      <c r="A600" s="130" t="s">
        <v>651</v>
      </c>
      <c r="B600" s="130" t="s">
        <v>779</v>
      </c>
      <c r="C600" s="131" t="s">
        <v>1098</v>
      </c>
      <c r="D600" s="130" t="s">
        <v>334</v>
      </c>
      <c r="G600" s="177">
        <v>19901030</v>
      </c>
      <c r="H600" s="132">
        <v>200000</v>
      </c>
    </row>
    <row r="601" spans="1:9" x14ac:dyDescent="0.2">
      <c r="E601" s="130" t="s">
        <v>322</v>
      </c>
      <c r="G601" s="177">
        <v>10104040</v>
      </c>
      <c r="I601" s="132">
        <v>200000</v>
      </c>
    </row>
    <row r="602" spans="1:9" x14ac:dyDescent="0.2">
      <c r="F602" s="130" t="s">
        <v>1097</v>
      </c>
    </row>
    <row r="604" spans="1:9" x14ac:dyDescent="0.2">
      <c r="A604" s="130" t="s">
        <v>651</v>
      </c>
      <c r="B604" s="130" t="s">
        <v>779</v>
      </c>
      <c r="C604" s="131" t="s">
        <v>1096</v>
      </c>
      <c r="D604" s="130" t="s">
        <v>405</v>
      </c>
      <c r="G604" s="177">
        <v>50204010</v>
      </c>
      <c r="H604" s="132">
        <v>6613.45</v>
      </c>
    </row>
    <row r="605" spans="1:9" x14ac:dyDescent="0.2">
      <c r="E605" s="130" t="s">
        <v>322</v>
      </c>
      <c r="G605" s="177">
        <v>10104040</v>
      </c>
      <c r="I605" s="132">
        <v>6348.91</v>
      </c>
    </row>
    <row r="606" spans="1:9" x14ac:dyDescent="0.2">
      <c r="E606" s="130" t="s">
        <v>847</v>
      </c>
      <c r="G606" s="177">
        <v>20201010</v>
      </c>
      <c r="I606" s="132">
        <v>264.54000000000002</v>
      </c>
    </row>
    <row r="607" spans="1:9" x14ac:dyDescent="0.2">
      <c r="F607" s="130" t="s">
        <v>1095</v>
      </c>
    </row>
    <row r="609" spans="1:9" x14ac:dyDescent="0.2">
      <c r="A609" s="130" t="s">
        <v>651</v>
      </c>
      <c r="B609" s="130" t="s">
        <v>779</v>
      </c>
      <c r="C609" s="131" t="s">
        <v>1094</v>
      </c>
      <c r="D609" s="130" t="s">
        <v>418</v>
      </c>
      <c r="G609" s="177">
        <v>50214990</v>
      </c>
      <c r="H609" s="132">
        <v>150000</v>
      </c>
    </row>
    <row r="610" spans="1:9" x14ac:dyDescent="0.2">
      <c r="E610" s="130" t="s">
        <v>322</v>
      </c>
      <c r="G610" s="177">
        <v>10104040</v>
      </c>
      <c r="I610" s="132">
        <v>145500</v>
      </c>
    </row>
    <row r="611" spans="1:9" x14ac:dyDescent="0.2">
      <c r="E611" s="130" t="s">
        <v>847</v>
      </c>
      <c r="G611" s="177">
        <v>20201010</v>
      </c>
      <c r="I611" s="132">
        <v>4500</v>
      </c>
    </row>
    <row r="612" spans="1:9" x14ac:dyDescent="0.2">
      <c r="F612" s="130" t="s">
        <v>1093</v>
      </c>
    </row>
    <row r="614" spans="1:9" x14ac:dyDescent="0.2">
      <c r="A614" s="130" t="s">
        <v>651</v>
      </c>
      <c r="B614" s="130" t="s">
        <v>779</v>
      </c>
      <c r="C614" s="131" t="s">
        <v>1092</v>
      </c>
      <c r="D614" s="130" t="s">
        <v>418</v>
      </c>
      <c r="G614" s="177">
        <v>50214990</v>
      </c>
      <c r="H614" s="132">
        <v>15000</v>
      </c>
    </row>
    <row r="615" spans="1:9" x14ac:dyDescent="0.2">
      <c r="E615" s="130" t="s">
        <v>322</v>
      </c>
      <c r="G615" s="177">
        <v>10104040</v>
      </c>
      <c r="I615" s="132">
        <v>15000</v>
      </c>
    </row>
    <row r="616" spans="1:9" x14ac:dyDescent="0.2">
      <c r="F616" s="130" t="s">
        <v>1091</v>
      </c>
    </row>
    <row r="618" spans="1:9" x14ac:dyDescent="0.2">
      <c r="A618" s="130" t="s">
        <v>651</v>
      </c>
      <c r="B618" s="130" t="s">
        <v>779</v>
      </c>
      <c r="C618" s="131" t="s">
        <v>1090</v>
      </c>
      <c r="D618" s="130" t="s">
        <v>418</v>
      </c>
      <c r="G618" s="177">
        <v>50214990</v>
      </c>
      <c r="H618" s="132">
        <v>50000</v>
      </c>
    </row>
    <row r="619" spans="1:9" x14ac:dyDescent="0.2">
      <c r="E619" s="130" t="s">
        <v>322</v>
      </c>
      <c r="G619" s="177">
        <v>10104040</v>
      </c>
      <c r="I619" s="132">
        <v>50000</v>
      </c>
    </row>
    <row r="620" spans="1:9" x14ac:dyDescent="0.2">
      <c r="F620" s="130" t="s">
        <v>1089</v>
      </c>
    </row>
    <row r="622" spans="1:9" x14ac:dyDescent="0.2">
      <c r="A622" s="130" t="s">
        <v>651</v>
      </c>
      <c r="B622" s="130" t="s">
        <v>779</v>
      </c>
      <c r="C622" s="131" t="s">
        <v>1088</v>
      </c>
      <c r="D622" s="130" t="s">
        <v>418</v>
      </c>
      <c r="G622" s="177">
        <v>50214990</v>
      </c>
      <c r="H622" s="132">
        <v>50000</v>
      </c>
    </row>
    <row r="623" spans="1:9" x14ac:dyDescent="0.2">
      <c r="E623" s="130" t="s">
        <v>322</v>
      </c>
      <c r="G623" s="177">
        <v>10104040</v>
      </c>
      <c r="I623" s="132">
        <v>46875</v>
      </c>
    </row>
    <row r="624" spans="1:9" x14ac:dyDescent="0.2">
      <c r="E624" s="130" t="s">
        <v>847</v>
      </c>
      <c r="G624" s="177">
        <v>20201010</v>
      </c>
      <c r="I624" s="132">
        <v>3125</v>
      </c>
    </row>
    <row r="625" spans="1:9" x14ac:dyDescent="0.2">
      <c r="F625" s="130" t="s">
        <v>1087</v>
      </c>
    </row>
    <row r="627" spans="1:9" x14ac:dyDescent="0.2">
      <c r="A627" s="130" t="s">
        <v>651</v>
      </c>
      <c r="B627" s="130" t="s">
        <v>779</v>
      </c>
      <c r="C627" s="131" t="s">
        <v>1086</v>
      </c>
      <c r="D627" s="130" t="s">
        <v>418</v>
      </c>
      <c r="G627" s="177">
        <v>50214990</v>
      </c>
      <c r="H627" s="132">
        <v>30000</v>
      </c>
    </row>
    <row r="628" spans="1:9" x14ac:dyDescent="0.2">
      <c r="E628" s="130" t="s">
        <v>322</v>
      </c>
      <c r="G628" s="177">
        <v>10104040</v>
      </c>
      <c r="I628" s="132">
        <v>29100</v>
      </c>
    </row>
    <row r="629" spans="1:9" x14ac:dyDescent="0.2">
      <c r="E629" s="130" t="s">
        <v>847</v>
      </c>
      <c r="G629" s="177">
        <v>20201010</v>
      </c>
      <c r="I629" s="132">
        <v>900</v>
      </c>
    </row>
    <row r="630" spans="1:9" x14ac:dyDescent="0.2">
      <c r="F630" s="130" t="s">
        <v>1085</v>
      </c>
    </row>
    <row r="632" spans="1:9" x14ac:dyDescent="0.2">
      <c r="A632" s="130" t="s">
        <v>651</v>
      </c>
      <c r="B632" s="130" t="s">
        <v>779</v>
      </c>
      <c r="C632" s="131" t="s">
        <v>1084</v>
      </c>
      <c r="D632" s="130" t="s">
        <v>418</v>
      </c>
      <c r="G632" s="177">
        <v>50214990</v>
      </c>
      <c r="H632" s="132">
        <v>40000</v>
      </c>
    </row>
    <row r="633" spans="1:9" x14ac:dyDescent="0.2">
      <c r="E633" s="130" t="s">
        <v>322</v>
      </c>
      <c r="G633" s="177">
        <v>10104040</v>
      </c>
      <c r="I633" s="132">
        <v>38800</v>
      </c>
    </row>
    <row r="634" spans="1:9" x14ac:dyDescent="0.2">
      <c r="E634" s="130" t="s">
        <v>847</v>
      </c>
      <c r="G634" s="177">
        <v>20201010</v>
      </c>
      <c r="I634" s="132">
        <v>1200</v>
      </c>
    </row>
    <row r="635" spans="1:9" x14ac:dyDescent="0.2">
      <c r="F635" s="130" t="s">
        <v>1083</v>
      </c>
    </row>
    <row r="637" spans="1:9" x14ac:dyDescent="0.2">
      <c r="A637" s="130" t="s">
        <v>651</v>
      </c>
      <c r="B637" s="130" t="s">
        <v>779</v>
      </c>
      <c r="C637" s="131" t="s">
        <v>1082</v>
      </c>
      <c r="D637" s="130" t="s">
        <v>418</v>
      </c>
      <c r="G637" s="177">
        <v>50214990</v>
      </c>
      <c r="H637" s="132">
        <v>50000</v>
      </c>
    </row>
    <row r="638" spans="1:9" x14ac:dyDescent="0.2">
      <c r="E638" s="130" t="s">
        <v>322</v>
      </c>
      <c r="G638" s="177">
        <v>10104040</v>
      </c>
      <c r="I638" s="132">
        <v>48500</v>
      </c>
    </row>
    <row r="639" spans="1:9" x14ac:dyDescent="0.2">
      <c r="E639" s="130" t="s">
        <v>847</v>
      </c>
      <c r="G639" s="177">
        <v>20201010</v>
      </c>
      <c r="I639" s="132">
        <v>1500</v>
      </c>
    </row>
    <row r="640" spans="1:9" x14ac:dyDescent="0.2">
      <c r="F640" s="130" t="s">
        <v>1081</v>
      </c>
    </row>
    <row r="642" spans="1:9" x14ac:dyDescent="0.2">
      <c r="A642" s="130" t="s">
        <v>651</v>
      </c>
      <c r="B642" s="130" t="s">
        <v>1080</v>
      </c>
      <c r="C642" s="131" t="s">
        <v>1079</v>
      </c>
      <c r="D642" s="130" t="s">
        <v>456</v>
      </c>
      <c r="G642" s="177">
        <v>10303010</v>
      </c>
      <c r="H642" s="132">
        <v>2300000</v>
      </c>
    </row>
    <row r="643" spans="1:9" x14ac:dyDescent="0.2">
      <c r="E643" s="130" t="s">
        <v>322</v>
      </c>
      <c r="G643" s="177">
        <v>10104040</v>
      </c>
      <c r="I643" s="132">
        <v>2300000</v>
      </c>
    </row>
    <row r="644" spans="1:9" x14ac:dyDescent="0.2">
      <c r="F644" s="130" t="s">
        <v>1078</v>
      </c>
    </row>
    <row r="646" spans="1:9" x14ac:dyDescent="0.2">
      <c r="A646" s="130" t="s">
        <v>651</v>
      </c>
      <c r="B646" s="130" t="s">
        <v>685</v>
      </c>
      <c r="C646" s="131" t="s">
        <v>1077</v>
      </c>
      <c r="D646" s="130" t="s">
        <v>418</v>
      </c>
      <c r="G646" s="177">
        <v>50214990</v>
      </c>
      <c r="H646" s="132">
        <v>25000</v>
      </c>
    </row>
    <row r="647" spans="1:9" x14ac:dyDescent="0.2">
      <c r="E647" s="130" t="s">
        <v>322</v>
      </c>
      <c r="G647" s="177">
        <v>10104040</v>
      </c>
      <c r="I647" s="132">
        <v>24250</v>
      </c>
    </row>
    <row r="648" spans="1:9" x14ac:dyDescent="0.2">
      <c r="E648" s="130" t="s">
        <v>847</v>
      </c>
      <c r="G648" s="177">
        <v>20201010</v>
      </c>
      <c r="I648" s="132">
        <v>750</v>
      </c>
    </row>
    <row r="649" spans="1:9" x14ac:dyDescent="0.2">
      <c r="F649" s="130" t="s">
        <v>1076</v>
      </c>
    </row>
    <row r="651" spans="1:9" x14ac:dyDescent="0.2">
      <c r="A651" s="130" t="s">
        <v>651</v>
      </c>
      <c r="B651" s="130" t="s">
        <v>685</v>
      </c>
      <c r="C651" s="131" t="s">
        <v>1075</v>
      </c>
      <c r="D651" s="130" t="s">
        <v>844</v>
      </c>
      <c r="G651" s="177">
        <v>50202010</v>
      </c>
      <c r="H651" s="132">
        <v>3309</v>
      </c>
    </row>
    <row r="652" spans="1:9" x14ac:dyDescent="0.2">
      <c r="D652" s="130" t="s">
        <v>570</v>
      </c>
      <c r="G652" s="177">
        <v>50203050</v>
      </c>
      <c r="H652" s="132">
        <v>57165.120000000003</v>
      </c>
    </row>
    <row r="653" spans="1:9" x14ac:dyDescent="0.2">
      <c r="D653" s="130" t="s">
        <v>574</v>
      </c>
      <c r="G653" s="177">
        <v>50203070</v>
      </c>
      <c r="H653" s="132">
        <v>1552.5</v>
      </c>
    </row>
    <row r="654" spans="1:9" x14ac:dyDescent="0.2">
      <c r="D654" s="130" t="s">
        <v>576</v>
      </c>
      <c r="G654" s="177">
        <v>50203080</v>
      </c>
      <c r="H654" s="132">
        <v>600</v>
      </c>
    </row>
    <row r="655" spans="1:9" x14ac:dyDescent="0.2">
      <c r="D655" s="130" t="s">
        <v>842</v>
      </c>
      <c r="G655" s="177">
        <v>50299990</v>
      </c>
      <c r="H655" s="132">
        <v>5176</v>
      </c>
    </row>
    <row r="656" spans="1:9" x14ac:dyDescent="0.2">
      <c r="E656" s="130" t="s">
        <v>322</v>
      </c>
      <c r="G656" s="177">
        <v>10104040</v>
      </c>
      <c r="I656" s="132">
        <v>67802.62</v>
      </c>
    </row>
    <row r="657" spans="1:9" x14ac:dyDescent="0.2">
      <c r="F657" s="130" t="s">
        <v>1074</v>
      </c>
    </row>
    <row r="659" spans="1:9" x14ac:dyDescent="0.2">
      <c r="A659" s="130" t="s">
        <v>651</v>
      </c>
      <c r="B659" s="130" t="s">
        <v>685</v>
      </c>
      <c r="C659" s="131" t="s">
        <v>1073</v>
      </c>
      <c r="D659" s="130" t="s">
        <v>418</v>
      </c>
      <c r="G659" s="177">
        <v>50214990</v>
      </c>
      <c r="H659" s="132">
        <v>150000</v>
      </c>
    </row>
    <row r="660" spans="1:9" x14ac:dyDescent="0.2">
      <c r="E660" s="130" t="s">
        <v>322</v>
      </c>
      <c r="G660" s="177">
        <v>10104040</v>
      </c>
      <c r="I660" s="132">
        <v>140625</v>
      </c>
    </row>
    <row r="661" spans="1:9" x14ac:dyDescent="0.2">
      <c r="E661" s="130" t="s">
        <v>847</v>
      </c>
      <c r="G661" s="177">
        <v>20201010</v>
      </c>
      <c r="I661" s="132">
        <v>9375</v>
      </c>
    </row>
    <row r="662" spans="1:9" x14ac:dyDescent="0.2">
      <c r="F662" s="130" t="s">
        <v>1072</v>
      </c>
    </row>
    <row r="664" spans="1:9" x14ac:dyDescent="0.2">
      <c r="A664" s="130" t="s">
        <v>651</v>
      </c>
      <c r="B664" s="130" t="s">
        <v>685</v>
      </c>
      <c r="C664" s="131" t="s">
        <v>1071</v>
      </c>
      <c r="D664" s="130" t="s">
        <v>336</v>
      </c>
      <c r="G664" s="177">
        <v>19901040</v>
      </c>
      <c r="H664" s="132">
        <v>16500</v>
      </c>
    </row>
    <row r="665" spans="1:9" x14ac:dyDescent="0.2">
      <c r="E665" s="130" t="s">
        <v>322</v>
      </c>
      <c r="G665" s="177">
        <v>10104040</v>
      </c>
      <c r="I665" s="132">
        <v>16500</v>
      </c>
    </row>
    <row r="666" spans="1:9" x14ac:dyDescent="0.2">
      <c r="F666" s="130" t="s">
        <v>1070</v>
      </c>
    </row>
    <row r="668" spans="1:9" x14ac:dyDescent="0.2">
      <c r="A668" s="130" t="s">
        <v>651</v>
      </c>
      <c r="B668" s="130" t="s">
        <v>685</v>
      </c>
      <c r="C668" s="131" t="s">
        <v>1069</v>
      </c>
      <c r="D668" s="130" t="s">
        <v>872</v>
      </c>
      <c r="G668" s="177">
        <v>50205020</v>
      </c>
      <c r="H668" s="132">
        <v>1335.44</v>
      </c>
    </row>
    <row r="669" spans="1:9" x14ac:dyDescent="0.2">
      <c r="E669" s="130" t="s">
        <v>322</v>
      </c>
      <c r="G669" s="177">
        <v>10104040</v>
      </c>
      <c r="I669" s="132">
        <v>1251.98</v>
      </c>
    </row>
    <row r="670" spans="1:9" x14ac:dyDescent="0.2">
      <c r="E670" s="130" t="s">
        <v>847</v>
      </c>
      <c r="G670" s="177">
        <v>20201010</v>
      </c>
      <c r="I670" s="132">
        <v>83.46</v>
      </c>
    </row>
    <row r="671" spans="1:9" x14ac:dyDescent="0.2">
      <c r="F671" s="130" t="s">
        <v>1068</v>
      </c>
    </row>
    <row r="673" spans="1:9" x14ac:dyDescent="0.2">
      <c r="A673" s="130" t="s">
        <v>651</v>
      </c>
      <c r="B673" s="130" t="s">
        <v>685</v>
      </c>
      <c r="C673" s="131" t="s">
        <v>1067</v>
      </c>
      <c r="D673" s="130" t="s">
        <v>418</v>
      </c>
      <c r="G673" s="177">
        <v>50214990</v>
      </c>
      <c r="H673" s="132">
        <v>100000</v>
      </c>
    </row>
    <row r="674" spans="1:9" x14ac:dyDescent="0.2">
      <c r="E674" s="130" t="s">
        <v>322</v>
      </c>
      <c r="G674" s="177">
        <v>10104040</v>
      </c>
      <c r="I674" s="132">
        <v>100000</v>
      </c>
    </row>
    <row r="675" spans="1:9" x14ac:dyDescent="0.2">
      <c r="F675" s="130" t="s">
        <v>1066</v>
      </c>
    </row>
    <row r="677" spans="1:9" x14ac:dyDescent="0.2">
      <c r="A677" s="130" t="s">
        <v>651</v>
      </c>
      <c r="B677" s="130" t="s">
        <v>685</v>
      </c>
      <c r="C677" s="131" t="s">
        <v>1065</v>
      </c>
      <c r="D677" s="130" t="s">
        <v>414</v>
      </c>
      <c r="G677" s="177">
        <v>50211990</v>
      </c>
      <c r="H677" s="132">
        <v>6498.39</v>
      </c>
    </row>
    <row r="678" spans="1:9" x14ac:dyDescent="0.2">
      <c r="E678" s="130" t="s">
        <v>322</v>
      </c>
      <c r="G678" s="177">
        <v>10104040</v>
      </c>
      <c r="I678" s="132">
        <v>6498.39</v>
      </c>
    </row>
    <row r="679" spans="1:9" x14ac:dyDescent="0.2">
      <c r="F679" s="130" t="s">
        <v>1064</v>
      </c>
    </row>
    <row r="681" spans="1:9" x14ac:dyDescent="0.2">
      <c r="A681" s="130" t="s">
        <v>651</v>
      </c>
      <c r="B681" s="130" t="s">
        <v>685</v>
      </c>
      <c r="C681" s="131" t="s">
        <v>1063</v>
      </c>
      <c r="D681" s="130" t="s">
        <v>414</v>
      </c>
      <c r="G681" s="177">
        <v>50211990</v>
      </c>
      <c r="H681" s="132">
        <v>16787.5</v>
      </c>
    </row>
    <row r="682" spans="1:9" x14ac:dyDescent="0.2">
      <c r="E682" s="130" t="s">
        <v>322</v>
      </c>
      <c r="G682" s="177">
        <v>10104040</v>
      </c>
      <c r="I682" s="132">
        <v>16787.5</v>
      </c>
    </row>
    <row r="683" spans="1:9" x14ac:dyDescent="0.2">
      <c r="F683" s="130" t="s">
        <v>1062</v>
      </c>
    </row>
    <row r="685" spans="1:9" x14ac:dyDescent="0.2">
      <c r="A685" s="130" t="s">
        <v>651</v>
      </c>
      <c r="B685" s="130" t="s">
        <v>685</v>
      </c>
      <c r="C685" s="131" t="s">
        <v>1061</v>
      </c>
      <c r="D685" s="130" t="s">
        <v>418</v>
      </c>
      <c r="G685" s="177">
        <v>50214990</v>
      </c>
      <c r="H685" s="132">
        <v>25000</v>
      </c>
    </row>
    <row r="686" spans="1:9" x14ac:dyDescent="0.2">
      <c r="E686" s="130" t="s">
        <v>322</v>
      </c>
      <c r="G686" s="177">
        <v>10104040</v>
      </c>
      <c r="I686" s="132">
        <v>23437.5</v>
      </c>
    </row>
    <row r="687" spans="1:9" x14ac:dyDescent="0.2">
      <c r="E687" s="130" t="s">
        <v>847</v>
      </c>
      <c r="G687" s="177">
        <v>20201010</v>
      </c>
      <c r="I687" s="132">
        <v>1562.5</v>
      </c>
    </row>
    <row r="688" spans="1:9" x14ac:dyDescent="0.2">
      <c r="F688" s="130" t="s">
        <v>1060</v>
      </c>
    </row>
    <row r="690" spans="1:9" x14ac:dyDescent="0.2">
      <c r="A690" s="130" t="s">
        <v>651</v>
      </c>
      <c r="B690" s="130" t="s">
        <v>685</v>
      </c>
      <c r="C690" s="131" t="s">
        <v>1059</v>
      </c>
      <c r="D690" s="130" t="s">
        <v>418</v>
      </c>
      <c r="G690" s="177">
        <v>50214990</v>
      </c>
      <c r="H690" s="132">
        <v>25000</v>
      </c>
    </row>
    <row r="691" spans="1:9" x14ac:dyDescent="0.2">
      <c r="E691" s="130" t="s">
        <v>322</v>
      </c>
      <c r="G691" s="177">
        <v>10104040</v>
      </c>
      <c r="I691" s="132">
        <v>23437.5</v>
      </c>
    </row>
    <row r="692" spans="1:9" x14ac:dyDescent="0.2">
      <c r="E692" s="130" t="s">
        <v>847</v>
      </c>
      <c r="G692" s="177">
        <v>20201010</v>
      </c>
      <c r="I692" s="132">
        <v>1562.5</v>
      </c>
    </row>
    <row r="693" spans="1:9" x14ac:dyDescent="0.2">
      <c r="F693" s="130" t="s">
        <v>1058</v>
      </c>
    </row>
    <row r="695" spans="1:9" x14ac:dyDescent="0.2">
      <c r="A695" s="130" t="s">
        <v>651</v>
      </c>
      <c r="B695" s="130" t="s">
        <v>685</v>
      </c>
      <c r="C695" s="131" t="s">
        <v>1057</v>
      </c>
      <c r="D695" s="130" t="s">
        <v>418</v>
      </c>
      <c r="G695" s="177">
        <v>50214990</v>
      </c>
      <c r="H695" s="132">
        <v>15000</v>
      </c>
    </row>
    <row r="696" spans="1:9" x14ac:dyDescent="0.2">
      <c r="E696" s="130" t="s">
        <v>322</v>
      </c>
      <c r="G696" s="177">
        <v>10104040</v>
      </c>
      <c r="I696" s="132">
        <v>14062.5</v>
      </c>
    </row>
    <row r="697" spans="1:9" x14ac:dyDescent="0.2">
      <c r="E697" s="130" t="s">
        <v>847</v>
      </c>
      <c r="G697" s="177">
        <v>20201010</v>
      </c>
      <c r="I697" s="132">
        <v>937.5</v>
      </c>
    </row>
    <row r="698" spans="1:9" x14ac:dyDescent="0.2">
      <c r="F698" s="130" t="s">
        <v>1056</v>
      </c>
    </row>
    <row r="700" spans="1:9" x14ac:dyDescent="0.2">
      <c r="A700" s="130" t="s">
        <v>651</v>
      </c>
      <c r="B700" s="130" t="s">
        <v>685</v>
      </c>
      <c r="C700" s="131" t="s">
        <v>1055</v>
      </c>
      <c r="D700" s="130" t="s">
        <v>418</v>
      </c>
      <c r="G700" s="177">
        <v>50214990</v>
      </c>
      <c r="H700" s="132">
        <v>75000</v>
      </c>
    </row>
    <row r="701" spans="1:9" x14ac:dyDescent="0.2">
      <c r="E701" s="130" t="s">
        <v>322</v>
      </c>
      <c r="G701" s="177">
        <v>10104040</v>
      </c>
      <c r="I701" s="132">
        <v>70312.5</v>
      </c>
    </row>
    <row r="702" spans="1:9" x14ac:dyDescent="0.2">
      <c r="E702" s="130" t="s">
        <v>847</v>
      </c>
      <c r="G702" s="177">
        <v>20201010</v>
      </c>
      <c r="I702" s="132">
        <v>4687.5</v>
      </c>
    </row>
    <row r="703" spans="1:9" x14ac:dyDescent="0.2">
      <c r="F703" s="130" t="s">
        <v>1054</v>
      </c>
    </row>
    <row r="705" spans="1:9" x14ac:dyDescent="0.2">
      <c r="A705" s="130" t="s">
        <v>651</v>
      </c>
      <c r="B705" s="130" t="s">
        <v>685</v>
      </c>
      <c r="C705" s="131" t="s">
        <v>1053</v>
      </c>
      <c r="D705" s="130" t="s">
        <v>1052</v>
      </c>
      <c r="G705" s="177">
        <v>50206010</v>
      </c>
      <c r="H705" s="132">
        <v>30000</v>
      </c>
    </row>
    <row r="706" spans="1:9" x14ac:dyDescent="0.2">
      <c r="E706" s="130" t="s">
        <v>322</v>
      </c>
      <c r="G706" s="177">
        <v>10104040</v>
      </c>
      <c r="I706" s="132">
        <v>30000</v>
      </c>
    </row>
    <row r="707" spans="1:9" x14ac:dyDescent="0.2">
      <c r="F707" s="130" t="s">
        <v>1051</v>
      </c>
    </row>
    <row r="709" spans="1:9" x14ac:dyDescent="0.2">
      <c r="A709" s="130" t="s">
        <v>651</v>
      </c>
      <c r="B709" s="130" t="s">
        <v>685</v>
      </c>
      <c r="C709" s="131" t="s">
        <v>1050</v>
      </c>
      <c r="D709" s="130" t="s">
        <v>334</v>
      </c>
      <c r="G709" s="177">
        <v>19901030</v>
      </c>
      <c r="H709" s="132">
        <v>8085000</v>
      </c>
    </row>
    <row r="710" spans="1:9" x14ac:dyDescent="0.2">
      <c r="E710" s="130" t="s">
        <v>322</v>
      </c>
      <c r="G710" s="177">
        <v>10104040</v>
      </c>
      <c r="I710" s="132">
        <v>8085000</v>
      </c>
    </row>
    <row r="711" spans="1:9" x14ac:dyDescent="0.2">
      <c r="F711" s="130" t="s">
        <v>1049</v>
      </c>
    </row>
    <row r="713" spans="1:9" x14ac:dyDescent="0.2">
      <c r="A713" s="130" t="s">
        <v>651</v>
      </c>
      <c r="B713" s="130" t="s">
        <v>685</v>
      </c>
      <c r="C713" s="131" t="s">
        <v>1048</v>
      </c>
      <c r="D713" s="130" t="s">
        <v>334</v>
      </c>
      <c r="G713" s="177">
        <v>19901030</v>
      </c>
      <c r="H713" s="132">
        <v>7635000</v>
      </c>
    </row>
    <row r="714" spans="1:9" x14ac:dyDescent="0.2">
      <c r="E714" s="130" t="s">
        <v>322</v>
      </c>
      <c r="G714" s="177">
        <v>10104040</v>
      </c>
      <c r="I714" s="132">
        <v>7635000</v>
      </c>
    </row>
    <row r="715" spans="1:9" x14ac:dyDescent="0.2">
      <c r="F715" s="130" t="s">
        <v>1047</v>
      </c>
    </row>
    <row r="717" spans="1:9" x14ac:dyDescent="0.2">
      <c r="A717" s="130" t="s">
        <v>651</v>
      </c>
      <c r="B717" s="130" t="s">
        <v>685</v>
      </c>
      <c r="C717" s="131" t="s">
        <v>1046</v>
      </c>
      <c r="D717" s="130" t="s">
        <v>334</v>
      </c>
      <c r="G717" s="177">
        <v>19901030</v>
      </c>
      <c r="H717" s="132">
        <v>2697000</v>
      </c>
    </row>
    <row r="718" spans="1:9" x14ac:dyDescent="0.2">
      <c r="E718" s="130" t="s">
        <v>322</v>
      </c>
      <c r="G718" s="177">
        <v>10104040</v>
      </c>
      <c r="I718" s="132">
        <v>2697000</v>
      </c>
    </row>
    <row r="719" spans="1:9" x14ac:dyDescent="0.2">
      <c r="F719" s="130" t="s">
        <v>1045</v>
      </c>
    </row>
    <row r="721" spans="1:9" x14ac:dyDescent="0.2">
      <c r="A721" s="130" t="s">
        <v>651</v>
      </c>
      <c r="B721" s="130" t="s">
        <v>685</v>
      </c>
      <c r="C721" s="131" t="s">
        <v>1044</v>
      </c>
      <c r="D721" s="130" t="s">
        <v>334</v>
      </c>
      <c r="G721" s="177">
        <v>19901030</v>
      </c>
      <c r="H721" s="132">
        <v>5283000</v>
      </c>
    </row>
    <row r="722" spans="1:9" x14ac:dyDescent="0.2">
      <c r="E722" s="130" t="s">
        <v>322</v>
      </c>
      <c r="G722" s="177">
        <v>10104040</v>
      </c>
      <c r="I722" s="132">
        <v>5283000</v>
      </c>
    </row>
    <row r="723" spans="1:9" x14ac:dyDescent="0.2">
      <c r="F723" s="130" t="s">
        <v>1043</v>
      </c>
    </row>
    <row r="725" spans="1:9" x14ac:dyDescent="0.2">
      <c r="A725" s="130" t="s">
        <v>651</v>
      </c>
      <c r="B725" s="130" t="s">
        <v>685</v>
      </c>
      <c r="C725" s="131" t="s">
        <v>1042</v>
      </c>
      <c r="D725" s="130" t="s">
        <v>418</v>
      </c>
      <c r="G725" s="177">
        <v>50214990</v>
      </c>
      <c r="H725" s="132">
        <v>20000</v>
      </c>
    </row>
    <row r="726" spans="1:9" x14ac:dyDescent="0.2">
      <c r="E726" s="130" t="s">
        <v>322</v>
      </c>
      <c r="G726" s="177">
        <v>10104040</v>
      </c>
      <c r="I726" s="132">
        <v>18750</v>
      </c>
    </row>
    <row r="727" spans="1:9" x14ac:dyDescent="0.2">
      <c r="E727" s="130" t="s">
        <v>847</v>
      </c>
      <c r="G727" s="177">
        <v>20201010</v>
      </c>
      <c r="I727" s="132">
        <v>1250</v>
      </c>
    </row>
    <row r="728" spans="1:9" x14ac:dyDescent="0.2">
      <c r="F728" s="130" t="s">
        <v>1041</v>
      </c>
    </row>
    <row r="730" spans="1:9" x14ac:dyDescent="0.2">
      <c r="A730" s="130" t="s">
        <v>651</v>
      </c>
      <c r="B730" s="130" t="s">
        <v>685</v>
      </c>
      <c r="C730" s="131" t="s">
        <v>1040</v>
      </c>
      <c r="D730" s="130" t="s">
        <v>518</v>
      </c>
      <c r="G730" s="177">
        <v>10698030</v>
      </c>
      <c r="H730" s="132">
        <v>596634.21</v>
      </c>
    </row>
    <row r="731" spans="1:9" x14ac:dyDescent="0.2">
      <c r="E731" s="130" t="s">
        <v>322</v>
      </c>
      <c r="G731" s="177">
        <v>10104040</v>
      </c>
      <c r="I731" s="132">
        <v>499681.15</v>
      </c>
    </row>
    <row r="732" spans="1:9" x14ac:dyDescent="0.2">
      <c r="E732" s="130" t="s">
        <v>847</v>
      </c>
      <c r="G732" s="177">
        <v>20201010</v>
      </c>
      <c r="I732" s="132">
        <v>37289.64</v>
      </c>
    </row>
    <row r="733" spans="1:9" x14ac:dyDescent="0.2">
      <c r="E733" s="130" t="s">
        <v>541</v>
      </c>
      <c r="G733" s="177">
        <v>20401040</v>
      </c>
      <c r="I733" s="132">
        <v>59663.42</v>
      </c>
    </row>
    <row r="734" spans="1:9" x14ac:dyDescent="0.2">
      <c r="F734" s="130" t="s">
        <v>1039</v>
      </c>
    </row>
    <row r="736" spans="1:9" x14ac:dyDescent="0.2">
      <c r="A736" s="130" t="s">
        <v>651</v>
      </c>
      <c r="B736" s="130" t="s">
        <v>685</v>
      </c>
      <c r="C736" s="131" t="s">
        <v>1038</v>
      </c>
      <c r="D736" s="130" t="s">
        <v>490</v>
      </c>
      <c r="G736" s="177">
        <v>10605070</v>
      </c>
      <c r="H736" s="132">
        <v>114000</v>
      </c>
    </row>
    <row r="737" spans="1:9" x14ac:dyDescent="0.2">
      <c r="E737" s="130" t="s">
        <v>322</v>
      </c>
      <c r="G737" s="177">
        <v>10104040</v>
      </c>
      <c r="I737" s="132">
        <v>111720</v>
      </c>
    </row>
    <row r="738" spans="1:9" x14ac:dyDescent="0.2">
      <c r="E738" s="130" t="s">
        <v>847</v>
      </c>
      <c r="G738" s="177">
        <v>20201010</v>
      </c>
      <c r="I738" s="132">
        <v>2280</v>
      </c>
    </row>
    <row r="739" spans="1:9" x14ac:dyDescent="0.2">
      <c r="F739" s="130" t="s">
        <v>1037</v>
      </c>
    </row>
    <row r="741" spans="1:9" x14ac:dyDescent="0.2">
      <c r="A741" s="130" t="s">
        <v>651</v>
      </c>
      <c r="B741" s="130" t="s">
        <v>685</v>
      </c>
      <c r="C741" s="131" t="s">
        <v>1036</v>
      </c>
      <c r="D741" s="130" t="s">
        <v>334</v>
      </c>
      <c r="G741" s="177">
        <v>19901030</v>
      </c>
      <c r="H741" s="132">
        <v>9612000</v>
      </c>
    </row>
    <row r="742" spans="1:9" x14ac:dyDescent="0.2">
      <c r="E742" s="130" t="s">
        <v>322</v>
      </c>
      <c r="G742" s="177">
        <v>10104040</v>
      </c>
      <c r="I742" s="132">
        <v>9612000</v>
      </c>
    </row>
    <row r="743" spans="1:9" x14ac:dyDescent="0.2">
      <c r="F743" s="130" t="s">
        <v>1035</v>
      </c>
    </row>
    <row r="745" spans="1:9" x14ac:dyDescent="0.2">
      <c r="A745" s="130" t="s">
        <v>651</v>
      </c>
      <c r="B745" s="130" t="s">
        <v>685</v>
      </c>
      <c r="C745" s="131" t="s">
        <v>1034</v>
      </c>
      <c r="D745" s="130" t="s">
        <v>334</v>
      </c>
      <c r="G745" s="177">
        <v>19901030</v>
      </c>
      <c r="H745" s="132">
        <v>10836000</v>
      </c>
    </row>
    <row r="746" spans="1:9" x14ac:dyDescent="0.2">
      <c r="E746" s="130" t="s">
        <v>322</v>
      </c>
      <c r="G746" s="177">
        <v>10104040</v>
      </c>
      <c r="I746" s="132">
        <v>10836000</v>
      </c>
    </row>
    <row r="747" spans="1:9" x14ac:dyDescent="0.2">
      <c r="F747" s="130" t="s">
        <v>1033</v>
      </c>
    </row>
    <row r="749" spans="1:9" x14ac:dyDescent="0.2">
      <c r="A749" s="130" t="s">
        <v>651</v>
      </c>
      <c r="B749" s="130" t="s">
        <v>685</v>
      </c>
      <c r="C749" s="131" t="s">
        <v>1032</v>
      </c>
      <c r="D749" s="130" t="s">
        <v>328</v>
      </c>
      <c r="G749" s="177">
        <v>10399990</v>
      </c>
      <c r="H749" s="132">
        <v>36850</v>
      </c>
    </row>
    <row r="750" spans="1:9" x14ac:dyDescent="0.2">
      <c r="E750" s="130" t="s">
        <v>322</v>
      </c>
      <c r="G750" s="177">
        <v>10104040</v>
      </c>
      <c r="I750" s="132">
        <v>34875.89</v>
      </c>
    </row>
    <row r="751" spans="1:9" x14ac:dyDescent="0.2">
      <c r="E751" s="130" t="s">
        <v>847</v>
      </c>
      <c r="G751" s="177">
        <v>20201010</v>
      </c>
      <c r="I751" s="132">
        <v>1974.11</v>
      </c>
    </row>
    <row r="752" spans="1:9" x14ac:dyDescent="0.2">
      <c r="F752" s="130" t="s">
        <v>1031</v>
      </c>
    </row>
    <row r="754" spans="1:9" x14ac:dyDescent="0.2">
      <c r="A754" s="130" t="s">
        <v>651</v>
      </c>
      <c r="B754" s="130" t="s">
        <v>685</v>
      </c>
      <c r="C754" s="131" t="s">
        <v>1030</v>
      </c>
      <c r="D754" s="130" t="s">
        <v>407</v>
      </c>
      <c r="G754" s="177">
        <v>50204020</v>
      </c>
      <c r="H754" s="132">
        <v>317441.49</v>
      </c>
    </row>
    <row r="755" spans="1:9" x14ac:dyDescent="0.2">
      <c r="E755" s="130" t="s">
        <v>322</v>
      </c>
      <c r="G755" s="177">
        <v>10104040</v>
      </c>
      <c r="I755" s="132">
        <v>317069.44</v>
      </c>
    </row>
    <row r="756" spans="1:9" x14ac:dyDescent="0.2">
      <c r="E756" s="130" t="s">
        <v>847</v>
      </c>
      <c r="G756" s="177">
        <v>20201010</v>
      </c>
      <c r="I756" s="132">
        <v>372.05</v>
      </c>
    </row>
    <row r="757" spans="1:9" x14ac:dyDescent="0.2">
      <c r="F757" s="130" t="s">
        <v>1029</v>
      </c>
    </row>
    <row r="759" spans="1:9" x14ac:dyDescent="0.2">
      <c r="A759" s="130" t="s">
        <v>651</v>
      </c>
      <c r="B759" s="130" t="s">
        <v>685</v>
      </c>
      <c r="C759" s="131" t="s">
        <v>1028</v>
      </c>
      <c r="D759" s="130" t="s">
        <v>407</v>
      </c>
      <c r="G759" s="177">
        <v>50204020</v>
      </c>
      <c r="H759" s="132">
        <v>130.49</v>
      </c>
    </row>
    <row r="760" spans="1:9" x14ac:dyDescent="0.2">
      <c r="E760" s="130" t="s">
        <v>322</v>
      </c>
      <c r="G760" s="177">
        <v>10104040</v>
      </c>
      <c r="I760" s="132">
        <v>124.75</v>
      </c>
    </row>
    <row r="761" spans="1:9" x14ac:dyDescent="0.2">
      <c r="E761" s="130" t="s">
        <v>847</v>
      </c>
      <c r="G761" s="177">
        <v>20201010</v>
      </c>
      <c r="I761" s="132">
        <v>5.74</v>
      </c>
    </row>
    <row r="762" spans="1:9" x14ac:dyDescent="0.2">
      <c r="F762" s="130" t="s">
        <v>1027</v>
      </c>
    </row>
    <row r="764" spans="1:9" x14ac:dyDescent="0.2">
      <c r="A764" s="130" t="s">
        <v>651</v>
      </c>
      <c r="B764" s="130" t="s">
        <v>685</v>
      </c>
      <c r="C764" s="131" t="s">
        <v>1026</v>
      </c>
      <c r="D764" s="130" t="s">
        <v>407</v>
      </c>
      <c r="G764" s="177">
        <v>50204020</v>
      </c>
      <c r="H764" s="132">
        <v>99.09</v>
      </c>
    </row>
    <row r="765" spans="1:9" x14ac:dyDescent="0.2">
      <c r="E765" s="130" t="s">
        <v>322</v>
      </c>
      <c r="G765" s="177">
        <v>10104040</v>
      </c>
      <c r="I765" s="132">
        <v>93.52</v>
      </c>
    </row>
    <row r="766" spans="1:9" x14ac:dyDescent="0.2">
      <c r="E766" s="130" t="s">
        <v>847</v>
      </c>
      <c r="G766" s="177">
        <v>20201010</v>
      </c>
      <c r="I766" s="132">
        <v>5.57</v>
      </c>
    </row>
    <row r="767" spans="1:9" x14ac:dyDescent="0.2">
      <c r="F767" s="130" t="s">
        <v>1025</v>
      </c>
    </row>
    <row r="769" spans="1:9" x14ac:dyDescent="0.2">
      <c r="A769" s="130" t="s">
        <v>651</v>
      </c>
      <c r="B769" s="130" t="s">
        <v>449</v>
      </c>
      <c r="C769" s="131" t="s">
        <v>1024</v>
      </c>
      <c r="D769" s="130" t="s">
        <v>334</v>
      </c>
      <c r="G769" s="177">
        <v>19901030</v>
      </c>
      <c r="H769" s="132">
        <v>4302000</v>
      </c>
    </row>
    <row r="770" spans="1:9" x14ac:dyDescent="0.2">
      <c r="E770" s="130" t="s">
        <v>322</v>
      </c>
      <c r="G770" s="177">
        <v>10104040</v>
      </c>
      <c r="I770" s="132">
        <v>4302000</v>
      </c>
    </row>
    <row r="771" spans="1:9" x14ac:dyDescent="0.2">
      <c r="F771" s="130" t="s">
        <v>1023</v>
      </c>
    </row>
    <row r="773" spans="1:9" x14ac:dyDescent="0.2">
      <c r="A773" s="130" t="s">
        <v>651</v>
      </c>
      <c r="B773" s="130" t="s">
        <v>449</v>
      </c>
      <c r="C773" s="131" t="s">
        <v>1022</v>
      </c>
      <c r="D773" s="130" t="s">
        <v>334</v>
      </c>
      <c r="G773" s="177">
        <v>19901030</v>
      </c>
      <c r="H773" s="132">
        <v>4938000</v>
      </c>
    </row>
    <row r="774" spans="1:9" x14ac:dyDescent="0.2">
      <c r="E774" s="130" t="s">
        <v>322</v>
      </c>
      <c r="G774" s="177">
        <v>10104040</v>
      </c>
      <c r="I774" s="132">
        <v>4938000</v>
      </c>
    </row>
    <row r="775" spans="1:9" x14ac:dyDescent="0.2">
      <c r="F775" s="130" t="s">
        <v>1021</v>
      </c>
    </row>
    <row r="777" spans="1:9" x14ac:dyDescent="0.2">
      <c r="A777" s="130" t="s">
        <v>651</v>
      </c>
      <c r="B777" s="130" t="s">
        <v>449</v>
      </c>
      <c r="C777" s="131" t="s">
        <v>1020</v>
      </c>
      <c r="D777" s="130" t="s">
        <v>334</v>
      </c>
      <c r="G777" s="177">
        <v>19901030</v>
      </c>
      <c r="H777" s="132">
        <v>4887000</v>
      </c>
    </row>
    <row r="778" spans="1:9" x14ac:dyDescent="0.2">
      <c r="E778" s="130" t="s">
        <v>322</v>
      </c>
      <c r="G778" s="177">
        <v>10104040</v>
      </c>
      <c r="I778" s="132">
        <v>4887000</v>
      </c>
    </row>
    <row r="779" spans="1:9" x14ac:dyDescent="0.2">
      <c r="F779" s="130" t="s">
        <v>1019</v>
      </c>
    </row>
    <row r="781" spans="1:9" x14ac:dyDescent="0.2">
      <c r="A781" s="130" t="s">
        <v>651</v>
      </c>
      <c r="B781" s="130" t="s">
        <v>449</v>
      </c>
      <c r="C781" s="131" t="s">
        <v>1018</v>
      </c>
      <c r="D781" s="130" t="s">
        <v>334</v>
      </c>
      <c r="G781" s="177">
        <v>19901030</v>
      </c>
      <c r="H781" s="132">
        <v>567000</v>
      </c>
    </row>
    <row r="782" spans="1:9" x14ac:dyDescent="0.2">
      <c r="E782" s="130" t="s">
        <v>322</v>
      </c>
      <c r="G782" s="177">
        <v>10104040</v>
      </c>
      <c r="I782" s="132">
        <v>567000</v>
      </c>
    </row>
    <row r="783" spans="1:9" x14ac:dyDescent="0.2">
      <c r="F783" s="130" t="s">
        <v>1017</v>
      </c>
    </row>
    <row r="785" spans="1:9" x14ac:dyDescent="0.2">
      <c r="A785" s="130" t="s">
        <v>651</v>
      </c>
      <c r="B785" s="130" t="s">
        <v>449</v>
      </c>
      <c r="C785" s="131" t="s">
        <v>1016</v>
      </c>
      <c r="D785" s="130" t="s">
        <v>843</v>
      </c>
      <c r="G785" s="177">
        <v>50203010</v>
      </c>
      <c r="H785" s="132">
        <v>1950</v>
      </c>
    </row>
    <row r="786" spans="1:9" x14ac:dyDescent="0.2">
      <c r="D786" s="130" t="s">
        <v>578</v>
      </c>
      <c r="G786" s="177">
        <v>50203090</v>
      </c>
      <c r="H786" s="132">
        <v>2630.11</v>
      </c>
    </row>
    <row r="787" spans="1:9" x14ac:dyDescent="0.2">
      <c r="D787" s="130" t="s">
        <v>405</v>
      </c>
      <c r="G787" s="177">
        <v>50204010</v>
      </c>
      <c r="H787" s="132">
        <v>3745</v>
      </c>
    </row>
    <row r="788" spans="1:9" x14ac:dyDescent="0.2">
      <c r="D788" s="130" t="s">
        <v>1015</v>
      </c>
      <c r="G788" s="177">
        <v>50213040</v>
      </c>
      <c r="H788" s="132">
        <v>31214.43</v>
      </c>
    </row>
    <row r="789" spans="1:9" x14ac:dyDescent="0.2">
      <c r="D789" s="130" t="s">
        <v>1014</v>
      </c>
      <c r="G789" s="177">
        <v>50213060</v>
      </c>
      <c r="H789" s="132">
        <v>13395</v>
      </c>
    </row>
    <row r="790" spans="1:9" x14ac:dyDescent="0.2">
      <c r="D790" s="130" t="s">
        <v>613</v>
      </c>
      <c r="G790" s="177">
        <v>50299020</v>
      </c>
      <c r="H790" s="132">
        <v>450</v>
      </c>
    </row>
    <row r="791" spans="1:9" x14ac:dyDescent="0.2">
      <c r="D791" s="130" t="s">
        <v>1013</v>
      </c>
      <c r="G791" s="177">
        <v>50299050</v>
      </c>
      <c r="H791" s="132">
        <v>143509.99</v>
      </c>
    </row>
    <row r="792" spans="1:9" x14ac:dyDescent="0.2">
      <c r="D792" s="130" t="s">
        <v>842</v>
      </c>
      <c r="G792" s="177">
        <v>50299990</v>
      </c>
      <c r="H792" s="132">
        <v>31534</v>
      </c>
    </row>
    <row r="793" spans="1:9" x14ac:dyDescent="0.2">
      <c r="E793" s="130" t="s">
        <v>322</v>
      </c>
      <c r="G793" s="177">
        <v>10104040</v>
      </c>
      <c r="I793" s="132">
        <v>228428.53</v>
      </c>
    </row>
    <row r="794" spans="1:9" x14ac:dyDescent="0.2">
      <c r="F794" s="130" t="s">
        <v>1012</v>
      </c>
    </row>
    <row r="796" spans="1:9" x14ac:dyDescent="0.2">
      <c r="A796" s="130" t="s">
        <v>651</v>
      </c>
      <c r="B796" s="130" t="s">
        <v>449</v>
      </c>
      <c r="C796" s="131" t="s">
        <v>1011</v>
      </c>
      <c r="D796" s="130" t="s">
        <v>456</v>
      </c>
      <c r="G796" s="177">
        <v>10303010</v>
      </c>
      <c r="H796" s="132">
        <v>84000</v>
      </c>
    </row>
    <row r="797" spans="1:9" x14ac:dyDescent="0.2">
      <c r="E797" s="130" t="s">
        <v>322</v>
      </c>
      <c r="G797" s="177">
        <v>10104040</v>
      </c>
      <c r="I797" s="132">
        <v>84000</v>
      </c>
    </row>
    <row r="798" spans="1:9" x14ac:dyDescent="0.2">
      <c r="F798" s="130" t="s">
        <v>1010</v>
      </c>
    </row>
    <row r="800" spans="1:9" x14ac:dyDescent="0.2">
      <c r="A800" s="130" t="s">
        <v>651</v>
      </c>
      <c r="B800" s="130" t="s">
        <v>449</v>
      </c>
      <c r="C800" s="131" t="s">
        <v>1009</v>
      </c>
      <c r="D800" s="130" t="s">
        <v>334</v>
      </c>
      <c r="G800" s="177">
        <v>19901030</v>
      </c>
      <c r="H800" s="132">
        <v>5112000</v>
      </c>
    </row>
    <row r="801" spans="1:9" x14ac:dyDescent="0.2">
      <c r="E801" s="130" t="s">
        <v>322</v>
      </c>
      <c r="G801" s="177">
        <v>10104040</v>
      </c>
      <c r="I801" s="132">
        <v>5112000</v>
      </c>
    </row>
    <row r="802" spans="1:9" x14ac:dyDescent="0.2">
      <c r="F802" s="130" t="s">
        <v>1008</v>
      </c>
    </row>
    <row r="804" spans="1:9" x14ac:dyDescent="0.2">
      <c r="A804" s="130" t="s">
        <v>651</v>
      </c>
      <c r="B804" s="130" t="s">
        <v>449</v>
      </c>
      <c r="C804" s="131" t="s">
        <v>1007</v>
      </c>
      <c r="D804" s="130" t="s">
        <v>334</v>
      </c>
      <c r="G804" s="177">
        <v>19901030</v>
      </c>
      <c r="H804" s="132">
        <v>12171000</v>
      </c>
    </row>
    <row r="805" spans="1:9" x14ac:dyDescent="0.2">
      <c r="E805" s="130" t="s">
        <v>322</v>
      </c>
      <c r="G805" s="177">
        <v>10104040</v>
      </c>
      <c r="I805" s="132">
        <v>12171000</v>
      </c>
    </row>
    <row r="806" spans="1:9" x14ac:dyDescent="0.2">
      <c r="F806" s="130" t="s">
        <v>1006</v>
      </c>
    </row>
    <row r="808" spans="1:9" x14ac:dyDescent="0.2">
      <c r="A808" s="130" t="s">
        <v>651</v>
      </c>
      <c r="B808" s="130" t="s">
        <v>449</v>
      </c>
      <c r="C808" s="131" t="s">
        <v>1005</v>
      </c>
      <c r="D808" s="130" t="s">
        <v>418</v>
      </c>
      <c r="G808" s="177">
        <v>50214990</v>
      </c>
      <c r="H808" s="132">
        <v>24500</v>
      </c>
    </row>
    <row r="809" spans="1:9" x14ac:dyDescent="0.2">
      <c r="E809" s="130" t="s">
        <v>322</v>
      </c>
      <c r="G809" s="177">
        <v>10104040</v>
      </c>
      <c r="I809" s="132">
        <v>24500</v>
      </c>
    </row>
    <row r="810" spans="1:9" x14ac:dyDescent="0.2">
      <c r="F810" s="130" t="s">
        <v>1004</v>
      </c>
    </row>
    <row r="812" spans="1:9" x14ac:dyDescent="0.2">
      <c r="A812" s="130" t="s">
        <v>651</v>
      </c>
      <c r="B812" s="130" t="s">
        <v>449</v>
      </c>
      <c r="C812" s="131" t="s">
        <v>1003</v>
      </c>
      <c r="D812" s="130" t="s">
        <v>338</v>
      </c>
      <c r="G812" s="177">
        <v>20101010</v>
      </c>
      <c r="H812" s="132">
        <v>8125</v>
      </c>
    </row>
    <row r="813" spans="1:9" x14ac:dyDescent="0.2">
      <c r="E813" s="130" t="s">
        <v>322</v>
      </c>
      <c r="G813" s="177">
        <v>10104040</v>
      </c>
      <c r="I813" s="132">
        <v>8125</v>
      </c>
    </row>
    <row r="814" spans="1:9" x14ac:dyDescent="0.2">
      <c r="F814" s="130" t="s">
        <v>1002</v>
      </c>
    </row>
    <row r="816" spans="1:9" x14ac:dyDescent="0.2">
      <c r="A816" s="130" t="s">
        <v>651</v>
      </c>
      <c r="B816" s="130" t="s">
        <v>449</v>
      </c>
      <c r="C816" s="131" t="s">
        <v>1001</v>
      </c>
      <c r="D816" s="130" t="s">
        <v>328</v>
      </c>
      <c r="G816" s="177">
        <v>10399990</v>
      </c>
      <c r="H816" s="132">
        <v>12100</v>
      </c>
    </row>
    <row r="817" spans="1:9" x14ac:dyDescent="0.2">
      <c r="E817" s="130" t="s">
        <v>322</v>
      </c>
      <c r="G817" s="177">
        <v>10104040</v>
      </c>
      <c r="I817" s="132">
        <v>11454.78</v>
      </c>
    </row>
    <row r="818" spans="1:9" x14ac:dyDescent="0.2">
      <c r="E818" s="130" t="s">
        <v>847</v>
      </c>
      <c r="G818" s="177">
        <v>20201010</v>
      </c>
      <c r="I818" s="132">
        <v>645.22</v>
      </c>
    </row>
    <row r="819" spans="1:9" x14ac:dyDescent="0.2">
      <c r="F819" s="130" t="s">
        <v>1000</v>
      </c>
    </row>
    <row r="821" spans="1:9" x14ac:dyDescent="0.2">
      <c r="A821" s="130" t="s">
        <v>651</v>
      </c>
      <c r="B821" s="130" t="s">
        <v>449</v>
      </c>
      <c r="C821" s="131" t="s">
        <v>999</v>
      </c>
      <c r="D821" s="130" t="s">
        <v>414</v>
      </c>
      <c r="G821" s="177">
        <v>50211990</v>
      </c>
      <c r="H821" s="132">
        <v>39700</v>
      </c>
    </row>
    <row r="822" spans="1:9" x14ac:dyDescent="0.2">
      <c r="E822" s="130" t="s">
        <v>322</v>
      </c>
      <c r="G822" s="177">
        <v>10104040</v>
      </c>
      <c r="I822" s="132">
        <v>35333</v>
      </c>
    </row>
    <row r="823" spans="1:9" x14ac:dyDescent="0.2">
      <c r="E823" s="130" t="s">
        <v>847</v>
      </c>
      <c r="G823" s="177">
        <v>20201010</v>
      </c>
      <c r="I823" s="132">
        <v>4367</v>
      </c>
    </row>
    <row r="824" spans="1:9" x14ac:dyDescent="0.2">
      <c r="F824" s="130" t="s">
        <v>998</v>
      </c>
    </row>
    <row r="826" spans="1:9" x14ac:dyDescent="0.2">
      <c r="A826" s="130" t="s">
        <v>651</v>
      </c>
      <c r="B826" s="130" t="s">
        <v>449</v>
      </c>
      <c r="C826" s="131" t="s">
        <v>997</v>
      </c>
      <c r="D826" s="130" t="s">
        <v>328</v>
      </c>
      <c r="G826" s="177">
        <v>10399990</v>
      </c>
      <c r="H826" s="132">
        <v>14920</v>
      </c>
    </row>
    <row r="827" spans="1:9" x14ac:dyDescent="0.2">
      <c r="E827" s="130" t="s">
        <v>322</v>
      </c>
      <c r="G827" s="177">
        <v>10104040</v>
      </c>
      <c r="I827" s="132">
        <v>14120.72</v>
      </c>
    </row>
    <row r="828" spans="1:9" x14ac:dyDescent="0.2">
      <c r="E828" s="130" t="s">
        <v>847</v>
      </c>
      <c r="G828" s="177">
        <v>20201010</v>
      </c>
      <c r="I828" s="132">
        <v>799.28</v>
      </c>
    </row>
    <row r="829" spans="1:9" x14ac:dyDescent="0.2">
      <c r="F829" s="130" t="s">
        <v>996</v>
      </c>
    </row>
    <row r="831" spans="1:9" x14ac:dyDescent="0.2">
      <c r="A831" s="130" t="s">
        <v>651</v>
      </c>
      <c r="B831" s="130" t="s">
        <v>756</v>
      </c>
      <c r="C831" s="131" t="s">
        <v>995</v>
      </c>
      <c r="D831" s="130" t="s">
        <v>334</v>
      </c>
      <c r="G831" s="177">
        <v>19901030</v>
      </c>
      <c r="H831" s="132">
        <v>7356000</v>
      </c>
    </row>
    <row r="832" spans="1:9" x14ac:dyDescent="0.2">
      <c r="E832" s="130" t="s">
        <v>322</v>
      </c>
      <c r="G832" s="177">
        <v>10104040</v>
      </c>
      <c r="I832" s="132">
        <v>7356000</v>
      </c>
    </row>
    <row r="833" spans="1:9" x14ac:dyDescent="0.2">
      <c r="F833" s="130" t="s">
        <v>994</v>
      </c>
    </row>
    <row r="835" spans="1:9" x14ac:dyDescent="0.2">
      <c r="A835" s="130" t="s">
        <v>651</v>
      </c>
      <c r="B835" s="130" t="s">
        <v>756</v>
      </c>
      <c r="C835" s="131" t="s">
        <v>993</v>
      </c>
      <c r="D835" s="130" t="s">
        <v>334</v>
      </c>
      <c r="G835" s="177">
        <v>19901030</v>
      </c>
      <c r="H835" s="132">
        <v>4563000</v>
      </c>
    </row>
    <row r="836" spans="1:9" x14ac:dyDescent="0.2">
      <c r="E836" s="130" t="s">
        <v>322</v>
      </c>
      <c r="G836" s="177">
        <v>10104040</v>
      </c>
      <c r="I836" s="132">
        <v>4563000</v>
      </c>
    </row>
    <row r="837" spans="1:9" x14ac:dyDescent="0.2">
      <c r="F837" s="130" t="s">
        <v>992</v>
      </c>
    </row>
    <row r="839" spans="1:9" x14ac:dyDescent="0.2">
      <c r="A839" s="130" t="s">
        <v>651</v>
      </c>
      <c r="B839" s="130" t="s">
        <v>756</v>
      </c>
      <c r="C839" s="131" t="s">
        <v>991</v>
      </c>
      <c r="D839" s="130" t="s">
        <v>458</v>
      </c>
      <c r="G839" s="177">
        <v>10303030</v>
      </c>
      <c r="H839" s="132">
        <v>3351600</v>
      </c>
    </row>
    <row r="840" spans="1:9" x14ac:dyDescent="0.2">
      <c r="E840" s="130" t="s">
        <v>322</v>
      </c>
      <c r="G840" s="177">
        <v>10104040</v>
      </c>
      <c r="I840" s="132">
        <v>3351600</v>
      </c>
    </row>
    <row r="841" spans="1:9" x14ac:dyDescent="0.2">
      <c r="F841" s="130" t="s">
        <v>990</v>
      </c>
    </row>
    <row r="843" spans="1:9" x14ac:dyDescent="0.2">
      <c r="A843" s="130" t="s">
        <v>651</v>
      </c>
      <c r="B843" s="130" t="s">
        <v>756</v>
      </c>
      <c r="C843" s="131" t="s">
        <v>989</v>
      </c>
      <c r="D843" s="130" t="s">
        <v>458</v>
      </c>
      <c r="G843" s="177">
        <v>10303030</v>
      </c>
      <c r="H843" s="132">
        <v>2410200</v>
      </c>
    </row>
    <row r="844" spans="1:9" x14ac:dyDescent="0.2">
      <c r="E844" s="130" t="s">
        <v>322</v>
      </c>
      <c r="G844" s="177">
        <v>10104040</v>
      </c>
      <c r="I844" s="132">
        <v>2410200</v>
      </c>
    </row>
    <row r="845" spans="1:9" x14ac:dyDescent="0.2">
      <c r="F845" s="130" t="s">
        <v>988</v>
      </c>
    </row>
    <row r="847" spans="1:9" x14ac:dyDescent="0.2">
      <c r="A847" s="130" t="s">
        <v>651</v>
      </c>
      <c r="B847" s="130" t="s">
        <v>756</v>
      </c>
      <c r="C847" s="131" t="s">
        <v>987</v>
      </c>
      <c r="D847" s="130" t="s">
        <v>458</v>
      </c>
      <c r="G847" s="177">
        <v>10303030</v>
      </c>
      <c r="H847" s="132">
        <v>453600</v>
      </c>
    </row>
    <row r="848" spans="1:9" x14ac:dyDescent="0.2">
      <c r="E848" s="130" t="s">
        <v>322</v>
      </c>
      <c r="G848" s="177">
        <v>10104040</v>
      </c>
      <c r="I848" s="132">
        <v>453600</v>
      </c>
    </row>
    <row r="849" spans="1:9" x14ac:dyDescent="0.2">
      <c r="F849" s="130" t="s">
        <v>986</v>
      </c>
    </row>
    <row r="851" spans="1:9" x14ac:dyDescent="0.2">
      <c r="A851" s="130" t="s">
        <v>651</v>
      </c>
      <c r="B851" s="130" t="s">
        <v>756</v>
      </c>
      <c r="C851" s="131" t="s">
        <v>985</v>
      </c>
      <c r="D851" s="130" t="s">
        <v>458</v>
      </c>
      <c r="G851" s="177">
        <v>10303030</v>
      </c>
      <c r="H851" s="132">
        <v>903600</v>
      </c>
    </row>
    <row r="852" spans="1:9" x14ac:dyDescent="0.2">
      <c r="E852" s="130" t="s">
        <v>322</v>
      </c>
      <c r="G852" s="177">
        <v>10104040</v>
      </c>
      <c r="I852" s="132">
        <v>903600</v>
      </c>
    </row>
    <row r="853" spans="1:9" x14ac:dyDescent="0.2">
      <c r="F853" s="130" t="s">
        <v>984</v>
      </c>
    </row>
    <row r="855" spans="1:9" x14ac:dyDescent="0.2">
      <c r="A855" s="130" t="s">
        <v>651</v>
      </c>
      <c r="B855" s="130" t="s">
        <v>756</v>
      </c>
      <c r="C855" s="131" t="s">
        <v>983</v>
      </c>
      <c r="D855" s="130" t="s">
        <v>458</v>
      </c>
      <c r="G855" s="177">
        <v>10303030</v>
      </c>
      <c r="H855" s="132">
        <v>1724400</v>
      </c>
    </row>
    <row r="856" spans="1:9" x14ac:dyDescent="0.2">
      <c r="E856" s="130" t="s">
        <v>322</v>
      </c>
      <c r="G856" s="177">
        <v>10104040</v>
      </c>
      <c r="I856" s="132">
        <v>1724400</v>
      </c>
    </row>
    <row r="857" spans="1:9" x14ac:dyDescent="0.2">
      <c r="F857" s="130" t="s">
        <v>982</v>
      </c>
    </row>
    <row r="859" spans="1:9" x14ac:dyDescent="0.2">
      <c r="A859" s="130" t="s">
        <v>651</v>
      </c>
      <c r="B859" s="130" t="s">
        <v>756</v>
      </c>
      <c r="C859" s="131" t="s">
        <v>981</v>
      </c>
      <c r="D859" s="130" t="s">
        <v>458</v>
      </c>
      <c r="G859" s="177">
        <v>10303030</v>
      </c>
      <c r="H859" s="132">
        <v>1317600</v>
      </c>
    </row>
    <row r="860" spans="1:9" x14ac:dyDescent="0.2">
      <c r="E860" s="130" t="s">
        <v>322</v>
      </c>
      <c r="G860" s="177">
        <v>10104040</v>
      </c>
      <c r="I860" s="132">
        <v>1317600</v>
      </c>
    </row>
    <row r="861" spans="1:9" x14ac:dyDescent="0.2">
      <c r="F861" s="130" t="s">
        <v>980</v>
      </c>
    </row>
    <row r="863" spans="1:9" x14ac:dyDescent="0.2">
      <c r="A863" s="130" t="s">
        <v>651</v>
      </c>
      <c r="B863" s="130" t="s">
        <v>756</v>
      </c>
      <c r="C863" s="131" t="s">
        <v>979</v>
      </c>
      <c r="D863" s="130" t="s">
        <v>458</v>
      </c>
      <c r="G863" s="177">
        <v>10303030</v>
      </c>
      <c r="H863" s="132">
        <v>1746000</v>
      </c>
    </row>
    <row r="864" spans="1:9" x14ac:dyDescent="0.2">
      <c r="E864" s="130" t="s">
        <v>322</v>
      </c>
      <c r="G864" s="177">
        <v>10104040</v>
      </c>
      <c r="I864" s="132">
        <v>1746000</v>
      </c>
    </row>
    <row r="865" spans="1:9" x14ac:dyDescent="0.2">
      <c r="F865" s="130" t="s">
        <v>978</v>
      </c>
    </row>
    <row r="867" spans="1:9" x14ac:dyDescent="0.2">
      <c r="A867" s="130" t="s">
        <v>651</v>
      </c>
      <c r="B867" s="130" t="s">
        <v>756</v>
      </c>
      <c r="C867" s="131" t="s">
        <v>977</v>
      </c>
      <c r="D867" s="130" t="s">
        <v>458</v>
      </c>
      <c r="G867" s="177">
        <v>10303030</v>
      </c>
      <c r="H867" s="132">
        <v>1170000</v>
      </c>
    </row>
    <row r="868" spans="1:9" x14ac:dyDescent="0.2">
      <c r="E868" s="130" t="s">
        <v>322</v>
      </c>
      <c r="G868" s="177">
        <v>10104040</v>
      </c>
      <c r="I868" s="132">
        <v>1170000</v>
      </c>
    </row>
    <row r="869" spans="1:9" x14ac:dyDescent="0.2">
      <c r="F869" s="130" t="s">
        <v>976</v>
      </c>
    </row>
    <row r="871" spans="1:9" x14ac:dyDescent="0.2">
      <c r="A871" s="130" t="s">
        <v>651</v>
      </c>
      <c r="B871" s="130" t="s">
        <v>756</v>
      </c>
      <c r="C871" s="131" t="s">
        <v>975</v>
      </c>
      <c r="D871" s="130" t="s">
        <v>458</v>
      </c>
      <c r="G871" s="177">
        <v>10303030</v>
      </c>
      <c r="H871" s="132">
        <v>1710000</v>
      </c>
    </row>
    <row r="872" spans="1:9" x14ac:dyDescent="0.2">
      <c r="E872" s="130" t="s">
        <v>322</v>
      </c>
      <c r="G872" s="177">
        <v>10104040</v>
      </c>
      <c r="I872" s="132">
        <v>1710000</v>
      </c>
    </row>
    <row r="873" spans="1:9" x14ac:dyDescent="0.2">
      <c r="F873" s="130" t="s">
        <v>974</v>
      </c>
    </row>
    <row r="875" spans="1:9" x14ac:dyDescent="0.2">
      <c r="A875" s="130" t="s">
        <v>651</v>
      </c>
      <c r="B875" s="130" t="s">
        <v>756</v>
      </c>
      <c r="C875" s="131" t="s">
        <v>973</v>
      </c>
      <c r="D875" s="130" t="s">
        <v>458</v>
      </c>
      <c r="G875" s="177">
        <v>10303030</v>
      </c>
      <c r="H875" s="132">
        <v>1710000</v>
      </c>
    </row>
    <row r="876" spans="1:9" x14ac:dyDescent="0.2">
      <c r="E876" s="130" t="s">
        <v>322</v>
      </c>
      <c r="G876" s="177">
        <v>10104040</v>
      </c>
      <c r="I876" s="132">
        <v>1710000</v>
      </c>
    </row>
    <row r="877" spans="1:9" x14ac:dyDescent="0.2">
      <c r="F877" s="130" t="s">
        <v>972</v>
      </c>
    </row>
    <row r="879" spans="1:9" x14ac:dyDescent="0.2">
      <c r="A879" s="130" t="s">
        <v>651</v>
      </c>
      <c r="B879" s="130" t="s">
        <v>756</v>
      </c>
      <c r="C879" s="131" t="s">
        <v>971</v>
      </c>
      <c r="D879" s="130" t="s">
        <v>458</v>
      </c>
      <c r="G879" s="177">
        <v>10303030</v>
      </c>
      <c r="H879" s="132">
        <v>97200</v>
      </c>
    </row>
    <row r="880" spans="1:9" x14ac:dyDescent="0.2">
      <c r="E880" s="130" t="s">
        <v>322</v>
      </c>
      <c r="G880" s="177">
        <v>10104040</v>
      </c>
      <c r="I880" s="132">
        <v>97200</v>
      </c>
    </row>
    <row r="881" spans="1:9" x14ac:dyDescent="0.2">
      <c r="F881" s="130" t="s">
        <v>970</v>
      </c>
    </row>
    <row r="883" spans="1:9" x14ac:dyDescent="0.2">
      <c r="A883" s="130" t="s">
        <v>651</v>
      </c>
      <c r="B883" s="130" t="s">
        <v>756</v>
      </c>
      <c r="C883" s="131" t="s">
        <v>969</v>
      </c>
      <c r="D883" s="130" t="s">
        <v>458</v>
      </c>
      <c r="G883" s="177">
        <v>10303030</v>
      </c>
      <c r="H883" s="132">
        <v>1170000</v>
      </c>
    </row>
    <row r="884" spans="1:9" x14ac:dyDescent="0.2">
      <c r="E884" s="130" t="s">
        <v>322</v>
      </c>
      <c r="G884" s="177">
        <v>10104040</v>
      </c>
      <c r="I884" s="132">
        <v>1170000</v>
      </c>
    </row>
    <row r="885" spans="1:9" x14ac:dyDescent="0.2">
      <c r="F885" s="130" t="s">
        <v>968</v>
      </c>
    </row>
    <row r="887" spans="1:9" x14ac:dyDescent="0.2">
      <c r="A887" s="130" t="s">
        <v>651</v>
      </c>
      <c r="B887" s="130" t="s">
        <v>756</v>
      </c>
      <c r="C887" s="131" t="s">
        <v>967</v>
      </c>
      <c r="D887" s="130" t="s">
        <v>458</v>
      </c>
      <c r="G887" s="177">
        <v>10303030</v>
      </c>
      <c r="H887" s="132">
        <v>954000</v>
      </c>
    </row>
    <row r="888" spans="1:9" x14ac:dyDescent="0.2">
      <c r="E888" s="130" t="s">
        <v>322</v>
      </c>
      <c r="G888" s="177">
        <v>10104040</v>
      </c>
      <c r="I888" s="132">
        <v>954000</v>
      </c>
    </row>
    <row r="889" spans="1:9" x14ac:dyDescent="0.2">
      <c r="F889" s="130" t="s">
        <v>966</v>
      </c>
    </row>
    <row r="891" spans="1:9" x14ac:dyDescent="0.2">
      <c r="A891" s="130" t="s">
        <v>651</v>
      </c>
      <c r="B891" s="130" t="s">
        <v>756</v>
      </c>
      <c r="C891" s="131" t="s">
        <v>965</v>
      </c>
      <c r="D891" s="130" t="s">
        <v>458</v>
      </c>
      <c r="G891" s="177">
        <v>10303030</v>
      </c>
      <c r="H891" s="132">
        <v>3240000</v>
      </c>
    </row>
    <row r="892" spans="1:9" x14ac:dyDescent="0.2">
      <c r="E892" s="130" t="s">
        <v>322</v>
      </c>
      <c r="G892" s="177">
        <v>10104040</v>
      </c>
      <c r="I892" s="132">
        <v>3240000</v>
      </c>
    </row>
    <row r="893" spans="1:9" x14ac:dyDescent="0.2">
      <c r="F893" s="130" t="s">
        <v>964</v>
      </c>
    </row>
    <row r="895" spans="1:9" x14ac:dyDescent="0.2">
      <c r="A895" s="130" t="s">
        <v>651</v>
      </c>
      <c r="B895" s="130" t="s">
        <v>756</v>
      </c>
      <c r="C895" s="131" t="s">
        <v>963</v>
      </c>
      <c r="D895" s="130" t="s">
        <v>458</v>
      </c>
      <c r="G895" s="177">
        <v>10303030</v>
      </c>
      <c r="H895" s="132">
        <v>1539000</v>
      </c>
    </row>
    <row r="896" spans="1:9" x14ac:dyDescent="0.2">
      <c r="E896" s="130" t="s">
        <v>322</v>
      </c>
      <c r="G896" s="177">
        <v>10104040</v>
      </c>
      <c r="I896" s="132">
        <v>1539000</v>
      </c>
    </row>
    <row r="897" spans="1:9" x14ac:dyDescent="0.2">
      <c r="F897" s="130" t="s">
        <v>962</v>
      </c>
    </row>
    <row r="899" spans="1:9" x14ac:dyDescent="0.2">
      <c r="A899" s="130" t="s">
        <v>651</v>
      </c>
      <c r="B899" s="130" t="s">
        <v>756</v>
      </c>
      <c r="C899" s="131" t="s">
        <v>961</v>
      </c>
      <c r="D899" s="130" t="s">
        <v>458</v>
      </c>
      <c r="G899" s="177">
        <v>10303030</v>
      </c>
      <c r="H899" s="132">
        <v>1306800</v>
      </c>
    </row>
    <row r="900" spans="1:9" x14ac:dyDescent="0.2">
      <c r="E900" s="130" t="s">
        <v>322</v>
      </c>
      <c r="G900" s="177">
        <v>10104040</v>
      </c>
      <c r="I900" s="132">
        <v>1306800</v>
      </c>
    </row>
    <row r="901" spans="1:9" x14ac:dyDescent="0.2">
      <c r="F901" s="130" t="s">
        <v>960</v>
      </c>
    </row>
    <row r="903" spans="1:9" x14ac:dyDescent="0.2">
      <c r="A903" s="130" t="s">
        <v>651</v>
      </c>
      <c r="B903" s="130" t="s">
        <v>756</v>
      </c>
      <c r="C903" s="131" t="s">
        <v>959</v>
      </c>
      <c r="D903" s="130" t="s">
        <v>458</v>
      </c>
      <c r="G903" s="177">
        <v>10303030</v>
      </c>
      <c r="H903" s="132">
        <v>1512000</v>
      </c>
    </row>
    <row r="904" spans="1:9" x14ac:dyDescent="0.2">
      <c r="E904" s="130" t="s">
        <v>322</v>
      </c>
      <c r="G904" s="177">
        <v>10104040</v>
      </c>
      <c r="I904" s="132">
        <v>1512000</v>
      </c>
    </row>
    <row r="905" spans="1:9" x14ac:dyDescent="0.2">
      <c r="F905" s="130" t="s">
        <v>958</v>
      </c>
    </row>
    <row r="907" spans="1:9" x14ac:dyDescent="0.2">
      <c r="A907" s="130" t="s">
        <v>651</v>
      </c>
      <c r="B907" s="130" t="s">
        <v>756</v>
      </c>
      <c r="C907" s="131" t="s">
        <v>957</v>
      </c>
      <c r="D907" s="130" t="s">
        <v>458</v>
      </c>
      <c r="G907" s="177">
        <v>10303030</v>
      </c>
      <c r="H907" s="132">
        <v>1461600</v>
      </c>
    </row>
    <row r="908" spans="1:9" x14ac:dyDescent="0.2">
      <c r="E908" s="130" t="s">
        <v>322</v>
      </c>
      <c r="G908" s="177">
        <v>10104040</v>
      </c>
      <c r="I908" s="132">
        <v>1461600</v>
      </c>
    </row>
    <row r="909" spans="1:9" x14ac:dyDescent="0.2">
      <c r="F909" s="130" t="s">
        <v>956</v>
      </c>
    </row>
    <row r="911" spans="1:9" x14ac:dyDescent="0.2">
      <c r="A911" s="130" t="s">
        <v>651</v>
      </c>
      <c r="B911" s="130" t="s">
        <v>756</v>
      </c>
      <c r="C911" s="131" t="s">
        <v>955</v>
      </c>
      <c r="D911" s="130" t="s">
        <v>458</v>
      </c>
      <c r="G911" s="177">
        <v>10303030</v>
      </c>
      <c r="H911" s="132">
        <v>2970000</v>
      </c>
    </row>
    <row r="912" spans="1:9" x14ac:dyDescent="0.2">
      <c r="E912" s="130" t="s">
        <v>322</v>
      </c>
      <c r="G912" s="177">
        <v>10104040</v>
      </c>
      <c r="I912" s="132">
        <v>2970000</v>
      </c>
    </row>
    <row r="913" spans="1:9" x14ac:dyDescent="0.2">
      <c r="F913" s="130" t="s">
        <v>954</v>
      </c>
    </row>
    <row r="915" spans="1:9" x14ac:dyDescent="0.2">
      <c r="A915" s="130" t="s">
        <v>651</v>
      </c>
      <c r="B915" s="130" t="s">
        <v>756</v>
      </c>
      <c r="C915" s="131" t="s">
        <v>953</v>
      </c>
      <c r="D915" s="130" t="s">
        <v>458</v>
      </c>
      <c r="G915" s="177">
        <v>10303030</v>
      </c>
      <c r="H915" s="132">
        <v>1391400</v>
      </c>
    </row>
    <row r="916" spans="1:9" x14ac:dyDescent="0.2">
      <c r="E916" s="130" t="s">
        <v>322</v>
      </c>
      <c r="G916" s="177">
        <v>10104040</v>
      </c>
      <c r="I916" s="132">
        <v>1391400</v>
      </c>
    </row>
    <row r="917" spans="1:9" x14ac:dyDescent="0.2">
      <c r="F917" s="130" t="s">
        <v>952</v>
      </c>
    </row>
    <row r="919" spans="1:9" x14ac:dyDescent="0.2">
      <c r="A919" s="130" t="s">
        <v>651</v>
      </c>
      <c r="B919" s="130" t="s">
        <v>756</v>
      </c>
      <c r="C919" s="131" t="s">
        <v>951</v>
      </c>
      <c r="D919" s="130" t="s">
        <v>458</v>
      </c>
      <c r="G919" s="177">
        <v>10303030</v>
      </c>
      <c r="H919" s="132">
        <v>2907000</v>
      </c>
    </row>
    <row r="920" spans="1:9" x14ac:dyDescent="0.2">
      <c r="E920" s="130" t="s">
        <v>322</v>
      </c>
      <c r="G920" s="177">
        <v>10104040</v>
      </c>
      <c r="I920" s="132">
        <v>2907000</v>
      </c>
    </row>
    <row r="921" spans="1:9" x14ac:dyDescent="0.2">
      <c r="F921" s="130" t="s">
        <v>950</v>
      </c>
    </row>
    <row r="923" spans="1:9" x14ac:dyDescent="0.2">
      <c r="A923" s="130" t="s">
        <v>651</v>
      </c>
      <c r="B923" s="130" t="s">
        <v>756</v>
      </c>
      <c r="C923" s="131" t="s">
        <v>949</v>
      </c>
      <c r="D923" s="130" t="s">
        <v>458</v>
      </c>
      <c r="G923" s="177">
        <v>10303030</v>
      </c>
      <c r="H923" s="132">
        <v>1607400</v>
      </c>
    </row>
    <row r="924" spans="1:9" x14ac:dyDescent="0.2">
      <c r="E924" s="130" t="s">
        <v>322</v>
      </c>
      <c r="G924" s="177">
        <v>10104040</v>
      </c>
      <c r="I924" s="132">
        <v>1607400</v>
      </c>
    </row>
    <row r="925" spans="1:9" x14ac:dyDescent="0.2">
      <c r="F925" s="130" t="s">
        <v>948</v>
      </c>
    </row>
    <row r="927" spans="1:9" x14ac:dyDescent="0.2">
      <c r="A927" s="130" t="s">
        <v>651</v>
      </c>
      <c r="B927" s="130" t="s">
        <v>756</v>
      </c>
      <c r="C927" s="131" t="s">
        <v>947</v>
      </c>
      <c r="D927" s="130" t="s">
        <v>458</v>
      </c>
      <c r="G927" s="177">
        <v>10303030</v>
      </c>
      <c r="H927" s="132">
        <v>2212200</v>
      </c>
    </row>
    <row r="928" spans="1:9" x14ac:dyDescent="0.2">
      <c r="E928" s="130" t="s">
        <v>322</v>
      </c>
      <c r="G928" s="177">
        <v>10104040</v>
      </c>
      <c r="I928" s="132">
        <v>2212200</v>
      </c>
    </row>
    <row r="929" spans="1:9" x14ac:dyDescent="0.2">
      <c r="F929" s="130" t="s">
        <v>946</v>
      </c>
    </row>
    <row r="931" spans="1:9" x14ac:dyDescent="0.2">
      <c r="A931" s="130" t="s">
        <v>651</v>
      </c>
      <c r="B931" s="130" t="s">
        <v>756</v>
      </c>
      <c r="C931" s="131" t="s">
        <v>945</v>
      </c>
      <c r="D931" s="130" t="s">
        <v>458</v>
      </c>
      <c r="G931" s="177">
        <v>10303030</v>
      </c>
      <c r="H931" s="132">
        <v>2700000</v>
      </c>
    </row>
    <row r="932" spans="1:9" x14ac:dyDescent="0.2">
      <c r="E932" s="130" t="s">
        <v>322</v>
      </c>
      <c r="G932" s="177">
        <v>10104040</v>
      </c>
      <c r="I932" s="132">
        <v>2700000</v>
      </c>
    </row>
    <row r="933" spans="1:9" x14ac:dyDescent="0.2">
      <c r="F933" s="130" t="s">
        <v>944</v>
      </c>
    </row>
    <row r="935" spans="1:9" x14ac:dyDescent="0.2">
      <c r="A935" s="130" t="s">
        <v>651</v>
      </c>
      <c r="B935" s="130" t="s">
        <v>756</v>
      </c>
      <c r="C935" s="131" t="s">
        <v>943</v>
      </c>
      <c r="D935" s="130" t="s">
        <v>458</v>
      </c>
      <c r="G935" s="177">
        <v>10303030</v>
      </c>
      <c r="H935" s="132">
        <v>1837800</v>
      </c>
    </row>
    <row r="936" spans="1:9" x14ac:dyDescent="0.2">
      <c r="E936" s="130" t="s">
        <v>322</v>
      </c>
      <c r="G936" s="177">
        <v>10104040</v>
      </c>
      <c r="I936" s="132">
        <v>1837800</v>
      </c>
    </row>
    <row r="937" spans="1:9" x14ac:dyDescent="0.2">
      <c r="F937" s="130" t="s">
        <v>942</v>
      </c>
    </row>
    <row r="939" spans="1:9" x14ac:dyDescent="0.2">
      <c r="A939" s="130" t="s">
        <v>651</v>
      </c>
      <c r="B939" s="130" t="s">
        <v>756</v>
      </c>
      <c r="C939" s="131" t="s">
        <v>941</v>
      </c>
      <c r="D939" s="130" t="s">
        <v>458</v>
      </c>
      <c r="G939" s="177">
        <v>10303030</v>
      </c>
      <c r="H939" s="132">
        <v>1080000</v>
      </c>
    </row>
    <row r="940" spans="1:9" x14ac:dyDescent="0.2">
      <c r="E940" s="130" t="s">
        <v>322</v>
      </c>
      <c r="G940" s="177">
        <v>10104040</v>
      </c>
      <c r="I940" s="132">
        <v>1080000</v>
      </c>
    </row>
    <row r="941" spans="1:9" x14ac:dyDescent="0.2">
      <c r="F941" s="130" t="s">
        <v>940</v>
      </c>
    </row>
    <row r="943" spans="1:9" x14ac:dyDescent="0.2">
      <c r="A943" s="130" t="s">
        <v>651</v>
      </c>
      <c r="B943" s="130" t="s">
        <v>756</v>
      </c>
      <c r="C943" s="131" t="s">
        <v>939</v>
      </c>
      <c r="D943" s="130" t="s">
        <v>458</v>
      </c>
      <c r="G943" s="177">
        <v>10303030</v>
      </c>
      <c r="H943" s="132">
        <v>1890000</v>
      </c>
    </row>
    <row r="944" spans="1:9" x14ac:dyDescent="0.2">
      <c r="E944" s="130" t="s">
        <v>322</v>
      </c>
      <c r="G944" s="177">
        <v>10104040</v>
      </c>
      <c r="I944" s="132">
        <v>1890000</v>
      </c>
    </row>
    <row r="945" spans="1:9" x14ac:dyDescent="0.2">
      <c r="F945" s="130" t="s">
        <v>938</v>
      </c>
    </row>
    <row r="947" spans="1:9" x14ac:dyDescent="0.2">
      <c r="A947" s="130" t="s">
        <v>651</v>
      </c>
      <c r="B947" s="130" t="s">
        <v>756</v>
      </c>
      <c r="C947" s="131" t="s">
        <v>937</v>
      </c>
      <c r="D947" s="130" t="s">
        <v>418</v>
      </c>
      <c r="G947" s="177">
        <v>50214990</v>
      </c>
      <c r="H947" s="132">
        <v>50000</v>
      </c>
    </row>
    <row r="948" spans="1:9" x14ac:dyDescent="0.2">
      <c r="E948" s="130" t="s">
        <v>322</v>
      </c>
      <c r="G948" s="177">
        <v>10104040</v>
      </c>
      <c r="I948" s="132">
        <v>48500</v>
      </c>
    </row>
    <row r="949" spans="1:9" x14ac:dyDescent="0.2">
      <c r="E949" s="130" t="s">
        <v>847</v>
      </c>
      <c r="G949" s="177">
        <v>20201010</v>
      </c>
      <c r="I949" s="132">
        <v>1500</v>
      </c>
    </row>
    <row r="950" spans="1:9" x14ac:dyDescent="0.2">
      <c r="F950" s="130" t="s">
        <v>936</v>
      </c>
    </row>
    <row r="952" spans="1:9" x14ac:dyDescent="0.2">
      <c r="A952" s="130" t="s">
        <v>651</v>
      </c>
      <c r="B952" s="130" t="s">
        <v>756</v>
      </c>
      <c r="C952" s="131" t="s">
        <v>935</v>
      </c>
      <c r="D952" s="130" t="s">
        <v>458</v>
      </c>
      <c r="G952" s="177">
        <v>10303030</v>
      </c>
      <c r="H952" s="132">
        <v>1317600</v>
      </c>
    </row>
    <row r="953" spans="1:9" x14ac:dyDescent="0.2">
      <c r="E953" s="130" t="s">
        <v>322</v>
      </c>
      <c r="G953" s="177">
        <v>10104040</v>
      </c>
      <c r="I953" s="132">
        <v>1317600</v>
      </c>
    </row>
    <row r="954" spans="1:9" x14ac:dyDescent="0.2">
      <c r="F954" s="130" t="s">
        <v>934</v>
      </c>
    </row>
    <row r="956" spans="1:9" x14ac:dyDescent="0.2">
      <c r="A956" s="130" t="s">
        <v>651</v>
      </c>
      <c r="B956" s="130" t="s">
        <v>756</v>
      </c>
      <c r="C956" s="131" t="s">
        <v>933</v>
      </c>
      <c r="D956" s="130" t="s">
        <v>458</v>
      </c>
      <c r="G956" s="177">
        <v>10303030</v>
      </c>
      <c r="H956" s="132">
        <v>1407600</v>
      </c>
    </row>
    <row r="957" spans="1:9" x14ac:dyDescent="0.2">
      <c r="E957" s="130" t="s">
        <v>322</v>
      </c>
      <c r="G957" s="177">
        <v>10104040</v>
      </c>
      <c r="I957" s="132">
        <v>1407600</v>
      </c>
    </row>
    <row r="958" spans="1:9" x14ac:dyDescent="0.2">
      <c r="F958" s="130" t="s">
        <v>932</v>
      </c>
    </row>
    <row r="960" spans="1:9" x14ac:dyDescent="0.2">
      <c r="A960" s="130" t="s">
        <v>651</v>
      </c>
      <c r="B960" s="130" t="s">
        <v>756</v>
      </c>
      <c r="C960" s="131" t="s">
        <v>931</v>
      </c>
      <c r="D960" s="130" t="s">
        <v>338</v>
      </c>
      <c r="G960" s="177">
        <v>20101010</v>
      </c>
      <c r="H960" s="132">
        <v>100000</v>
      </c>
    </row>
    <row r="961" spans="1:9" x14ac:dyDescent="0.2">
      <c r="E961" s="130" t="s">
        <v>322</v>
      </c>
      <c r="G961" s="177">
        <v>10104040</v>
      </c>
      <c r="I961" s="132">
        <v>100000</v>
      </c>
    </row>
    <row r="962" spans="1:9" x14ac:dyDescent="0.2">
      <c r="F962" s="130" t="s">
        <v>930</v>
      </c>
    </row>
    <row r="964" spans="1:9" x14ac:dyDescent="0.2">
      <c r="A964" s="130" t="s">
        <v>651</v>
      </c>
      <c r="B964" s="130" t="s">
        <v>756</v>
      </c>
      <c r="C964" s="131" t="s">
        <v>929</v>
      </c>
      <c r="D964" s="130" t="s">
        <v>418</v>
      </c>
      <c r="G964" s="177">
        <v>50214990</v>
      </c>
      <c r="H964" s="132">
        <v>75000</v>
      </c>
    </row>
    <row r="965" spans="1:9" x14ac:dyDescent="0.2">
      <c r="E965" s="130" t="s">
        <v>322</v>
      </c>
      <c r="G965" s="177">
        <v>10104040</v>
      </c>
      <c r="I965" s="132">
        <v>72750</v>
      </c>
    </row>
    <row r="966" spans="1:9" x14ac:dyDescent="0.2">
      <c r="E966" s="130" t="s">
        <v>847</v>
      </c>
      <c r="G966" s="177">
        <v>20201010</v>
      </c>
      <c r="I966" s="132">
        <v>2250</v>
      </c>
    </row>
    <row r="967" spans="1:9" x14ac:dyDescent="0.2">
      <c r="F967" s="130" t="s">
        <v>928</v>
      </c>
    </row>
    <row r="969" spans="1:9" x14ac:dyDescent="0.2">
      <c r="A969" s="130" t="s">
        <v>651</v>
      </c>
      <c r="B969" s="130" t="s">
        <v>756</v>
      </c>
      <c r="C969" s="131" t="s">
        <v>927</v>
      </c>
      <c r="D969" s="130" t="s">
        <v>418</v>
      </c>
      <c r="G969" s="177">
        <v>50214990</v>
      </c>
      <c r="H969" s="132">
        <v>30000</v>
      </c>
    </row>
    <row r="970" spans="1:9" x14ac:dyDescent="0.2">
      <c r="E970" s="130" t="s">
        <v>322</v>
      </c>
      <c r="G970" s="177">
        <v>10104040</v>
      </c>
      <c r="I970" s="132">
        <v>28125</v>
      </c>
    </row>
    <row r="971" spans="1:9" x14ac:dyDescent="0.2">
      <c r="E971" s="130" t="s">
        <v>847</v>
      </c>
      <c r="G971" s="177">
        <v>20201010</v>
      </c>
      <c r="I971" s="132">
        <v>1875</v>
      </c>
    </row>
    <row r="972" spans="1:9" x14ac:dyDescent="0.2">
      <c r="F972" s="130" t="s">
        <v>926</v>
      </c>
    </row>
    <row r="974" spans="1:9" x14ac:dyDescent="0.2">
      <c r="A974" s="130" t="s">
        <v>651</v>
      </c>
      <c r="B974" s="130" t="s">
        <v>756</v>
      </c>
      <c r="C974" s="131" t="s">
        <v>925</v>
      </c>
      <c r="D974" s="130" t="s">
        <v>418</v>
      </c>
      <c r="G974" s="177">
        <v>50214990</v>
      </c>
      <c r="H974" s="132">
        <v>150000</v>
      </c>
    </row>
    <row r="975" spans="1:9" x14ac:dyDescent="0.2">
      <c r="E975" s="130" t="s">
        <v>322</v>
      </c>
      <c r="G975" s="177">
        <v>10104040</v>
      </c>
      <c r="I975" s="132">
        <v>140625</v>
      </c>
    </row>
    <row r="976" spans="1:9" x14ac:dyDescent="0.2">
      <c r="E976" s="130" t="s">
        <v>847</v>
      </c>
      <c r="G976" s="177">
        <v>20201010</v>
      </c>
      <c r="I976" s="132">
        <v>9375</v>
      </c>
    </row>
    <row r="977" spans="1:9" x14ac:dyDescent="0.2">
      <c r="F977" s="130" t="s">
        <v>924</v>
      </c>
    </row>
    <row r="979" spans="1:9" x14ac:dyDescent="0.2">
      <c r="A979" s="130" t="s">
        <v>651</v>
      </c>
      <c r="B979" s="130" t="s">
        <v>756</v>
      </c>
      <c r="C979" s="131" t="s">
        <v>923</v>
      </c>
      <c r="D979" s="130" t="s">
        <v>405</v>
      </c>
      <c r="G979" s="177">
        <v>50204010</v>
      </c>
      <c r="H979" s="132">
        <v>1873.08</v>
      </c>
    </row>
    <row r="980" spans="1:9" x14ac:dyDescent="0.2">
      <c r="E980" s="130" t="s">
        <v>322</v>
      </c>
      <c r="G980" s="177">
        <v>10104040</v>
      </c>
      <c r="I980" s="132">
        <v>1798.16</v>
      </c>
    </row>
    <row r="981" spans="1:9" x14ac:dyDescent="0.2">
      <c r="E981" s="130" t="s">
        <v>847</v>
      </c>
      <c r="G981" s="177">
        <v>20201010</v>
      </c>
      <c r="I981" s="132">
        <v>74.92</v>
      </c>
    </row>
    <row r="982" spans="1:9" x14ac:dyDescent="0.2">
      <c r="F982" s="130" t="s">
        <v>922</v>
      </c>
    </row>
    <row r="984" spans="1:9" x14ac:dyDescent="0.2">
      <c r="A984" s="130" t="s">
        <v>651</v>
      </c>
      <c r="B984" s="130" t="s">
        <v>756</v>
      </c>
      <c r="C984" s="131" t="s">
        <v>921</v>
      </c>
      <c r="D984" s="130" t="s">
        <v>328</v>
      </c>
      <c r="G984" s="177">
        <v>10399990</v>
      </c>
      <c r="H984" s="132">
        <v>7500</v>
      </c>
    </row>
    <row r="985" spans="1:9" x14ac:dyDescent="0.2">
      <c r="E985" s="130" t="s">
        <v>322</v>
      </c>
      <c r="G985" s="177">
        <v>10104040</v>
      </c>
      <c r="I985" s="132">
        <v>7098.22</v>
      </c>
    </row>
    <row r="986" spans="1:9" x14ac:dyDescent="0.2">
      <c r="E986" s="130" t="s">
        <v>847</v>
      </c>
      <c r="G986" s="177">
        <v>20201010</v>
      </c>
      <c r="I986" s="132">
        <v>401.78</v>
      </c>
    </row>
    <row r="987" spans="1:9" x14ac:dyDescent="0.2">
      <c r="F987" s="130" t="s">
        <v>920</v>
      </c>
    </row>
    <row r="989" spans="1:9" x14ac:dyDescent="0.2">
      <c r="A989" s="130" t="s">
        <v>651</v>
      </c>
      <c r="B989" s="130" t="s">
        <v>756</v>
      </c>
      <c r="C989" s="131" t="s">
        <v>919</v>
      </c>
      <c r="D989" s="130" t="s">
        <v>418</v>
      </c>
      <c r="G989" s="177">
        <v>50214990</v>
      </c>
      <c r="H989" s="132">
        <v>25000</v>
      </c>
    </row>
    <row r="990" spans="1:9" x14ac:dyDescent="0.2">
      <c r="E990" s="130" t="s">
        <v>322</v>
      </c>
      <c r="G990" s="177">
        <v>10104040</v>
      </c>
      <c r="I990" s="132">
        <v>23437.5</v>
      </c>
    </row>
    <row r="991" spans="1:9" x14ac:dyDescent="0.2">
      <c r="E991" s="130" t="s">
        <v>847</v>
      </c>
      <c r="G991" s="177">
        <v>20201010</v>
      </c>
      <c r="I991" s="132">
        <v>1562.5</v>
      </c>
    </row>
    <row r="992" spans="1:9" x14ac:dyDescent="0.2">
      <c r="F992" s="130" t="s">
        <v>918</v>
      </c>
    </row>
    <row r="994" spans="1:9" x14ac:dyDescent="0.2">
      <c r="A994" s="130" t="s">
        <v>651</v>
      </c>
      <c r="B994" s="130" t="s">
        <v>756</v>
      </c>
      <c r="C994" s="131" t="s">
        <v>917</v>
      </c>
      <c r="D994" s="130" t="s">
        <v>418</v>
      </c>
      <c r="G994" s="177">
        <v>50214990</v>
      </c>
      <c r="H994" s="132">
        <v>25000</v>
      </c>
    </row>
    <row r="995" spans="1:9" x14ac:dyDescent="0.2">
      <c r="E995" s="130" t="s">
        <v>322</v>
      </c>
      <c r="G995" s="177">
        <v>10104040</v>
      </c>
      <c r="I995" s="132">
        <v>23437.5</v>
      </c>
    </row>
    <row r="996" spans="1:9" x14ac:dyDescent="0.2">
      <c r="E996" s="130" t="s">
        <v>847</v>
      </c>
      <c r="G996" s="177">
        <v>20201010</v>
      </c>
      <c r="I996" s="132">
        <v>1562.5</v>
      </c>
    </row>
    <row r="997" spans="1:9" x14ac:dyDescent="0.2">
      <c r="F997" s="130" t="s">
        <v>916</v>
      </c>
    </row>
    <row r="999" spans="1:9" x14ac:dyDescent="0.2">
      <c r="A999" s="130" t="s">
        <v>651</v>
      </c>
      <c r="B999" s="130" t="s">
        <v>756</v>
      </c>
      <c r="C999" s="131" t="s">
        <v>915</v>
      </c>
      <c r="D999" s="130" t="s">
        <v>418</v>
      </c>
      <c r="G999" s="177">
        <v>50214990</v>
      </c>
      <c r="H999" s="132">
        <v>25000</v>
      </c>
    </row>
    <row r="1000" spans="1:9" x14ac:dyDescent="0.2">
      <c r="E1000" s="130" t="s">
        <v>322</v>
      </c>
      <c r="G1000" s="177">
        <v>10104040</v>
      </c>
      <c r="I1000" s="132">
        <v>23437.5</v>
      </c>
    </row>
    <row r="1001" spans="1:9" x14ac:dyDescent="0.2">
      <c r="E1001" s="130" t="s">
        <v>847</v>
      </c>
      <c r="G1001" s="177">
        <v>20201010</v>
      </c>
      <c r="I1001" s="132">
        <v>1562.5</v>
      </c>
    </row>
    <row r="1002" spans="1:9" x14ac:dyDescent="0.2">
      <c r="F1002" s="130" t="s">
        <v>914</v>
      </c>
    </row>
    <row r="1004" spans="1:9" x14ac:dyDescent="0.2">
      <c r="A1004" s="130" t="s">
        <v>651</v>
      </c>
      <c r="B1004" s="130" t="s">
        <v>756</v>
      </c>
      <c r="C1004" s="131" t="s">
        <v>913</v>
      </c>
      <c r="D1004" s="130" t="s">
        <v>356</v>
      </c>
      <c r="G1004" s="177">
        <v>29999990</v>
      </c>
      <c r="H1004" s="132">
        <v>6000</v>
      </c>
    </row>
    <row r="1005" spans="1:9" x14ac:dyDescent="0.2">
      <c r="E1005" s="130" t="s">
        <v>322</v>
      </c>
      <c r="G1005" s="177">
        <v>10104040</v>
      </c>
      <c r="I1005" s="132">
        <v>6000</v>
      </c>
    </row>
    <row r="1006" spans="1:9" x14ac:dyDescent="0.2">
      <c r="F1006" s="130" t="s">
        <v>912</v>
      </c>
    </row>
    <row r="1008" spans="1:9" x14ac:dyDescent="0.2">
      <c r="A1008" s="130" t="s">
        <v>651</v>
      </c>
      <c r="B1008" s="130" t="s">
        <v>756</v>
      </c>
      <c r="C1008" s="131" t="s">
        <v>911</v>
      </c>
      <c r="D1008" s="130" t="s">
        <v>320</v>
      </c>
      <c r="G1008" s="177">
        <v>10104010</v>
      </c>
      <c r="H1008" s="132">
        <v>3711</v>
      </c>
    </row>
    <row r="1009" spans="1:9" x14ac:dyDescent="0.2">
      <c r="E1009" s="130" t="s">
        <v>322</v>
      </c>
      <c r="G1009" s="177">
        <v>10104040</v>
      </c>
      <c r="I1009" s="132">
        <v>3711</v>
      </c>
    </row>
    <row r="1010" spans="1:9" x14ac:dyDescent="0.2">
      <c r="F1010" s="130" t="s">
        <v>910</v>
      </c>
    </row>
    <row r="1012" spans="1:9" x14ac:dyDescent="0.2">
      <c r="A1012" s="130" t="s">
        <v>651</v>
      </c>
      <c r="B1012" s="130" t="s">
        <v>756</v>
      </c>
      <c r="C1012" s="131" t="s">
        <v>909</v>
      </c>
      <c r="D1012" s="130" t="s">
        <v>356</v>
      </c>
      <c r="G1012" s="177">
        <v>29999990</v>
      </c>
      <c r="H1012" s="132">
        <v>84502.47</v>
      </c>
    </row>
    <row r="1013" spans="1:9" x14ac:dyDescent="0.2">
      <c r="E1013" s="130" t="s">
        <v>322</v>
      </c>
      <c r="G1013" s="177">
        <v>10104040</v>
      </c>
      <c r="I1013" s="132">
        <v>84502.47</v>
      </c>
    </row>
    <row r="1014" spans="1:9" x14ac:dyDescent="0.2">
      <c r="F1014" s="130" t="s">
        <v>908</v>
      </c>
    </row>
    <row r="1016" spans="1:9" x14ac:dyDescent="0.2">
      <c r="A1016" s="130" t="s">
        <v>651</v>
      </c>
      <c r="B1016" s="130" t="s">
        <v>756</v>
      </c>
      <c r="C1016" s="131" t="s">
        <v>907</v>
      </c>
      <c r="D1016" s="130" t="s">
        <v>407</v>
      </c>
      <c r="G1016" s="177">
        <v>50204020</v>
      </c>
      <c r="H1016" s="132">
        <v>22794.78</v>
      </c>
    </row>
    <row r="1017" spans="1:9" x14ac:dyDescent="0.2">
      <c r="E1017" s="130" t="s">
        <v>322</v>
      </c>
      <c r="G1017" s="177">
        <v>10104040</v>
      </c>
      <c r="I1017" s="132">
        <v>22665.18</v>
      </c>
    </row>
    <row r="1018" spans="1:9" x14ac:dyDescent="0.2">
      <c r="E1018" s="130" t="s">
        <v>847</v>
      </c>
      <c r="G1018" s="177">
        <v>20201010</v>
      </c>
      <c r="I1018" s="132">
        <v>129.6</v>
      </c>
    </row>
    <row r="1019" spans="1:9" x14ac:dyDescent="0.2">
      <c r="F1019" s="130" t="s">
        <v>906</v>
      </c>
    </row>
    <row r="1021" spans="1:9" x14ac:dyDescent="0.2">
      <c r="A1021" s="130" t="s">
        <v>651</v>
      </c>
      <c r="B1021" s="130" t="s">
        <v>756</v>
      </c>
      <c r="C1021" s="131" t="s">
        <v>905</v>
      </c>
      <c r="D1021" s="130" t="s">
        <v>356</v>
      </c>
      <c r="G1021" s="177">
        <v>29999990</v>
      </c>
      <c r="H1021" s="132">
        <v>32500</v>
      </c>
    </row>
    <row r="1022" spans="1:9" x14ac:dyDescent="0.2">
      <c r="E1022" s="130" t="s">
        <v>322</v>
      </c>
      <c r="G1022" s="177">
        <v>10104040</v>
      </c>
      <c r="I1022" s="132">
        <v>32500</v>
      </c>
    </row>
    <row r="1023" spans="1:9" x14ac:dyDescent="0.2">
      <c r="F1023" s="130" t="s">
        <v>904</v>
      </c>
    </row>
    <row r="1025" spans="1:9" x14ac:dyDescent="0.2">
      <c r="A1025" s="130" t="s">
        <v>651</v>
      </c>
      <c r="B1025" s="130" t="s">
        <v>756</v>
      </c>
      <c r="C1025" s="131" t="s">
        <v>903</v>
      </c>
      <c r="D1025" s="130" t="s">
        <v>356</v>
      </c>
      <c r="G1025" s="177">
        <v>29999990</v>
      </c>
      <c r="H1025" s="132">
        <v>22497.95</v>
      </c>
    </row>
    <row r="1026" spans="1:9" x14ac:dyDescent="0.2">
      <c r="E1026" s="130" t="s">
        <v>322</v>
      </c>
      <c r="G1026" s="177">
        <v>10104040</v>
      </c>
      <c r="I1026" s="132">
        <v>22497.95</v>
      </c>
    </row>
    <row r="1027" spans="1:9" x14ac:dyDescent="0.2">
      <c r="F1027" s="130" t="s">
        <v>902</v>
      </c>
    </row>
    <row r="1029" spans="1:9" x14ac:dyDescent="0.2">
      <c r="A1029" s="130" t="s">
        <v>651</v>
      </c>
      <c r="B1029" s="130" t="s">
        <v>756</v>
      </c>
      <c r="C1029" s="131" t="s">
        <v>901</v>
      </c>
      <c r="D1029" s="130" t="s">
        <v>356</v>
      </c>
      <c r="G1029" s="177">
        <v>29999990</v>
      </c>
      <c r="H1029" s="132">
        <v>35750</v>
      </c>
    </row>
    <row r="1030" spans="1:9" x14ac:dyDescent="0.2">
      <c r="E1030" s="130" t="s">
        <v>322</v>
      </c>
      <c r="G1030" s="177">
        <v>10104040</v>
      </c>
      <c r="I1030" s="132">
        <v>35750</v>
      </c>
    </row>
    <row r="1031" spans="1:9" x14ac:dyDescent="0.2">
      <c r="F1031" s="130" t="s">
        <v>900</v>
      </c>
    </row>
    <row r="1033" spans="1:9" x14ac:dyDescent="0.2">
      <c r="A1033" s="130" t="s">
        <v>651</v>
      </c>
      <c r="B1033" s="130" t="s">
        <v>756</v>
      </c>
      <c r="C1033" s="131" t="s">
        <v>899</v>
      </c>
      <c r="D1033" s="130" t="s">
        <v>356</v>
      </c>
      <c r="G1033" s="177">
        <v>29999990</v>
      </c>
      <c r="H1033" s="132">
        <v>17160</v>
      </c>
    </row>
    <row r="1034" spans="1:9" x14ac:dyDescent="0.2">
      <c r="E1034" s="130" t="s">
        <v>322</v>
      </c>
      <c r="G1034" s="177">
        <v>10104040</v>
      </c>
      <c r="I1034" s="132">
        <v>17160</v>
      </c>
    </row>
    <row r="1035" spans="1:9" x14ac:dyDescent="0.2">
      <c r="F1035" s="130" t="s">
        <v>898</v>
      </c>
    </row>
    <row r="1037" spans="1:9" x14ac:dyDescent="0.2">
      <c r="A1037" s="130" t="s">
        <v>651</v>
      </c>
      <c r="B1037" s="130" t="s">
        <v>657</v>
      </c>
      <c r="C1037" s="131" t="s">
        <v>897</v>
      </c>
      <c r="D1037" s="130" t="s">
        <v>334</v>
      </c>
      <c r="G1037" s="177">
        <v>19901030</v>
      </c>
      <c r="H1037" s="132">
        <v>185447.88</v>
      </c>
    </row>
    <row r="1038" spans="1:9" x14ac:dyDescent="0.2">
      <c r="E1038" s="130" t="s">
        <v>322</v>
      </c>
      <c r="G1038" s="177">
        <v>10104040</v>
      </c>
      <c r="I1038" s="132">
        <v>185447.88</v>
      </c>
    </row>
    <row r="1039" spans="1:9" x14ac:dyDescent="0.2">
      <c r="F1039" s="130" t="s">
        <v>896</v>
      </c>
    </row>
    <row r="1041" spans="1:9" x14ac:dyDescent="0.2">
      <c r="A1041" s="130" t="s">
        <v>651</v>
      </c>
      <c r="B1041" s="130" t="s">
        <v>657</v>
      </c>
      <c r="C1041" s="131" t="s">
        <v>895</v>
      </c>
      <c r="D1041" s="130" t="s">
        <v>418</v>
      </c>
      <c r="G1041" s="177">
        <v>50214990</v>
      </c>
      <c r="H1041" s="132">
        <v>50000</v>
      </c>
    </row>
    <row r="1042" spans="1:9" x14ac:dyDescent="0.2">
      <c r="E1042" s="130" t="s">
        <v>322</v>
      </c>
      <c r="G1042" s="177">
        <v>10104040</v>
      </c>
      <c r="I1042" s="132">
        <v>46875</v>
      </c>
    </row>
    <row r="1043" spans="1:9" x14ac:dyDescent="0.2">
      <c r="E1043" s="130" t="s">
        <v>847</v>
      </c>
      <c r="G1043" s="177">
        <v>20201010</v>
      </c>
      <c r="I1043" s="132">
        <v>3125</v>
      </c>
    </row>
    <row r="1044" spans="1:9" x14ac:dyDescent="0.2">
      <c r="F1044" s="130" t="s">
        <v>894</v>
      </c>
    </row>
    <row r="1046" spans="1:9" x14ac:dyDescent="0.2">
      <c r="A1046" s="130" t="s">
        <v>651</v>
      </c>
      <c r="B1046" s="130" t="s">
        <v>657</v>
      </c>
      <c r="C1046" s="131" t="s">
        <v>893</v>
      </c>
      <c r="D1046" s="130" t="s">
        <v>334</v>
      </c>
      <c r="G1046" s="177">
        <v>19901030</v>
      </c>
      <c r="H1046" s="132">
        <v>3000000</v>
      </c>
    </row>
    <row r="1047" spans="1:9" x14ac:dyDescent="0.2">
      <c r="E1047" s="130" t="s">
        <v>322</v>
      </c>
      <c r="G1047" s="177">
        <v>10104040</v>
      </c>
      <c r="I1047" s="132">
        <v>3000000</v>
      </c>
    </row>
    <row r="1048" spans="1:9" x14ac:dyDescent="0.2">
      <c r="F1048" s="130" t="s">
        <v>892</v>
      </c>
    </row>
    <row r="1050" spans="1:9" x14ac:dyDescent="0.2">
      <c r="A1050" s="130" t="s">
        <v>651</v>
      </c>
      <c r="B1050" s="130" t="s">
        <v>657</v>
      </c>
      <c r="C1050" s="131" t="s">
        <v>891</v>
      </c>
      <c r="D1050" s="130" t="s">
        <v>418</v>
      </c>
      <c r="G1050" s="177">
        <v>50214990</v>
      </c>
      <c r="H1050" s="132">
        <v>24000</v>
      </c>
    </row>
    <row r="1051" spans="1:9" x14ac:dyDescent="0.2">
      <c r="E1051" s="130" t="s">
        <v>322</v>
      </c>
      <c r="G1051" s="177">
        <v>10104040</v>
      </c>
      <c r="I1051" s="132">
        <v>24000</v>
      </c>
    </row>
    <row r="1052" spans="1:9" x14ac:dyDescent="0.2">
      <c r="F1052" s="130" t="s">
        <v>890</v>
      </c>
    </row>
    <row r="1054" spans="1:9" x14ac:dyDescent="0.2">
      <c r="A1054" s="130" t="s">
        <v>651</v>
      </c>
      <c r="B1054" s="130" t="s">
        <v>657</v>
      </c>
      <c r="C1054" s="131" t="s">
        <v>889</v>
      </c>
      <c r="D1054" s="130" t="s">
        <v>418</v>
      </c>
      <c r="G1054" s="177">
        <v>50214990</v>
      </c>
      <c r="H1054" s="132">
        <v>50000</v>
      </c>
    </row>
    <row r="1055" spans="1:9" x14ac:dyDescent="0.2">
      <c r="E1055" s="130" t="s">
        <v>322</v>
      </c>
      <c r="G1055" s="177">
        <v>10104040</v>
      </c>
      <c r="I1055" s="132">
        <v>46875</v>
      </c>
    </row>
    <row r="1056" spans="1:9" x14ac:dyDescent="0.2">
      <c r="E1056" s="130" t="s">
        <v>847</v>
      </c>
      <c r="G1056" s="177">
        <v>20201010</v>
      </c>
      <c r="I1056" s="132">
        <v>3125</v>
      </c>
    </row>
    <row r="1057" spans="1:9" x14ac:dyDescent="0.2">
      <c r="F1057" s="130" t="s">
        <v>888</v>
      </c>
    </row>
    <row r="1059" spans="1:9" x14ac:dyDescent="0.2">
      <c r="A1059" s="130" t="s">
        <v>651</v>
      </c>
      <c r="B1059" s="130" t="s">
        <v>657</v>
      </c>
      <c r="C1059" s="131" t="s">
        <v>887</v>
      </c>
      <c r="D1059" s="130" t="s">
        <v>418</v>
      </c>
      <c r="G1059" s="177">
        <v>50214990</v>
      </c>
      <c r="H1059" s="132">
        <v>25000</v>
      </c>
    </row>
    <row r="1060" spans="1:9" x14ac:dyDescent="0.2">
      <c r="E1060" s="130" t="s">
        <v>322</v>
      </c>
      <c r="G1060" s="177">
        <v>10104040</v>
      </c>
      <c r="I1060" s="132">
        <v>23437.5</v>
      </c>
    </row>
    <row r="1061" spans="1:9" x14ac:dyDescent="0.2">
      <c r="E1061" s="130" t="s">
        <v>847</v>
      </c>
      <c r="G1061" s="177">
        <v>20201010</v>
      </c>
      <c r="I1061" s="132">
        <v>1562.5</v>
      </c>
    </row>
    <row r="1062" spans="1:9" x14ac:dyDescent="0.2">
      <c r="F1062" s="130" t="s">
        <v>886</v>
      </c>
    </row>
    <row r="1064" spans="1:9" x14ac:dyDescent="0.2">
      <c r="A1064" s="130" t="s">
        <v>651</v>
      </c>
      <c r="B1064" s="130" t="s">
        <v>657</v>
      </c>
      <c r="C1064" s="131" t="s">
        <v>885</v>
      </c>
      <c r="D1064" s="130" t="s">
        <v>418</v>
      </c>
      <c r="G1064" s="177">
        <v>50214990</v>
      </c>
      <c r="H1064" s="132">
        <v>15000</v>
      </c>
    </row>
    <row r="1065" spans="1:9" x14ac:dyDescent="0.2">
      <c r="E1065" s="130" t="s">
        <v>322</v>
      </c>
      <c r="G1065" s="177">
        <v>10104040</v>
      </c>
      <c r="I1065" s="132">
        <v>14062.5</v>
      </c>
    </row>
    <row r="1066" spans="1:9" x14ac:dyDescent="0.2">
      <c r="E1066" s="130" t="s">
        <v>847</v>
      </c>
      <c r="G1066" s="177">
        <v>20201010</v>
      </c>
      <c r="I1066" s="132">
        <v>937.5</v>
      </c>
    </row>
    <row r="1067" spans="1:9" x14ac:dyDescent="0.2">
      <c r="F1067" s="130" t="s">
        <v>884</v>
      </c>
    </row>
    <row r="1069" spans="1:9" x14ac:dyDescent="0.2">
      <c r="A1069" s="130" t="s">
        <v>651</v>
      </c>
      <c r="B1069" s="130" t="s">
        <v>657</v>
      </c>
      <c r="C1069" s="131" t="s">
        <v>883</v>
      </c>
      <c r="D1069" s="130" t="s">
        <v>872</v>
      </c>
      <c r="G1069" s="177">
        <v>50205020</v>
      </c>
      <c r="H1069" s="132">
        <v>1203.54</v>
      </c>
    </row>
    <row r="1070" spans="1:9" x14ac:dyDescent="0.2">
      <c r="E1070" s="130" t="s">
        <v>322</v>
      </c>
      <c r="G1070" s="177">
        <v>10104040</v>
      </c>
      <c r="I1070" s="132">
        <v>1128.32</v>
      </c>
    </row>
    <row r="1071" spans="1:9" x14ac:dyDescent="0.2">
      <c r="E1071" s="130" t="s">
        <v>847</v>
      </c>
      <c r="G1071" s="177">
        <v>20201010</v>
      </c>
      <c r="I1071" s="132">
        <v>75.22</v>
      </c>
    </row>
    <row r="1072" spans="1:9" x14ac:dyDescent="0.2">
      <c r="F1072" s="130" t="s">
        <v>882</v>
      </c>
    </row>
    <row r="1074" spans="1:9" x14ac:dyDescent="0.2">
      <c r="A1074" s="130" t="s">
        <v>651</v>
      </c>
      <c r="B1074" s="130" t="s">
        <v>657</v>
      </c>
      <c r="C1074" s="131" t="s">
        <v>881</v>
      </c>
      <c r="D1074" s="130" t="s">
        <v>872</v>
      </c>
      <c r="G1074" s="177">
        <v>50205020</v>
      </c>
      <c r="H1074" s="132">
        <v>1213.72</v>
      </c>
    </row>
    <row r="1075" spans="1:9" x14ac:dyDescent="0.2">
      <c r="E1075" s="130" t="s">
        <v>322</v>
      </c>
      <c r="G1075" s="177">
        <v>10104040</v>
      </c>
      <c r="I1075" s="132">
        <v>1137.8699999999999</v>
      </c>
    </row>
    <row r="1076" spans="1:9" x14ac:dyDescent="0.2">
      <c r="E1076" s="130" t="s">
        <v>847</v>
      </c>
      <c r="G1076" s="177">
        <v>20201010</v>
      </c>
      <c r="I1076" s="132">
        <v>75.849999999999994</v>
      </c>
    </row>
    <row r="1077" spans="1:9" x14ac:dyDescent="0.2">
      <c r="F1077" s="130" t="s">
        <v>880</v>
      </c>
    </row>
    <row r="1079" spans="1:9" x14ac:dyDescent="0.2">
      <c r="A1079" s="130" t="s">
        <v>651</v>
      </c>
      <c r="B1079" s="130" t="s">
        <v>657</v>
      </c>
      <c r="C1079" s="131" t="s">
        <v>879</v>
      </c>
      <c r="D1079" s="130" t="s">
        <v>872</v>
      </c>
      <c r="G1079" s="177">
        <v>50205020</v>
      </c>
      <c r="H1079" s="132">
        <v>1544.5</v>
      </c>
    </row>
    <row r="1080" spans="1:9" x14ac:dyDescent="0.2">
      <c r="E1080" s="130" t="s">
        <v>322</v>
      </c>
      <c r="G1080" s="177">
        <v>10104040</v>
      </c>
      <c r="I1080" s="132">
        <v>1447.97</v>
      </c>
    </row>
    <row r="1081" spans="1:9" x14ac:dyDescent="0.2">
      <c r="E1081" s="130" t="s">
        <v>847</v>
      </c>
      <c r="G1081" s="177">
        <v>20201010</v>
      </c>
      <c r="I1081" s="132">
        <v>96.53</v>
      </c>
    </row>
    <row r="1082" spans="1:9" x14ac:dyDescent="0.2">
      <c r="F1082" s="130" t="s">
        <v>878</v>
      </c>
    </row>
    <row r="1084" spans="1:9" x14ac:dyDescent="0.2">
      <c r="A1084" s="130" t="s">
        <v>651</v>
      </c>
      <c r="B1084" s="130" t="s">
        <v>657</v>
      </c>
      <c r="C1084" s="131" t="s">
        <v>877</v>
      </c>
      <c r="D1084" s="130" t="s">
        <v>872</v>
      </c>
      <c r="G1084" s="177">
        <v>50205020</v>
      </c>
      <c r="H1084" s="132">
        <v>1183.18</v>
      </c>
    </row>
    <row r="1085" spans="1:9" x14ac:dyDescent="0.2">
      <c r="E1085" s="130" t="s">
        <v>322</v>
      </c>
      <c r="G1085" s="177">
        <v>10104040</v>
      </c>
      <c r="I1085" s="132">
        <v>1109.23</v>
      </c>
    </row>
    <row r="1086" spans="1:9" x14ac:dyDescent="0.2">
      <c r="E1086" s="130" t="s">
        <v>847</v>
      </c>
      <c r="G1086" s="177">
        <v>20201010</v>
      </c>
      <c r="I1086" s="132">
        <v>73.95</v>
      </c>
    </row>
    <row r="1087" spans="1:9" x14ac:dyDescent="0.2">
      <c r="F1087" s="130" t="s">
        <v>876</v>
      </c>
    </row>
    <row r="1089" spans="1:9" x14ac:dyDescent="0.2">
      <c r="A1089" s="130" t="s">
        <v>651</v>
      </c>
      <c r="B1089" s="130" t="s">
        <v>657</v>
      </c>
      <c r="C1089" s="131" t="s">
        <v>875</v>
      </c>
      <c r="D1089" s="130" t="s">
        <v>872</v>
      </c>
      <c r="G1089" s="177">
        <v>50205020</v>
      </c>
      <c r="H1089" s="132">
        <v>1414.71</v>
      </c>
    </row>
    <row r="1090" spans="1:9" x14ac:dyDescent="0.2">
      <c r="E1090" s="130" t="s">
        <v>322</v>
      </c>
      <c r="G1090" s="177">
        <v>10104040</v>
      </c>
      <c r="I1090" s="132">
        <v>1326.29</v>
      </c>
    </row>
    <row r="1091" spans="1:9" x14ac:dyDescent="0.2">
      <c r="E1091" s="130" t="s">
        <v>847</v>
      </c>
      <c r="G1091" s="177">
        <v>20201010</v>
      </c>
      <c r="I1091" s="132">
        <v>88.42</v>
      </c>
    </row>
    <row r="1092" spans="1:9" x14ac:dyDescent="0.2">
      <c r="F1092" s="130" t="s">
        <v>874</v>
      </c>
    </row>
    <row r="1094" spans="1:9" x14ac:dyDescent="0.2">
      <c r="A1094" s="130" t="s">
        <v>651</v>
      </c>
      <c r="B1094" s="130" t="s">
        <v>657</v>
      </c>
      <c r="C1094" s="131" t="s">
        <v>873</v>
      </c>
      <c r="D1094" s="130" t="s">
        <v>872</v>
      </c>
      <c r="G1094" s="177">
        <v>50205020</v>
      </c>
      <c r="H1094" s="132">
        <v>1183.18</v>
      </c>
    </row>
    <row r="1095" spans="1:9" x14ac:dyDescent="0.2">
      <c r="E1095" s="130" t="s">
        <v>322</v>
      </c>
      <c r="G1095" s="177">
        <v>10104040</v>
      </c>
      <c r="I1095" s="132">
        <v>1109.23</v>
      </c>
    </row>
    <row r="1096" spans="1:9" x14ac:dyDescent="0.2">
      <c r="E1096" s="130" t="s">
        <v>847</v>
      </c>
      <c r="G1096" s="177">
        <v>20201010</v>
      </c>
      <c r="I1096" s="132">
        <v>73.95</v>
      </c>
    </row>
    <row r="1097" spans="1:9" x14ac:dyDescent="0.2">
      <c r="F1097" s="130" t="s">
        <v>871</v>
      </c>
    </row>
    <row r="1099" spans="1:9" x14ac:dyDescent="0.2">
      <c r="A1099" s="130" t="s">
        <v>651</v>
      </c>
      <c r="B1099" s="130" t="s">
        <v>657</v>
      </c>
      <c r="C1099" s="131" t="s">
        <v>870</v>
      </c>
      <c r="D1099" s="130" t="s">
        <v>412</v>
      </c>
      <c r="G1099" s="177">
        <v>50205030</v>
      </c>
      <c r="H1099" s="132">
        <v>2199</v>
      </c>
    </row>
    <row r="1100" spans="1:9" x14ac:dyDescent="0.2">
      <c r="E1100" s="130" t="s">
        <v>322</v>
      </c>
      <c r="G1100" s="177">
        <v>10104040</v>
      </c>
      <c r="I1100" s="132">
        <v>2061.56</v>
      </c>
    </row>
    <row r="1101" spans="1:9" x14ac:dyDescent="0.2">
      <c r="E1101" s="130" t="s">
        <v>847</v>
      </c>
      <c r="G1101" s="177">
        <v>20201010</v>
      </c>
      <c r="I1101" s="132">
        <v>137.44</v>
      </c>
    </row>
    <row r="1102" spans="1:9" x14ac:dyDescent="0.2">
      <c r="F1102" s="130" t="s">
        <v>869</v>
      </c>
    </row>
    <row r="1104" spans="1:9" x14ac:dyDescent="0.2">
      <c r="A1104" s="130" t="s">
        <v>651</v>
      </c>
      <c r="B1104" s="130" t="s">
        <v>657</v>
      </c>
      <c r="C1104" s="131" t="s">
        <v>868</v>
      </c>
      <c r="D1104" s="130" t="s">
        <v>412</v>
      </c>
      <c r="G1104" s="177">
        <v>50205030</v>
      </c>
      <c r="H1104" s="132">
        <v>4183.18</v>
      </c>
    </row>
    <row r="1105" spans="1:9" x14ac:dyDescent="0.2">
      <c r="E1105" s="130" t="s">
        <v>322</v>
      </c>
      <c r="G1105" s="177">
        <v>10104040</v>
      </c>
      <c r="I1105" s="132">
        <v>3921.73</v>
      </c>
    </row>
    <row r="1106" spans="1:9" x14ac:dyDescent="0.2">
      <c r="E1106" s="130" t="s">
        <v>847</v>
      </c>
      <c r="G1106" s="177">
        <v>20201010</v>
      </c>
      <c r="I1106" s="132">
        <v>261.45</v>
      </c>
    </row>
    <row r="1107" spans="1:9" x14ac:dyDescent="0.2">
      <c r="F1107" s="130" t="s">
        <v>867</v>
      </c>
    </row>
    <row r="1109" spans="1:9" x14ac:dyDescent="0.2">
      <c r="A1109" s="130" t="s">
        <v>651</v>
      </c>
      <c r="B1109" s="130" t="s">
        <v>657</v>
      </c>
      <c r="C1109" s="131" t="s">
        <v>866</v>
      </c>
      <c r="D1109" s="130" t="s">
        <v>412</v>
      </c>
      <c r="G1109" s="177">
        <v>50205030</v>
      </c>
      <c r="H1109" s="132">
        <v>4183.18</v>
      </c>
    </row>
    <row r="1110" spans="1:9" x14ac:dyDescent="0.2">
      <c r="E1110" s="130" t="s">
        <v>322</v>
      </c>
      <c r="G1110" s="177">
        <v>10104040</v>
      </c>
      <c r="I1110" s="132">
        <v>3921.73</v>
      </c>
    </row>
    <row r="1111" spans="1:9" x14ac:dyDescent="0.2">
      <c r="E1111" s="130" t="s">
        <v>847</v>
      </c>
      <c r="G1111" s="177">
        <v>20201010</v>
      </c>
      <c r="I1111" s="132">
        <v>261.45</v>
      </c>
    </row>
    <row r="1112" spans="1:9" x14ac:dyDescent="0.2">
      <c r="F1112" s="130" t="s">
        <v>865</v>
      </c>
    </row>
    <row r="1114" spans="1:9" x14ac:dyDescent="0.2">
      <c r="A1114" s="130" t="s">
        <v>651</v>
      </c>
      <c r="B1114" s="130" t="s">
        <v>657</v>
      </c>
      <c r="C1114" s="131" t="s">
        <v>864</v>
      </c>
      <c r="D1114" s="130" t="s">
        <v>418</v>
      </c>
      <c r="G1114" s="177">
        <v>50214990</v>
      </c>
      <c r="H1114" s="132">
        <v>50000</v>
      </c>
    </row>
    <row r="1115" spans="1:9" x14ac:dyDescent="0.2">
      <c r="E1115" s="130" t="s">
        <v>322</v>
      </c>
      <c r="G1115" s="177">
        <v>10104040</v>
      </c>
      <c r="I1115" s="132">
        <v>46875</v>
      </c>
    </row>
    <row r="1116" spans="1:9" x14ac:dyDescent="0.2">
      <c r="E1116" s="130" t="s">
        <v>847</v>
      </c>
      <c r="G1116" s="177">
        <v>20201010</v>
      </c>
      <c r="I1116" s="132">
        <v>3125</v>
      </c>
    </row>
    <row r="1117" spans="1:9" x14ac:dyDescent="0.2">
      <c r="F1117" s="130" t="s">
        <v>863</v>
      </c>
    </row>
    <row r="1119" spans="1:9" x14ac:dyDescent="0.2">
      <c r="A1119" s="130" t="s">
        <v>651</v>
      </c>
      <c r="B1119" s="130" t="s">
        <v>657</v>
      </c>
      <c r="C1119" s="131" t="s">
        <v>862</v>
      </c>
      <c r="D1119" s="130" t="s">
        <v>418</v>
      </c>
      <c r="G1119" s="177">
        <v>50214990</v>
      </c>
      <c r="H1119" s="132">
        <v>48000</v>
      </c>
    </row>
    <row r="1120" spans="1:9" x14ac:dyDescent="0.2">
      <c r="E1120" s="130" t="s">
        <v>322</v>
      </c>
      <c r="G1120" s="177">
        <v>10104040</v>
      </c>
      <c r="I1120" s="132">
        <v>45000</v>
      </c>
    </row>
    <row r="1121" spans="1:9" x14ac:dyDescent="0.2">
      <c r="E1121" s="130" t="s">
        <v>847</v>
      </c>
      <c r="G1121" s="177">
        <v>20201010</v>
      </c>
      <c r="I1121" s="132">
        <v>3000</v>
      </c>
    </row>
    <row r="1122" spans="1:9" x14ac:dyDescent="0.2">
      <c r="F1122" s="130" t="s">
        <v>861</v>
      </c>
    </row>
    <row r="1124" spans="1:9" x14ac:dyDescent="0.2">
      <c r="A1124" s="130" t="s">
        <v>651</v>
      </c>
      <c r="B1124" s="130" t="s">
        <v>657</v>
      </c>
      <c r="C1124" s="131" t="s">
        <v>860</v>
      </c>
      <c r="D1124" s="130" t="s">
        <v>418</v>
      </c>
      <c r="G1124" s="177">
        <v>50214990</v>
      </c>
      <c r="H1124" s="132">
        <v>75000</v>
      </c>
    </row>
    <row r="1125" spans="1:9" x14ac:dyDescent="0.2">
      <c r="E1125" s="130" t="s">
        <v>322</v>
      </c>
      <c r="G1125" s="177">
        <v>10104040</v>
      </c>
      <c r="I1125" s="132">
        <v>61487.5</v>
      </c>
    </row>
    <row r="1126" spans="1:9" x14ac:dyDescent="0.2">
      <c r="E1126" s="130" t="s">
        <v>847</v>
      </c>
      <c r="G1126" s="177">
        <v>20201010</v>
      </c>
      <c r="I1126" s="132">
        <v>13512.5</v>
      </c>
    </row>
    <row r="1127" spans="1:9" x14ac:dyDescent="0.2">
      <c r="F1127" s="130" t="s">
        <v>859</v>
      </c>
    </row>
    <row r="1129" spans="1:9" x14ac:dyDescent="0.2">
      <c r="A1129" s="130" t="s">
        <v>651</v>
      </c>
      <c r="B1129" s="130" t="s">
        <v>657</v>
      </c>
      <c r="C1129" s="131" t="s">
        <v>858</v>
      </c>
      <c r="D1129" s="130" t="s">
        <v>334</v>
      </c>
      <c r="G1129" s="177">
        <v>19901030</v>
      </c>
      <c r="H1129" s="132">
        <v>300000</v>
      </c>
    </row>
    <row r="1130" spans="1:9" x14ac:dyDescent="0.2">
      <c r="E1130" s="130" t="s">
        <v>322</v>
      </c>
      <c r="G1130" s="177">
        <v>10104040</v>
      </c>
      <c r="I1130" s="132">
        <v>300000</v>
      </c>
    </row>
    <row r="1131" spans="1:9" x14ac:dyDescent="0.2">
      <c r="F1131" s="130" t="s">
        <v>857</v>
      </c>
    </row>
    <row r="1133" spans="1:9" x14ac:dyDescent="0.2">
      <c r="A1133" s="130" t="s">
        <v>651</v>
      </c>
      <c r="B1133" s="130" t="s">
        <v>657</v>
      </c>
      <c r="C1133" s="131" t="s">
        <v>856</v>
      </c>
      <c r="D1133" s="130" t="s">
        <v>334</v>
      </c>
      <c r="G1133" s="177">
        <v>19901030</v>
      </c>
      <c r="H1133" s="132">
        <v>5064000</v>
      </c>
    </row>
    <row r="1134" spans="1:9" x14ac:dyDescent="0.2">
      <c r="E1134" s="130" t="s">
        <v>322</v>
      </c>
      <c r="G1134" s="177">
        <v>10104040</v>
      </c>
      <c r="I1134" s="132">
        <v>5064000</v>
      </c>
    </row>
    <row r="1135" spans="1:9" x14ac:dyDescent="0.2">
      <c r="F1135" s="130" t="s">
        <v>855</v>
      </c>
    </row>
    <row r="1137" spans="1:9" x14ac:dyDescent="0.2">
      <c r="A1137" s="130" t="s">
        <v>651</v>
      </c>
      <c r="B1137" s="130" t="s">
        <v>657</v>
      </c>
      <c r="C1137" s="131" t="s">
        <v>854</v>
      </c>
      <c r="D1137" s="130" t="s">
        <v>356</v>
      </c>
      <c r="G1137" s="177">
        <v>29999990</v>
      </c>
      <c r="H1137" s="132">
        <v>2160</v>
      </c>
    </row>
    <row r="1138" spans="1:9" x14ac:dyDescent="0.2">
      <c r="E1138" s="130" t="s">
        <v>322</v>
      </c>
      <c r="G1138" s="177">
        <v>10104040</v>
      </c>
      <c r="I1138" s="132">
        <v>2160</v>
      </c>
    </row>
    <row r="1139" spans="1:9" x14ac:dyDescent="0.2">
      <c r="F1139" s="130" t="s">
        <v>853</v>
      </c>
    </row>
    <row r="1141" spans="1:9" x14ac:dyDescent="0.2">
      <c r="A1141" s="130" t="s">
        <v>651</v>
      </c>
      <c r="B1141" s="130" t="s">
        <v>657</v>
      </c>
      <c r="C1141" s="131" t="s">
        <v>852</v>
      </c>
      <c r="D1141" s="130" t="s">
        <v>356</v>
      </c>
      <c r="G1141" s="177">
        <v>29999990</v>
      </c>
      <c r="H1141" s="132">
        <v>6941.68</v>
      </c>
    </row>
    <row r="1142" spans="1:9" x14ac:dyDescent="0.2">
      <c r="E1142" s="130" t="s">
        <v>322</v>
      </c>
      <c r="G1142" s="177">
        <v>10104040</v>
      </c>
      <c r="I1142" s="132">
        <v>6941.68</v>
      </c>
    </row>
    <row r="1143" spans="1:9" x14ac:dyDescent="0.2">
      <c r="F1143" s="130" t="s">
        <v>851</v>
      </c>
    </row>
    <row r="1145" spans="1:9" x14ac:dyDescent="0.2">
      <c r="A1145" s="130" t="s">
        <v>651</v>
      </c>
      <c r="B1145" s="130" t="s">
        <v>657</v>
      </c>
      <c r="C1145" s="131" t="s">
        <v>850</v>
      </c>
      <c r="D1145" s="130" t="s">
        <v>356</v>
      </c>
      <c r="G1145" s="177">
        <v>29999990</v>
      </c>
      <c r="H1145" s="132">
        <v>4500</v>
      </c>
    </row>
    <row r="1146" spans="1:9" x14ac:dyDescent="0.2">
      <c r="E1146" s="130" t="s">
        <v>322</v>
      </c>
      <c r="G1146" s="177">
        <v>10104040</v>
      </c>
      <c r="I1146" s="132">
        <v>4500</v>
      </c>
    </row>
    <row r="1147" spans="1:9" x14ac:dyDescent="0.2">
      <c r="F1147" s="130" t="s">
        <v>849</v>
      </c>
    </row>
    <row r="1149" spans="1:9" x14ac:dyDescent="0.2">
      <c r="A1149" s="130" t="s">
        <v>651</v>
      </c>
      <c r="B1149" s="130" t="s">
        <v>657</v>
      </c>
      <c r="C1149" s="131" t="s">
        <v>848</v>
      </c>
      <c r="D1149" s="130" t="s">
        <v>407</v>
      </c>
      <c r="G1149" s="177">
        <v>50204020</v>
      </c>
      <c r="H1149" s="132">
        <v>121626.85</v>
      </c>
    </row>
    <row r="1150" spans="1:9" x14ac:dyDescent="0.2">
      <c r="E1150" s="130" t="s">
        <v>322</v>
      </c>
      <c r="G1150" s="177">
        <v>10104040</v>
      </c>
      <c r="I1150" s="132">
        <v>120971.08</v>
      </c>
    </row>
    <row r="1151" spans="1:9" x14ac:dyDescent="0.2">
      <c r="E1151" s="130" t="s">
        <v>847</v>
      </c>
      <c r="G1151" s="177">
        <v>20201010</v>
      </c>
      <c r="I1151" s="132">
        <v>655.77</v>
      </c>
    </row>
    <row r="1152" spans="1:9" x14ac:dyDescent="0.2">
      <c r="F1152" s="130" t="s">
        <v>846</v>
      </c>
    </row>
    <row r="1154" spans="1:9" x14ac:dyDescent="0.2">
      <c r="A1154" s="130" t="s">
        <v>651</v>
      </c>
      <c r="B1154" s="130" t="s">
        <v>650</v>
      </c>
      <c r="C1154" s="131" t="s">
        <v>845</v>
      </c>
      <c r="D1154" s="130" t="s">
        <v>844</v>
      </c>
      <c r="G1154" s="177">
        <v>50202010</v>
      </c>
      <c r="H1154" s="132">
        <v>2829</v>
      </c>
    </row>
    <row r="1155" spans="1:9" x14ac:dyDescent="0.2">
      <c r="D1155" s="130" t="s">
        <v>843</v>
      </c>
      <c r="G1155" s="177">
        <v>50203010</v>
      </c>
      <c r="H1155" s="132">
        <v>4160</v>
      </c>
    </row>
    <row r="1156" spans="1:9" x14ac:dyDescent="0.2">
      <c r="D1156" s="130" t="s">
        <v>570</v>
      </c>
      <c r="G1156" s="177">
        <v>50203050</v>
      </c>
      <c r="H1156" s="132">
        <v>56574.25</v>
      </c>
    </row>
    <row r="1157" spans="1:9" x14ac:dyDescent="0.2">
      <c r="D1157" s="130" t="s">
        <v>574</v>
      </c>
      <c r="G1157" s="177">
        <v>50203070</v>
      </c>
      <c r="H1157" s="132">
        <v>11100.76</v>
      </c>
    </row>
    <row r="1158" spans="1:9" x14ac:dyDescent="0.2">
      <c r="D1158" s="130" t="s">
        <v>576</v>
      </c>
      <c r="G1158" s="177">
        <v>50203080</v>
      </c>
      <c r="H1158" s="132">
        <v>3376.8</v>
      </c>
    </row>
    <row r="1159" spans="1:9" x14ac:dyDescent="0.2">
      <c r="D1159" s="130" t="s">
        <v>583</v>
      </c>
      <c r="G1159" s="177">
        <v>50203990</v>
      </c>
      <c r="H1159" s="132">
        <v>450</v>
      </c>
    </row>
    <row r="1160" spans="1:9" x14ac:dyDescent="0.2">
      <c r="D1160" s="130" t="s">
        <v>405</v>
      </c>
      <c r="G1160" s="177">
        <v>50204010</v>
      </c>
      <c r="H1160" s="132">
        <v>750</v>
      </c>
    </row>
    <row r="1161" spans="1:9" x14ac:dyDescent="0.2">
      <c r="D1161" s="130" t="s">
        <v>842</v>
      </c>
      <c r="G1161" s="177">
        <v>50299990</v>
      </c>
      <c r="H1161" s="132">
        <v>9389</v>
      </c>
    </row>
    <row r="1162" spans="1:9" x14ac:dyDescent="0.2">
      <c r="E1162" s="130" t="s">
        <v>322</v>
      </c>
      <c r="G1162" s="177">
        <v>10104040</v>
      </c>
      <c r="I1162" s="132">
        <v>88629.81</v>
      </c>
    </row>
    <row r="1163" spans="1:9" x14ac:dyDescent="0.2">
      <c r="F1163" s="130" t="s">
        <v>841</v>
      </c>
    </row>
    <row r="1165" spans="1:9" x14ac:dyDescent="0.2">
      <c r="A1165" s="130" t="s">
        <v>651</v>
      </c>
      <c r="B1165" s="130" t="s">
        <v>650</v>
      </c>
      <c r="C1165" s="131" t="s">
        <v>840</v>
      </c>
      <c r="D1165" s="130" t="s">
        <v>570</v>
      </c>
      <c r="G1165" s="177">
        <v>50203050</v>
      </c>
      <c r="H1165" s="132">
        <v>39828.949999999997</v>
      </c>
    </row>
    <row r="1166" spans="1:9" x14ac:dyDescent="0.2">
      <c r="D1166" s="130" t="s">
        <v>574</v>
      </c>
      <c r="G1166" s="177">
        <v>50203070</v>
      </c>
      <c r="H1166" s="132">
        <v>3300.12</v>
      </c>
    </row>
    <row r="1167" spans="1:9" x14ac:dyDescent="0.2">
      <c r="D1167" s="130" t="s">
        <v>576</v>
      </c>
      <c r="G1167" s="177">
        <v>50203080</v>
      </c>
      <c r="H1167" s="132">
        <v>1530</v>
      </c>
    </row>
    <row r="1168" spans="1:9" x14ac:dyDescent="0.2">
      <c r="D1168" s="130" t="s">
        <v>583</v>
      </c>
      <c r="G1168" s="177">
        <v>50203990</v>
      </c>
      <c r="H1168" s="132">
        <v>886</v>
      </c>
    </row>
    <row r="1169" spans="1:9" x14ac:dyDescent="0.2">
      <c r="D1169" s="130" t="s">
        <v>418</v>
      </c>
      <c r="G1169" s="177">
        <v>50214990</v>
      </c>
      <c r="H1169" s="132">
        <v>4182</v>
      </c>
    </row>
    <row r="1170" spans="1:9" x14ac:dyDescent="0.2">
      <c r="E1170" s="130" t="s">
        <v>322</v>
      </c>
      <c r="G1170" s="177">
        <v>10104040</v>
      </c>
      <c r="I1170" s="132">
        <v>49727.07</v>
      </c>
    </row>
    <row r="1171" spans="1:9" x14ac:dyDescent="0.2">
      <c r="F1171" s="130" t="s">
        <v>839</v>
      </c>
    </row>
    <row r="1173" spans="1:9" x14ac:dyDescent="0.2">
      <c r="A1173" s="130" t="s">
        <v>651</v>
      </c>
      <c r="B1173" s="130" t="s">
        <v>650</v>
      </c>
      <c r="C1173" s="131" t="s">
        <v>838</v>
      </c>
      <c r="D1173" s="130" t="s">
        <v>334</v>
      </c>
      <c r="G1173" s="177">
        <v>19901030</v>
      </c>
      <c r="H1173" s="132">
        <v>10000000</v>
      </c>
    </row>
    <row r="1174" spans="1:9" x14ac:dyDescent="0.2">
      <c r="E1174" s="130" t="s">
        <v>322</v>
      </c>
      <c r="G1174" s="177">
        <v>10104040</v>
      </c>
      <c r="I1174" s="132">
        <v>10000000</v>
      </c>
    </row>
    <row r="1175" spans="1:9" x14ac:dyDescent="0.2">
      <c r="F1175" s="130" t="s">
        <v>837</v>
      </c>
    </row>
    <row r="1177" spans="1:9" x14ac:dyDescent="0.2">
      <c r="A1177" s="130" t="s">
        <v>651</v>
      </c>
      <c r="B1177" s="130" t="s">
        <v>650</v>
      </c>
      <c r="C1177" s="131" t="s">
        <v>836</v>
      </c>
      <c r="D1177" s="130" t="s">
        <v>334</v>
      </c>
      <c r="G1177" s="177">
        <v>19901030</v>
      </c>
      <c r="H1177" s="132">
        <v>25000000</v>
      </c>
    </row>
    <row r="1178" spans="1:9" x14ac:dyDescent="0.2">
      <c r="E1178" s="130" t="s">
        <v>322</v>
      </c>
      <c r="G1178" s="177">
        <v>10104040</v>
      </c>
      <c r="I1178" s="132">
        <v>25000000</v>
      </c>
    </row>
    <row r="1179" spans="1:9" x14ac:dyDescent="0.2">
      <c r="F1179" s="130" t="s">
        <v>835</v>
      </c>
    </row>
    <row r="1181" spans="1:9" x14ac:dyDescent="0.2">
      <c r="A1181" s="130" t="s">
        <v>651</v>
      </c>
      <c r="B1181" s="130" t="s">
        <v>650</v>
      </c>
      <c r="C1181" s="131" t="s">
        <v>834</v>
      </c>
      <c r="D1181" s="130" t="s">
        <v>334</v>
      </c>
      <c r="G1181" s="177">
        <v>19901030</v>
      </c>
      <c r="H1181" s="132">
        <v>10000000</v>
      </c>
    </row>
    <row r="1182" spans="1:9" x14ac:dyDescent="0.2">
      <c r="E1182" s="130" t="s">
        <v>322</v>
      </c>
      <c r="G1182" s="177">
        <v>10104040</v>
      </c>
      <c r="I1182" s="132">
        <v>10000000</v>
      </c>
    </row>
    <row r="1183" spans="1:9" x14ac:dyDescent="0.2">
      <c r="F1183" s="130" t="s">
        <v>833</v>
      </c>
    </row>
    <row r="1185" spans="1:9" x14ac:dyDescent="0.2">
      <c r="A1185" s="130" t="s">
        <v>651</v>
      </c>
      <c r="B1185" s="130" t="s">
        <v>650</v>
      </c>
      <c r="C1185" s="131" t="s">
        <v>832</v>
      </c>
      <c r="D1185" s="130" t="s">
        <v>356</v>
      </c>
      <c r="G1185" s="177">
        <v>29999990</v>
      </c>
      <c r="H1185" s="132">
        <v>8125</v>
      </c>
    </row>
    <row r="1186" spans="1:9" x14ac:dyDescent="0.2">
      <c r="E1186" s="130" t="s">
        <v>322</v>
      </c>
      <c r="G1186" s="177">
        <v>10104040</v>
      </c>
      <c r="I1186" s="132">
        <v>8125</v>
      </c>
    </row>
    <row r="1187" spans="1:9" x14ac:dyDescent="0.2">
      <c r="F1187" s="130" t="s">
        <v>831</v>
      </c>
    </row>
    <row r="1189" spans="1:9" x14ac:dyDescent="0.2">
      <c r="A1189" s="130" t="s">
        <v>651</v>
      </c>
      <c r="B1189" s="130" t="s">
        <v>650</v>
      </c>
      <c r="C1189" s="131" t="s">
        <v>830</v>
      </c>
      <c r="D1189" s="130" t="s">
        <v>418</v>
      </c>
      <c r="G1189" s="177">
        <v>50214990</v>
      </c>
      <c r="H1189" s="132">
        <v>86500</v>
      </c>
    </row>
    <row r="1190" spans="1:9" x14ac:dyDescent="0.2">
      <c r="E1190" s="130" t="s">
        <v>322</v>
      </c>
      <c r="G1190" s="177">
        <v>10104040</v>
      </c>
      <c r="I1190" s="132">
        <v>86500</v>
      </c>
    </row>
    <row r="1191" spans="1:9" x14ac:dyDescent="0.2">
      <c r="F1191" s="130" t="s">
        <v>829</v>
      </c>
    </row>
    <row r="1193" spans="1:9" x14ac:dyDescent="0.2">
      <c r="A1193" s="130" t="s">
        <v>651</v>
      </c>
      <c r="B1193" s="130" t="s">
        <v>650</v>
      </c>
      <c r="C1193" s="131" t="s">
        <v>828</v>
      </c>
      <c r="D1193" s="130" t="s">
        <v>458</v>
      </c>
      <c r="G1193" s="177">
        <v>10303030</v>
      </c>
      <c r="H1193" s="132">
        <v>1267200</v>
      </c>
    </row>
    <row r="1194" spans="1:9" x14ac:dyDescent="0.2">
      <c r="E1194" s="130" t="s">
        <v>322</v>
      </c>
      <c r="G1194" s="177">
        <v>10104040</v>
      </c>
      <c r="I1194" s="132">
        <v>1267200</v>
      </c>
    </row>
    <row r="1195" spans="1:9" x14ac:dyDescent="0.2">
      <c r="F1195" s="130" t="s">
        <v>827</v>
      </c>
    </row>
    <row r="1197" spans="1:9" x14ac:dyDescent="0.2">
      <c r="A1197" s="130" t="s">
        <v>651</v>
      </c>
      <c r="B1197" s="130" t="s">
        <v>650</v>
      </c>
      <c r="C1197" s="131" t="s">
        <v>826</v>
      </c>
      <c r="D1197" s="130" t="s">
        <v>334</v>
      </c>
      <c r="G1197" s="177">
        <v>19901030</v>
      </c>
      <c r="H1197" s="132">
        <v>180000</v>
      </c>
    </row>
    <row r="1198" spans="1:9" x14ac:dyDescent="0.2">
      <c r="E1198" s="130" t="s">
        <v>322</v>
      </c>
      <c r="G1198" s="177">
        <v>10104040</v>
      </c>
      <c r="I1198" s="132">
        <v>180000</v>
      </c>
    </row>
    <row r="1199" spans="1:9" x14ac:dyDescent="0.2">
      <c r="F1199" s="130" t="s">
        <v>825</v>
      </c>
    </row>
    <row r="1201" spans="1:9" x14ac:dyDescent="0.2">
      <c r="A1201" s="130" t="s">
        <v>651</v>
      </c>
      <c r="B1201" s="130" t="s">
        <v>650</v>
      </c>
      <c r="C1201" s="131" t="s">
        <v>824</v>
      </c>
      <c r="D1201" s="130" t="s">
        <v>334</v>
      </c>
      <c r="G1201" s="177">
        <v>19901030</v>
      </c>
      <c r="H1201" s="132">
        <v>5000000</v>
      </c>
    </row>
    <row r="1202" spans="1:9" x14ac:dyDescent="0.2">
      <c r="E1202" s="130" t="s">
        <v>322</v>
      </c>
      <c r="G1202" s="177">
        <v>10104040</v>
      </c>
      <c r="I1202" s="132">
        <v>5000000</v>
      </c>
    </row>
    <row r="1203" spans="1:9" x14ac:dyDescent="0.2">
      <c r="F1203" s="130" t="s">
        <v>823</v>
      </c>
    </row>
    <row r="1205" spans="1:9" x14ac:dyDescent="0.2">
      <c r="A1205" s="130" t="s">
        <v>651</v>
      </c>
      <c r="B1205" s="130" t="s">
        <v>650</v>
      </c>
      <c r="C1205" s="131" t="s">
        <v>822</v>
      </c>
      <c r="D1205" s="130" t="s">
        <v>336</v>
      </c>
      <c r="G1205" s="177">
        <v>19901040</v>
      </c>
      <c r="H1205" s="132">
        <v>58950</v>
      </c>
    </row>
    <row r="1206" spans="1:9" x14ac:dyDescent="0.2">
      <c r="E1206" s="130" t="s">
        <v>322</v>
      </c>
      <c r="G1206" s="177">
        <v>10104040</v>
      </c>
      <c r="I1206" s="132">
        <v>58950</v>
      </c>
    </row>
    <row r="1207" spans="1:9" x14ac:dyDescent="0.2">
      <c r="F1207" s="130" t="s">
        <v>821</v>
      </c>
    </row>
    <row r="1209" spans="1:9" x14ac:dyDescent="0.2">
      <c r="A1209" s="130" t="s">
        <v>651</v>
      </c>
      <c r="B1209" s="130" t="s">
        <v>650</v>
      </c>
      <c r="C1209" s="131" t="s">
        <v>820</v>
      </c>
      <c r="D1209" s="130" t="s">
        <v>356</v>
      </c>
      <c r="G1209" s="177">
        <v>29999990</v>
      </c>
      <c r="H1209" s="132">
        <v>38047.94</v>
      </c>
    </row>
    <row r="1210" spans="1:9" x14ac:dyDescent="0.2">
      <c r="E1210" s="130" t="s">
        <v>322</v>
      </c>
      <c r="G1210" s="177">
        <v>10104040</v>
      </c>
      <c r="I1210" s="132">
        <v>38047.94</v>
      </c>
    </row>
    <row r="1211" spans="1:9" x14ac:dyDescent="0.2">
      <c r="F1211" s="130" t="s">
        <v>819</v>
      </c>
    </row>
    <row r="1213" spans="1:9" x14ac:dyDescent="0.2">
      <c r="A1213" s="130" t="s">
        <v>651</v>
      </c>
      <c r="B1213" s="130" t="s">
        <v>650</v>
      </c>
      <c r="C1213" s="131" t="s">
        <v>818</v>
      </c>
      <c r="D1213" s="130" t="s">
        <v>356</v>
      </c>
      <c r="G1213" s="177">
        <v>29999990</v>
      </c>
      <c r="H1213" s="132">
        <v>17180</v>
      </c>
    </row>
    <row r="1214" spans="1:9" x14ac:dyDescent="0.2">
      <c r="E1214" s="130" t="s">
        <v>322</v>
      </c>
      <c r="G1214" s="177">
        <v>10104040</v>
      </c>
      <c r="I1214" s="132">
        <v>17180</v>
      </c>
    </row>
    <row r="1215" spans="1:9" x14ac:dyDescent="0.2">
      <c r="F1215" s="130" t="s">
        <v>817</v>
      </c>
    </row>
    <row r="1217" spans="1:9" x14ac:dyDescent="0.2">
      <c r="A1217" s="130" t="s">
        <v>651</v>
      </c>
      <c r="B1217" s="130" t="s">
        <v>650</v>
      </c>
      <c r="C1217" s="131" t="s">
        <v>816</v>
      </c>
      <c r="D1217" s="130" t="s">
        <v>356</v>
      </c>
      <c r="G1217" s="177">
        <v>29999990</v>
      </c>
      <c r="H1217" s="132">
        <v>33550</v>
      </c>
    </row>
    <row r="1218" spans="1:9" x14ac:dyDescent="0.2">
      <c r="E1218" s="130" t="s">
        <v>322</v>
      </c>
      <c r="G1218" s="177">
        <v>10104040</v>
      </c>
      <c r="I1218" s="132">
        <v>33550</v>
      </c>
    </row>
    <row r="1219" spans="1:9" x14ac:dyDescent="0.2">
      <c r="F1219" s="130" t="s">
        <v>815</v>
      </c>
    </row>
    <row r="1222" spans="1:9" x14ac:dyDescent="0.2">
      <c r="C1222" s="134" t="s">
        <v>303</v>
      </c>
      <c r="E1222" s="132">
        <v>325927694.37</v>
      </c>
      <c r="F1222" s="132">
        <v>325927694.37</v>
      </c>
    </row>
    <row r="1227" spans="1:9" x14ac:dyDescent="0.2">
      <c r="D1227" s="135" t="s">
        <v>428</v>
      </c>
    </row>
    <row r="1230" spans="1:9" x14ac:dyDescent="0.2">
      <c r="F1230" s="136" t="s">
        <v>292</v>
      </c>
    </row>
    <row r="1231" spans="1:9" x14ac:dyDescent="0.2">
      <c r="F1231" s="131" t="s">
        <v>294</v>
      </c>
    </row>
    <row r="1233" spans="1:7" x14ac:dyDescent="0.2">
      <c r="F1233" s="131" t="s">
        <v>429</v>
      </c>
    </row>
    <row r="1235" spans="1:7" x14ac:dyDescent="0.2">
      <c r="A1235" s="137" t="s">
        <v>814</v>
      </c>
      <c r="G1235" s="138" t="s">
        <v>431</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906"/>
  <sheetViews>
    <sheetView workbookViewId="0"/>
  </sheetViews>
  <sheetFormatPr defaultRowHeight="12.75" x14ac:dyDescent="0.2"/>
  <cols>
    <col min="1" max="256" width="11.42578125" style="126" customWidth="1"/>
    <col min="257" max="16384" width="9.140625" style="126"/>
  </cols>
  <sheetData>
    <row r="4" spans="4:7" ht="15" x14ac:dyDescent="0.2">
      <c r="D4" s="125" t="s">
        <v>307</v>
      </c>
    </row>
    <row r="6" spans="4:7" x14ac:dyDescent="0.2">
      <c r="D6" s="127" t="s">
        <v>308</v>
      </c>
    </row>
    <row r="7" spans="4:7" x14ac:dyDescent="0.2">
      <c r="D7" s="128" t="s">
        <v>309</v>
      </c>
    </row>
    <row r="10" spans="4:7" ht="18" x14ac:dyDescent="0.2">
      <c r="D10" s="129" t="s">
        <v>745</v>
      </c>
    </row>
    <row r="12" spans="4:7" x14ac:dyDescent="0.2">
      <c r="D12" s="128" t="s">
        <v>744</v>
      </c>
    </row>
    <row r="15" spans="4:7" x14ac:dyDescent="0.2">
      <c r="G15" s="178" t="s">
        <v>743</v>
      </c>
    </row>
    <row r="16" spans="4:7" x14ac:dyDescent="0.2">
      <c r="E16" s="128" t="s">
        <v>313</v>
      </c>
    </row>
    <row r="17" spans="1:9" x14ac:dyDescent="0.2">
      <c r="A17" s="128" t="s">
        <v>742</v>
      </c>
      <c r="C17" s="128" t="s">
        <v>741</v>
      </c>
      <c r="D17" s="128" t="s">
        <v>740</v>
      </c>
      <c r="F17" s="128" t="s">
        <v>315</v>
      </c>
      <c r="G17" s="128" t="s">
        <v>316</v>
      </c>
    </row>
    <row r="19" spans="1:9" x14ac:dyDescent="0.2">
      <c r="A19" s="130" t="s">
        <v>651</v>
      </c>
      <c r="B19" s="130" t="s">
        <v>735</v>
      </c>
      <c r="C19" s="131" t="s">
        <v>1797</v>
      </c>
      <c r="D19" s="130" t="s">
        <v>356</v>
      </c>
      <c r="G19" s="177">
        <v>29999990</v>
      </c>
      <c r="H19" s="132">
        <v>19333.43</v>
      </c>
    </row>
    <row r="20" spans="1:9" x14ac:dyDescent="0.2">
      <c r="E20" s="130" t="s">
        <v>334</v>
      </c>
      <c r="G20" s="177">
        <v>19901030</v>
      </c>
      <c r="I20" s="132">
        <v>19333.43</v>
      </c>
    </row>
    <row r="21" spans="1:9" x14ac:dyDescent="0.2">
      <c r="F21" s="130" t="s">
        <v>1796</v>
      </c>
    </row>
    <row r="23" spans="1:9" x14ac:dyDescent="0.2">
      <c r="A23" s="130" t="s">
        <v>651</v>
      </c>
      <c r="B23" s="130" t="s">
        <v>735</v>
      </c>
      <c r="C23" s="131" t="s">
        <v>1795</v>
      </c>
      <c r="D23" s="130" t="s">
        <v>356</v>
      </c>
      <c r="G23" s="177">
        <v>29999990</v>
      </c>
      <c r="H23" s="132">
        <v>1440</v>
      </c>
    </row>
    <row r="24" spans="1:9" x14ac:dyDescent="0.2">
      <c r="E24" s="130" t="s">
        <v>334</v>
      </c>
      <c r="G24" s="177">
        <v>19901030</v>
      </c>
      <c r="I24" s="132">
        <v>1440</v>
      </c>
    </row>
    <row r="25" spans="1:9" x14ac:dyDescent="0.2">
      <c r="F25" s="130" t="s">
        <v>1794</v>
      </c>
    </row>
    <row r="27" spans="1:9" x14ac:dyDescent="0.2">
      <c r="A27" s="130" t="s">
        <v>651</v>
      </c>
      <c r="B27" s="130" t="s">
        <v>735</v>
      </c>
      <c r="C27" s="131" t="s">
        <v>1793</v>
      </c>
      <c r="D27" s="130" t="s">
        <v>358</v>
      </c>
      <c r="G27" s="177">
        <v>30101010</v>
      </c>
      <c r="H27" s="132">
        <v>18000</v>
      </c>
    </row>
    <row r="28" spans="1:9" x14ac:dyDescent="0.2">
      <c r="E28" s="130" t="s">
        <v>458</v>
      </c>
      <c r="G28" s="177">
        <v>10303030</v>
      </c>
      <c r="I28" s="132">
        <v>18000</v>
      </c>
    </row>
    <row r="29" spans="1:9" x14ac:dyDescent="0.2">
      <c r="F29" s="130" t="s">
        <v>1792</v>
      </c>
    </row>
    <row r="31" spans="1:9" x14ac:dyDescent="0.2">
      <c r="A31" s="130" t="s">
        <v>651</v>
      </c>
      <c r="B31" s="130" t="s">
        <v>729</v>
      </c>
      <c r="C31" s="131" t="s">
        <v>1791</v>
      </c>
      <c r="D31" s="130" t="s">
        <v>418</v>
      </c>
      <c r="G31" s="177">
        <v>50214990</v>
      </c>
      <c r="H31" s="132">
        <v>899100</v>
      </c>
    </row>
    <row r="32" spans="1:9" x14ac:dyDescent="0.2">
      <c r="E32" s="130" t="s">
        <v>334</v>
      </c>
      <c r="G32" s="177">
        <v>19901030</v>
      </c>
      <c r="I32" s="132">
        <v>899100</v>
      </c>
    </row>
    <row r="33" spans="1:9" x14ac:dyDescent="0.2">
      <c r="F33" s="130" t="s">
        <v>1789</v>
      </c>
    </row>
    <row r="35" spans="1:9" x14ac:dyDescent="0.2">
      <c r="A35" s="130" t="s">
        <v>651</v>
      </c>
      <c r="B35" s="130" t="s">
        <v>729</v>
      </c>
      <c r="C35" s="131" t="s">
        <v>1790</v>
      </c>
      <c r="D35" s="130" t="s">
        <v>418</v>
      </c>
      <c r="G35" s="177">
        <v>50214990</v>
      </c>
      <c r="H35" s="132">
        <v>18900</v>
      </c>
    </row>
    <row r="36" spans="1:9" x14ac:dyDescent="0.2">
      <c r="E36" s="130" t="s">
        <v>334</v>
      </c>
      <c r="G36" s="177">
        <v>19901030</v>
      </c>
      <c r="I36" s="132">
        <v>18900</v>
      </c>
    </row>
    <row r="37" spans="1:9" x14ac:dyDescent="0.2">
      <c r="F37" s="130" t="s">
        <v>1789</v>
      </c>
    </row>
    <row r="39" spans="1:9" x14ac:dyDescent="0.2">
      <c r="A39" s="130" t="s">
        <v>651</v>
      </c>
      <c r="B39" s="130" t="s">
        <v>729</v>
      </c>
      <c r="C39" s="131" t="s">
        <v>1788</v>
      </c>
      <c r="D39" s="130" t="s">
        <v>418</v>
      </c>
      <c r="G39" s="177">
        <v>50214990</v>
      </c>
      <c r="H39" s="132">
        <v>515700</v>
      </c>
    </row>
    <row r="40" spans="1:9" x14ac:dyDescent="0.2">
      <c r="E40" s="130" t="s">
        <v>334</v>
      </c>
      <c r="G40" s="177">
        <v>19901030</v>
      </c>
      <c r="I40" s="132">
        <v>515700</v>
      </c>
    </row>
    <row r="41" spans="1:9" x14ac:dyDescent="0.2">
      <c r="F41" s="130" t="s">
        <v>1787</v>
      </c>
    </row>
    <row r="43" spans="1:9" x14ac:dyDescent="0.2">
      <c r="A43" s="130" t="s">
        <v>651</v>
      </c>
      <c r="B43" s="130" t="s">
        <v>729</v>
      </c>
      <c r="C43" s="131" t="s">
        <v>1786</v>
      </c>
      <c r="D43" s="130" t="s">
        <v>418</v>
      </c>
      <c r="G43" s="177">
        <v>50214990</v>
      </c>
      <c r="H43" s="132">
        <v>10800</v>
      </c>
    </row>
    <row r="44" spans="1:9" x14ac:dyDescent="0.2">
      <c r="E44" s="130" t="s">
        <v>334</v>
      </c>
      <c r="G44" s="177">
        <v>19901030</v>
      </c>
      <c r="I44" s="132">
        <v>10800</v>
      </c>
    </row>
    <row r="45" spans="1:9" x14ac:dyDescent="0.2">
      <c r="F45" s="130" t="s">
        <v>1785</v>
      </c>
    </row>
    <row r="47" spans="1:9" x14ac:dyDescent="0.2">
      <c r="A47" s="130" t="s">
        <v>651</v>
      </c>
      <c r="B47" s="130" t="s">
        <v>729</v>
      </c>
      <c r="C47" s="131" t="s">
        <v>1784</v>
      </c>
      <c r="D47" s="130" t="s">
        <v>418</v>
      </c>
      <c r="G47" s="177">
        <v>50214990</v>
      </c>
      <c r="H47" s="132">
        <v>432000</v>
      </c>
    </row>
    <row r="48" spans="1:9" x14ac:dyDescent="0.2">
      <c r="E48" s="130" t="s">
        <v>334</v>
      </c>
      <c r="G48" s="177">
        <v>19901030</v>
      </c>
      <c r="I48" s="132">
        <v>432000</v>
      </c>
    </row>
    <row r="49" spans="1:9" x14ac:dyDescent="0.2">
      <c r="F49" s="130" t="s">
        <v>1782</v>
      </c>
    </row>
    <row r="51" spans="1:9" x14ac:dyDescent="0.2">
      <c r="A51" s="130" t="s">
        <v>651</v>
      </c>
      <c r="B51" s="130" t="s">
        <v>729</v>
      </c>
      <c r="C51" s="131" t="s">
        <v>1783</v>
      </c>
      <c r="D51" s="130" t="s">
        <v>418</v>
      </c>
      <c r="G51" s="177">
        <v>50214990</v>
      </c>
      <c r="H51" s="132">
        <v>18900</v>
      </c>
    </row>
    <row r="52" spans="1:9" x14ac:dyDescent="0.2">
      <c r="E52" s="130" t="s">
        <v>334</v>
      </c>
      <c r="G52" s="177">
        <v>19901030</v>
      </c>
      <c r="I52" s="132">
        <v>18900</v>
      </c>
    </row>
    <row r="53" spans="1:9" x14ac:dyDescent="0.2">
      <c r="F53" s="130" t="s">
        <v>1782</v>
      </c>
    </row>
    <row r="55" spans="1:9" x14ac:dyDescent="0.2">
      <c r="A55" s="130" t="s">
        <v>651</v>
      </c>
      <c r="B55" s="130" t="s">
        <v>729</v>
      </c>
      <c r="C55" s="131" t="s">
        <v>1781</v>
      </c>
      <c r="D55" s="130" t="s">
        <v>418</v>
      </c>
      <c r="G55" s="177">
        <v>50214990</v>
      </c>
      <c r="H55" s="132">
        <v>891000</v>
      </c>
    </row>
    <row r="56" spans="1:9" x14ac:dyDescent="0.2">
      <c r="E56" s="130" t="s">
        <v>334</v>
      </c>
      <c r="G56" s="177">
        <v>19901030</v>
      </c>
      <c r="I56" s="132">
        <v>891000</v>
      </c>
    </row>
    <row r="57" spans="1:9" x14ac:dyDescent="0.2">
      <c r="F57" s="130" t="s">
        <v>1780</v>
      </c>
    </row>
    <row r="59" spans="1:9" x14ac:dyDescent="0.2">
      <c r="A59" s="130" t="s">
        <v>651</v>
      </c>
      <c r="B59" s="130" t="s">
        <v>729</v>
      </c>
      <c r="C59" s="131" t="s">
        <v>1779</v>
      </c>
      <c r="D59" s="130" t="s">
        <v>418</v>
      </c>
      <c r="G59" s="177">
        <v>50214990</v>
      </c>
      <c r="H59" s="132">
        <v>761400</v>
      </c>
    </row>
    <row r="60" spans="1:9" x14ac:dyDescent="0.2">
      <c r="E60" s="130" t="s">
        <v>334</v>
      </c>
      <c r="G60" s="177">
        <v>19901030</v>
      </c>
      <c r="I60" s="132">
        <v>761400</v>
      </c>
    </row>
    <row r="61" spans="1:9" x14ac:dyDescent="0.2">
      <c r="F61" s="130" t="s">
        <v>1778</v>
      </c>
    </row>
    <row r="63" spans="1:9" x14ac:dyDescent="0.2">
      <c r="A63" s="130" t="s">
        <v>651</v>
      </c>
      <c r="B63" s="130" t="s">
        <v>729</v>
      </c>
      <c r="C63" s="131" t="s">
        <v>1777</v>
      </c>
      <c r="D63" s="130" t="s">
        <v>418</v>
      </c>
      <c r="G63" s="177">
        <v>50214990</v>
      </c>
      <c r="H63" s="132">
        <v>637200</v>
      </c>
    </row>
    <row r="64" spans="1:9" x14ac:dyDescent="0.2">
      <c r="E64" s="130" t="s">
        <v>334</v>
      </c>
      <c r="G64" s="177">
        <v>19901030</v>
      </c>
      <c r="I64" s="132">
        <v>637200</v>
      </c>
    </row>
    <row r="65" spans="1:9" x14ac:dyDescent="0.2">
      <c r="F65" s="130" t="s">
        <v>1776</v>
      </c>
    </row>
    <row r="67" spans="1:9" x14ac:dyDescent="0.2">
      <c r="A67" s="130" t="s">
        <v>651</v>
      </c>
      <c r="B67" s="130" t="s">
        <v>729</v>
      </c>
      <c r="C67" s="131" t="s">
        <v>1775</v>
      </c>
      <c r="D67" s="130" t="s">
        <v>418</v>
      </c>
      <c r="G67" s="177">
        <v>50214990</v>
      </c>
      <c r="H67" s="132">
        <v>540000</v>
      </c>
    </row>
    <row r="68" spans="1:9" x14ac:dyDescent="0.2">
      <c r="E68" s="130" t="s">
        <v>334</v>
      </c>
      <c r="G68" s="177">
        <v>19901030</v>
      </c>
      <c r="I68" s="132">
        <v>540000</v>
      </c>
    </row>
    <row r="69" spans="1:9" x14ac:dyDescent="0.2">
      <c r="F69" s="130" t="s">
        <v>1774</v>
      </c>
    </row>
    <row r="71" spans="1:9" x14ac:dyDescent="0.2">
      <c r="A71" s="130" t="s">
        <v>651</v>
      </c>
      <c r="B71" s="130" t="s">
        <v>729</v>
      </c>
      <c r="C71" s="131" t="s">
        <v>1773</v>
      </c>
      <c r="D71" s="130" t="s">
        <v>418</v>
      </c>
      <c r="G71" s="177">
        <v>50214990</v>
      </c>
      <c r="H71" s="132">
        <v>540000</v>
      </c>
    </row>
    <row r="72" spans="1:9" x14ac:dyDescent="0.2">
      <c r="E72" s="130" t="s">
        <v>334</v>
      </c>
      <c r="G72" s="177">
        <v>19901030</v>
      </c>
      <c r="I72" s="132">
        <v>540000</v>
      </c>
    </row>
    <row r="73" spans="1:9" x14ac:dyDescent="0.2">
      <c r="F73" s="130" t="s">
        <v>1772</v>
      </c>
    </row>
    <row r="75" spans="1:9" x14ac:dyDescent="0.2">
      <c r="A75" s="130" t="s">
        <v>651</v>
      </c>
      <c r="B75" s="130" t="s">
        <v>729</v>
      </c>
      <c r="C75" s="131" t="s">
        <v>1771</v>
      </c>
      <c r="D75" s="130" t="s">
        <v>418</v>
      </c>
      <c r="G75" s="177">
        <v>50214990</v>
      </c>
      <c r="H75" s="132">
        <v>30000</v>
      </c>
    </row>
    <row r="76" spans="1:9" x14ac:dyDescent="0.2">
      <c r="E76" s="130" t="s">
        <v>334</v>
      </c>
      <c r="G76" s="177">
        <v>19901030</v>
      </c>
      <c r="I76" s="132">
        <v>30000</v>
      </c>
    </row>
    <row r="77" spans="1:9" x14ac:dyDescent="0.2">
      <c r="F77" s="130" t="s">
        <v>1770</v>
      </c>
    </row>
    <row r="79" spans="1:9" x14ac:dyDescent="0.2">
      <c r="A79" s="130" t="s">
        <v>651</v>
      </c>
      <c r="B79" s="130" t="s">
        <v>729</v>
      </c>
      <c r="C79" s="131" t="s">
        <v>1769</v>
      </c>
      <c r="D79" s="130" t="s">
        <v>418</v>
      </c>
      <c r="G79" s="177">
        <v>50214990</v>
      </c>
      <c r="H79" s="132">
        <v>11000</v>
      </c>
    </row>
    <row r="80" spans="1:9" x14ac:dyDescent="0.2">
      <c r="E80" s="130" t="s">
        <v>334</v>
      </c>
      <c r="G80" s="177">
        <v>19901030</v>
      </c>
      <c r="I80" s="132">
        <v>11000</v>
      </c>
    </row>
    <row r="81" spans="1:9" x14ac:dyDescent="0.2">
      <c r="F81" s="130" t="s">
        <v>1768</v>
      </c>
    </row>
    <row r="83" spans="1:9" x14ac:dyDescent="0.2">
      <c r="A83" s="130" t="s">
        <v>651</v>
      </c>
      <c r="B83" s="130" t="s">
        <v>729</v>
      </c>
      <c r="C83" s="131" t="s">
        <v>1767</v>
      </c>
      <c r="D83" s="130" t="s">
        <v>570</v>
      </c>
      <c r="G83" s="177">
        <v>50203050</v>
      </c>
      <c r="H83" s="132">
        <v>132316.85999999999</v>
      </c>
    </row>
    <row r="84" spans="1:9" x14ac:dyDescent="0.2">
      <c r="E84" s="130" t="s">
        <v>334</v>
      </c>
      <c r="G84" s="177">
        <v>19901030</v>
      </c>
      <c r="I84" s="132">
        <v>132316.85999999999</v>
      </c>
    </row>
    <row r="85" spans="1:9" x14ac:dyDescent="0.2">
      <c r="F85" s="130" t="s">
        <v>1766</v>
      </c>
    </row>
    <row r="87" spans="1:9" x14ac:dyDescent="0.2">
      <c r="A87" s="130" t="s">
        <v>651</v>
      </c>
      <c r="B87" s="130" t="s">
        <v>729</v>
      </c>
      <c r="C87" s="131" t="s">
        <v>1765</v>
      </c>
      <c r="D87" s="130" t="s">
        <v>570</v>
      </c>
      <c r="G87" s="177">
        <v>50203050</v>
      </c>
      <c r="H87" s="132">
        <v>142591.49</v>
      </c>
    </row>
    <row r="88" spans="1:9" x14ac:dyDescent="0.2">
      <c r="E88" s="130" t="s">
        <v>334</v>
      </c>
      <c r="G88" s="177">
        <v>19901030</v>
      </c>
      <c r="I88" s="132">
        <v>142591.49</v>
      </c>
    </row>
    <row r="89" spans="1:9" x14ac:dyDescent="0.2">
      <c r="F89" s="130" t="s">
        <v>1764</v>
      </c>
    </row>
    <row r="91" spans="1:9" x14ac:dyDescent="0.2">
      <c r="A91" s="130" t="s">
        <v>651</v>
      </c>
      <c r="B91" s="130" t="s">
        <v>789</v>
      </c>
      <c r="C91" s="131" t="s">
        <v>1763</v>
      </c>
      <c r="D91" s="130" t="s">
        <v>418</v>
      </c>
      <c r="G91" s="177">
        <v>50214990</v>
      </c>
      <c r="H91" s="132">
        <v>935500</v>
      </c>
    </row>
    <row r="92" spans="1:9" x14ac:dyDescent="0.2">
      <c r="E92" s="130" t="s">
        <v>334</v>
      </c>
      <c r="G92" s="177">
        <v>19901030</v>
      </c>
      <c r="I92" s="132">
        <v>935500</v>
      </c>
    </row>
    <row r="93" spans="1:9" x14ac:dyDescent="0.2">
      <c r="F93" s="130" t="s">
        <v>1762</v>
      </c>
    </row>
    <row r="95" spans="1:9" x14ac:dyDescent="0.2">
      <c r="A95" s="130" t="s">
        <v>651</v>
      </c>
      <c r="B95" s="130" t="s">
        <v>789</v>
      </c>
      <c r="C95" s="131" t="s">
        <v>1761</v>
      </c>
      <c r="D95" s="130" t="s">
        <v>418</v>
      </c>
      <c r="G95" s="177">
        <v>50214990</v>
      </c>
      <c r="H95" s="132">
        <v>516500</v>
      </c>
    </row>
    <row r="96" spans="1:9" x14ac:dyDescent="0.2">
      <c r="E96" s="130" t="s">
        <v>334</v>
      </c>
      <c r="G96" s="177">
        <v>19901030</v>
      </c>
      <c r="I96" s="132">
        <v>516500</v>
      </c>
    </row>
    <row r="97" spans="1:9" x14ac:dyDescent="0.2">
      <c r="F97" s="130" t="s">
        <v>1760</v>
      </c>
    </row>
    <row r="99" spans="1:9" x14ac:dyDescent="0.2">
      <c r="A99" s="130" t="s">
        <v>651</v>
      </c>
      <c r="B99" s="130" t="s">
        <v>1252</v>
      </c>
      <c r="C99" s="131" t="s">
        <v>1759</v>
      </c>
      <c r="D99" s="130" t="s">
        <v>418</v>
      </c>
      <c r="G99" s="177">
        <v>50214990</v>
      </c>
      <c r="H99" s="132">
        <v>105300</v>
      </c>
    </row>
    <row r="100" spans="1:9" x14ac:dyDescent="0.2">
      <c r="E100" s="130" t="s">
        <v>334</v>
      </c>
      <c r="G100" s="177">
        <v>19901030</v>
      </c>
      <c r="I100" s="132">
        <v>105300</v>
      </c>
    </row>
    <row r="101" spans="1:9" x14ac:dyDescent="0.2">
      <c r="F101" s="130" t="s">
        <v>1758</v>
      </c>
    </row>
    <row r="103" spans="1:9" x14ac:dyDescent="0.2">
      <c r="A103" s="130" t="s">
        <v>651</v>
      </c>
      <c r="B103" s="130" t="s">
        <v>1252</v>
      </c>
      <c r="C103" s="131" t="s">
        <v>1757</v>
      </c>
      <c r="D103" s="130" t="s">
        <v>418</v>
      </c>
      <c r="G103" s="177">
        <v>50214990</v>
      </c>
      <c r="H103" s="132">
        <v>18900</v>
      </c>
    </row>
    <row r="104" spans="1:9" x14ac:dyDescent="0.2">
      <c r="E104" s="130" t="s">
        <v>334</v>
      </c>
      <c r="G104" s="177">
        <v>19901030</v>
      </c>
      <c r="I104" s="132">
        <v>18900</v>
      </c>
    </row>
    <row r="105" spans="1:9" x14ac:dyDescent="0.2">
      <c r="F105" s="130" t="s">
        <v>1756</v>
      </c>
    </row>
    <row r="107" spans="1:9" x14ac:dyDescent="0.2">
      <c r="A107" s="130" t="s">
        <v>651</v>
      </c>
      <c r="B107" s="130" t="s">
        <v>1252</v>
      </c>
      <c r="C107" s="131" t="s">
        <v>1755</v>
      </c>
      <c r="D107" s="130" t="s">
        <v>418</v>
      </c>
      <c r="G107" s="177">
        <v>50214990</v>
      </c>
      <c r="H107" s="132">
        <v>540000</v>
      </c>
    </row>
    <row r="108" spans="1:9" x14ac:dyDescent="0.2">
      <c r="E108" s="130" t="s">
        <v>334</v>
      </c>
      <c r="G108" s="177">
        <v>19901030</v>
      </c>
      <c r="I108" s="132">
        <v>540000</v>
      </c>
    </row>
    <row r="109" spans="1:9" x14ac:dyDescent="0.2">
      <c r="F109" s="130" t="s">
        <v>1754</v>
      </c>
    </row>
    <row r="111" spans="1:9" x14ac:dyDescent="0.2">
      <c r="A111" s="130" t="s">
        <v>651</v>
      </c>
      <c r="B111" s="130" t="s">
        <v>1252</v>
      </c>
      <c r="C111" s="131" t="s">
        <v>1753</v>
      </c>
      <c r="D111" s="130" t="s">
        <v>418</v>
      </c>
      <c r="G111" s="177">
        <v>50214990</v>
      </c>
      <c r="H111" s="132">
        <v>523800</v>
      </c>
    </row>
    <row r="112" spans="1:9" x14ac:dyDescent="0.2">
      <c r="E112" s="130" t="s">
        <v>334</v>
      </c>
      <c r="G112" s="177">
        <v>19901030</v>
      </c>
      <c r="I112" s="132">
        <v>523800</v>
      </c>
    </row>
    <row r="113" spans="1:9" x14ac:dyDescent="0.2">
      <c r="F113" s="130" t="s">
        <v>1751</v>
      </c>
    </row>
    <row r="115" spans="1:9" x14ac:dyDescent="0.2">
      <c r="A115" s="130" t="s">
        <v>651</v>
      </c>
      <c r="B115" s="130" t="s">
        <v>1252</v>
      </c>
      <c r="C115" s="131" t="s">
        <v>1752</v>
      </c>
      <c r="D115" s="130" t="s">
        <v>418</v>
      </c>
      <c r="G115" s="177">
        <v>50214990</v>
      </c>
      <c r="H115" s="132">
        <v>16200</v>
      </c>
    </row>
    <row r="116" spans="1:9" x14ac:dyDescent="0.2">
      <c r="E116" s="130" t="s">
        <v>334</v>
      </c>
      <c r="G116" s="177">
        <v>19901030</v>
      </c>
      <c r="I116" s="132">
        <v>16200</v>
      </c>
    </row>
    <row r="117" spans="1:9" x14ac:dyDescent="0.2">
      <c r="F117" s="130" t="s">
        <v>1751</v>
      </c>
    </row>
    <row r="119" spans="1:9" x14ac:dyDescent="0.2">
      <c r="A119" s="130" t="s">
        <v>651</v>
      </c>
      <c r="B119" s="130" t="s">
        <v>1252</v>
      </c>
      <c r="C119" s="131" t="s">
        <v>1750</v>
      </c>
      <c r="D119" s="130" t="s">
        <v>418</v>
      </c>
      <c r="G119" s="177">
        <v>50214990</v>
      </c>
      <c r="H119" s="132">
        <v>27000</v>
      </c>
    </row>
    <row r="120" spans="1:9" x14ac:dyDescent="0.2">
      <c r="E120" s="130" t="s">
        <v>334</v>
      </c>
      <c r="G120" s="177">
        <v>19901030</v>
      </c>
      <c r="I120" s="132">
        <v>27000</v>
      </c>
    </row>
    <row r="121" spans="1:9" x14ac:dyDescent="0.2">
      <c r="F121" s="130" t="s">
        <v>1749</v>
      </c>
    </row>
    <row r="123" spans="1:9" x14ac:dyDescent="0.2">
      <c r="A123" s="130" t="s">
        <v>651</v>
      </c>
      <c r="B123" s="130" t="s">
        <v>1252</v>
      </c>
      <c r="C123" s="131" t="s">
        <v>1748</v>
      </c>
      <c r="D123" s="130" t="s">
        <v>418</v>
      </c>
      <c r="G123" s="177">
        <v>50214990</v>
      </c>
      <c r="H123" s="132">
        <v>24000</v>
      </c>
    </row>
    <row r="124" spans="1:9" x14ac:dyDescent="0.2">
      <c r="E124" s="130" t="s">
        <v>334</v>
      </c>
      <c r="G124" s="177">
        <v>19901030</v>
      </c>
      <c r="I124" s="132">
        <v>24000</v>
      </c>
    </row>
    <row r="125" spans="1:9" x14ac:dyDescent="0.2">
      <c r="F125" s="130" t="s">
        <v>1747</v>
      </c>
    </row>
    <row r="127" spans="1:9" x14ac:dyDescent="0.2">
      <c r="A127" s="130" t="s">
        <v>651</v>
      </c>
      <c r="B127" s="130" t="s">
        <v>1252</v>
      </c>
      <c r="C127" s="131" t="s">
        <v>1746</v>
      </c>
      <c r="D127" s="130" t="s">
        <v>418</v>
      </c>
      <c r="G127" s="177">
        <v>50214990</v>
      </c>
      <c r="H127" s="132">
        <v>873000</v>
      </c>
    </row>
    <row r="128" spans="1:9" x14ac:dyDescent="0.2">
      <c r="E128" s="130" t="s">
        <v>334</v>
      </c>
      <c r="G128" s="177">
        <v>19901030</v>
      </c>
      <c r="I128" s="132">
        <v>873000</v>
      </c>
    </row>
    <row r="129" spans="1:9" x14ac:dyDescent="0.2">
      <c r="F129" s="130" t="s">
        <v>1745</v>
      </c>
    </row>
    <row r="131" spans="1:9" x14ac:dyDescent="0.2">
      <c r="A131" s="130" t="s">
        <v>651</v>
      </c>
      <c r="B131" s="130" t="s">
        <v>691</v>
      </c>
      <c r="C131" s="131" t="s">
        <v>1744</v>
      </c>
      <c r="D131" s="130" t="s">
        <v>418</v>
      </c>
      <c r="G131" s="177">
        <v>50214990</v>
      </c>
      <c r="H131" s="132">
        <v>1356500</v>
      </c>
    </row>
    <row r="132" spans="1:9" x14ac:dyDescent="0.2">
      <c r="E132" s="130" t="s">
        <v>334</v>
      </c>
      <c r="G132" s="177">
        <v>19901030</v>
      </c>
      <c r="I132" s="132">
        <v>1356500</v>
      </c>
    </row>
    <row r="133" spans="1:9" x14ac:dyDescent="0.2">
      <c r="F133" s="130" t="s">
        <v>1743</v>
      </c>
    </row>
    <row r="135" spans="1:9" x14ac:dyDescent="0.2">
      <c r="A135" s="130" t="s">
        <v>651</v>
      </c>
      <c r="B135" s="130" t="s">
        <v>691</v>
      </c>
      <c r="C135" s="131" t="s">
        <v>1742</v>
      </c>
      <c r="D135" s="130" t="s">
        <v>418</v>
      </c>
      <c r="G135" s="177">
        <v>50214990</v>
      </c>
      <c r="H135" s="132">
        <v>260000</v>
      </c>
    </row>
    <row r="136" spans="1:9" x14ac:dyDescent="0.2">
      <c r="E136" s="130" t="s">
        <v>334</v>
      </c>
      <c r="G136" s="177">
        <v>19901030</v>
      </c>
      <c r="I136" s="132">
        <v>260000</v>
      </c>
    </row>
    <row r="137" spans="1:9" x14ac:dyDescent="0.2">
      <c r="F137" s="130" t="s">
        <v>1741</v>
      </c>
    </row>
    <row r="139" spans="1:9" x14ac:dyDescent="0.2">
      <c r="A139" s="130" t="s">
        <v>651</v>
      </c>
      <c r="B139" s="130" t="s">
        <v>691</v>
      </c>
      <c r="C139" s="131" t="s">
        <v>1740</v>
      </c>
      <c r="D139" s="130" t="s">
        <v>418</v>
      </c>
      <c r="G139" s="177">
        <v>50214990</v>
      </c>
      <c r="H139" s="132">
        <v>965000</v>
      </c>
    </row>
    <row r="140" spans="1:9" x14ac:dyDescent="0.2">
      <c r="E140" s="130" t="s">
        <v>334</v>
      </c>
      <c r="G140" s="177">
        <v>19901030</v>
      </c>
      <c r="I140" s="132">
        <v>965000</v>
      </c>
    </row>
    <row r="141" spans="1:9" x14ac:dyDescent="0.2">
      <c r="F141" s="130" t="s">
        <v>1739</v>
      </c>
    </row>
    <row r="143" spans="1:9" x14ac:dyDescent="0.2">
      <c r="A143" s="130" t="s">
        <v>651</v>
      </c>
      <c r="B143" s="130" t="s">
        <v>691</v>
      </c>
      <c r="C143" s="131" t="s">
        <v>1738</v>
      </c>
      <c r="D143" s="130" t="s">
        <v>418</v>
      </c>
      <c r="G143" s="177">
        <v>50214990</v>
      </c>
      <c r="H143" s="132">
        <v>736000</v>
      </c>
    </row>
    <row r="144" spans="1:9" x14ac:dyDescent="0.2">
      <c r="E144" s="130" t="s">
        <v>334</v>
      </c>
      <c r="G144" s="177">
        <v>19901030</v>
      </c>
      <c r="I144" s="132">
        <v>736000</v>
      </c>
    </row>
    <row r="145" spans="1:9" x14ac:dyDescent="0.2">
      <c r="F145" s="130" t="s">
        <v>1737</v>
      </c>
    </row>
    <row r="147" spans="1:9" x14ac:dyDescent="0.2">
      <c r="A147" s="130" t="s">
        <v>651</v>
      </c>
      <c r="B147" s="130" t="s">
        <v>691</v>
      </c>
      <c r="C147" s="131" t="s">
        <v>1736</v>
      </c>
      <c r="D147" s="130" t="s">
        <v>418</v>
      </c>
      <c r="G147" s="177">
        <v>50214990</v>
      </c>
      <c r="H147" s="132">
        <v>563000</v>
      </c>
    </row>
    <row r="148" spans="1:9" x14ac:dyDescent="0.2">
      <c r="E148" s="130" t="s">
        <v>334</v>
      </c>
      <c r="G148" s="177">
        <v>19901030</v>
      </c>
      <c r="I148" s="132">
        <v>563000</v>
      </c>
    </row>
    <row r="149" spans="1:9" x14ac:dyDescent="0.2">
      <c r="F149" s="130" t="s">
        <v>1735</v>
      </c>
    </row>
    <row r="151" spans="1:9" x14ac:dyDescent="0.2">
      <c r="A151" s="130" t="s">
        <v>651</v>
      </c>
      <c r="B151" s="130" t="s">
        <v>691</v>
      </c>
      <c r="C151" s="131" t="s">
        <v>1734</v>
      </c>
      <c r="D151" s="130" t="s">
        <v>418</v>
      </c>
      <c r="G151" s="177">
        <v>50214990</v>
      </c>
      <c r="H151" s="132">
        <v>511500</v>
      </c>
    </row>
    <row r="152" spans="1:9" x14ac:dyDescent="0.2">
      <c r="E152" s="130" t="s">
        <v>334</v>
      </c>
      <c r="G152" s="177">
        <v>19901030</v>
      </c>
      <c r="I152" s="132">
        <v>511500</v>
      </c>
    </row>
    <row r="153" spans="1:9" x14ac:dyDescent="0.2">
      <c r="F153" s="130" t="s">
        <v>1733</v>
      </c>
    </row>
    <row r="155" spans="1:9" x14ac:dyDescent="0.2">
      <c r="A155" s="130" t="s">
        <v>651</v>
      </c>
      <c r="B155" s="130" t="s">
        <v>691</v>
      </c>
      <c r="C155" s="131" t="s">
        <v>1732</v>
      </c>
      <c r="D155" s="130" t="s">
        <v>418</v>
      </c>
      <c r="G155" s="177">
        <v>50214990</v>
      </c>
      <c r="H155" s="132">
        <v>482700</v>
      </c>
    </row>
    <row r="156" spans="1:9" x14ac:dyDescent="0.2">
      <c r="E156" s="130" t="s">
        <v>334</v>
      </c>
      <c r="G156" s="177">
        <v>19901030</v>
      </c>
      <c r="I156" s="132">
        <v>482700</v>
      </c>
    </row>
    <row r="157" spans="1:9" x14ac:dyDescent="0.2">
      <c r="F157" s="130" t="s">
        <v>1731</v>
      </c>
    </row>
    <row r="159" spans="1:9" x14ac:dyDescent="0.2">
      <c r="A159" s="130" t="s">
        <v>651</v>
      </c>
      <c r="B159" s="130" t="s">
        <v>691</v>
      </c>
      <c r="C159" s="131" t="s">
        <v>1730</v>
      </c>
      <c r="D159" s="130" t="s">
        <v>418</v>
      </c>
      <c r="G159" s="177">
        <v>50214990</v>
      </c>
      <c r="H159" s="132">
        <v>953000</v>
      </c>
    </row>
    <row r="160" spans="1:9" x14ac:dyDescent="0.2">
      <c r="E160" s="130" t="s">
        <v>334</v>
      </c>
      <c r="G160" s="177">
        <v>19901030</v>
      </c>
      <c r="I160" s="132">
        <v>953000</v>
      </c>
    </row>
    <row r="161" spans="1:9" x14ac:dyDescent="0.2">
      <c r="F161" s="130" t="s">
        <v>1729</v>
      </c>
    </row>
    <row r="163" spans="1:9" x14ac:dyDescent="0.2">
      <c r="A163" s="130" t="s">
        <v>651</v>
      </c>
      <c r="B163" s="130" t="s">
        <v>782</v>
      </c>
      <c r="C163" s="131" t="s">
        <v>1728</v>
      </c>
      <c r="D163" s="130" t="s">
        <v>418</v>
      </c>
      <c r="G163" s="177">
        <v>50214990</v>
      </c>
      <c r="H163" s="132">
        <v>1254000</v>
      </c>
    </row>
    <row r="164" spans="1:9" x14ac:dyDescent="0.2">
      <c r="E164" s="130" t="s">
        <v>334</v>
      </c>
      <c r="G164" s="177">
        <v>19901030</v>
      </c>
      <c r="I164" s="132">
        <v>1254000</v>
      </c>
    </row>
    <row r="165" spans="1:9" x14ac:dyDescent="0.2">
      <c r="F165" s="130" t="s">
        <v>1727</v>
      </c>
    </row>
    <row r="167" spans="1:9" x14ac:dyDescent="0.2">
      <c r="A167" s="130" t="s">
        <v>651</v>
      </c>
      <c r="B167" s="130" t="s">
        <v>782</v>
      </c>
      <c r="C167" s="131" t="s">
        <v>1726</v>
      </c>
      <c r="D167" s="130" t="s">
        <v>418</v>
      </c>
      <c r="G167" s="177">
        <v>50214990</v>
      </c>
      <c r="H167" s="132">
        <v>1171300</v>
      </c>
    </row>
    <row r="168" spans="1:9" x14ac:dyDescent="0.2">
      <c r="E168" s="130" t="s">
        <v>334</v>
      </c>
      <c r="G168" s="177">
        <v>19901030</v>
      </c>
      <c r="I168" s="132">
        <v>1171300</v>
      </c>
    </row>
    <row r="169" spans="1:9" x14ac:dyDescent="0.2">
      <c r="F169" s="130" t="s">
        <v>1725</v>
      </c>
    </row>
    <row r="171" spans="1:9" x14ac:dyDescent="0.2">
      <c r="A171" s="130" t="s">
        <v>651</v>
      </c>
      <c r="B171" s="130" t="s">
        <v>782</v>
      </c>
      <c r="C171" s="131" t="s">
        <v>1724</v>
      </c>
      <c r="D171" s="130" t="s">
        <v>418</v>
      </c>
      <c r="G171" s="177">
        <v>50214990</v>
      </c>
      <c r="H171" s="132">
        <v>211000</v>
      </c>
    </row>
    <row r="172" spans="1:9" x14ac:dyDescent="0.2">
      <c r="E172" s="130" t="s">
        <v>334</v>
      </c>
      <c r="G172" s="177">
        <v>19901030</v>
      </c>
      <c r="I172" s="132">
        <v>211000</v>
      </c>
    </row>
    <row r="173" spans="1:9" x14ac:dyDescent="0.2">
      <c r="F173" s="130" t="s">
        <v>1723</v>
      </c>
    </row>
    <row r="175" spans="1:9" x14ac:dyDescent="0.2">
      <c r="A175" s="130" t="s">
        <v>651</v>
      </c>
      <c r="B175" s="130" t="s">
        <v>782</v>
      </c>
      <c r="C175" s="131" t="s">
        <v>1722</v>
      </c>
      <c r="D175" s="130" t="s">
        <v>418</v>
      </c>
      <c r="G175" s="177">
        <v>50214990</v>
      </c>
      <c r="H175" s="132">
        <v>225000</v>
      </c>
    </row>
    <row r="176" spans="1:9" x14ac:dyDescent="0.2">
      <c r="E176" s="130" t="s">
        <v>334</v>
      </c>
      <c r="G176" s="177">
        <v>19901030</v>
      </c>
      <c r="I176" s="132">
        <v>225000</v>
      </c>
    </row>
    <row r="177" spans="1:9" x14ac:dyDescent="0.2">
      <c r="F177" s="130" t="s">
        <v>1721</v>
      </c>
    </row>
    <row r="179" spans="1:9" x14ac:dyDescent="0.2">
      <c r="A179" s="130" t="s">
        <v>651</v>
      </c>
      <c r="B179" s="130" t="s">
        <v>782</v>
      </c>
      <c r="C179" s="131" t="s">
        <v>1720</v>
      </c>
      <c r="D179" s="130" t="s">
        <v>418</v>
      </c>
      <c r="G179" s="177">
        <v>50214990</v>
      </c>
      <c r="H179" s="132">
        <v>173000</v>
      </c>
    </row>
    <row r="180" spans="1:9" x14ac:dyDescent="0.2">
      <c r="E180" s="130" t="s">
        <v>334</v>
      </c>
      <c r="G180" s="177">
        <v>19901030</v>
      </c>
      <c r="I180" s="132">
        <v>173000</v>
      </c>
    </row>
    <row r="181" spans="1:9" x14ac:dyDescent="0.2">
      <c r="F181" s="130" t="s">
        <v>1719</v>
      </c>
    </row>
    <row r="183" spans="1:9" x14ac:dyDescent="0.2">
      <c r="A183" s="130" t="s">
        <v>651</v>
      </c>
      <c r="B183" s="130" t="s">
        <v>782</v>
      </c>
      <c r="C183" s="131" t="s">
        <v>1718</v>
      </c>
      <c r="D183" s="130" t="s">
        <v>418</v>
      </c>
      <c r="G183" s="177">
        <v>50214990</v>
      </c>
      <c r="H183" s="132">
        <v>595000</v>
      </c>
    </row>
    <row r="184" spans="1:9" x14ac:dyDescent="0.2">
      <c r="E184" s="130" t="s">
        <v>334</v>
      </c>
      <c r="G184" s="177">
        <v>19901030</v>
      </c>
      <c r="I184" s="132">
        <v>595000</v>
      </c>
    </row>
    <row r="185" spans="1:9" x14ac:dyDescent="0.2">
      <c r="F185" s="130" t="s">
        <v>1717</v>
      </c>
    </row>
    <row r="187" spans="1:9" x14ac:dyDescent="0.2">
      <c r="A187" s="130" t="s">
        <v>651</v>
      </c>
      <c r="B187" s="130" t="s">
        <v>782</v>
      </c>
      <c r="C187" s="131" t="s">
        <v>1716</v>
      </c>
      <c r="D187" s="130" t="s">
        <v>418</v>
      </c>
      <c r="G187" s="177">
        <v>50214990</v>
      </c>
      <c r="H187" s="132">
        <v>962340</v>
      </c>
    </row>
    <row r="188" spans="1:9" x14ac:dyDescent="0.2">
      <c r="E188" s="130" t="s">
        <v>334</v>
      </c>
      <c r="G188" s="177">
        <v>19901030</v>
      </c>
      <c r="I188" s="132">
        <v>962340</v>
      </c>
    </row>
    <row r="189" spans="1:9" x14ac:dyDescent="0.2">
      <c r="F189" s="130" t="s">
        <v>1715</v>
      </c>
    </row>
    <row r="191" spans="1:9" x14ac:dyDescent="0.2">
      <c r="A191" s="130" t="s">
        <v>651</v>
      </c>
      <c r="B191" s="130" t="s">
        <v>782</v>
      </c>
      <c r="C191" s="131" t="s">
        <v>1714</v>
      </c>
      <c r="D191" s="130" t="s">
        <v>418</v>
      </c>
      <c r="G191" s="177">
        <v>50214990</v>
      </c>
      <c r="H191" s="132">
        <v>1034500</v>
      </c>
    </row>
    <row r="192" spans="1:9" x14ac:dyDescent="0.2">
      <c r="E192" s="130" t="s">
        <v>334</v>
      </c>
      <c r="G192" s="177">
        <v>19901030</v>
      </c>
      <c r="I192" s="132">
        <v>1034500</v>
      </c>
    </row>
    <row r="193" spans="1:9" x14ac:dyDescent="0.2">
      <c r="F193" s="130" t="s">
        <v>1713</v>
      </c>
    </row>
    <row r="195" spans="1:9" x14ac:dyDescent="0.2">
      <c r="A195" s="130" t="s">
        <v>651</v>
      </c>
      <c r="B195" s="130" t="s">
        <v>782</v>
      </c>
      <c r="C195" s="131" t="s">
        <v>1712</v>
      </c>
      <c r="D195" s="130" t="s">
        <v>418</v>
      </c>
      <c r="G195" s="177">
        <v>50214990</v>
      </c>
      <c r="H195" s="132">
        <v>1056000</v>
      </c>
    </row>
    <row r="196" spans="1:9" x14ac:dyDescent="0.2">
      <c r="E196" s="130" t="s">
        <v>334</v>
      </c>
      <c r="G196" s="177">
        <v>19901030</v>
      </c>
      <c r="I196" s="132">
        <v>1056000</v>
      </c>
    </row>
    <row r="197" spans="1:9" x14ac:dyDescent="0.2">
      <c r="F197" s="130" t="s">
        <v>1711</v>
      </c>
    </row>
    <row r="199" spans="1:9" x14ac:dyDescent="0.2">
      <c r="A199" s="130" t="s">
        <v>651</v>
      </c>
      <c r="B199" s="130" t="s">
        <v>782</v>
      </c>
      <c r="C199" s="131" t="s">
        <v>1710</v>
      </c>
      <c r="D199" s="130" t="s">
        <v>358</v>
      </c>
      <c r="G199" s="177">
        <v>30101010</v>
      </c>
      <c r="H199" s="132">
        <v>6000</v>
      </c>
    </row>
    <row r="200" spans="1:9" x14ac:dyDescent="0.2">
      <c r="E200" s="130" t="s">
        <v>458</v>
      </c>
      <c r="G200" s="177">
        <v>10303030</v>
      </c>
      <c r="I200" s="132">
        <v>6000</v>
      </c>
    </row>
    <row r="201" spans="1:9" x14ac:dyDescent="0.2">
      <c r="F201" s="130" t="s">
        <v>1709</v>
      </c>
    </row>
    <row r="203" spans="1:9" x14ac:dyDescent="0.2">
      <c r="A203" s="130" t="s">
        <v>651</v>
      </c>
      <c r="B203" s="130" t="s">
        <v>1080</v>
      </c>
      <c r="C203" s="131" t="s">
        <v>1708</v>
      </c>
      <c r="D203" s="130" t="s">
        <v>358</v>
      </c>
      <c r="G203" s="177">
        <v>30101010</v>
      </c>
      <c r="H203" s="132">
        <v>66000</v>
      </c>
    </row>
    <row r="204" spans="1:9" x14ac:dyDescent="0.2">
      <c r="E204" s="130" t="s">
        <v>334</v>
      </c>
      <c r="G204" s="177">
        <v>19901030</v>
      </c>
      <c r="I204" s="132">
        <v>66000</v>
      </c>
    </row>
    <row r="205" spans="1:9" x14ac:dyDescent="0.2">
      <c r="F205" s="130" t="s">
        <v>1707</v>
      </c>
    </row>
    <row r="207" spans="1:9" x14ac:dyDescent="0.2">
      <c r="A207" s="130" t="s">
        <v>651</v>
      </c>
      <c r="B207" s="130" t="s">
        <v>1080</v>
      </c>
      <c r="C207" s="131" t="s">
        <v>1706</v>
      </c>
      <c r="D207" s="130" t="s">
        <v>358</v>
      </c>
      <c r="G207" s="177">
        <v>30101010</v>
      </c>
      <c r="H207" s="132">
        <v>69000</v>
      </c>
    </row>
    <row r="208" spans="1:9" x14ac:dyDescent="0.2">
      <c r="E208" s="130" t="s">
        <v>334</v>
      </c>
      <c r="G208" s="177">
        <v>19901030</v>
      </c>
      <c r="I208" s="132">
        <v>69000</v>
      </c>
    </row>
    <row r="209" spans="1:9" x14ac:dyDescent="0.2">
      <c r="F209" s="130" t="s">
        <v>1705</v>
      </c>
    </row>
    <row r="211" spans="1:9" x14ac:dyDescent="0.2">
      <c r="A211" s="130" t="s">
        <v>651</v>
      </c>
      <c r="B211" s="130" t="s">
        <v>1080</v>
      </c>
      <c r="C211" s="131" t="s">
        <v>1704</v>
      </c>
      <c r="D211" s="130" t="s">
        <v>418</v>
      </c>
      <c r="G211" s="177">
        <v>50214990</v>
      </c>
      <c r="H211" s="132">
        <v>255000</v>
      </c>
    </row>
    <row r="212" spans="1:9" x14ac:dyDescent="0.2">
      <c r="E212" s="130" t="s">
        <v>334</v>
      </c>
      <c r="G212" s="177">
        <v>19901030</v>
      </c>
      <c r="I212" s="132">
        <v>255000</v>
      </c>
    </row>
    <row r="213" spans="1:9" x14ac:dyDescent="0.2">
      <c r="F213" s="130" t="s">
        <v>1703</v>
      </c>
    </row>
    <row r="215" spans="1:9" x14ac:dyDescent="0.2">
      <c r="A215" s="130" t="s">
        <v>651</v>
      </c>
      <c r="B215" s="130" t="s">
        <v>1080</v>
      </c>
      <c r="C215" s="131" t="s">
        <v>1702</v>
      </c>
      <c r="D215" s="130" t="s">
        <v>358</v>
      </c>
      <c r="G215" s="177">
        <v>30101010</v>
      </c>
      <c r="H215" s="132">
        <v>180000</v>
      </c>
    </row>
    <row r="216" spans="1:9" x14ac:dyDescent="0.2">
      <c r="E216" s="130" t="s">
        <v>458</v>
      </c>
      <c r="G216" s="177">
        <v>10303030</v>
      </c>
      <c r="I216" s="132">
        <v>180000</v>
      </c>
    </row>
    <row r="217" spans="1:9" x14ac:dyDescent="0.2">
      <c r="F217" s="130" t="s">
        <v>1701</v>
      </c>
    </row>
    <row r="219" spans="1:9" x14ac:dyDescent="0.2">
      <c r="A219" s="130" t="s">
        <v>651</v>
      </c>
      <c r="B219" s="130" t="s">
        <v>1080</v>
      </c>
      <c r="C219" s="131" t="s">
        <v>1700</v>
      </c>
      <c r="D219" s="130" t="s">
        <v>358</v>
      </c>
      <c r="G219" s="177">
        <v>30101010</v>
      </c>
      <c r="H219" s="132">
        <v>21000</v>
      </c>
    </row>
    <row r="220" spans="1:9" x14ac:dyDescent="0.2">
      <c r="E220" s="130" t="s">
        <v>458</v>
      </c>
      <c r="G220" s="177">
        <v>10303030</v>
      </c>
      <c r="I220" s="132">
        <v>21000</v>
      </c>
    </row>
    <row r="221" spans="1:9" x14ac:dyDescent="0.2">
      <c r="F221" s="130" t="s">
        <v>1699</v>
      </c>
    </row>
    <row r="223" spans="1:9" x14ac:dyDescent="0.2">
      <c r="A223" s="130" t="s">
        <v>651</v>
      </c>
      <c r="B223" s="130" t="s">
        <v>449</v>
      </c>
      <c r="C223" s="131" t="s">
        <v>1698</v>
      </c>
      <c r="D223" s="130" t="s">
        <v>358</v>
      </c>
      <c r="G223" s="177">
        <v>30101010</v>
      </c>
      <c r="H223" s="132">
        <v>39000</v>
      </c>
    </row>
    <row r="224" spans="1:9" x14ac:dyDescent="0.2">
      <c r="E224" s="130" t="s">
        <v>334</v>
      </c>
      <c r="G224" s="177">
        <v>19901030</v>
      </c>
      <c r="I224" s="132">
        <v>39000</v>
      </c>
    </row>
    <row r="225" spans="1:9" x14ac:dyDescent="0.2">
      <c r="F225" s="130" t="s">
        <v>1697</v>
      </c>
    </row>
    <row r="227" spans="1:9" x14ac:dyDescent="0.2">
      <c r="A227" s="130" t="s">
        <v>651</v>
      </c>
      <c r="B227" s="130" t="s">
        <v>449</v>
      </c>
      <c r="C227" s="131" t="s">
        <v>1696</v>
      </c>
      <c r="D227" s="130" t="s">
        <v>358</v>
      </c>
      <c r="G227" s="177">
        <v>30101010</v>
      </c>
      <c r="H227" s="132">
        <v>54000</v>
      </c>
    </row>
    <row r="228" spans="1:9" x14ac:dyDescent="0.2">
      <c r="E228" s="130" t="s">
        <v>334</v>
      </c>
      <c r="G228" s="177">
        <v>19901030</v>
      </c>
      <c r="I228" s="132">
        <v>54000</v>
      </c>
    </row>
    <row r="229" spans="1:9" x14ac:dyDescent="0.2">
      <c r="F229" s="130" t="s">
        <v>1695</v>
      </c>
    </row>
    <row r="231" spans="1:9" x14ac:dyDescent="0.2">
      <c r="A231" s="130" t="s">
        <v>651</v>
      </c>
      <c r="B231" s="130" t="s">
        <v>449</v>
      </c>
      <c r="C231" s="131" t="s">
        <v>1694</v>
      </c>
      <c r="D231" s="130" t="s">
        <v>418</v>
      </c>
      <c r="G231" s="177">
        <v>50214990</v>
      </c>
      <c r="H231" s="132">
        <v>45000</v>
      </c>
    </row>
    <row r="232" spans="1:9" x14ac:dyDescent="0.2">
      <c r="E232" s="130" t="s">
        <v>334</v>
      </c>
      <c r="G232" s="177">
        <v>19901030</v>
      </c>
      <c r="I232" s="132">
        <v>45000</v>
      </c>
    </row>
    <row r="233" spans="1:9" x14ac:dyDescent="0.2">
      <c r="F233" s="130" t="s">
        <v>1693</v>
      </c>
    </row>
    <row r="235" spans="1:9" x14ac:dyDescent="0.2">
      <c r="A235" s="130" t="s">
        <v>651</v>
      </c>
      <c r="B235" s="130" t="s">
        <v>449</v>
      </c>
      <c r="C235" s="131" t="s">
        <v>1692</v>
      </c>
      <c r="D235" s="130" t="s">
        <v>418</v>
      </c>
      <c r="G235" s="177">
        <v>50214990</v>
      </c>
      <c r="H235" s="132">
        <v>78000</v>
      </c>
    </row>
    <row r="236" spans="1:9" x14ac:dyDescent="0.2">
      <c r="E236" s="130" t="s">
        <v>334</v>
      </c>
      <c r="G236" s="177">
        <v>19901030</v>
      </c>
      <c r="I236" s="132">
        <v>78000</v>
      </c>
    </row>
    <row r="237" spans="1:9" x14ac:dyDescent="0.2">
      <c r="F237" s="130" t="s">
        <v>1691</v>
      </c>
    </row>
    <row r="239" spans="1:9" x14ac:dyDescent="0.2">
      <c r="A239" s="130" t="s">
        <v>651</v>
      </c>
      <c r="B239" s="130" t="s">
        <v>449</v>
      </c>
      <c r="C239" s="131" t="s">
        <v>1690</v>
      </c>
      <c r="D239" s="130" t="s">
        <v>418</v>
      </c>
      <c r="G239" s="177">
        <v>50214990</v>
      </c>
      <c r="H239" s="132">
        <v>1728000</v>
      </c>
    </row>
    <row r="240" spans="1:9" x14ac:dyDescent="0.2">
      <c r="E240" s="130" t="s">
        <v>334</v>
      </c>
      <c r="G240" s="177">
        <v>19901030</v>
      </c>
      <c r="I240" s="132">
        <v>1728000</v>
      </c>
    </row>
    <row r="241" spans="1:9" x14ac:dyDescent="0.2">
      <c r="F241" s="130" t="s">
        <v>1689</v>
      </c>
    </row>
    <row r="243" spans="1:9" x14ac:dyDescent="0.2">
      <c r="A243" s="130" t="s">
        <v>651</v>
      </c>
      <c r="B243" s="130" t="s">
        <v>449</v>
      </c>
      <c r="C243" s="131" t="s">
        <v>1688</v>
      </c>
      <c r="D243" s="130" t="s">
        <v>418</v>
      </c>
      <c r="G243" s="177">
        <v>50214990</v>
      </c>
      <c r="H243" s="132">
        <v>3000</v>
      </c>
    </row>
    <row r="244" spans="1:9" x14ac:dyDescent="0.2">
      <c r="E244" s="130" t="s">
        <v>334</v>
      </c>
      <c r="G244" s="177">
        <v>19901030</v>
      </c>
      <c r="I244" s="132">
        <v>3000</v>
      </c>
    </row>
    <row r="245" spans="1:9" x14ac:dyDescent="0.2">
      <c r="F245" s="130" t="s">
        <v>1687</v>
      </c>
    </row>
    <row r="247" spans="1:9" x14ac:dyDescent="0.2">
      <c r="A247" s="130" t="s">
        <v>651</v>
      </c>
      <c r="B247" s="130" t="s">
        <v>449</v>
      </c>
      <c r="C247" s="131" t="s">
        <v>1686</v>
      </c>
      <c r="D247" s="130" t="s">
        <v>418</v>
      </c>
      <c r="G247" s="177">
        <v>50214990</v>
      </c>
      <c r="H247" s="132">
        <v>78000</v>
      </c>
    </row>
    <row r="248" spans="1:9" x14ac:dyDescent="0.2">
      <c r="E248" s="130" t="s">
        <v>334</v>
      </c>
      <c r="G248" s="177">
        <v>19901030</v>
      </c>
      <c r="I248" s="132">
        <v>78000</v>
      </c>
    </row>
    <row r="249" spans="1:9" x14ac:dyDescent="0.2">
      <c r="F249" s="130" t="s">
        <v>1685</v>
      </c>
    </row>
    <row r="251" spans="1:9" x14ac:dyDescent="0.2">
      <c r="A251" s="130" t="s">
        <v>651</v>
      </c>
      <c r="B251" s="130" t="s">
        <v>449</v>
      </c>
      <c r="C251" s="131" t="s">
        <v>1684</v>
      </c>
      <c r="D251" s="130" t="s">
        <v>418</v>
      </c>
      <c r="G251" s="177">
        <v>50214990</v>
      </c>
      <c r="H251" s="132">
        <v>5661000</v>
      </c>
    </row>
    <row r="252" spans="1:9" x14ac:dyDescent="0.2">
      <c r="E252" s="130" t="s">
        <v>334</v>
      </c>
      <c r="G252" s="177">
        <v>19901030</v>
      </c>
      <c r="I252" s="132">
        <v>5661000</v>
      </c>
    </row>
    <row r="253" spans="1:9" x14ac:dyDescent="0.2">
      <c r="F253" s="130" t="s">
        <v>1683</v>
      </c>
    </row>
    <row r="255" spans="1:9" x14ac:dyDescent="0.2">
      <c r="A255" s="130" t="s">
        <v>651</v>
      </c>
      <c r="B255" s="130" t="s">
        <v>449</v>
      </c>
      <c r="C255" s="131" t="s">
        <v>1682</v>
      </c>
      <c r="D255" s="130" t="s">
        <v>358</v>
      </c>
      <c r="G255" s="177">
        <v>30101010</v>
      </c>
      <c r="H255" s="132">
        <v>12000</v>
      </c>
    </row>
    <row r="256" spans="1:9" x14ac:dyDescent="0.2">
      <c r="E256" s="130" t="s">
        <v>334</v>
      </c>
      <c r="G256" s="177">
        <v>19901030</v>
      </c>
      <c r="I256" s="132">
        <v>12000</v>
      </c>
    </row>
    <row r="257" spans="1:9" x14ac:dyDescent="0.2">
      <c r="F257" s="130" t="s">
        <v>1681</v>
      </c>
    </row>
    <row r="259" spans="1:9" x14ac:dyDescent="0.2">
      <c r="A259" s="130" t="s">
        <v>651</v>
      </c>
      <c r="B259" s="130" t="s">
        <v>449</v>
      </c>
      <c r="C259" s="131" t="s">
        <v>1680</v>
      </c>
      <c r="D259" s="130" t="s">
        <v>418</v>
      </c>
      <c r="G259" s="177">
        <v>50214990</v>
      </c>
      <c r="H259" s="132">
        <v>18000</v>
      </c>
    </row>
    <row r="260" spans="1:9" x14ac:dyDescent="0.2">
      <c r="E260" s="130" t="s">
        <v>334</v>
      </c>
      <c r="G260" s="177">
        <v>19901030</v>
      </c>
      <c r="I260" s="132">
        <v>18000</v>
      </c>
    </row>
    <row r="261" spans="1:9" x14ac:dyDescent="0.2">
      <c r="F261" s="130" t="s">
        <v>1679</v>
      </c>
    </row>
    <row r="263" spans="1:9" x14ac:dyDescent="0.2">
      <c r="A263" s="130" t="s">
        <v>651</v>
      </c>
      <c r="B263" s="130" t="s">
        <v>449</v>
      </c>
      <c r="C263" s="131" t="s">
        <v>1678</v>
      </c>
      <c r="D263" s="130" t="s">
        <v>418</v>
      </c>
      <c r="G263" s="177">
        <v>50214990</v>
      </c>
      <c r="H263" s="132">
        <v>45000</v>
      </c>
    </row>
    <row r="264" spans="1:9" x14ac:dyDescent="0.2">
      <c r="E264" s="130" t="s">
        <v>334</v>
      </c>
      <c r="G264" s="177">
        <v>19901030</v>
      </c>
      <c r="I264" s="132">
        <v>45000</v>
      </c>
    </row>
    <row r="265" spans="1:9" x14ac:dyDescent="0.2">
      <c r="F265" s="130" t="s">
        <v>1677</v>
      </c>
    </row>
    <row r="267" spans="1:9" x14ac:dyDescent="0.2">
      <c r="A267" s="130" t="s">
        <v>651</v>
      </c>
      <c r="B267" s="130" t="s">
        <v>449</v>
      </c>
      <c r="C267" s="131" t="s">
        <v>1676</v>
      </c>
      <c r="D267" s="130" t="s">
        <v>418</v>
      </c>
      <c r="G267" s="177">
        <v>50214990</v>
      </c>
      <c r="H267" s="132">
        <v>900000</v>
      </c>
    </row>
    <row r="268" spans="1:9" x14ac:dyDescent="0.2">
      <c r="E268" s="130" t="s">
        <v>334</v>
      </c>
      <c r="G268" s="177">
        <v>19901030</v>
      </c>
      <c r="I268" s="132">
        <v>900000</v>
      </c>
    </row>
    <row r="269" spans="1:9" x14ac:dyDescent="0.2">
      <c r="F269" s="130" t="s">
        <v>1675</v>
      </c>
    </row>
    <row r="271" spans="1:9" x14ac:dyDescent="0.2">
      <c r="A271" s="130" t="s">
        <v>651</v>
      </c>
      <c r="B271" s="130" t="s">
        <v>449</v>
      </c>
      <c r="C271" s="131" t="s">
        <v>1674</v>
      </c>
      <c r="D271" s="130" t="s">
        <v>358</v>
      </c>
      <c r="G271" s="177">
        <v>30101010</v>
      </c>
      <c r="H271" s="132">
        <v>3000</v>
      </c>
    </row>
    <row r="272" spans="1:9" x14ac:dyDescent="0.2">
      <c r="E272" s="130" t="s">
        <v>334</v>
      </c>
      <c r="G272" s="177">
        <v>19901030</v>
      </c>
      <c r="I272" s="132">
        <v>3000</v>
      </c>
    </row>
    <row r="273" spans="1:9" x14ac:dyDescent="0.2">
      <c r="F273" s="130" t="s">
        <v>1673</v>
      </c>
    </row>
    <row r="275" spans="1:9" x14ac:dyDescent="0.2">
      <c r="A275" s="130" t="s">
        <v>651</v>
      </c>
      <c r="B275" s="130" t="s">
        <v>449</v>
      </c>
      <c r="C275" s="131" t="s">
        <v>1672</v>
      </c>
      <c r="D275" s="130" t="s">
        <v>358</v>
      </c>
      <c r="G275" s="177">
        <v>30101010</v>
      </c>
      <c r="H275" s="132">
        <v>30000</v>
      </c>
    </row>
    <row r="276" spans="1:9" x14ac:dyDescent="0.2">
      <c r="E276" s="130" t="s">
        <v>334</v>
      </c>
      <c r="G276" s="177">
        <v>19901030</v>
      </c>
      <c r="I276" s="132">
        <v>30000</v>
      </c>
    </row>
    <row r="277" spans="1:9" x14ac:dyDescent="0.2">
      <c r="F277" s="130" t="s">
        <v>1671</v>
      </c>
    </row>
    <row r="279" spans="1:9" x14ac:dyDescent="0.2">
      <c r="A279" s="130" t="s">
        <v>651</v>
      </c>
      <c r="B279" s="130" t="s">
        <v>449</v>
      </c>
      <c r="C279" s="131" t="s">
        <v>1670</v>
      </c>
      <c r="D279" s="130" t="s">
        <v>418</v>
      </c>
      <c r="G279" s="177">
        <v>50214990</v>
      </c>
      <c r="H279" s="132">
        <v>57000</v>
      </c>
    </row>
    <row r="280" spans="1:9" x14ac:dyDescent="0.2">
      <c r="E280" s="130" t="s">
        <v>334</v>
      </c>
      <c r="G280" s="177">
        <v>19901030</v>
      </c>
      <c r="I280" s="132">
        <v>57000</v>
      </c>
    </row>
    <row r="281" spans="1:9" x14ac:dyDescent="0.2">
      <c r="F281" s="130" t="s">
        <v>1669</v>
      </c>
    </row>
    <row r="283" spans="1:9" x14ac:dyDescent="0.2">
      <c r="A283" s="130" t="s">
        <v>651</v>
      </c>
      <c r="B283" s="130" t="s">
        <v>449</v>
      </c>
      <c r="C283" s="131" t="s">
        <v>1668</v>
      </c>
      <c r="D283" s="130" t="s">
        <v>418</v>
      </c>
      <c r="G283" s="177">
        <v>50214990</v>
      </c>
      <c r="H283" s="132">
        <v>57000</v>
      </c>
    </row>
    <row r="284" spans="1:9" x14ac:dyDescent="0.2">
      <c r="E284" s="130" t="s">
        <v>334</v>
      </c>
      <c r="G284" s="177">
        <v>19901030</v>
      </c>
      <c r="I284" s="132">
        <v>57000</v>
      </c>
    </row>
    <row r="285" spans="1:9" x14ac:dyDescent="0.2">
      <c r="F285" s="130" t="s">
        <v>1667</v>
      </c>
    </row>
    <row r="287" spans="1:9" x14ac:dyDescent="0.2">
      <c r="A287" s="130" t="s">
        <v>651</v>
      </c>
      <c r="B287" s="130" t="s">
        <v>449</v>
      </c>
      <c r="C287" s="131" t="s">
        <v>1666</v>
      </c>
      <c r="D287" s="130" t="s">
        <v>418</v>
      </c>
      <c r="G287" s="177">
        <v>50214990</v>
      </c>
      <c r="H287" s="132">
        <v>4449000</v>
      </c>
    </row>
    <row r="288" spans="1:9" x14ac:dyDescent="0.2">
      <c r="E288" s="130" t="s">
        <v>334</v>
      </c>
      <c r="G288" s="177">
        <v>19901030</v>
      </c>
      <c r="I288" s="132">
        <v>4449000</v>
      </c>
    </row>
    <row r="289" spans="1:9" x14ac:dyDescent="0.2">
      <c r="F289" s="130" t="s">
        <v>1665</v>
      </c>
    </row>
    <row r="291" spans="1:9" x14ac:dyDescent="0.2">
      <c r="A291" s="130" t="s">
        <v>651</v>
      </c>
      <c r="B291" s="130" t="s">
        <v>449</v>
      </c>
      <c r="C291" s="131" t="s">
        <v>1664</v>
      </c>
      <c r="D291" s="130" t="s">
        <v>358</v>
      </c>
      <c r="G291" s="177">
        <v>30101010</v>
      </c>
      <c r="H291" s="132">
        <v>15000</v>
      </c>
    </row>
    <row r="292" spans="1:9" x14ac:dyDescent="0.2">
      <c r="E292" s="130" t="s">
        <v>458</v>
      </c>
      <c r="G292" s="177">
        <v>10303030</v>
      </c>
      <c r="I292" s="132">
        <v>15000</v>
      </c>
    </row>
    <row r="293" spans="1:9" x14ac:dyDescent="0.2">
      <c r="F293" s="130" t="s">
        <v>1663</v>
      </c>
    </row>
    <row r="295" spans="1:9" x14ac:dyDescent="0.2">
      <c r="A295" s="130" t="s">
        <v>651</v>
      </c>
      <c r="B295" s="130" t="s">
        <v>756</v>
      </c>
      <c r="C295" s="131" t="s">
        <v>1662</v>
      </c>
      <c r="D295" s="130" t="s">
        <v>418</v>
      </c>
      <c r="G295" s="177">
        <v>50214990</v>
      </c>
      <c r="H295" s="132">
        <v>282000</v>
      </c>
    </row>
    <row r="296" spans="1:9" x14ac:dyDescent="0.2">
      <c r="E296" s="130" t="s">
        <v>334</v>
      </c>
      <c r="G296" s="177">
        <v>19901030</v>
      </c>
      <c r="I296" s="132">
        <v>282000</v>
      </c>
    </row>
    <row r="297" spans="1:9" x14ac:dyDescent="0.2">
      <c r="F297" s="130" t="s">
        <v>1661</v>
      </c>
    </row>
    <row r="299" spans="1:9" x14ac:dyDescent="0.2">
      <c r="A299" s="130" t="s">
        <v>651</v>
      </c>
      <c r="B299" s="130" t="s">
        <v>756</v>
      </c>
      <c r="C299" s="131" t="s">
        <v>1660</v>
      </c>
      <c r="D299" s="130" t="s">
        <v>418</v>
      </c>
      <c r="G299" s="177">
        <v>50214990</v>
      </c>
      <c r="H299" s="132">
        <v>5820000</v>
      </c>
    </row>
    <row r="300" spans="1:9" x14ac:dyDescent="0.2">
      <c r="E300" s="130" t="s">
        <v>334</v>
      </c>
      <c r="G300" s="177">
        <v>19901030</v>
      </c>
      <c r="I300" s="132">
        <v>5820000</v>
      </c>
    </row>
    <row r="301" spans="1:9" x14ac:dyDescent="0.2">
      <c r="F301" s="130" t="s">
        <v>1659</v>
      </c>
    </row>
    <row r="303" spans="1:9" x14ac:dyDescent="0.2">
      <c r="A303" s="130" t="s">
        <v>651</v>
      </c>
      <c r="B303" s="130" t="s">
        <v>657</v>
      </c>
      <c r="C303" s="131" t="s">
        <v>1658</v>
      </c>
      <c r="D303" s="130" t="s">
        <v>358</v>
      </c>
      <c r="G303" s="177">
        <v>30101010</v>
      </c>
      <c r="H303" s="132">
        <v>40000</v>
      </c>
    </row>
    <row r="304" spans="1:9" x14ac:dyDescent="0.2">
      <c r="E304" s="130" t="s">
        <v>334</v>
      </c>
      <c r="G304" s="177">
        <v>19901030</v>
      </c>
      <c r="I304" s="132">
        <v>40000</v>
      </c>
    </row>
    <row r="305" spans="1:9" x14ac:dyDescent="0.2">
      <c r="F305" s="130" t="s">
        <v>1657</v>
      </c>
    </row>
    <row r="307" spans="1:9" x14ac:dyDescent="0.2">
      <c r="A307" s="130" t="s">
        <v>651</v>
      </c>
      <c r="B307" s="130" t="s">
        <v>657</v>
      </c>
      <c r="C307" s="131" t="s">
        <v>1656</v>
      </c>
      <c r="D307" s="130" t="s">
        <v>418</v>
      </c>
      <c r="G307" s="177">
        <v>50214990</v>
      </c>
      <c r="H307" s="132">
        <v>51000</v>
      </c>
    </row>
    <row r="308" spans="1:9" x14ac:dyDescent="0.2">
      <c r="E308" s="130" t="s">
        <v>334</v>
      </c>
      <c r="G308" s="177">
        <v>19901030</v>
      </c>
      <c r="I308" s="132">
        <v>51000</v>
      </c>
    </row>
    <row r="309" spans="1:9" x14ac:dyDescent="0.2">
      <c r="F309" s="130" t="s">
        <v>1655</v>
      </c>
    </row>
    <row r="311" spans="1:9" x14ac:dyDescent="0.2">
      <c r="A311" s="130" t="s">
        <v>651</v>
      </c>
      <c r="B311" s="130" t="s">
        <v>657</v>
      </c>
      <c r="C311" s="131" t="s">
        <v>1654</v>
      </c>
      <c r="D311" s="130" t="s">
        <v>418</v>
      </c>
      <c r="G311" s="177">
        <v>50214990</v>
      </c>
      <c r="H311" s="132">
        <v>195000</v>
      </c>
    </row>
    <row r="312" spans="1:9" x14ac:dyDescent="0.2">
      <c r="E312" s="130" t="s">
        <v>334</v>
      </c>
      <c r="G312" s="177">
        <v>19901030</v>
      </c>
      <c r="I312" s="132">
        <v>195000</v>
      </c>
    </row>
    <row r="313" spans="1:9" x14ac:dyDescent="0.2">
      <c r="F313" s="130" t="s">
        <v>1653</v>
      </c>
    </row>
    <row r="315" spans="1:9" x14ac:dyDescent="0.2">
      <c r="A315" s="130" t="s">
        <v>651</v>
      </c>
      <c r="B315" s="130" t="s">
        <v>657</v>
      </c>
      <c r="C315" s="131" t="s">
        <v>1652</v>
      </c>
      <c r="D315" s="130" t="s">
        <v>418</v>
      </c>
      <c r="G315" s="177">
        <v>50214990</v>
      </c>
      <c r="H315" s="132">
        <v>172500</v>
      </c>
    </row>
    <row r="316" spans="1:9" x14ac:dyDescent="0.2">
      <c r="E316" s="130" t="s">
        <v>334</v>
      </c>
      <c r="G316" s="177">
        <v>19901030</v>
      </c>
      <c r="I316" s="132">
        <v>172500</v>
      </c>
    </row>
    <row r="317" spans="1:9" x14ac:dyDescent="0.2">
      <c r="F317" s="130" t="s">
        <v>1651</v>
      </c>
    </row>
    <row r="319" spans="1:9" x14ac:dyDescent="0.2">
      <c r="A319" s="130" t="s">
        <v>651</v>
      </c>
      <c r="B319" s="130" t="s">
        <v>657</v>
      </c>
      <c r="C319" s="131" t="s">
        <v>1650</v>
      </c>
      <c r="D319" s="130" t="s">
        <v>418</v>
      </c>
      <c r="G319" s="177">
        <v>50214990</v>
      </c>
      <c r="H319" s="132">
        <v>510000</v>
      </c>
    </row>
    <row r="320" spans="1:9" x14ac:dyDescent="0.2">
      <c r="E320" s="130" t="s">
        <v>334</v>
      </c>
      <c r="G320" s="177">
        <v>19901030</v>
      </c>
      <c r="I320" s="132">
        <v>510000</v>
      </c>
    </row>
    <row r="321" spans="1:9" x14ac:dyDescent="0.2">
      <c r="F321" s="130" t="s">
        <v>1649</v>
      </c>
    </row>
    <row r="323" spans="1:9" x14ac:dyDescent="0.2">
      <c r="A323" s="130" t="s">
        <v>651</v>
      </c>
      <c r="B323" s="130" t="s">
        <v>657</v>
      </c>
      <c r="C323" s="131" t="s">
        <v>1648</v>
      </c>
      <c r="D323" s="130" t="s">
        <v>418</v>
      </c>
      <c r="G323" s="177">
        <v>50214990</v>
      </c>
      <c r="H323" s="132">
        <v>334500</v>
      </c>
    </row>
    <row r="324" spans="1:9" x14ac:dyDescent="0.2">
      <c r="E324" s="130" t="s">
        <v>334</v>
      </c>
      <c r="G324" s="177">
        <v>19901030</v>
      </c>
      <c r="I324" s="132">
        <v>334500</v>
      </c>
    </row>
    <row r="325" spans="1:9" x14ac:dyDescent="0.2">
      <c r="F325" s="130" t="s">
        <v>1647</v>
      </c>
    </row>
    <row r="327" spans="1:9" x14ac:dyDescent="0.2">
      <c r="A327" s="130" t="s">
        <v>651</v>
      </c>
      <c r="B327" s="130" t="s">
        <v>657</v>
      </c>
      <c r="C327" s="131" t="s">
        <v>1646</v>
      </c>
      <c r="D327" s="130" t="s">
        <v>418</v>
      </c>
      <c r="G327" s="177">
        <v>50214990</v>
      </c>
      <c r="H327" s="132">
        <v>956500</v>
      </c>
    </row>
    <row r="328" spans="1:9" x14ac:dyDescent="0.2">
      <c r="E328" s="130" t="s">
        <v>334</v>
      </c>
      <c r="G328" s="177">
        <v>19901030</v>
      </c>
      <c r="I328" s="132">
        <v>956500</v>
      </c>
    </row>
    <row r="329" spans="1:9" x14ac:dyDescent="0.2">
      <c r="F329" s="130" t="s">
        <v>1645</v>
      </c>
    </row>
    <row r="331" spans="1:9" x14ac:dyDescent="0.2">
      <c r="A331" s="130" t="s">
        <v>651</v>
      </c>
      <c r="B331" s="130" t="s">
        <v>657</v>
      </c>
      <c r="C331" s="131" t="s">
        <v>1644</v>
      </c>
      <c r="D331" s="130" t="s">
        <v>418</v>
      </c>
      <c r="G331" s="177">
        <v>50214990</v>
      </c>
      <c r="H331" s="132">
        <v>741000</v>
      </c>
    </row>
    <row r="332" spans="1:9" x14ac:dyDescent="0.2">
      <c r="E332" s="130" t="s">
        <v>334</v>
      </c>
      <c r="G332" s="177">
        <v>19901030</v>
      </c>
      <c r="I332" s="132">
        <v>741000</v>
      </c>
    </row>
    <row r="333" spans="1:9" x14ac:dyDescent="0.2">
      <c r="F333" s="130" t="s">
        <v>1643</v>
      </c>
    </row>
    <row r="335" spans="1:9" x14ac:dyDescent="0.2">
      <c r="A335" s="130" t="s">
        <v>651</v>
      </c>
      <c r="B335" s="130" t="s">
        <v>657</v>
      </c>
      <c r="C335" s="131" t="s">
        <v>1642</v>
      </c>
      <c r="D335" s="130" t="s">
        <v>418</v>
      </c>
      <c r="G335" s="177">
        <v>50214990</v>
      </c>
      <c r="H335" s="132">
        <v>599500</v>
      </c>
    </row>
    <row r="336" spans="1:9" x14ac:dyDescent="0.2">
      <c r="E336" s="130" t="s">
        <v>334</v>
      </c>
      <c r="G336" s="177">
        <v>19901030</v>
      </c>
      <c r="I336" s="132">
        <v>599500</v>
      </c>
    </row>
    <row r="337" spans="1:9" x14ac:dyDescent="0.2">
      <c r="F337" s="130" t="s">
        <v>1641</v>
      </c>
    </row>
    <row r="339" spans="1:9" x14ac:dyDescent="0.2">
      <c r="A339" s="130" t="s">
        <v>651</v>
      </c>
      <c r="B339" s="130" t="s">
        <v>657</v>
      </c>
      <c r="C339" s="131" t="s">
        <v>1640</v>
      </c>
      <c r="D339" s="130" t="s">
        <v>418</v>
      </c>
      <c r="G339" s="177">
        <v>50214990</v>
      </c>
      <c r="H339" s="132">
        <v>964500</v>
      </c>
    </row>
    <row r="340" spans="1:9" x14ac:dyDescent="0.2">
      <c r="E340" s="130" t="s">
        <v>334</v>
      </c>
      <c r="G340" s="177">
        <v>19901030</v>
      </c>
      <c r="I340" s="132">
        <v>964500</v>
      </c>
    </row>
    <row r="341" spans="1:9" x14ac:dyDescent="0.2">
      <c r="F341" s="130" t="s">
        <v>1639</v>
      </c>
    </row>
    <row r="343" spans="1:9" x14ac:dyDescent="0.2">
      <c r="A343" s="130" t="s">
        <v>651</v>
      </c>
      <c r="B343" s="130" t="s">
        <v>749</v>
      </c>
      <c r="C343" s="131" t="s">
        <v>1638</v>
      </c>
      <c r="D343" s="130" t="s">
        <v>358</v>
      </c>
      <c r="G343" s="177">
        <v>30101010</v>
      </c>
      <c r="H343" s="132">
        <v>36000</v>
      </c>
    </row>
    <row r="344" spans="1:9" x14ac:dyDescent="0.2">
      <c r="E344" s="130" t="s">
        <v>334</v>
      </c>
      <c r="G344" s="177">
        <v>19901030</v>
      </c>
      <c r="I344" s="132">
        <v>36000</v>
      </c>
    </row>
    <row r="345" spans="1:9" x14ac:dyDescent="0.2">
      <c r="F345" s="130" t="s">
        <v>1637</v>
      </c>
    </row>
    <row r="347" spans="1:9" x14ac:dyDescent="0.2">
      <c r="A347" s="130" t="s">
        <v>651</v>
      </c>
      <c r="B347" s="130" t="s">
        <v>749</v>
      </c>
      <c r="C347" s="131" t="s">
        <v>1636</v>
      </c>
      <c r="D347" s="130" t="s">
        <v>418</v>
      </c>
      <c r="G347" s="177">
        <v>50214990</v>
      </c>
      <c r="H347" s="132">
        <v>96000</v>
      </c>
    </row>
    <row r="348" spans="1:9" x14ac:dyDescent="0.2">
      <c r="E348" s="130" t="s">
        <v>334</v>
      </c>
      <c r="G348" s="177">
        <v>19901030</v>
      </c>
      <c r="I348" s="132">
        <v>96000</v>
      </c>
    </row>
    <row r="349" spans="1:9" x14ac:dyDescent="0.2">
      <c r="F349" s="130" t="s">
        <v>1635</v>
      </c>
    </row>
    <row r="351" spans="1:9" x14ac:dyDescent="0.2">
      <c r="A351" s="130" t="s">
        <v>651</v>
      </c>
      <c r="B351" s="130" t="s">
        <v>749</v>
      </c>
      <c r="C351" s="131" t="s">
        <v>1634</v>
      </c>
      <c r="D351" s="130" t="s">
        <v>418</v>
      </c>
      <c r="G351" s="177">
        <v>50214990</v>
      </c>
      <c r="H351" s="132">
        <v>258000</v>
      </c>
    </row>
    <row r="352" spans="1:9" x14ac:dyDescent="0.2">
      <c r="E352" s="130" t="s">
        <v>334</v>
      </c>
      <c r="G352" s="177">
        <v>19901030</v>
      </c>
      <c r="I352" s="132">
        <v>258000</v>
      </c>
    </row>
    <row r="353" spans="1:9" x14ac:dyDescent="0.2">
      <c r="F353" s="130" t="s">
        <v>1633</v>
      </c>
    </row>
    <row r="355" spans="1:9" x14ac:dyDescent="0.2">
      <c r="A355" s="130" t="s">
        <v>651</v>
      </c>
      <c r="B355" s="130" t="s">
        <v>749</v>
      </c>
      <c r="C355" s="131" t="s">
        <v>1632</v>
      </c>
      <c r="D355" s="130" t="s">
        <v>418</v>
      </c>
      <c r="G355" s="177">
        <v>50214990</v>
      </c>
      <c r="H355" s="132">
        <v>5463000</v>
      </c>
    </row>
    <row r="356" spans="1:9" x14ac:dyDescent="0.2">
      <c r="E356" s="130" t="s">
        <v>334</v>
      </c>
      <c r="G356" s="177">
        <v>19901030</v>
      </c>
      <c r="I356" s="132">
        <v>5463000</v>
      </c>
    </row>
    <row r="357" spans="1:9" x14ac:dyDescent="0.2">
      <c r="F357" s="130" t="s">
        <v>1631</v>
      </c>
    </row>
    <row r="359" spans="1:9" x14ac:dyDescent="0.2">
      <c r="A359" s="130" t="s">
        <v>651</v>
      </c>
      <c r="B359" s="130" t="s">
        <v>749</v>
      </c>
      <c r="C359" s="131" t="s">
        <v>1630</v>
      </c>
      <c r="D359" s="130" t="s">
        <v>358</v>
      </c>
      <c r="G359" s="177">
        <v>30101010</v>
      </c>
      <c r="H359" s="132">
        <v>3000</v>
      </c>
    </row>
    <row r="360" spans="1:9" x14ac:dyDescent="0.2">
      <c r="E360" s="130" t="s">
        <v>334</v>
      </c>
      <c r="G360" s="177">
        <v>19901030</v>
      </c>
      <c r="I360" s="132">
        <v>3000</v>
      </c>
    </row>
    <row r="361" spans="1:9" x14ac:dyDescent="0.2">
      <c r="F361" s="130" t="s">
        <v>1629</v>
      </c>
    </row>
    <row r="363" spans="1:9" x14ac:dyDescent="0.2">
      <c r="A363" s="130" t="s">
        <v>651</v>
      </c>
      <c r="B363" s="130" t="s">
        <v>749</v>
      </c>
      <c r="C363" s="131" t="s">
        <v>1628</v>
      </c>
      <c r="D363" s="130" t="s">
        <v>358</v>
      </c>
      <c r="G363" s="177">
        <v>30101010</v>
      </c>
      <c r="H363" s="132">
        <v>27000</v>
      </c>
    </row>
    <row r="364" spans="1:9" x14ac:dyDescent="0.2">
      <c r="E364" s="130" t="s">
        <v>334</v>
      </c>
      <c r="G364" s="177">
        <v>19901030</v>
      </c>
      <c r="I364" s="132">
        <v>27000</v>
      </c>
    </row>
    <row r="365" spans="1:9" x14ac:dyDescent="0.2">
      <c r="F365" s="130" t="s">
        <v>1627</v>
      </c>
    </row>
    <row r="367" spans="1:9" x14ac:dyDescent="0.2">
      <c r="A367" s="130" t="s">
        <v>651</v>
      </c>
      <c r="B367" s="130" t="s">
        <v>749</v>
      </c>
      <c r="C367" s="131" t="s">
        <v>1626</v>
      </c>
      <c r="D367" s="130" t="s">
        <v>418</v>
      </c>
      <c r="G367" s="177">
        <v>50214990</v>
      </c>
      <c r="H367" s="132">
        <v>225000</v>
      </c>
    </row>
    <row r="368" spans="1:9" x14ac:dyDescent="0.2">
      <c r="E368" s="130" t="s">
        <v>334</v>
      </c>
      <c r="G368" s="177">
        <v>19901030</v>
      </c>
      <c r="I368" s="132">
        <v>225000</v>
      </c>
    </row>
    <row r="369" spans="1:9" x14ac:dyDescent="0.2">
      <c r="F369" s="130" t="s">
        <v>1625</v>
      </c>
    </row>
    <row r="371" spans="1:9" x14ac:dyDescent="0.2">
      <c r="A371" s="130" t="s">
        <v>651</v>
      </c>
      <c r="B371" s="130" t="s">
        <v>749</v>
      </c>
      <c r="C371" s="131" t="s">
        <v>1624</v>
      </c>
      <c r="D371" s="130" t="s">
        <v>418</v>
      </c>
      <c r="G371" s="177">
        <v>50214990</v>
      </c>
      <c r="H371" s="132">
        <v>4809000</v>
      </c>
    </row>
    <row r="372" spans="1:9" x14ac:dyDescent="0.2">
      <c r="E372" s="130" t="s">
        <v>334</v>
      </c>
      <c r="G372" s="177">
        <v>19901030</v>
      </c>
      <c r="I372" s="132">
        <v>4809000</v>
      </c>
    </row>
    <row r="373" spans="1:9" x14ac:dyDescent="0.2">
      <c r="F373" s="130" t="s">
        <v>1623</v>
      </c>
    </row>
    <row r="375" spans="1:9" x14ac:dyDescent="0.2">
      <c r="A375" s="130" t="s">
        <v>651</v>
      </c>
      <c r="B375" s="130" t="s">
        <v>749</v>
      </c>
      <c r="C375" s="131" t="s">
        <v>1622</v>
      </c>
      <c r="D375" s="130" t="s">
        <v>358</v>
      </c>
      <c r="G375" s="177">
        <v>30101010</v>
      </c>
      <c r="H375" s="132">
        <v>6000</v>
      </c>
    </row>
    <row r="376" spans="1:9" x14ac:dyDescent="0.2">
      <c r="E376" s="130" t="s">
        <v>334</v>
      </c>
      <c r="G376" s="177">
        <v>19901030</v>
      </c>
      <c r="I376" s="132">
        <v>6000</v>
      </c>
    </row>
    <row r="377" spans="1:9" x14ac:dyDescent="0.2">
      <c r="F377" s="130" t="s">
        <v>1621</v>
      </c>
    </row>
    <row r="379" spans="1:9" x14ac:dyDescent="0.2">
      <c r="A379" s="130" t="s">
        <v>651</v>
      </c>
      <c r="B379" s="130" t="s">
        <v>749</v>
      </c>
      <c r="C379" s="131" t="s">
        <v>1620</v>
      </c>
      <c r="D379" s="130" t="s">
        <v>418</v>
      </c>
      <c r="G379" s="177">
        <v>50214990</v>
      </c>
      <c r="H379" s="132">
        <v>45000</v>
      </c>
    </row>
    <row r="380" spans="1:9" x14ac:dyDescent="0.2">
      <c r="E380" s="130" t="s">
        <v>334</v>
      </c>
      <c r="G380" s="177">
        <v>19901030</v>
      </c>
      <c r="I380" s="132">
        <v>45000</v>
      </c>
    </row>
    <row r="381" spans="1:9" x14ac:dyDescent="0.2">
      <c r="F381" s="130" t="s">
        <v>1619</v>
      </c>
    </row>
    <row r="383" spans="1:9" x14ac:dyDescent="0.2">
      <c r="A383" s="130" t="s">
        <v>651</v>
      </c>
      <c r="B383" s="130" t="s">
        <v>749</v>
      </c>
      <c r="C383" s="131" t="s">
        <v>1618</v>
      </c>
      <c r="D383" s="130" t="s">
        <v>418</v>
      </c>
      <c r="G383" s="177">
        <v>50214990</v>
      </c>
      <c r="H383" s="132">
        <v>3000</v>
      </c>
    </row>
    <row r="384" spans="1:9" x14ac:dyDescent="0.2">
      <c r="E384" s="130" t="s">
        <v>334</v>
      </c>
      <c r="G384" s="177">
        <v>19901030</v>
      </c>
      <c r="I384" s="132">
        <v>3000</v>
      </c>
    </row>
    <row r="385" spans="1:9" x14ac:dyDescent="0.2">
      <c r="F385" s="130" t="s">
        <v>1617</v>
      </c>
    </row>
    <row r="387" spans="1:9" x14ac:dyDescent="0.2">
      <c r="A387" s="130" t="s">
        <v>651</v>
      </c>
      <c r="B387" s="130" t="s">
        <v>749</v>
      </c>
      <c r="C387" s="131" t="s">
        <v>1616</v>
      </c>
      <c r="D387" s="130" t="s">
        <v>418</v>
      </c>
      <c r="G387" s="177">
        <v>50214990</v>
      </c>
      <c r="H387" s="132">
        <v>627000</v>
      </c>
    </row>
    <row r="388" spans="1:9" x14ac:dyDescent="0.2">
      <c r="E388" s="130" t="s">
        <v>334</v>
      </c>
      <c r="G388" s="177">
        <v>19901030</v>
      </c>
      <c r="I388" s="132">
        <v>627000</v>
      </c>
    </row>
    <row r="389" spans="1:9" x14ac:dyDescent="0.2">
      <c r="F389" s="130" t="s">
        <v>1615</v>
      </c>
    </row>
    <row r="391" spans="1:9" x14ac:dyDescent="0.2">
      <c r="A391" s="130" t="s">
        <v>651</v>
      </c>
      <c r="B391" s="130" t="s">
        <v>749</v>
      </c>
      <c r="C391" s="131" t="s">
        <v>1614</v>
      </c>
      <c r="D391" s="130" t="s">
        <v>418</v>
      </c>
      <c r="G391" s="177">
        <v>50214990</v>
      </c>
      <c r="H391" s="132">
        <v>36000</v>
      </c>
    </row>
    <row r="392" spans="1:9" x14ac:dyDescent="0.2">
      <c r="E392" s="130" t="s">
        <v>334</v>
      </c>
      <c r="G392" s="177">
        <v>19901030</v>
      </c>
      <c r="I392" s="132">
        <v>36000</v>
      </c>
    </row>
    <row r="393" spans="1:9" x14ac:dyDescent="0.2">
      <c r="F393" s="130" t="s">
        <v>1613</v>
      </c>
    </row>
    <row r="395" spans="1:9" x14ac:dyDescent="0.2">
      <c r="A395" s="130" t="s">
        <v>651</v>
      </c>
      <c r="B395" s="130" t="s">
        <v>749</v>
      </c>
      <c r="C395" s="131" t="s">
        <v>1612</v>
      </c>
      <c r="D395" s="130" t="s">
        <v>418</v>
      </c>
      <c r="G395" s="177">
        <v>50214990</v>
      </c>
      <c r="H395" s="132">
        <v>735000</v>
      </c>
    </row>
    <row r="396" spans="1:9" x14ac:dyDescent="0.2">
      <c r="E396" s="130" t="s">
        <v>334</v>
      </c>
      <c r="G396" s="177">
        <v>19901030</v>
      </c>
      <c r="I396" s="132">
        <v>735000</v>
      </c>
    </row>
    <row r="397" spans="1:9" x14ac:dyDescent="0.2">
      <c r="F397" s="130" t="s">
        <v>1611</v>
      </c>
    </row>
    <row r="399" spans="1:9" x14ac:dyDescent="0.2">
      <c r="A399" s="130" t="s">
        <v>651</v>
      </c>
      <c r="B399" s="130" t="s">
        <v>1610</v>
      </c>
      <c r="C399" s="131" t="s">
        <v>1609</v>
      </c>
      <c r="D399" s="130" t="s">
        <v>358</v>
      </c>
      <c r="G399" s="177">
        <v>30101010</v>
      </c>
      <c r="H399" s="132">
        <v>90000</v>
      </c>
    </row>
    <row r="400" spans="1:9" x14ac:dyDescent="0.2">
      <c r="E400" s="130" t="s">
        <v>458</v>
      </c>
      <c r="G400" s="177">
        <v>10303030</v>
      </c>
      <c r="I400" s="132">
        <v>90000</v>
      </c>
    </row>
    <row r="401" spans="1:9" x14ac:dyDescent="0.2">
      <c r="F401" s="130" t="s">
        <v>1608</v>
      </c>
    </row>
    <row r="403" spans="1:9" x14ac:dyDescent="0.2">
      <c r="A403" s="130" t="s">
        <v>651</v>
      </c>
      <c r="B403" s="130" t="s">
        <v>1535</v>
      </c>
      <c r="C403" s="131" t="s">
        <v>1607</v>
      </c>
      <c r="D403" s="130" t="s">
        <v>358</v>
      </c>
      <c r="G403" s="177">
        <v>30101010</v>
      </c>
      <c r="H403" s="132">
        <v>24000</v>
      </c>
    </row>
    <row r="404" spans="1:9" x14ac:dyDescent="0.2">
      <c r="E404" s="130" t="s">
        <v>334</v>
      </c>
      <c r="G404" s="177">
        <v>19901030</v>
      </c>
      <c r="I404" s="132">
        <v>24000</v>
      </c>
    </row>
    <row r="405" spans="1:9" x14ac:dyDescent="0.2">
      <c r="F405" s="130" t="s">
        <v>1606</v>
      </c>
    </row>
    <row r="407" spans="1:9" x14ac:dyDescent="0.2">
      <c r="A407" s="130" t="s">
        <v>651</v>
      </c>
      <c r="B407" s="130" t="s">
        <v>1535</v>
      </c>
      <c r="C407" s="131" t="s">
        <v>1605</v>
      </c>
      <c r="D407" s="130" t="s">
        <v>358</v>
      </c>
      <c r="G407" s="177">
        <v>30101010</v>
      </c>
      <c r="H407" s="132">
        <v>51000</v>
      </c>
    </row>
    <row r="408" spans="1:9" x14ac:dyDescent="0.2">
      <c r="E408" s="130" t="s">
        <v>334</v>
      </c>
      <c r="G408" s="177">
        <v>19901030</v>
      </c>
      <c r="I408" s="132">
        <v>51000</v>
      </c>
    </row>
    <row r="409" spans="1:9" x14ac:dyDescent="0.2">
      <c r="F409" s="130" t="s">
        <v>1604</v>
      </c>
    </row>
    <row r="411" spans="1:9" x14ac:dyDescent="0.2">
      <c r="A411" s="130" t="s">
        <v>651</v>
      </c>
      <c r="B411" s="130" t="s">
        <v>1535</v>
      </c>
      <c r="C411" s="131" t="s">
        <v>1603</v>
      </c>
      <c r="D411" s="130" t="s">
        <v>418</v>
      </c>
      <c r="G411" s="177">
        <v>50214990</v>
      </c>
      <c r="H411" s="132">
        <v>39000</v>
      </c>
    </row>
    <row r="412" spans="1:9" x14ac:dyDescent="0.2">
      <c r="E412" s="130" t="s">
        <v>334</v>
      </c>
      <c r="G412" s="177">
        <v>19901030</v>
      </c>
      <c r="I412" s="132">
        <v>39000</v>
      </c>
    </row>
    <row r="413" spans="1:9" x14ac:dyDescent="0.2">
      <c r="F413" s="130" t="s">
        <v>1602</v>
      </c>
    </row>
    <row r="415" spans="1:9" x14ac:dyDescent="0.2">
      <c r="A415" s="130" t="s">
        <v>651</v>
      </c>
      <c r="B415" s="130" t="s">
        <v>1535</v>
      </c>
      <c r="C415" s="131" t="s">
        <v>1601</v>
      </c>
      <c r="D415" s="130" t="s">
        <v>418</v>
      </c>
      <c r="G415" s="177">
        <v>50214990</v>
      </c>
      <c r="H415" s="132">
        <v>363000</v>
      </c>
    </row>
    <row r="416" spans="1:9" x14ac:dyDescent="0.2">
      <c r="E416" s="130" t="s">
        <v>334</v>
      </c>
      <c r="G416" s="177">
        <v>19901030</v>
      </c>
      <c r="I416" s="132">
        <v>363000</v>
      </c>
    </row>
    <row r="417" spans="1:9" x14ac:dyDescent="0.2">
      <c r="F417" s="130" t="s">
        <v>1600</v>
      </c>
    </row>
    <row r="419" spans="1:9" x14ac:dyDescent="0.2">
      <c r="A419" s="130" t="s">
        <v>651</v>
      </c>
      <c r="B419" s="130" t="s">
        <v>1535</v>
      </c>
      <c r="C419" s="131" t="s">
        <v>1599</v>
      </c>
      <c r="D419" s="130" t="s">
        <v>418</v>
      </c>
      <c r="G419" s="177">
        <v>50214990</v>
      </c>
      <c r="H419" s="132">
        <v>7623000</v>
      </c>
    </row>
    <row r="420" spans="1:9" x14ac:dyDescent="0.2">
      <c r="E420" s="130" t="s">
        <v>334</v>
      </c>
      <c r="G420" s="177">
        <v>19901030</v>
      </c>
      <c r="I420" s="132">
        <v>7623000</v>
      </c>
    </row>
    <row r="421" spans="1:9" x14ac:dyDescent="0.2">
      <c r="F421" s="130" t="s">
        <v>1598</v>
      </c>
    </row>
    <row r="423" spans="1:9" x14ac:dyDescent="0.2">
      <c r="A423" s="130" t="s">
        <v>651</v>
      </c>
      <c r="B423" s="130" t="s">
        <v>1535</v>
      </c>
      <c r="C423" s="131" t="s">
        <v>1597</v>
      </c>
      <c r="D423" s="130" t="s">
        <v>358</v>
      </c>
      <c r="G423" s="177">
        <v>30101010</v>
      </c>
      <c r="H423" s="132">
        <v>6000</v>
      </c>
    </row>
    <row r="424" spans="1:9" x14ac:dyDescent="0.2">
      <c r="E424" s="130" t="s">
        <v>334</v>
      </c>
      <c r="G424" s="177">
        <v>19901030</v>
      </c>
      <c r="I424" s="132">
        <v>6000</v>
      </c>
    </row>
    <row r="425" spans="1:9" x14ac:dyDescent="0.2">
      <c r="F425" s="130" t="s">
        <v>1596</v>
      </c>
    </row>
    <row r="427" spans="1:9" x14ac:dyDescent="0.2">
      <c r="A427" s="130" t="s">
        <v>651</v>
      </c>
      <c r="B427" s="130" t="s">
        <v>1535</v>
      </c>
      <c r="C427" s="131" t="s">
        <v>1595</v>
      </c>
      <c r="D427" s="130" t="s">
        <v>358</v>
      </c>
      <c r="G427" s="177">
        <v>30101010</v>
      </c>
      <c r="H427" s="132">
        <v>42000</v>
      </c>
    </row>
    <row r="428" spans="1:9" x14ac:dyDescent="0.2">
      <c r="E428" s="130" t="s">
        <v>334</v>
      </c>
      <c r="G428" s="177">
        <v>19901030</v>
      </c>
      <c r="I428" s="132">
        <v>42000</v>
      </c>
    </row>
    <row r="429" spans="1:9" x14ac:dyDescent="0.2">
      <c r="F429" s="130" t="s">
        <v>1594</v>
      </c>
    </row>
    <row r="431" spans="1:9" x14ac:dyDescent="0.2">
      <c r="A431" s="130" t="s">
        <v>651</v>
      </c>
      <c r="B431" s="130" t="s">
        <v>1535</v>
      </c>
      <c r="C431" s="131" t="s">
        <v>1593</v>
      </c>
      <c r="D431" s="130" t="s">
        <v>418</v>
      </c>
      <c r="G431" s="177">
        <v>50214990</v>
      </c>
      <c r="H431" s="132">
        <v>111000</v>
      </c>
    </row>
    <row r="432" spans="1:9" x14ac:dyDescent="0.2">
      <c r="E432" s="130" t="s">
        <v>334</v>
      </c>
      <c r="G432" s="177">
        <v>19901030</v>
      </c>
      <c r="I432" s="132">
        <v>111000</v>
      </c>
    </row>
    <row r="433" spans="1:9" x14ac:dyDescent="0.2">
      <c r="F433" s="130" t="s">
        <v>1592</v>
      </c>
    </row>
    <row r="435" spans="1:9" x14ac:dyDescent="0.2">
      <c r="A435" s="130" t="s">
        <v>651</v>
      </c>
      <c r="B435" s="130" t="s">
        <v>1535</v>
      </c>
      <c r="C435" s="131" t="s">
        <v>1591</v>
      </c>
      <c r="D435" s="130" t="s">
        <v>418</v>
      </c>
      <c r="G435" s="177">
        <v>50214990</v>
      </c>
      <c r="H435" s="132">
        <v>141000</v>
      </c>
    </row>
    <row r="436" spans="1:9" x14ac:dyDescent="0.2">
      <c r="E436" s="130" t="s">
        <v>334</v>
      </c>
      <c r="G436" s="177">
        <v>19901030</v>
      </c>
      <c r="I436" s="132">
        <v>141000</v>
      </c>
    </row>
    <row r="437" spans="1:9" x14ac:dyDescent="0.2">
      <c r="F437" s="130" t="s">
        <v>1590</v>
      </c>
    </row>
    <row r="439" spans="1:9" x14ac:dyDescent="0.2">
      <c r="A439" s="130" t="s">
        <v>651</v>
      </c>
      <c r="B439" s="130" t="s">
        <v>1535</v>
      </c>
      <c r="C439" s="131" t="s">
        <v>1589</v>
      </c>
      <c r="D439" s="130" t="s">
        <v>418</v>
      </c>
      <c r="G439" s="177">
        <v>50214990</v>
      </c>
      <c r="H439" s="132">
        <v>3321000</v>
      </c>
    </row>
    <row r="440" spans="1:9" x14ac:dyDescent="0.2">
      <c r="E440" s="130" t="s">
        <v>334</v>
      </c>
      <c r="G440" s="177">
        <v>19901030</v>
      </c>
      <c r="I440" s="132">
        <v>3321000</v>
      </c>
    </row>
    <row r="441" spans="1:9" x14ac:dyDescent="0.2">
      <c r="F441" s="130" t="s">
        <v>1588</v>
      </c>
    </row>
    <row r="443" spans="1:9" x14ac:dyDescent="0.2">
      <c r="A443" s="130" t="s">
        <v>651</v>
      </c>
      <c r="B443" s="130" t="s">
        <v>1535</v>
      </c>
      <c r="C443" s="131" t="s">
        <v>1587</v>
      </c>
      <c r="D443" s="130" t="s">
        <v>358</v>
      </c>
      <c r="G443" s="177">
        <v>30101010</v>
      </c>
      <c r="H443" s="132">
        <v>9000</v>
      </c>
    </row>
    <row r="444" spans="1:9" x14ac:dyDescent="0.2">
      <c r="E444" s="130" t="s">
        <v>334</v>
      </c>
      <c r="G444" s="177">
        <v>19901030</v>
      </c>
      <c r="I444" s="132">
        <v>9000</v>
      </c>
    </row>
    <row r="445" spans="1:9" x14ac:dyDescent="0.2">
      <c r="F445" s="130" t="s">
        <v>1586</v>
      </c>
    </row>
    <row r="447" spans="1:9" x14ac:dyDescent="0.2">
      <c r="A447" s="130" t="s">
        <v>651</v>
      </c>
      <c r="B447" s="130" t="s">
        <v>1535</v>
      </c>
      <c r="C447" s="131" t="s">
        <v>1585</v>
      </c>
      <c r="D447" s="130" t="s">
        <v>358</v>
      </c>
      <c r="G447" s="177">
        <v>30101010</v>
      </c>
      <c r="H447" s="132">
        <v>9000</v>
      </c>
    </row>
    <row r="448" spans="1:9" x14ac:dyDescent="0.2">
      <c r="E448" s="130" t="s">
        <v>334</v>
      </c>
      <c r="G448" s="177">
        <v>19901030</v>
      </c>
      <c r="I448" s="132">
        <v>9000</v>
      </c>
    </row>
    <row r="449" spans="1:9" x14ac:dyDescent="0.2">
      <c r="F449" s="130" t="s">
        <v>1584</v>
      </c>
    </row>
    <row r="451" spans="1:9" x14ac:dyDescent="0.2">
      <c r="A451" s="130" t="s">
        <v>651</v>
      </c>
      <c r="B451" s="130" t="s">
        <v>1535</v>
      </c>
      <c r="C451" s="131" t="s">
        <v>1583</v>
      </c>
      <c r="D451" s="130" t="s">
        <v>418</v>
      </c>
      <c r="G451" s="177">
        <v>50214990</v>
      </c>
      <c r="H451" s="132">
        <v>69000</v>
      </c>
    </row>
    <row r="452" spans="1:9" x14ac:dyDescent="0.2">
      <c r="E452" s="130" t="s">
        <v>334</v>
      </c>
      <c r="G452" s="177">
        <v>19901030</v>
      </c>
      <c r="I452" s="132">
        <v>69000</v>
      </c>
    </row>
    <row r="453" spans="1:9" x14ac:dyDescent="0.2">
      <c r="F453" s="130" t="s">
        <v>1582</v>
      </c>
    </row>
    <row r="455" spans="1:9" x14ac:dyDescent="0.2">
      <c r="A455" s="130" t="s">
        <v>651</v>
      </c>
      <c r="B455" s="130" t="s">
        <v>1535</v>
      </c>
      <c r="C455" s="131" t="s">
        <v>1581</v>
      </c>
      <c r="D455" s="130" t="s">
        <v>418</v>
      </c>
      <c r="G455" s="177">
        <v>50214990</v>
      </c>
      <c r="H455" s="132">
        <v>294000</v>
      </c>
    </row>
    <row r="456" spans="1:9" x14ac:dyDescent="0.2">
      <c r="E456" s="130" t="s">
        <v>334</v>
      </c>
      <c r="G456" s="177">
        <v>19901030</v>
      </c>
      <c r="I456" s="132">
        <v>294000</v>
      </c>
    </row>
    <row r="457" spans="1:9" x14ac:dyDescent="0.2">
      <c r="F457" s="130" t="s">
        <v>1580</v>
      </c>
    </row>
    <row r="459" spans="1:9" x14ac:dyDescent="0.2">
      <c r="A459" s="130" t="s">
        <v>651</v>
      </c>
      <c r="B459" s="130" t="s">
        <v>1535</v>
      </c>
      <c r="C459" s="131" t="s">
        <v>1579</v>
      </c>
      <c r="D459" s="130" t="s">
        <v>418</v>
      </c>
      <c r="G459" s="177">
        <v>50214990</v>
      </c>
      <c r="H459" s="132">
        <v>9468000</v>
      </c>
    </row>
    <row r="460" spans="1:9" x14ac:dyDescent="0.2">
      <c r="E460" s="130" t="s">
        <v>334</v>
      </c>
      <c r="G460" s="177">
        <v>19901030</v>
      </c>
      <c r="I460" s="132">
        <v>9468000</v>
      </c>
    </row>
    <row r="461" spans="1:9" x14ac:dyDescent="0.2">
      <c r="F461" s="130" t="s">
        <v>1578</v>
      </c>
    </row>
    <row r="463" spans="1:9" x14ac:dyDescent="0.2">
      <c r="A463" s="130" t="s">
        <v>651</v>
      </c>
      <c r="B463" s="130" t="s">
        <v>1535</v>
      </c>
      <c r="C463" s="131" t="s">
        <v>1577</v>
      </c>
      <c r="D463" s="130" t="s">
        <v>418</v>
      </c>
      <c r="G463" s="177">
        <v>50214990</v>
      </c>
      <c r="H463" s="132">
        <v>3000</v>
      </c>
    </row>
    <row r="464" spans="1:9" x14ac:dyDescent="0.2">
      <c r="E464" s="130" t="s">
        <v>334</v>
      </c>
      <c r="G464" s="177">
        <v>19901030</v>
      </c>
      <c r="I464" s="132">
        <v>3000</v>
      </c>
    </row>
    <row r="465" spans="1:9" x14ac:dyDescent="0.2">
      <c r="F465" s="130" t="s">
        <v>1576</v>
      </c>
    </row>
    <row r="467" spans="1:9" x14ac:dyDescent="0.2">
      <c r="A467" s="130" t="s">
        <v>651</v>
      </c>
      <c r="B467" s="130" t="s">
        <v>1535</v>
      </c>
      <c r="C467" s="131" t="s">
        <v>1575</v>
      </c>
      <c r="D467" s="130" t="s">
        <v>418</v>
      </c>
      <c r="G467" s="177">
        <v>50214990</v>
      </c>
      <c r="H467" s="132">
        <v>351000</v>
      </c>
    </row>
    <row r="468" spans="1:9" x14ac:dyDescent="0.2">
      <c r="E468" s="130" t="s">
        <v>334</v>
      </c>
      <c r="G468" s="177">
        <v>19901030</v>
      </c>
      <c r="I468" s="132">
        <v>351000</v>
      </c>
    </row>
    <row r="469" spans="1:9" x14ac:dyDescent="0.2">
      <c r="F469" s="130" t="s">
        <v>1574</v>
      </c>
    </row>
    <row r="471" spans="1:9" x14ac:dyDescent="0.2">
      <c r="A471" s="130" t="s">
        <v>651</v>
      </c>
      <c r="B471" s="130" t="s">
        <v>1535</v>
      </c>
      <c r="C471" s="131" t="s">
        <v>1573</v>
      </c>
      <c r="D471" s="130" t="s">
        <v>418</v>
      </c>
      <c r="G471" s="177">
        <v>50214990</v>
      </c>
      <c r="H471" s="132">
        <v>7515000</v>
      </c>
    </row>
    <row r="472" spans="1:9" x14ac:dyDescent="0.2">
      <c r="E472" s="130" t="s">
        <v>334</v>
      </c>
      <c r="G472" s="177">
        <v>19901030</v>
      </c>
      <c r="I472" s="132">
        <v>7515000</v>
      </c>
    </row>
    <row r="473" spans="1:9" x14ac:dyDescent="0.2">
      <c r="F473" s="130" t="s">
        <v>1572</v>
      </c>
    </row>
    <row r="475" spans="1:9" x14ac:dyDescent="0.2">
      <c r="A475" s="130" t="s">
        <v>651</v>
      </c>
      <c r="B475" s="130" t="s">
        <v>1535</v>
      </c>
      <c r="C475" s="131" t="s">
        <v>1571</v>
      </c>
      <c r="D475" s="130" t="s">
        <v>358</v>
      </c>
      <c r="G475" s="177">
        <v>30101010</v>
      </c>
      <c r="H475" s="132">
        <v>3000</v>
      </c>
    </row>
    <row r="476" spans="1:9" x14ac:dyDescent="0.2">
      <c r="E476" s="130" t="s">
        <v>334</v>
      </c>
      <c r="G476" s="177">
        <v>19901030</v>
      </c>
      <c r="I476" s="132">
        <v>3000</v>
      </c>
    </row>
    <row r="477" spans="1:9" x14ac:dyDescent="0.2">
      <c r="F477" s="130" t="s">
        <v>1570</v>
      </c>
    </row>
    <row r="479" spans="1:9" x14ac:dyDescent="0.2">
      <c r="A479" s="130" t="s">
        <v>651</v>
      </c>
      <c r="B479" s="130" t="s">
        <v>1535</v>
      </c>
      <c r="C479" s="131" t="s">
        <v>1569</v>
      </c>
      <c r="D479" s="130" t="s">
        <v>358</v>
      </c>
      <c r="G479" s="177">
        <v>30101010</v>
      </c>
      <c r="H479" s="132">
        <v>21000</v>
      </c>
    </row>
    <row r="480" spans="1:9" x14ac:dyDescent="0.2">
      <c r="E480" s="130" t="s">
        <v>334</v>
      </c>
      <c r="G480" s="177">
        <v>19901030</v>
      </c>
      <c r="I480" s="132">
        <v>21000</v>
      </c>
    </row>
    <row r="481" spans="1:9" x14ac:dyDescent="0.2">
      <c r="F481" s="130" t="s">
        <v>1568</v>
      </c>
    </row>
    <row r="483" spans="1:9" x14ac:dyDescent="0.2">
      <c r="A483" s="130" t="s">
        <v>651</v>
      </c>
      <c r="B483" s="130" t="s">
        <v>1535</v>
      </c>
      <c r="C483" s="131" t="s">
        <v>1567</v>
      </c>
      <c r="D483" s="130" t="s">
        <v>418</v>
      </c>
      <c r="G483" s="177">
        <v>50214990</v>
      </c>
      <c r="H483" s="132">
        <v>33000</v>
      </c>
    </row>
    <row r="484" spans="1:9" x14ac:dyDescent="0.2">
      <c r="E484" s="130" t="s">
        <v>334</v>
      </c>
      <c r="G484" s="177">
        <v>19901030</v>
      </c>
      <c r="I484" s="132">
        <v>33000</v>
      </c>
    </row>
    <row r="485" spans="1:9" x14ac:dyDescent="0.2">
      <c r="F485" s="130" t="s">
        <v>1566</v>
      </c>
    </row>
    <row r="487" spans="1:9" x14ac:dyDescent="0.2">
      <c r="A487" s="130" t="s">
        <v>651</v>
      </c>
      <c r="B487" s="130" t="s">
        <v>1535</v>
      </c>
      <c r="C487" s="131" t="s">
        <v>1565</v>
      </c>
      <c r="D487" s="130" t="s">
        <v>418</v>
      </c>
      <c r="G487" s="177">
        <v>50214990</v>
      </c>
      <c r="H487" s="132">
        <v>375000</v>
      </c>
    </row>
    <row r="488" spans="1:9" x14ac:dyDescent="0.2">
      <c r="E488" s="130" t="s">
        <v>334</v>
      </c>
      <c r="G488" s="177">
        <v>19901030</v>
      </c>
      <c r="I488" s="132">
        <v>375000</v>
      </c>
    </row>
    <row r="489" spans="1:9" x14ac:dyDescent="0.2">
      <c r="F489" s="130" t="s">
        <v>1564</v>
      </c>
    </row>
    <row r="491" spans="1:9" x14ac:dyDescent="0.2">
      <c r="A491" s="130" t="s">
        <v>651</v>
      </c>
      <c r="B491" s="130" t="s">
        <v>1535</v>
      </c>
      <c r="C491" s="131" t="s">
        <v>1563</v>
      </c>
      <c r="D491" s="130" t="s">
        <v>418</v>
      </c>
      <c r="G491" s="177">
        <v>50214990</v>
      </c>
      <c r="H491" s="132">
        <v>7809000</v>
      </c>
    </row>
    <row r="492" spans="1:9" x14ac:dyDescent="0.2">
      <c r="E492" s="130" t="s">
        <v>334</v>
      </c>
      <c r="G492" s="177">
        <v>19901030</v>
      </c>
      <c r="I492" s="132">
        <v>7809000</v>
      </c>
    </row>
    <row r="493" spans="1:9" x14ac:dyDescent="0.2">
      <c r="F493" s="130" t="s">
        <v>1562</v>
      </c>
    </row>
    <row r="495" spans="1:9" x14ac:dyDescent="0.2">
      <c r="A495" s="130" t="s">
        <v>651</v>
      </c>
      <c r="B495" s="130" t="s">
        <v>1535</v>
      </c>
      <c r="C495" s="131" t="s">
        <v>1561</v>
      </c>
      <c r="D495" s="130" t="s">
        <v>358</v>
      </c>
      <c r="G495" s="177">
        <v>30101010</v>
      </c>
      <c r="H495" s="132">
        <v>9000</v>
      </c>
    </row>
    <row r="496" spans="1:9" x14ac:dyDescent="0.2">
      <c r="E496" s="130" t="s">
        <v>334</v>
      </c>
      <c r="G496" s="177">
        <v>19901030</v>
      </c>
      <c r="I496" s="132">
        <v>9000</v>
      </c>
    </row>
    <row r="497" spans="1:9" x14ac:dyDescent="0.2">
      <c r="F497" s="130" t="s">
        <v>1560</v>
      </c>
    </row>
    <row r="499" spans="1:9" x14ac:dyDescent="0.2">
      <c r="A499" s="130" t="s">
        <v>651</v>
      </c>
      <c r="B499" s="130" t="s">
        <v>1535</v>
      </c>
      <c r="C499" s="131" t="s">
        <v>1559</v>
      </c>
      <c r="D499" s="130" t="s">
        <v>418</v>
      </c>
      <c r="G499" s="177">
        <v>50214990</v>
      </c>
      <c r="H499" s="132">
        <v>33000</v>
      </c>
    </row>
    <row r="500" spans="1:9" x14ac:dyDescent="0.2">
      <c r="E500" s="130" t="s">
        <v>334</v>
      </c>
      <c r="G500" s="177">
        <v>19901030</v>
      </c>
      <c r="I500" s="132">
        <v>33000</v>
      </c>
    </row>
    <row r="501" spans="1:9" x14ac:dyDescent="0.2">
      <c r="F501" s="130" t="s">
        <v>1558</v>
      </c>
    </row>
    <row r="503" spans="1:9" x14ac:dyDescent="0.2">
      <c r="A503" s="130" t="s">
        <v>651</v>
      </c>
      <c r="B503" s="130" t="s">
        <v>1535</v>
      </c>
      <c r="C503" s="131" t="s">
        <v>1557</v>
      </c>
      <c r="D503" s="130" t="s">
        <v>418</v>
      </c>
      <c r="G503" s="177">
        <v>50214990</v>
      </c>
      <c r="H503" s="132">
        <v>276000</v>
      </c>
    </row>
    <row r="504" spans="1:9" x14ac:dyDescent="0.2">
      <c r="E504" s="130" t="s">
        <v>334</v>
      </c>
      <c r="G504" s="177">
        <v>19901030</v>
      </c>
      <c r="I504" s="132">
        <v>276000</v>
      </c>
    </row>
    <row r="505" spans="1:9" x14ac:dyDescent="0.2">
      <c r="F505" s="130" t="s">
        <v>1556</v>
      </c>
    </row>
    <row r="507" spans="1:9" x14ac:dyDescent="0.2">
      <c r="A507" s="130" t="s">
        <v>651</v>
      </c>
      <c r="B507" s="130" t="s">
        <v>1535</v>
      </c>
      <c r="C507" s="131" t="s">
        <v>1555</v>
      </c>
      <c r="D507" s="130" t="s">
        <v>418</v>
      </c>
      <c r="G507" s="177">
        <v>50214990</v>
      </c>
      <c r="H507" s="132">
        <v>10263000</v>
      </c>
    </row>
    <row r="508" spans="1:9" x14ac:dyDescent="0.2">
      <c r="E508" s="130" t="s">
        <v>334</v>
      </c>
      <c r="G508" s="177">
        <v>19901030</v>
      </c>
      <c r="I508" s="132">
        <v>10263000</v>
      </c>
    </row>
    <row r="509" spans="1:9" x14ac:dyDescent="0.2">
      <c r="F509" s="130" t="s">
        <v>1554</v>
      </c>
    </row>
    <row r="511" spans="1:9" x14ac:dyDescent="0.2">
      <c r="A511" s="130" t="s">
        <v>651</v>
      </c>
      <c r="B511" s="130" t="s">
        <v>1535</v>
      </c>
      <c r="C511" s="131" t="s">
        <v>1553</v>
      </c>
      <c r="D511" s="130" t="s">
        <v>358</v>
      </c>
      <c r="G511" s="177">
        <v>30101010</v>
      </c>
      <c r="H511" s="132">
        <v>3000</v>
      </c>
    </row>
    <row r="512" spans="1:9" x14ac:dyDescent="0.2">
      <c r="E512" s="130" t="s">
        <v>334</v>
      </c>
      <c r="G512" s="177">
        <v>19901030</v>
      </c>
      <c r="I512" s="132">
        <v>3000</v>
      </c>
    </row>
    <row r="513" spans="1:9" x14ac:dyDescent="0.2">
      <c r="F513" s="130" t="s">
        <v>1552</v>
      </c>
    </row>
    <row r="515" spans="1:9" x14ac:dyDescent="0.2">
      <c r="A515" s="130" t="s">
        <v>651</v>
      </c>
      <c r="B515" s="130" t="s">
        <v>1535</v>
      </c>
      <c r="C515" s="131" t="s">
        <v>1551</v>
      </c>
      <c r="D515" s="130" t="s">
        <v>358</v>
      </c>
      <c r="G515" s="177">
        <v>30101010</v>
      </c>
      <c r="H515" s="132">
        <v>42000</v>
      </c>
    </row>
    <row r="516" spans="1:9" x14ac:dyDescent="0.2">
      <c r="E516" s="130" t="s">
        <v>334</v>
      </c>
      <c r="G516" s="177">
        <v>19901030</v>
      </c>
      <c r="I516" s="132">
        <v>42000</v>
      </c>
    </row>
    <row r="517" spans="1:9" x14ac:dyDescent="0.2">
      <c r="F517" s="130" t="s">
        <v>1550</v>
      </c>
    </row>
    <row r="519" spans="1:9" x14ac:dyDescent="0.2">
      <c r="A519" s="130" t="s">
        <v>651</v>
      </c>
      <c r="B519" s="130" t="s">
        <v>1535</v>
      </c>
      <c r="C519" s="131" t="s">
        <v>1549</v>
      </c>
      <c r="D519" s="130" t="s">
        <v>418</v>
      </c>
      <c r="G519" s="177">
        <v>50214990</v>
      </c>
      <c r="H519" s="132">
        <v>6000</v>
      </c>
    </row>
    <row r="520" spans="1:9" x14ac:dyDescent="0.2">
      <c r="E520" s="130" t="s">
        <v>334</v>
      </c>
      <c r="G520" s="177">
        <v>19901030</v>
      </c>
      <c r="I520" s="132">
        <v>6000</v>
      </c>
    </row>
    <row r="521" spans="1:9" x14ac:dyDescent="0.2">
      <c r="F521" s="130" t="s">
        <v>1548</v>
      </c>
    </row>
    <row r="523" spans="1:9" x14ac:dyDescent="0.2">
      <c r="A523" s="130" t="s">
        <v>651</v>
      </c>
      <c r="B523" s="130" t="s">
        <v>1535</v>
      </c>
      <c r="C523" s="131" t="s">
        <v>1547</v>
      </c>
      <c r="D523" s="130" t="s">
        <v>418</v>
      </c>
      <c r="G523" s="177">
        <v>50214990</v>
      </c>
      <c r="H523" s="132">
        <v>381000</v>
      </c>
    </row>
    <row r="524" spans="1:9" x14ac:dyDescent="0.2">
      <c r="E524" s="130" t="s">
        <v>334</v>
      </c>
      <c r="G524" s="177">
        <v>19901030</v>
      </c>
      <c r="I524" s="132">
        <v>381000</v>
      </c>
    </row>
    <row r="525" spans="1:9" x14ac:dyDescent="0.2">
      <c r="F525" s="130" t="s">
        <v>1546</v>
      </c>
    </row>
    <row r="527" spans="1:9" x14ac:dyDescent="0.2">
      <c r="A527" s="130" t="s">
        <v>651</v>
      </c>
      <c r="B527" s="130" t="s">
        <v>1535</v>
      </c>
      <c r="C527" s="131" t="s">
        <v>1545</v>
      </c>
      <c r="D527" s="130" t="s">
        <v>418</v>
      </c>
      <c r="G527" s="177">
        <v>50214990</v>
      </c>
      <c r="H527" s="132">
        <v>3855000</v>
      </c>
    </row>
    <row r="528" spans="1:9" x14ac:dyDescent="0.2">
      <c r="E528" s="130" t="s">
        <v>334</v>
      </c>
      <c r="G528" s="177">
        <v>19901030</v>
      </c>
      <c r="I528" s="132">
        <v>3855000</v>
      </c>
    </row>
    <row r="529" spans="1:9" x14ac:dyDescent="0.2">
      <c r="F529" s="130" t="s">
        <v>1544</v>
      </c>
    </row>
    <row r="531" spans="1:9" x14ac:dyDescent="0.2">
      <c r="A531" s="130" t="s">
        <v>651</v>
      </c>
      <c r="B531" s="130" t="s">
        <v>1535</v>
      </c>
      <c r="C531" s="131" t="s">
        <v>1543</v>
      </c>
      <c r="D531" s="130" t="s">
        <v>358</v>
      </c>
      <c r="G531" s="177">
        <v>30101010</v>
      </c>
      <c r="H531" s="132">
        <v>21000</v>
      </c>
    </row>
    <row r="532" spans="1:9" x14ac:dyDescent="0.2">
      <c r="E532" s="130" t="s">
        <v>334</v>
      </c>
      <c r="G532" s="177">
        <v>19901030</v>
      </c>
      <c r="I532" s="132">
        <v>21000</v>
      </c>
    </row>
    <row r="533" spans="1:9" x14ac:dyDescent="0.2">
      <c r="F533" s="130" t="s">
        <v>1542</v>
      </c>
    </row>
    <row r="535" spans="1:9" x14ac:dyDescent="0.2">
      <c r="A535" s="130" t="s">
        <v>651</v>
      </c>
      <c r="B535" s="130" t="s">
        <v>1535</v>
      </c>
      <c r="C535" s="131" t="s">
        <v>1541</v>
      </c>
      <c r="D535" s="130" t="s">
        <v>358</v>
      </c>
      <c r="G535" s="177">
        <v>30101010</v>
      </c>
      <c r="H535" s="132">
        <v>69000</v>
      </c>
    </row>
    <row r="536" spans="1:9" x14ac:dyDescent="0.2">
      <c r="E536" s="130" t="s">
        <v>334</v>
      </c>
      <c r="G536" s="177">
        <v>19901030</v>
      </c>
      <c r="I536" s="132">
        <v>69000</v>
      </c>
    </row>
    <row r="537" spans="1:9" x14ac:dyDescent="0.2">
      <c r="F537" s="130" t="s">
        <v>1540</v>
      </c>
    </row>
    <row r="539" spans="1:9" x14ac:dyDescent="0.2">
      <c r="A539" s="130" t="s">
        <v>651</v>
      </c>
      <c r="B539" s="130" t="s">
        <v>1535</v>
      </c>
      <c r="C539" s="131" t="s">
        <v>1539</v>
      </c>
      <c r="D539" s="130" t="s">
        <v>418</v>
      </c>
      <c r="G539" s="177">
        <v>50214990</v>
      </c>
      <c r="H539" s="132">
        <v>51000</v>
      </c>
    </row>
    <row r="540" spans="1:9" x14ac:dyDescent="0.2">
      <c r="E540" s="130" t="s">
        <v>334</v>
      </c>
      <c r="G540" s="177">
        <v>19901030</v>
      </c>
      <c r="I540" s="132">
        <v>51000</v>
      </c>
    </row>
    <row r="541" spans="1:9" x14ac:dyDescent="0.2">
      <c r="F541" s="130" t="s">
        <v>1538</v>
      </c>
    </row>
    <row r="543" spans="1:9" x14ac:dyDescent="0.2">
      <c r="A543" s="130" t="s">
        <v>651</v>
      </c>
      <c r="B543" s="130" t="s">
        <v>1535</v>
      </c>
      <c r="C543" s="131" t="s">
        <v>1537</v>
      </c>
      <c r="D543" s="130" t="s">
        <v>418</v>
      </c>
      <c r="G543" s="177">
        <v>50214990</v>
      </c>
      <c r="H543" s="132">
        <v>111000</v>
      </c>
    </row>
    <row r="544" spans="1:9" x14ac:dyDescent="0.2">
      <c r="E544" s="130" t="s">
        <v>334</v>
      </c>
      <c r="G544" s="177">
        <v>19901030</v>
      </c>
      <c r="I544" s="132">
        <v>111000</v>
      </c>
    </row>
    <row r="545" spans="1:9" x14ac:dyDescent="0.2">
      <c r="F545" s="130" t="s">
        <v>1536</v>
      </c>
    </row>
    <row r="547" spans="1:9" x14ac:dyDescent="0.2">
      <c r="A547" s="130" t="s">
        <v>651</v>
      </c>
      <c r="B547" s="130" t="s">
        <v>1535</v>
      </c>
      <c r="C547" s="131" t="s">
        <v>1534</v>
      </c>
      <c r="D547" s="130" t="s">
        <v>418</v>
      </c>
      <c r="G547" s="177">
        <v>50214990</v>
      </c>
      <c r="H547" s="132">
        <v>7239000</v>
      </c>
    </row>
    <row r="548" spans="1:9" x14ac:dyDescent="0.2">
      <c r="E548" s="130" t="s">
        <v>334</v>
      </c>
      <c r="G548" s="177">
        <v>19901030</v>
      </c>
      <c r="I548" s="132">
        <v>7239000</v>
      </c>
    </row>
    <row r="549" spans="1:9" x14ac:dyDescent="0.2">
      <c r="F549" s="130" t="s">
        <v>1533</v>
      </c>
    </row>
    <row r="551" spans="1:9" x14ac:dyDescent="0.2">
      <c r="A551" s="130" t="s">
        <v>651</v>
      </c>
      <c r="B551" s="130" t="s">
        <v>650</v>
      </c>
      <c r="C551" s="131" t="s">
        <v>1532</v>
      </c>
      <c r="D551" s="130" t="s">
        <v>358</v>
      </c>
      <c r="G551" s="177">
        <v>30101010</v>
      </c>
      <c r="H551" s="132">
        <v>2000000</v>
      </c>
    </row>
    <row r="552" spans="1:9" x14ac:dyDescent="0.2">
      <c r="E552" s="130" t="s">
        <v>458</v>
      </c>
      <c r="G552" s="177">
        <v>10303030</v>
      </c>
      <c r="I552" s="132">
        <v>2000000</v>
      </c>
    </row>
    <row r="553" spans="1:9" x14ac:dyDescent="0.2">
      <c r="F553" s="130" t="s">
        <v>1531</v>
      </c>
    </row>
    <row r="555" spans="1:9" x14ac:dyDescent="0.2">
      <c r="A555" s="130" t="s">
        <v>651</v>
      </c>
      <c r="B555" s="130" t="s">
        <v>650</v>
      </c>
      <c r="C555" s="131" t="s">
        <v>1530</v>
      </c>
      <c r="D555" s="130" t="s">
        <v>358</v>
      </c>
      <c r="G555" s="177">
        <v>30101010</v>
      </c>
      <c r="H555" s="132">
        <v>300000</v>
      </c>
    </row>
    <row r="556" spans="1:9" x14ac:dyDescent="0.2">
      <c r="E556" s="130" t="s">
        <v>458</v>
      </c>
      <c r="G556" s="177">
        <v>10303030</v>
      </c>
      <c r="I556" s="132">
        <v>300000</v>
      </c>
    </row>
    <row r="557" spans="1:9" x14ac:dyDescent="0.2">
      <c r="F557" s="130" t="s">
        <v>1529</v>
      </c>
    </row>
    <row r="559" spans="1:9" x14ac:dyDescent="0.2">
      <c r="A559" s="130" t="s">
        <v>651</v>
      </c>
      <c r="B559" s="130" t="s">
        <v>650</v>
      </c>
      <c r="C559" s="131" t="s">
        <v>1528</v>
      </c>
      <c r="D559" s="130" t="s">
        <v>358</v>
      </c>
      <c r="G559" s="177">
        <v>30101010</v>
      </c>
      <c r="H559" s="132">
        <v>6800000</v>
      </c>
    </row>
    <row r="560" spans="1:9" x14ac:dyDescent="0.2">
      <c r="E560" s="130" t="s">
        <v>458</v>
      </c>
      <c r="G560" s="177">
        <v>10303030</v>
      </c>
      <c r="I560" s="132">
        <v>6800000</v>
      </c>
    </row>
    <row r="561" spans="1:9" x14ac:dyDescent="0.2">
      <c r="F561" s="130" t="s">
        <v>1527</v>
      </c>
    </row>
    <row r="563" spans="1:9" x14ac:dyDescent="0.2">
      <c r="A563" s="130" t="s">
        <v>651</v>
      </c>
      <c r="B563" s="130" t="s">
        <v>650</v>
      </c>
      <c r="C563" s="131" t="s">
        <v>1526</v>
      </c>
      <c r="D563" s="130" t="s">
        <v>418</v>
      </c>
      <c r="G563" s="177">
        <v>50214990</v>
      </c>
      <c r="H563" s="132">
        <v>24300</v>
      </c>
    </row>
    <row r="564" spans="1:9" x14ac:dyDescent="0.2">
      <c r="E564" s="130" t="s">
        <v>334</v>
      </c>
      <c r="G564" s="177">
        <v>19901030</v>
      </c>
      <c r="I564" s="132">
        <v>24300</v>
      </c>
    </row>
    <row r="565" spans="1:9" x14ac:dyDescent="0.2">
      <c r="F565" s="130" t="s">
        <v>1525</v>
      </c>
    </row>
    <row r="567" spans="1:9" x14ac:dyDescent="0.2">
      <c r="A567" s="130" t="s">
        <v>651</v>
      </c>
      <c r="B567" s="130" t="s">
        <v>650</v>
      </c>
      <c r="C567" s="131" t="s">
        <v>1524</v>
      </c>
      <c r="D567" s="130" t="s">
        <v>418</v>
      </c>
      <c r="G567" s="177">
        <v>50214990</v>
      </c>
      <c r="H567" s="132">
        <v>521100</v>
      </c>
    </row>
    <row r="568" spans="1:9" x14ac:dyDescent="0.2">
      <c r="E568" s="130" t="s">
        <v>334</v>
      </c>
      <c r="G568" s="177">
        <v>19901030</v>
      </c>
      <c r="I568" s="132">
        <v>521100</v>
      </c>
    </row>
    <row r="569" spans="1:9" x14ac:dyDescent="0.2">
      <c r="F569" s="130" t="s">
        <v>1523</v>
      </c>
    </row>
    <row r="571" spans="1:9" x14ac:dyDescent="0.2">
      <c r="A571" s="130" t="s">
        <v>651</v>
      </c>
      <c r="B571" s="130" t="s">
        <v>650</v>
      </c>
      <c r="C571" s="131" t="s">
        <v>1522</v>
      </c>
      <c r="D571" s="130" t="s">
        <v>418</v>
      </c>
      <c r="G571" s="177">
        <v>50214990</v>
      </c>
      <c r="H571" s="132">
        <v>540000</v>
      </c>
    </row>
    <row r="572" spans="1:9" x14ac:dyDescent="0.2">
      <c r="E572" s="130" t="s">
        <v>334</v>
      </c>
      <c r="G572" s="177">
        <v>19901030</v>
      </c>
      <c r="I572" s="132">
        <v>540000</v>
      </c>
    </row>
    <row r="573" spans="1:9" x14ac:dyDescent="0.2">
      <c r="F573" s="130" t="s">
        <v>1521</v>
      </c>
    </row>
    <row r="575" spans="1:9" x14ac:dyDescent="0.2">
      <c r="A575" s="130" t="s">
        <v>651</v>
      </c>
      <c r="B575" s="130" t="s">
        <v>650</v>
      </c>
      <c r="C575" s="131" t="s">
        <v>1520</v>
      </c>
      <c r="D575" s="130" t="s">
        <v>418</v>
      </c>
      <c r="G575" s="177">
        <v>50214990</v>
      </c>
      <c r="H575" s="132">
        <v>513000</v>
      </c>
    </row>
    <row r="576" spans="1:9" x14ac:dyDescent="0.2">
      <c r="E576" s="130" t="s">
        <v>334</v>
      </c>
      <c r="G576" s="177">
        <v>19901030</v>
      </c>
      <c r="I576" s="132">
        <v>513000</v>
      </c>
    </row>
    <row r="577" spans="1:9" x14ac:dyDescent="0.2">
      <c r="F577" s="130" t="s">
        <v>1519</v>
      </c>
    </row>
    <row r="579" spans="1:9" x14ac:dyDescent="0.2">
      <c r="A579" s="130" t="s">
        <v>651</v>
      </c>
      <c r="B579" s="130" t="s">
        <v>650</v>
      </c>
      <c r="C579" s="131" t="s">
        <v>1518</v>
      </c>
      <c r="D579" s="130" t="s">
        <v>358</v>
      </c>
      <c r="G579" s="177">
        <v>30101010</v>
      </c>
      <c r="H579" s="132">
        <v>3000000</v>
      </c>
    </row>
    <row r="580" spans="1:9" x14ac:dyDescent="0.2">
      <c r="E580" s="130" t="s">
        <v>334</v>
      </c>
      <c r="G580" s="177">
        <v>19901030</v>
      </c>
      <c r="I580" s="132">
        <v>3000000</v>
      </c>
    </row>
    <row r="581" spans="1:9" x14ac:dyDescent="0.2">
      <c r="F581" s="130" t="s">
        <v>1517</v>
      </c>
    </row>
    <row r="583" spans="1:9" x14ac:dyDescent="0.2">
      <c r="A583" s="130" t="s">
        <v>651</v>
      </c>
      <c r="B583" s="130" t="s">
        <v>650</v>
      </c>
      <c r="C583" s="131" t="s">
        <v>1516</v>
      </c>
      <c r="D583" s="130" t="s">
        <v>358</v>
      </c>
      <c r="G583" s="177">
        <v>30101010</v>
      </c>
      <c r="H583" s="132">
        <v>3000000</v>
      </c>
    </row>
    <row r="584" spans="1:9" x14ac:dyDescent="0.2">
      <c r="E584" s="130" t="s">
        <v>334</v>
      </c>
      <c r="G584" s="177">
        <v>19901030</v>
      </c>
      <c r="I584" s="132">
        <v>3000000</v>
      </c>
    </row>
    <row r="585" spans="1:9" x14ac:dyDescent="0.2">
      <c r="F585" s="130" t="s">
        <v>1515</v>
      </c>
    </row>
    <row r="587" spans="1:9" x14ac:dyDescent="0.2">
      <c r="A587" s="130" t="s">
        <v>651</v>
      </c>
      <c r="B587" s="130" t="s">
        <v>650</v>
      </c>
      <c r="C587" s="131" t="s">
        <v>1514</v>
      </c>
      <c r="D587" s="130" t="s">
        <v>358</v>
      </c>
      <c r="G587" s="177">
        <v>30101010</v>
      </c>
      <c r="H587" s="132">
        <v>3000000</v>
      </c>
    </row>
    <row r="588" spans="1:9" x14ac:dyDescent="0.2">
      <c r="E588" s="130" t="s">
        <v>334</v>
      </c>
      <c r="G588" s="177">
        <v>19901030</v>
      </c>
      <c r="I588" s="132">
        <v>3000000</v>
      </c>
    </row>
    <row r="589" spans="1:9" x14ac:dyDescent="0.2">
      <c r="F589" s="130" t="s">
        <v>1513</v>
      </c>
    </row>
    <row r="591" spans="1:9" x14ac:dyDescent="0.2">
      <c r="A591" s="130" t="s">
        <v>651</v>
      </c>
      <c r="B591" s="130" t="s">
        <v>650</v>
      </c>
      <c r="C591" s="131" t="s">
        <v>1512</v>
      </c>
      <c r="D591" s="130" t="s">
        <v>1015</v>
      </c>
      <c r="G591" s="177">
        <v>50213040</v>
      </c>
      <c r="H591" s="132">
        <v>136049.15</v>
      </c>
    </row>
    <row r="592" spans="1:9" x14ac:dyDescent="0.2">
      <c r="E592" s="130" t="s">
        <v>334</v>
      </c>
      <c r="G592" s="177">
        <v>19901030</v>
      </c>
      <c r="I592" s="132">
        <v>136049.15</v>
      </c>
    </row>
    <row r="593" spans="1:9" x14ac:dyDescent="0.2">
      <c r="F593" s="130" t="s">
        <v>1511</v>
      </c>
    </row>
    <row r="595" spans="1:9" x14ac:dyDescent="0.2">
      <c r="A595" s="130" t="s">
        <v>651</v>
      </c>
      <c r="B595" s="130" t="s">
        <v>650</v>
      </c>
      <c r="C595" s="131" t="s">
        <v>1510</v>
      </c>
      <c r="D595" s="130" t="s">
        <v>1015</v>
      </c>
      <c r="G595" s="177">
        <v>50213040</v>
      </c>
      <c r="H595" s="132">
        <v>150000</v>
      </c>
    </row>
    <row r="596" spans="1:9" x14ac:dyDescent="0.2">
      <c r="E596" s="130" t="s">
        <v>334</v>
      </c>
      <c r="G596" s="177">
        <v>19901030</v>
      </c>
      <c r="I596" s="132">
        <v>150000</v>
      </c>
    </row>
    <row r="597" spans="1:9" x14ac:dyDescent="0.2">
      <c r="F597" s="130" t="s">
        <v>1509</v>
      </c>
    </row>
    <row r="599" spans="1:9" x14ac:dyDescent="0.2">
      <c r="A599" s="130" t="s">
        <v>651</v>
      </c>
      <c r="B599" s="130" t="s">
        <v>650</v>
      </c>
      <c r="C599" s="131" t="s">
        <v>1508</v>
      </c>
      <c r="D599" s="130" t="s">
        <v>842</v>
      </c>
      <c r="G599" s="177">
        <v>50299990</v>
      </c>
      <c r="H599" s="132">
        <v>8540</v>
      </c>
    </row>
    <row r="600" spans="1:9" x14ac:dyDescent="0.2">
      <c r="E600" s="130" t="s">
        <v>334</v>
      </c>
      <c r="G600" s="177">
        <v>19901030</v>
      </c>
      <c r="I600" s="132">
        <v>8540</v>
      </c>
    </row>
    <row r="601" spans="1:9" x14ac:dyDescent="0.2">
      <c r="F601" s="130" t="s">
        <v>1507</v>
      </c>
    </row>
    <row r="603" spans="1:9" x14ac:dyDescent="0.2">
      <c r="A603" s="130" t="s">
        <v>651</v>
      </c>
      <c r="B603" s="130" t="s">
        <v>650</v>
      </c>
      <c r="C603" s="131" t="s">
        <v>1506</v>
      </c>
      <c r="D603" s="130" t="s">
        <v>1015</v>
      </c>
      <c r="G603" s="177">
        <v>50213040</v>
      </c>
      <c r="H603" s="132">
        <v>168548.54</v>
      </c>
    </row>
    <row r="604" spans="1:9" x14ac:dyDescent="0.2">
      <c r="E604" s="130" t="s">
        <v>334</v>
      </c>
      <c r="G604" s="177">
        <v>19901030</v>
      </c>
      <c r="I604" s="132">
        <v>168548.54</v>
      </c>
    </row>
    <row r="605" spans="1:9" x14ac:dyDescent="0.2">
      <c r="F605" s="130" t="s">
        <v>1505</v>
      </c>
    </row>
    <row r="607" spans="1:9" x14ac:dyDescent="0.2">
      <c r="A607" s="130" t="s">
        <v>651</v>
      </c>
      <c r="B607" s="130" t="s">
        <v>650</v>
      </c>
      <c r="C607" s="131" t="s">
        <v>1504</v>
      </c>
      <c r="D607" s="130" t="s">
        <v>1015</v>
      </c>
      <c r="G607" s="177">
        <v>50213040</v>
      </c>
      <c r="H607" s="132">
        <v>180000</v>
      </c>
    </row>
    <row r="608" spans="1:9" x14ac:dyDescent="0.2">
      <c r="E608" s="130" t="s">
        <v>334</v>
      </c>
      <c r="G608" s="177">
        <v>19901030</v>
      </c>
      <c r="I608" s="132">
        <v>180000</v>
      </c>
    </row>
    <row r="609" spans="1:9" x14ac:dyDescent="0.2">
      <c r="F609" s="130" t="s">
        <v>1503</v>
      </c>
    </row>
    <row r="611" spans="1:9" x14ac:dyDescent="0.2">
      <c r="A611" s="130" t="s">
        <v>651</v>
      </c>
      <c r="B611" s="130" t="s">
        <v>650</v>
      </c>
      <c r="C611" s="131" t="s">
        <v>1502</v>
      </c>
      <c r="D611" s="130" t="s">
        <v>356</v>
      </c>
      <c r="G611" s="177">
        <v>29999990</v>
      </c>
      <c r="H611" s="132">
        <v>160406.12</v>
      </c>
    </row>
    <row r="612" spans="1:9" x14ac:dyDescent="0.2">
      <c r="E612" s="130" t="s">
        <v>334</v>
      </c>
      <c r="G612" s="177">
        <v>19901030</v>
      </c>
      <c r="I612" s="132">
        <v>160406.12</v>
      </c>
    </row>
    <row r="613" spans="1:9" x14ac:dyDescent="0.2">
      <c r="F613" s="130" t="s">
        <v>1501</v>
      </c>
    </row>
    <row r="615" spans="1:9" x14ac:dyDescent="0.2">
      <c r="A615" s="130" t="s">
        <v>651</v>
      </c>
      <c r="B615" s="130" t="s">
        <v>650</v>
      </c>
      <c r="C615" s="131" t="s">
        <v>1500</v>
      </c>
      <c r="D615" s="130" t="s">
        <v>578</v>
      </c>
      <c r="G615" s="177">
        <v>50203090</v>
      </c>
      <c r="H615" s="132">
        <v>22860.720000000001</v>
      </c>
    </row>
    <row r="616" spans="1:9" x14ac:dyDescent="0.2">
      <c r="D616" s="130" t="s">
        <v>1013</v>
      </c>
      <c r="G616" s="177">
        <v>50299050</v>
      </c>
      <c r="H616" s="132">
        <v>52000</v>
      </c>
    </row>
    <row r="617" spans="1:9" x14ac:dyDescent="0.2">
      <c r="E617" s="130" t="s">
        <v>334</v>
      </c>
      <c r="G617" s="177">
        <v>19901030</v>
      </c>
      <c r="I617" s="132">
        <v>74860.72</v>
      </c>
    </row>
    <row r="618" spans="1:9" x14ac:dyDescent="0.2">
      <c r="F618" s="130" t="s">
        <v>1499</v>
      </c>
    </row>
    <row r="620" spans="1:9" x14ac:dyDescent="0.2">
      <c r="A620" s="130" t="s">
        <v>651</v>
      </c>
      <c r="B620" s="130" t="s">
        <v>650</v>
      </c>
      <c r="C620" s="131" t="s">
        <v>1498</v>
      </c>
      <c r="D620" s="130" t="s">
        <v>418</v>
      </c>
      <c r="G620" s="177">
        <v>50214990</v>
      </c>
      <c r="H620" s="132">
        <v>40000</v>
      </c>
    </row>
    <row r="621" spans="1:9" x14ac:dyDescent="0.2">
      <c r="E621" s="130" t="s">
        <v>334</v>
      </c>
      <c r="G621" s="177">
        <v>19901030</v>
      </c>
      <c r="I621" s="132">
        <v>40000</v>
      </c>
    </row>
    <row r="622" spans="1:9" x14ac:dyDescent="0.2">
      <c r="F622" s="130" t="s">
        <v>1497</v>
      </c>
    </row>
    <row r="624" spans="1:9" x14ac:dyDescent="0.2">
      <c r="A624" s="130" t="s">
        <v>651</v>
      </c>
      <c r="B624" s="130" t="s">
        <v>650</v>
      </c>
      <c r="C624" s="131" t="s">
        <v>1496</v>
      </c>
      <c r="D624" s="130" t="s">
        <v>358</v>
      </c>
      <c r="G624" s="177">
        <v>30101010</v>
      </c>
      <c r="H624" s="132">
        <v>15000</v>
      </c>
    </row>
    <row r="625" spans="1:9" x14ac:dyDescent="0.2">
      <c r="E625" s="130" t="s">
        <v>334</v>
      </c>
      <c r="G625" s="177">
        <v>19901030</v>
      </c>
      <c r="I625" s="132">
        <v>15000</v>
      </c>
    </row>
    <row r="626" spans="1:9" x14ac:dyDescent="0.2">
      <c r="F626" s="130" t="s">
        <v>1495</v>
      </c>
    </row>
    <row r="628" spans="1:9" x14ac:dyDescent="0.2">
      <c r="A628" s="130" t="s">
        <v>651</v>
      </c>
      <c r="B628" s="130" t="s">
        <v>650</v>
      </c>
      <c r="C628" s="131" t="s">
        <v>1494</v>
      </c>
      <c r="D628" s="130" t="s">
        <v>358</v>
      </c>
      <c r="G628" s="177">
        <v>30101010</v>
      </c>
      <c r="H628" s="132">
        <v>183000</v>
      </c>
    </row>
    <row r="629" spans="1:9" x14ac:dyDescent="0.2">
      <c r="E629" s="130" t="s">
        <v>334</v>
      </c>
      <c r="G629" s="177">
        <v>19901030</v>
      </c>
      <c r="I629" s="132">
        <v>183000</v>
      </c>
    </row>
    <row r="630" spans="1:9" x14ac:dyDescent="0.2">
      <c r="F630" s="130" t="s">
        <v>1493</v>
      </c>
    </row>
    <row r="632" spans="1:9" x14ac:dyDescent="0.2">
      <c r="A632" s="130" t="s">
        <v>651</v>
      </c>
      <c r="B632" s="130" t="s">
        <v>650</v>
      </c>
      <c r="C632" s="131" t="s">
        <v>1492</v>
      </c>
      <c r="D632" s="130" t="s">
        <v>418</v>
      </c>
      <c r="G632" s="177">
        <v>50214990</v>
      </c>
      <c r="H632" s="132">
        <v>69000</v>
      </c>
    </row>
    <row r="633" spans="1:9" x14ac:dyDescent="0.2">
      <c r="E633" s="130" t="s">
        <v>334</v>
      </c>
      <c r="G633" s="177">
        <v>19901030</v>
      </c>
      <c r="I633" s="132">
        <v>69000</v>
      </c>
    </row>
    <row r="634" spans="1:9" x14ac:dyDescent="0.2">
      <c r="F634" s="130" t="s">
        <v>1491</v>
      </c>
    </row>
    <row r="636" spans="1:9" x14ac:dyDescent="0.2">
      <c r="A636" s="130" t="s">
        <v>651</v>
      </c>
      <c r="B636" s="130" t="s">
        <v>650</v>
      </c>
      <c r="C636" s="131" t="s">
        <v>1490</v>
      </c>
      <c r="D636" s="130" t="s">
        <v>418</v>
      </c>
      <c r="G636" s="177">
        <v>50214990</v>
      </c>
      <c r="H636" s="132">
        <v>2547000</v>
      </c>
    </row>
    <row r="637" spans="1:9" x14ac:dyDescent="0.2">
      <c r="E637" s="130" t="s">
        <v>334</v>
      </c>
      <c r="G637" s="177">
        <v>19901030</v>
      </c>
      <c r="I637" s="132">
        <v>2547000</v>
      </c>
    </row>
    <row r="638" spans="1:9" x14ac:dyDescent="0.2">
      <c r="F638" s="130" t="s">
        <v>1489</v>
      </c>
    </row>
    <row r="640" spans="1:9" x14ac:dyDescent="0.2">
      <c r="A640" s="130" t="s">
        <v>651</v>
      </c>
      <c r="B640" s="130" t="s">
        <v>650</v>
      </c>
      <c r="C640" s="131" t="s">
        <v>1488</v>
      </c>
      <c r="D640" s="130" t="s">
        <v>418</v>
      </c>
      <c r="G640" s="177">
        <v>50214990</v>
      </c>
      <c r="H640" s="132">
        <v>27000</v>
      </c>
    </row>
    <row r="641" spans="1:9" x14ac:dyDescent="0.2">
      <c r="E641" s="130" t="s">
        <v>334</v>
      </c>
      <c r="G641" s="177">
        <v>19901030</v>
      </c>
      <c r="I641" s="132">
        <v>27000</v>
      </c>
    </row>
    <row r="642" spans="1:9" x14ac:dyDescent="0.2">
      <c r="F642" s="130" t="s">
        <v>1487</v>
      </c>
    </row>
    <row r="644" spans="1:9" x14ac:dyDescent="0.2">
      <c r="A644" s="130" t="s">
        <v>651</v>
      </c>
      <c r="B644" s="130" t="s">
        <v>650</v>
      </c>
      <c r="C644" s="131" t="s">
        <v>1486</v>
      </c>
      <c r="D644" s="130" t="s">
        <v>418</v>
      </c>
      <c r="G644" s="177">
        <v>50214990</v>
      </c>
      <c r="H644" s="132">
        <v>606000</v>
      </c>
    </row>
    <row r="645" spans="1:9" x14ac:dyDescent="0.2">
      <c r="E645" s="130" t="s">
        <v>334</v>
      </c>
      <c r="G645" s="177">
        <v>19901030</v>
      </c>
      <c r="I645" s="132">
        <v>606000</v>
      </c>
    </row>
    <row r="646" spans="1:9" x14ac:dyDescent="0.2">
      <c r="F646" s="130" t="s">
        <v>1485</v>
      </c>
    </row>
    <row r="648" spans="1:9" x14ac:dyDescent="0.2">
      <c r="A648" s="130" t="s">
        <v>651</v>
      </c>
      <c r="B648" s="130" t="s">
        <v>650</v>
      </c>
      <c r="C648" s="131" t="s">
        <v>1484</v>
      </c>
      <c r="D648" s="130" t="s">
        <v>418</v>
      </c>
      <c r="G648" s="177">
        <v>50214990</v>
      </c>
      <c r="H648" s="132">
        <v>18000</v>
      </c>
    </row>
    <row r="649" spans="1:9" x14ac:dyDescent="0.2">
      <c r="E649" s="130" t="s">
        <v>334</v>
      </c>
      <c r="G649" s="177">
        <v>19901030</v>
      </c>
      <c r="I649" s="132">
        <v>18000</v>
      </c>
    </row>
    <row r="650" spans="1:9" x14ac:dyDescent="0.2">
      <c r="F650" s="130" t="s">
        <v>1483</v>
      </c>
    </row>
    <row r="652" spans="1:9" x14ac:dyDescent="0.2">
      <c r="A652" s="130" t="s">
        <v>651</v>
      </c>
      <c r="B652" s="130" t="s">
        <v>650</v>
      </c>
      <c r="C652" s="131" t="s">
        <v>1482</v>
      </c>
      <c r="D652" s="130" t="s">
        <v>418</v>
      </c>
      <c r="G652" s="177">
        <v>50214990</v>
      </c>
      <c r="H652" s="132">
        <v>336000</v>
      </c>
    </row>
    <row r="653" spans="1:9" x14ac:dyDescent="0.2">
      <c r="E653" s="130" t="s">
        <v>334</v>
      </c>
      <c r="G653" s="177">
        <v>19901030</v>
      </c>
      <c r="I653" s="132">
        <v>336000</v>
      </c>
    </row>
    <row r="654" spans="1:9" x14ac:dyDescent="0.2">
      <c r="F654" s="130" t="s">
        <v>1481</v>
      </c>
    </row>
    <row r="656" spans="1:9" x14ac:dyDescent="0.2">
      <c r="A656" s="130" t="s">
        <v>651</v>
      </c>
      <c r="B656" s="130" t="s">
        <v>650</v>
      </c>
      <c r="C656" s="131" t="s">
        <v>1480</v>
      </c>
      <c r="D656" s="130" t="s">
        <v>418</v>
      </c>
      <c r="G656" s="177">
        <v>50214990</v>
      </c>
      <c r="H656" s="132">
        <v>15000</v>
      </c>
    </row>
    <row r="657" spans="1:9" x14ac:dyDescent="0.2">
      <c r="E657" s="130" t="s">
        <v>334</v>
      </c>
      <c r="G657" s="177">
        <v>19901030</v>
      </c>
      <c r="I657" s="132">
        <v>15000</v>
      </c>
    </row>
    <row r="658" spans="1:9" x14ac:dyDescent="0.2">
      <c r="F658" s="130" t="s">
        <v>1479</v>
      </c>
    </row>
    <row r="660" spans="1:9" x14ac:dyDescent="0.2">
      <c r="A660" s="130" t="s">
        <v>651</v>
      </c>
      <c r="B660" s="130" t="s">
        <v>650</v>
      </c>
      <c r="C660" s="131" t="s">
        <v>1478</v>
      </c>
      <c r="D660" s="130" t="s">
        <v>418</v>
      </c>
      <c r="G660" s="177">
        <v>50214990</v>
      </c>
      <c r="H660" s="132">
        <v>390000</v>
      </c>
    </row>
    <row r="661" spans="1:9" x14ac:dyDescent="0.2">
      <c r="E661" s="130" t="s">
        <v>334</v>
      </c>
      <c r="G661" s="177">
        <v>19901030</v>
      </c>
      <c r="I661" s="132">
        <v>390000</v>
      </c>
    </row>
    <row r="662" spans="1:9" x14ac:dyDescent="0.2">
      <c r="F662" s="130" t="s">
        <v>1477</v>
      </c>
    </row>
    <row r="664" spans="1:9" x14ac:dyDescent="0.2">
      <c r="A664" s="130" t="s">
        <v>651</v>
      </c>
      <c r="B664" s="130" t="s">
        <v>650</v>
      </c>
      <c r="C664" s="131" t="s">
        <v>1476</v>
      </c>
      <c r="D664" s="130" t="s">
        <v>358</v>
      </c>
      <c r="G664" s="177">
        <v>30101010</v>
      </c>
      <c r="H664" s="132">
        <v>3000</v>
      </c>
    </row>
    <row r="665" spans="1:9" x14ac:dyDescent="0.2">
      <c r="E665" s="130" t="s">
        <v>334</v>
      </c>
      <c r="G665" s="177">
        <v>19901030</v>
      </c>
      <c r="I665" s="132">
        <v>3000</v>
      </c>
    </row>
    <row r="666" spans="1:9" x14ac:dyDescent="0.2">
      <c r="F666" s="130" t="s">
        <v>1475</v>
      </c>
    </row>
    <row r="668" spans="1:9" x14ac:dyDescent="0.2">
      <c r="A668" s="130" t="s">
        <v>651</v>
      </c>
      <c r="B668" s="130" t="s">
        <v>650</v>
      </c>
      <c r="C668" s="131" t="s">
        <v>1474</v>
      </c>
      <c r="D668" s="130" t="s">
        <v>418</v>
      </c>
      <c r="G668" s="177">
        <v>50214990</v>
      </c>
      <c r="H668" s="132">
        <v>24000</v>
      </c>
    </row>
    <row r="669" spans="1:9" x14ac:dyDescent="0.2">
      <c r="E669" s="130" t="s">
        <v>334</v>
      </c>
      <c r="G669" s="177">
        <v>19901030</v>
      </c>
      <c r="I669" s="132">
        <v>24000</v>
      </c>
    </row>
    <row r="670" spans="1:9" x14ac:dyDescent="0.2">
      <c r="F670" s="130" t="s">
        <v>1473</v>
      </c>
    </row>
    <row r="672" spans="1:9" x14ac:dyDescent="0.2">
      <c r="A672" s="130" t="s">
        <v>651</v>
      </c>
      <c r="B672" s="130" t="s">
        <v>650</v>
      </c>
      <c r="C672" s="131" t="s">
        <v>1472</v>
      </c>
      <c r="D672" s="130" t="s">
        <v>418</v>
      </c>
      <c r="G672" s="177">
        <v>50214990</v>
      </c>
      <c r="H672" s="132">
        <v>135000</v>
      </c>
    </row>
    <row r="673" spans="1:9" x14ac:dyDescent="0.2">
      <c r="E673" s="130" t="s">
        <v>334</v>
      </c>
      <c r="G673" s="177">
        <v>19901030</v>
      </c>
      <c r="I673" s="132">
        <v>135000</v>
      </c>
    </row>
    <row r="674" spans="1:9" x14ac:dyDescent="0.2">
      <c r="F674" s="130" t="s">
        <v>1471</v>
      </c>
    </row>
    <row r="676" spans="1:9" x14ac:dyDescent="0.2">
      <c r="A676" s="130" t="s">
        <v>651</v>
      </c>
      <c r="B676" s="130" t="s">
        <v>650</v>
      </c>
      <c r="C676" s="131" t="s">
        <v>1470</v>
      </c>
      <c r="D676" s="130" t="s">
        <v>418</v>
      </c>
      <c r="G676" s="177">
        <v>50214990</v>
      </c>
      <c r="H676" s="132">
        <v>5157000</v>
      </c>
    </row>
    <row r="677" spans="1:9" x14ac:dyDescent="0.2">
      <c r="E677" s="130" t="s">
        <v>334</v>
      </c>
      <c r="G677" s="177">
        <v>19901030</v>
      </c>
      <c r="I677" s="132">
        <v>5157000</v>
      </c>
    </row>
    <row r="678" spans="1:9" x14ac:dyDescent="0.2">
      <c r="F678" s="130" t="s">
        <v>1469</v>
      </c>
    </row>
    <row r="680" spans="1:9" x14ac:dyDescent="0.2">
      <c r="A680" s="130" t="s">
        <v>651</v>
      </c>
      <c r="B680" s="130" t="s">
        <v>650</v>
      </c>
      <c r="C680" s="131" t="s">
        <v>1468</v>
      </c>
      <c r="D680" s="130" t="s">
        <v>356</v>
      </c>
      <c r="G680" s="177">
        <v>29999990</v>
      </c>
      <c r="H680" s="132">
        <v>5000000</v>
      </c>
    </row>
    <row r="681" spans="1:9" x14ac:dyDescent="0.2">
      <c r="E681" s="130" t="s">
        <v>334</v>
      </c>
      <c r="G681" s="177">
        <v>19901030</v>
      </c>
      <c r="I681" s="132">
        <v>5000000</v>
      </c>
    </row>
    <row r="682" spans="1:9" x14ac:dyDescent="0.2">
      <c r="F682" s="130" t="s">
        <v>1467</v>
      </c>
    </row>
    <row r="684" spans="1:9" x14ac:dyDescent="0.2">
      <c r="A684" s="130" t="s">
        <v>651</v>
      </c>
      <c r="B684" s="130" t="s">
        <v>650</v>
      </c>
      <c r="C684" s="131" t="s">
        <v>1466</v>
      </c>
      <c r="D684" s="130" t="s">
        <v>418</v>
      </c>
      <c r="G684" s="177">
        <v>50214990</v>
      </c>
      <c r="H684" s="132">
        <v>10800</v>
      </c>
    </row>
    <row r="685" spans="1:9" x14ac:dyDescent="0.2">
      <c r="E685" s="130" t="s">
        <v>334</v>
      </c>
      <c r="G685" s="177">
        <v>19901030</v>
      </c>
      <c r="I685" s="132">
        <v>10800</v>
      </c>
    </row>
    <row r="686" spans="1:9" x14ac:dyDescent="0.2">
      <c r="F686" s="130" t="s">
        <v>1464</v>
      </c>
    </row>
    <row r="688" spans="1:9" x14ac:dyDescent="0.2">
      <c r="A688" s="130" t="s">
        <v>651</v>
      </c>
      <c r="B688" s="130" t="s">
        <v>650</v>
      </c>
      <c r="C688" s="131" t="s">
        <v>1465</v>
      </c>
      <c r="D688" s="130" t="s">
        <v>418</v>
      </c>
      <c r="G688" s="177">
        <v>50214990</v>
      </c>
      <c r="H688" s="132">
        <v>529200</v>
      </c>
    </row>
    <row r="689" spans="1:9" x14ac:dyDescent="0.2">
      <c r="E689" s="130" t="s">
        <v>334</v>
      </c>
      <c r="G689" s="177">
        <v>19901030</v>
      </c>
      <c r="I689" s="132">
        <v>529200</v>
      </c>
    </row>
    <row r="690" spans="1:9" x14ac:dyDescent="0.2">
      <c r="F690" s="130" t="s">
        <v>1464</v>
      </c>
    </row>
    <row r="692" spans="1:9" x14ac:dyDescent="0.2">
      <c r="A692" s="130" t="s">
        <v>651</v>
      </c>
      <c r="B692" s="130" t="s">
        <v>650</v>
      </c>
      <c r="C692" s="131" t="s">
        <v>1463</v>
      </c>
      <c r="D692" s="130" t="s">
        <v>418</v>
      </c>
      <c r="G692" s="177">
        <v>50214990</v>
      </c>
      <c r="H692" s="132">
        <v>540000</v>
      </c>
    </row>
    <row r="693" spans="1:9" x14ac:dyDescent="0.2">
      <c r="E693" s="130" t="s">
        <v>334</v>
      </c>
      <c r="G693" s="177">
        <v>19901030</v>
      </c>
      <c r="I693" s="132">
        <v>540000</v>
      </c>
    </row>
    <row r="694" spans="1:9" x14ac:dyDescent="0.2">
      <c r="F694" s="130" t="s">
        <v>1462</v>
      </c>
    </row>
    <row r="696" spans="1:9" x14ac:dyDescent="0.2">
      <c r="A696" s="130" t="s">
        <v>651</v>
      </c>
      <c r="B696" s="130" t="s">
        <v>650</v>
      </c>
      <c r="C696" s="131" t="s">
        <v>1461</v>
      </c>
      <c r="D696" s="130" t="s">
        <v>418</v>
      </c>
      <c r="G696" s="177">
        <v>50214990</v>
      </c>
      <c r="H696" s="132">
        <v>5400</v>
      </c>
    </row>
    <row r="697" spans="1:9" x14ac:dyDescent="0.2">
      <c r="E697" s="130" t="s">
        <v>334</v>
      </c>
      <c r="G697" s="177">
        <v>19901030</v>
      </c>
      <c r="I697" s="132">
        <v>5400</v>
      </c>
    </row>
    <row r="698" spans="1:9" x14ac:dyDescent="0.2">
      <c r="F698" s="130" t="s">
        <v>1460</v>
      </c>
    </row>
    <row r="700" spans="1:9" x14ac:dyDescent="0.2">
      <c r="A700" s="130" t="s">
        <v>651</v>
      </c>
      <c r="B700" s="130" t="s">
        <v>650</v>
      </c>
      <c r="C700" s="131" t="s">
        <v>1459</v>
      </c>
      <c r="D700" s="130" t="s">
        <v>418</v>
      </c>
      <c r="G700" s="177">
        <v>50214990</v>
      </c>
      <c r="H700" s="132">
        <v>869400</v>
      </c>
    </row>
    <row r="701" spans="1:9" x14ac:dyDescent="0.2">
      <c r="E701" s="130" t="s">
        <v>334</v>
      </c>
      <c r="G701" s="177">
        <v>19901030</v>
      </c>
      <c r="I701" s="132">
        <v>869400</v>
      </c>
    </row>
    <row r="702" spans="1:9" x14ac:dyDescent="0.2">
      <c r="F702" s="130" t="s">
        <v>1457</v>
      </c>
    </row>
    <row r="704" spans="1:9" x14ac:dyDescent="0.2">
      <c r="A704" s="130" t="s">
        <v>651</v>
      </c>
      <c r="B704" s="130" t="s">
        <v>650</v>
      </c>
      <c r="C704" s="131" t="s">
        <v>1458</v>
      </c>
      <c r="D704" s="130" t="s">
        <v>418</v>
      </c>
      <c r="G704" s="177">
        <v>50214990</v>
      </c>
      <c r="H704" s="132">
        <v>48600</v>
      </c>
    </row>
    <row r="705" spans="1:9" x14ac:dyDescent="0.2">
      <c r="E705" s="130" t="s">
        <v>334</v>
      </c>
      <c r="G705" s="177">
        <v>19901030</v>
      </c>
      <c r="I705" s="132">
        <v>48600</v>
      </c>
    </row>
    <row r="706" spans="1:9" x14ac:dyDescent="0.2">
      <c r="F706" s="130" t="s">
        <v>1457</v>
      </c>
    </row>
    <row r="708" spans="1:9" x14ac:dyDescent="0.2">
      <c r="A708" s="130" t="s">
        <v>651</v>
      </c>
      <c r="B708" s="130" t="s">
        <v>650</v>
      </c>
      <c r="C708" s="131" t="s">
        <v>1456</v>
      </c>
      <c r="D708" s="130" t="s">
        <v>418</v>
      </c>
      <c r="G708" s="177">
        <v>50214990</v>
      </c>
      <c r="H708" s="132">
        <v>540000</v>
      </c>
    </row>
    <row r="709" spans="1:9" x14ac:dyDescent="0.2">
      <c r="E709" s="130" t="s">
        <v>334</v>
      </c>
      <c r="G709" s="177">
        <v>19901030</v>
      </c>
      <c r="I709" s="132">
        <v>540000</v>
      </c>
    </row>
    <row r="710" spans="1:9" x14ac:dyDescent="0.2">
      <c r="F710" s="130" t="s">
        <v>1455</v>
      </c>
    </row>
    <row r="712" spans="1:9" x14ac:dyDescent="0.2">
      <c r="A712" s="130" t="s">
        <v>651</v>
      </c>
      <c r="B712" s="130" t="s">
        <v>650</v>
      </c>
      <c r="C712" s="131" t="s">
        <v>1454</v>
      </c>
      <c r="D712" s="130" t="s">
        <v>418</v>
      </c>
      <c r="G712" s="177">
        <v>50214990</v>
      </c>
      <c r="H712" s="132">
        <v>540000</v>
      </c>
    </row>
    <row r="713" spans="1:9" x14ac:dyDescent="0.2">
      <c r="E713" s="130" t="s">
        <v>334</v>
      </c>
      <c r="G713" s="177">
        <v>19901030</v>
      </c>
      <c r="I713" s="132">
        <v>540000</v>
      </c>
    </row>
    <row r="714" spans="1:9" x14ac:dyDescent="0.2">
      <c r="F714" s="130" t="s">
        <v>1453</v>
      </c>
    </row>
    <row r="716" spans="1:9" x14ac:dyDescent="0.2">
      <c r="A716" s="130" t="s">
        <v>651</v>
      </c>
      <c r="B716" s="130" t="s">
        <v>650</v>
      </c>
      <c r="C716" s="131" t="s">
        <v>1452</v>
      </c>
      <c r="D716" s="130" t="s">
        <v>358</v>
      </c>
      <c r="G716" s="177">
        <v>30101010</v>
      </c>
      <c r="H716" s="132">
        <v>269062.5</v>
      </c>
    </row>
    <row r="717" spans="1:9" x14ac:dyDescent="0.2">
      <c r="E717" s="130" t="s">
        <v>334</v>
      </c>
      <c r="G717" s="177">
        <v>19901030</v>
      </c>
      <c r="I717" s="132">
        <v>269062.5</v>
      </c>
    </row>
    <row r="718" spans="1:9" x14ac:dyDescent="0.2">
      <c r="F718" s="130" t="s">
        <v>1451</v>
      </c>
    </row>
    <row r="720" spans="1:9" x14ac:dyDescent="0.2">
      <c r="A720" s="130" t="s">
        <v>651</v>
      </c>
      <c r="B720" s="130" t="s">
        <v>650</v>
      </c>
      <c r="C720" s="131" t="s">
        <v>1450</v>
      </c>
      <c r="D720" s="130" t="s">
        <v>358</v>
      </c>
      <c r="G720" s="177">
        <v>30101010</v>
      </c>
      <c r="H720" s="132">
        <v>149736</v>
      </c>
    </row>
    <row r="721" spans="1:9" x14ac:dyDescent="0.2">
      <c r="E721" s="130" t="s">
        <v>334</v>
      </c>
      <c r="G721" s="177">
        <v>19901030</v>
      </c>
      <c r="I721" s="132">
        <v>149736</v>
      </c>
    </row>
    <row r="722" spans="1:9" x14ac:dyDescent="0.2">
      <c r="F722" s="130" t="s">
        <v>1449</v>
      </c>
    </row>
    <row r="724" spans="1:9" x14ac:dyDescent="0.2">
      <c r="A724" s="130" t="s">
        <v>651</v>
      </c>
      <c r="B724" s="130" t="s">
        <v>650</v>
      </c>
      <c r="C724" s="131" t="s">
        <v>1448</v>
      </c>
      <c r="D724" s="130" t="s">
        <v>358</v>
      </c>
      <c r="G724" s="177">
        <v>30101010</v>
      </c>
      <c r="H724" s="132">
        <v>4687.5</v>
      </c>
    </row>
    <row r="725" spans="1:9" x14ac:dyDescent="0.2">
      <c r="E725" s="130" t="s">
        <v>334</v>
      </c>
      <c r="G725" s="177">
        <v>19901030</v>
      </c>
      <c r="I725" s="132">
        <v>4687.5</v>
      </c>
    </row>
    <row r="726" spans="1:9" x14ac:dyDescent="0.2">
      <c r="F726" s="130" t="s">
        <v>1447</v>
      </c>
    </row>
    <row r="728" spans="1:9" x14ac:dyDescent="0.2">
      <c r="A728" s="130" t="s">
        <v>651</v>
      </c>
      <c r="B728" s="130" t="s">
        <v>650</v>
      </c>
      <c r="C728" s="131" t="s">
        <v>1446</v>
      </c>
      <c r="D728" s="130" t="s">
        <v>358</v>
      </c>
      <c r="G728" s="177">
        <v>30101010</v>
      </c>
      <c r="H728" s="132">
        <v>73388</v>
      </c>
    </row>
    <row r="729" spans="1:9" x14ac:dyDescent="0.2">
      <c r="E729" s="130" t="s">
        <v>334</v>
      </c>
      <c r="G729" s="177">
        <v>19901030</v>
      </c>
      <c r="I729" s="132">
        <v>73388</v>
      </c>
    </row>
    <row r="730" spans="1:9" x14ac:dyDescent="0.2">
      <c r="F730" s="130" t="s">
        <v>1445</v>
      </c>
    </row>
    <row r="732" spans="1:9" x14ac:dyDescent="0.2">
      <c r="A732" s="130" t="s">
        <v>651</v>
      </c>
      <c r="B732" s="130" t="s">
        <v>650</v>
      </c>
      <c r="C732" s="131" t="s">
        <v>1444</v>
      </c>
      <c r="D732" s="130" t="s">
        <v>358</v>
      </c>
      <c r="G732" s="177">
        <v>30101010</v>
      </c>
      <c r="H732" s="132">
        <v>1417.5</v>
      </c>
    </row>
    <row r="733" spans="1:9" x14ac:dyDescent="0.2">
      <c r="E733" s="130" t="s">
        <v>334</v>
      </c>
      <c r="G733" s="177">
        <v>19901030</v>
      </c>
      <c r="I733" s="132">
        <v>1417.5</v>
      </c>
    </row>
    <row r="734" spans="1:9" x14ac:dyDescent="0.2">
      <c r="F734" s="130" t="s">
        <v>1443</v>
      </c>
    </row>
    <row r="736" spans="1:9" x14ac:dyDescent="0.2">
      <c r="A736" s="130" t="s">
        <v>651</v>
      </c>
      <c r="B736" s="130" t="s">
        <v>650</v>
      </c>
      <c r="C736" s="131" t="s">
        <v>1442</v>
      </c>
      <c r="D736" s="130" t="s">
        <v>358</v>
      </c>
      <c r="G736" s="177">
        <v>30101010</v>
      </c>
      <c r="H736" s="132">
        <v>855562.5</v>
      </c>
    </row>
    <row r="737" spans="1:9" x14ac:dyDescent="0.2">
      <c r="E737" s="130" t="s">
        <v>334</v>
      </c>
      <c r="G737" s="177">
        <v>19901030</v>
      </c>
      <c r="I737" s="132">
        <v>855562.5</v>
      </c>
    </row>
    <row r="738" spans="1:9" x14ac:dyDescent="0.2">
      <c r="F738" s="130" t="s">
        <v>1441</v>
      </c>
    </row>
    <row r="740" spans="1:9" x14ac:dyDescent="0.2">
      <c r="A740" s="130" t="s">
        <v>651</v>
      </c>
      <c r="B740" s="130" t="s">
        <v>650</v>
      </c>
      <c r="C740" s="131" t="s">
        <v>1440</v>
      </c>
      <c r="D740" s="130" t="s">
        <v>418</v>
      </c>
      <c r="G740" s="177">
        <v>50214990</v>
      </c>
      <c r="H740" s="132">
        <v>228481</v>
      </c>
    </row>
    <row r="741" spans="1:9" x14ac:dyDescent="0.2">
      <c r="E741" s="130" t="s">
        <v>334</v>
      </c>
      <c r="G741" s="177">
        <v>19901030</v>
      </c>
      <c r="I741" s="132">
        <v>228481</v>
      </c>
    </row>
    <row r="742" spans="1:9" x14ac:dyDescent="0.2">
      <c r="F742" s="130" t="s">
        <v>1439</v>
      </c>
    </row>
    <row r="744" spans="1:9" x14ac:dyDescent="0.2">
      <c r="A744" s="130" t="s">
        <v>651</v>
      </c>
      <c r="B744" s="130" t="s">
        <v>650</v>
      </c>
      <c r="C744" s="131" t="s">
        <v>1438</v>
      </c>
      <c r="D744" s="130" t="s">
        <v>418</v>
      </c>
      <c r="G744" s="177">
        <v>50214990</v>
      </c>
      <c r="H744" s="132">
        <v>74800</v>
      </c>
    </row>
    <row r="745" spans="1:9" x14ac:dyDescent="0.2">
      <c r="E745" s="130" t="s">
        <v>334</v>
      </c>
      <c r="G745" s="177">
        <v>19901030</v>
      </c>
      <c r="I745" s="132">
        <v>74800</v>
      </c>
    </row>
    <row r="746" spans="1:9" x14ac:dyDescent="0.2">
      <c r="F746" s="130" t="s">
        <v>1437</v>
      </c>
    </row>
    <row r="748" spans="1:9" x14ac:dyDescent="0.2">
      <c r="A748" s="130" t="s">
        <v>651</v>
      </c>
      <c r="B748" s="130" t="s">
        <v>650</v>
      </c>
      <c r="C748" s="131" t="s">
        <v>1436</v>
      </c>
      <c r="D748" s="130" t="s">
        <v>418</v>
      </c>
      <c r="G748" s="177">
        <v>50214990</v>
      </c>
      <c r="H748" s="132">
        <v>182920</v>
      </c>
    </row>
    <row r="749" spans="1:9" x14ac:dyDescent="0.2">
      <c r="E749" s="130" t="s">
        <v>334</v>
      </c>
      <c r="G749" s="177">
        <v>19901030</v>
      </c>
      <c r="I749" s="132">
        <v>182920</v>
      </c>
    </row>
    <row r="750" spans="1:9" x14ac:dyDescent="0.2">
      <c r="F750" s="130" t="s">
        <v>1435</v>
      </c>
    </row>
    <row r="752" spans="1:9" x14ac:dyDescent="0.2">
      <c r="A752" s="130" t="s">
        <v>651</v>
      </c>
      <c r="B752" s="130" t="s">
        <v>650</v>
      </c>
      <c r="C752" s="131" t="s">
        <v>1434</v>
      </c>
      <c r="D752" s="130" t="s">
        <v>418</v>
      </c>
      <c r="G752" s="177">
        <v>50214990</v>
      </c>
      <c r="H752" s="132">
        <v>131261.04999999999</v>
      </c>
    </row>
    <row r="753" spans="1:9" x14ac:dyDescent="0.2">
      <c r="E753" s="130" t="s">
        <v>334</v>
      </c>
      <c r="G753" s="177">
        <v>19901030</v>
      </c>
      <c r="I753" s="132">
        <v>131261.04999999999</v>
      </c>
    </row>
    <row r="754" spans="1:9" x14ac:dyDescent="0.2">
      <c r="F754" s="130" t="s">
        <v>1433</v>
      </c>
    </row>
    <row r="756" spans="1:9" x14ac:dyDescent="0.2">
      <c r="A756" s="130" t="s">
        <v>651</v>
      </c>
      <c r="B756" s="130" t="s">
        <v>650</v>
      </c>
      <c r="C756" s="131" t="s">
        <v>1432</v>
      </c>
      <c r="D756" s="130" t="s">
        <v>418</v>
      </c>
      <c r="G756" s="177">
        <v>50214990</v>
      </c>
      <c r="H756" s="132">
        <v>174229</v>
      </c>
    </row>
    <row r="757" spans="1:9" x14ac:dyDescent="0.2">
      <c r="E757" s="130" t="s">
        <v>334</v>
      </c>
      <c r="G757" s="177">
        <v>19901030</v>
      </c>
      <c r="I757" s="132">
        <v>174229</v>
      </c>
    </row>
    <row r="758" spans="1:9" x14ac:dyDescent="0.2">
      <c r="F758" s="130" t="s">
        <v>1431</v>
      </c>
    </row>
    <row r="760" spans="1:9" x14ac:dyDescent="0.2">
      <c r="A760" s="130" t="s">
        <v>651</v>
      </c>
      <c r="B760" s="130" t="s">
        <v>650</v>
      </c>
      <c r="C760" s="131" t="s">
        <v>1430</v>
      </c>
      <c r="D760" s="130" t="s">
        <v>418</v>
      </c>
      <c r="G760" s="177">
        <v>50214990</v>
      </c>
      <c r="H760" s="132">
        <v>91920</v>
      </c>
    </row>
    <row r="761" spans="1:9" x14ac:dyDescent="0.2">
      <c r="E761" s="130" t="s">
        <v>334</v>
      </c>
      <c r="G761" s="177">
        <v>19901030</v>
      </c>
      <c r="I761" s="132">
        <v>91920</v>
      </c>
    </row>
    <row r="762" spans="1:9" x14ac:dyDescent="0.2">
      <c r="F762" s="130" t="s">
        <v>1429</v>
      </c>
    </row>
    <row r="764" spans="1:9" x14ac:dyDescent="0.2">
      <c r="A764" s="130" t="s">
        <v>651</v>
      </c>
      <c r="B764" s="130" t="s">
        <v>650</v>
      </c>
      <c r="C764" s="131" t="s">
        <v>1428</v>
      </c>
      <c r="D764" s="130" t="s">
        <v>418</v>
      </c>
      <c r="G764" s="177">
        <v>50214990</v>
      </c>
      <c r="H764" s="132">
        <v>159256</v>
      </c>
    </row>
    <row r="765" spans="1:9" x14ac:dyDescent="0.2">
      <c r="E765" s="130" t="s">
        <v>334</v>
      </c>
      <c r="G765" s="177">
        <v>19901030</v>
      </c>
      <c r="I765" s="132">
        <v>159256</v>
      </c>
    </row>
    <row r="766" spans="1:9" x14ac:dyDescent="0.2">
      <c r="F766" s="130" t="s">
        <v>1427</v>
      </c>
    </row>
    <row r="768" spans="1:9" x14ac:dyDescent="0.2">
      <c r="A768" s="130" t="s">
        <v>651</v>
      </c>
      <c r="B768" s="130" t="s">
        <v>650</v>
      </c>
      <c r="C768" s="131" t="s">
        <v>1426</v>
      </c>
      <c r="D768" s="130" t="s">
        <v>418</v>
      </c>
      <c r="G768" s="177">
        <v>50214990</v>
      </c>
      <c r="H768" s="132">
        <v>151015</v>
      </c>
    </row>
    <row r="769" spans="1:9" x14ac:dyDescent="0.2">
      <c r="E769" s="130" t="s">
        <v>334</v>
      </c>
      <c r="G769" s="177">
        <v>19901030</v>
      </c>
      <c r="I769" s="132">
        <v>151015</v>
      </c>
    </row>
    <row r="770" spans="1:9" x14ac:dyDescent="0.2">
      <c r="F770" s="130" t="s">
        <v>1425</v>
      </c>
    </row>
    <row r="772" spans="1:9" x14ac:dyDescent="0.2">
      <c r="A772" s="130" t="s">
        <v>651</v>
      </c>
      <c r="B772" s="130" t="s">
        <v>650</v>
      </c>
      <c r="C772" s="131" t="s">
        <v>1424</v>
      </c>
      <c r="D772" s="130" t="s">
        <v>418</v>
      </c>
      <c r="G772" s="177">
        <v>50214990</v>
      </c>
      <c r="H772" s="132">
        <v>316294</v>
      </c>
    </row>
    <row r="773" spans="1:9" x14ac:dyDescent="0.2">
      <c r="E773" s="130" t="s">
        <v>334</v>
      </c>
      <c r="G773" s="177">
        <v>19901030</v>
      </c>
      <c r="I773" s="132">
        <v>316294</v>
      </c>
    </row>
    <row r="774" spans="1:9" x14ac:dyDescent="0.2">
      <c r="F774" s="130" t="s">
        <v>1423</v>
      </c>
    </row>
    <row r="776" spans="1:9" x14ac:dyDescent="0.2">
      <c r="A776" s="130" t="s">
        <v>651</v>
      </c>
      <c r="B776" s="130" t="s">
        <v>650</v>
      </c>
      <c r="C776" s="131" t="s">
        <v>1422</v>
      </c>
      <c r="D776" s="130" t="s">
        <v>418</v>
      </c>
      <c r="G776" s="177">
        <v>50214990</v>
      </c>
      <c r="H776" s="132">
        <v>97920</v>
      </c>
    </row>
    <row r="777" spans="1:9" x14ac:dyDescent="0.2">
      <c r="E777" s="130" t="s">
        <v>334</v>
      </c>
      <c r="G777" s="177">
        <v>19901030</v>
      </c>
      <c r="I777" s="132">
        <v>97920</v>
      </c>
    </row>
    <row r="778" spans="1:9" x14ac:dyDescent="0.2">
      <c r="F778" s="130" t="s">
        <v>1421</v>
      </c>
    </row>
    <row r="780" spans="1:9" x14ac:dyDescent="0.2">
      <c r="A780" s="130" t="s">
        <v>651</v>
      </c>
      <c r="B780" s="130" t="s">
        <v>650</v>
      </c>
      <c r="C780" s="131" t="s">
        <v>1420</v>
      </c>
      <c r="D780" s="130" t="s">
        <v>418</v>
      </c>
      <c r="G780" s="177">
        <v>50214990</v>
      </c>
      <c r="H780" s="132">
        <v>43900.32</v>
      </c>
    </row>
    <row r="781" spans="1:9" x14ac:dyDescent="0.2">
      <c r="E781" s="130" t="s">
        <v>334</v>
      </c>
      <c r="G781" s="177">
        <v>19901030</v>
      </c>
      <c r="I781" s="132">
        <v>43900.32</v>
      </c>
    </row>
    <row r="782" spans="1:9" x14ac:dyDescent="0.2">
      <c r="F782" s="130" t="s">
        <v>1419</v>
      </c>
    </row>
    <row r="784" spans="1:9" x14ac:dyDescent="0.2">
      <c r="A784" s="130" t="s">
        <v>651</v>
      </c>
      <c r="B784" s="130" t="s">
        <v>650</v>
      </c>
      <c r="C784" s="131" t="s">
        <v>1418</v>
      </c>
      <c r="D784" s="130" t="s">
        <v>418</v>
      </c>
      <c r="G784" s="177">
        <v>50214990</v>
      </c>
      <c r="H784" s="132">
        <v>102400</v>
      </c>
    </row>
    <row r="785" spans="1:9" x14ac:dyDescent="0.2">
      <c r="E785" s="130" t="s">
        <v>334</v>
      </c>
      <c r="G785" s="177">
        <v>19901030</v>
      </c>
      <c r="I785" s="132">
        <v>102400</v>
      </c>
    </row>
    <row r="786" spans="1:9" x14ac:dyDescent="0.2">
      <c r="F786" s="130" t="s">
        <v>1417</v>
      </c>
    </row>
    <row r="788" spans="1:9" x14ac:dyDescent="0.2">
      <c r="A788" s="130" t="s">
        <v>651</v>
      </c>
      <c r="B788" s="130" t="s">
        <v>650</v>
      </c>
      <c r="C788" s="131" t="s">
        <v>1416</v>
      </c>
      <c r="D788" s="130" t="s">
        <v>418</v>
      </c>
      <c r="G788" s="177">
        <v>50214990</v>
      </c>
      <c r="H788" s="132">
        <v>86080</v>
      </c>
    </row>
    <row r="789" spans="1:9" x14ac:dyDescent="0.2">
      <c r="E789" s="130" t="s">
        <v>334</v>
      </c>
      <c r="G789" s="177">
        <v>19901030</v>
      </c>
      <c r="I789" s="132">
        <v>86080</v>
      </c>
    </row>
    <row r="790" spans="1:9" x14ac:dyDescent="0.2">
      <c r="F790" s="130" t="s">
        <v>1415</v>
      </c>
    </row>
    <row r="792" spans="1:9" x14ac:dyDescent="0.2">
      <c r="A792" s="130" t="s">
        <v>651</v>
      </c>
      <c r="B792" s="130" t="s">
        <v>650</v>
      </c>
      <c r="C792" s="131" t="s">
        <v>1414</v>
      </c>
      <c r="D792" s="130" t="s">
        <v>418</v>
      </c>
      <c r="G792" s="177">
        <v>50214990</v>
      </c>
      <c r="H792" s="132">
        <v>206192</v>
      </c>
    </row>
    <row r="793" spans="1:9" x14ac:dyDescent="0.2">
      <c r="E793" s="130" t="s">
        <v>334</v>
      </c>
      <c r="G793" s="177">
        <v>19901030</v>
      </c>
      <c r="I793" s="132">
        <v>206192</v>
      </c>
    </row>
    <row r="794" spans="1:9" x14ac:dyDescent="0.2">
      <c r="F794" s="130" t="s">
        <v>1413</v>
      </c>
    </row>
    <row r="796" spans="1:9" x14ac:dyDescent="0.2">
      <c r="A796" s="130" t="s">
        <v>651</v>
      </c>
      <c r="B796" s="130" t="s">
        <v>650</v>
      </c>
      <c r="C796" s="131" t="s">
        <v>1412</v>
      </c>
      <c r="D796" s="130" t="s">
        <v>418</v>
      </c>
      <c r="G796" s="177">
        <v>50214990</v>
      </c>
      <c r="H796" s="132">
        <v>308720</v>
      </c>
    </row>
    <row r="797" spans="1:9" x14ac:dyDescent="0.2">
      <c r="E797" s="130" t="s">
        <v>334</v>
      </c>
      <c r="G797" s="177">
        <v>19901030</v>
      </c>
      <c r="I797" s="132">
        <v>308720</v>
      </c>
    </row>
    <row r="798" spans="1:9" x14ac:dyDescent="0.2">
      <c r="F798" s="130" t="s">
        <v>1411</v>
      </c>
    </row>
    <row r="800" spans="1:9" x14ac:dyDescent="0.2">
      <c r="A800" s="130" t="s">
        <v>651</v>
      </c>
      <c r="B800" s="130" t="s">
        <v>650</v>
      </c>
      <c r="C800" s="131" t="s">
        <v>1410</v>
      </c>
      <c r="D800" s="130" t="s">
        <v>418</v>
      </c>
      <c r="G800" s="177">
        <v>50214990</v>
      </c>
      <c r="H800" s="132">
        <v>408816</v>
      </c>
    </row>
    <row r="801" spans="1:9" x14ac:dyDescent="0.2">
      <c r="E801" s="130" t="s">
        <v>334</v>
      </c>
      <c r="G801" s="177">
        <v>19901030</v>
      </c>
      <c r="I801" s="132">
        <v>408816</v>
      </c>
    </row>
    <row r="802" spans="1:9" x14ac:dyDescent="0.2">
      <c r="F802" s="130" t="s">
        <v>1409</v>
      </c>
    </row>
    <row r="804" spans="1:9" x14ac:dyDescent="0.2">
      <c r="A804" s="130" t="s">
        <v>651</v>
      </c>
      <c r="B804" s="130" t="s">
        <v>650</v>
      </c>
      <c r="C804" s="131" t="s">
        <v>1408</v>
      </c>
      <c r="D804" s="130" t="s">
        <v>418</v>
      </c>
      <c r="G804" s="177">
        <v>50214990</v>
      </c>
      <c r="H804" s="132">
        <v>99993</v>
      </c>
    </row>
    <row r="805" spans="1:9" x14ac:dyDescent="0.2">
      <c r="E805" s="130" t="s">
        <v>334</v>
      </c>
      <c r="G805" s="177">
        <v>19901030</v>
      </c>
      <c r="I805" s="132">
        <v>99993</v>
      </c>
    </row>
    <row r="806" spans="1:9" x14ac:dyDescent="0.2">
      <c r="F806" s="130" t="s">
        <v>1407</v>
      </c>
    </row>
    <row r="808" spans="1:9" x14ac:dyDescent="0.2">
      <c r="A808" s="130" t="s">
        <v>651</v>
      </c>
      <c r="B808" s="130" t="s">
        <v>650</v>
      </c>
      <c r="C808" s="131" t="s">
        <v>1406</v>
      </c>
      <c r="D808" s="130" t="s">
        <v>358</v>
      </c>
      <c r="G808" s="177">
        <v>30101010</v>
      </c>
      <c r="H808" s="132">
        <v>63000</v>
      </c>
    </row>
    <row r="809" spans="1:9" x14ac:dyDescent="0.2">
      <c r="E809" s="130" t="s">
        <v>458</v>
      </c>
      <c r="G809" s="177">
        <v>10303030</v>
      </c>
      <c r="I809" s="132">
        <v>63000</v>
      </c>
    </row>
    <row r="810" spans="1:9" x14ac:dyDescent="0.2">
      <c r="F810" s="130" t="s">
        <v>1405</v>
      </c>
    </row>
    <row r="812" spans="1:9" x14ac:dyDescent="0.2">
      <c r="A812" s="130" t="s">
        <v>651</v>
      </c>
      <c r="B812" s="130" t="s">
        <v>650</v>
      </c>
      <c r="C812" s="131" t="s">
        <v>1404</v>
      </c>
      <c r="D812" s="130" t="s">
        <v>418</v>
      </c>
      <c r="G812" s="177">
        <v>50214990</v>
      </c>
      <c r="H812" s="132">
        <v>10000000</v>
      </c>
    </row>
    <row r="813" spans="1:9" x14ac:dyDescent="0.2">
      <c r="E813" s="130" t="s">
        <v>334</v>
      </c>
      <c r="G813" s="177">
        <v>19901030</v>
      </c>
      <c r="I813" s="132">
        <v>10000000</v>
      </c>
    </row>
    <row r="814" spans="1:9" x14ac:dyDescent="0.2">
      <c r="F814" s="130" t="s">
        <v>1403</v>
      </c>
    </row>
    <row r="816" spans="1:9" x14ac:dyDescent="0.2">
      <c r="A816" s="130" t="s">
        <v>651</v>
      </c>
      <c r="B816" s="130" t="s">
        <v>650</v>
      </c>
      <c r="C816" s="131" t="s">
        <v>1402</v>
      </c>
      <c r="D816" s="130" t="s">
        <v>418</v>
      </c>
      <c r="G816" s="177">
        <v>50214990</v>
      </c>
      <c r="H816" s="132">
        <v>5000000</v>
      </c>
    </row>
    <row r="817" spans="1:9" x14ac:dyDescent="0.2">
      <c r="E817" s="130" t="s">
        <v>334</v>
      </c>
      <c r="G817" s="177">
        <v>19901030</v>
      </c>
      <c r="I817" s="132">
        <v>5000000</v>
      </c>
    </row>
    <row r="818" spans="1:9" x14ac:dyDescent="0.2">
      <c r="F818" s="130" t="s">
        <v>1401</v>
      </c>
    </row>
    <row r="820" spans="1:9" x14ac:dyDescent="0.2">
      <c r="A820" s="130" t="s">
        <v>651</v>
      </c>
      <c r="B820" s="130" t="s">
        <v>650</v>
      </c>
      <c r="C820" s="131" t="s">
        <v>1400</v>
      </c>
      <c r="D820" s="130" t="s">
        <v>418</v>
      </c>
      <c r="G820" s="177">
        <v>50214990</v>
      </c>
      <c r="H820" s="132">
        <v>5000000</v>
      </c>
    </row>
    <row r="821" spans="1:9" x14ac:dyDescent="0.2">
      <c r="E821" s="130" t="s">
        <v>334</v>
      </c>
      <c r="G821" s="177">
        <v>19901030</v>
      </c>
      <c r="I821" s="132">
        <v>5000000</v>
      </c>
    </row>
    <row r="822" spans="1:9" x14ac:dyDescent="0.2">
      <c r="F822" s="130" t="s">
        <v>1399</v>
      </c>
    </row>
    <row r="824" spans="1:9" x14ac:dyDescent="0.2">
      <c r="A824" s="130" t="s">
        <v>651</v>
      </c>
      <c r="B824" s="130" t="s">
        <v>650</v>
      </c>
      <c r="C824" s="131" t="s">
        <v>1398</v>
      </c>
      <c r="D824" s="130" t="s">
        <v>356</v>
      </c>
      <c r="G824" s="177">
        <v>29999990</v>
      </c>
      <c r="H824" s="132">
        <v>5000000</v>
      </c>
    </row>
    <row r="825" spans="1:9" x14ac:dyDescent="0.2">
      <c r="E825" s="130" t="s">
        <v>334</v>
      </c>
      <c r="G825" s="177">
        <v>19901030</v>
      </c>
      <c r="I825" s="132">
        <v>5000000</v>
      </c>
    </row>
    <row r="826" spans="1:9" x14ac:dyDescent="0.2">
      <c r="F826" s="130" t="s">
        <v>1397</v>
      </c>
    </row>
    <row r="828" spans="1:9" x14ac:dyDescent="0.2">
      <c r="A828" s="130" t="s">
        <v>651</v>
      </c>
      <c r="B828" s="130" t="s">
        <v>650</v>
      </c>
      <c r="C828" s="131" t="s">
        <v>1396</v>
      </c>
      <c r="D828" s="130" t="s">
        <v>418</v>
      </c>
      <c r="G828" s="177">
        <v>50214990</v>
      </c>
      <c r="H828" s="132">
        <v>5000000</v>
      </c>
    </row>
    <row r="829" spans="1:9" x14ac:dyDescent="0.2">
      <c r="E829" s="130" t="s">
        <v>334</v>
      </c>
      <c r="G829" s="177">
        <v>19901030</v>
      </c>
      <c r="I829" s="132">
        <v>5000000</v>
      </c>
    </row>
    <row r="830" spans="1:9" x14ac:dyDescent="0.2">
      <c r="F830" s="130" t="s">
        <v>1395</v>
      </c>
    </row>
    <row r="832" spans="1:9" x14ac:dyDescent="0.2">
      <c r="A832" s="130" t="s">
        <v>651</v>
      </c>
      <c r="B832" s="130" t="s">
        <v>650</v>
      </c>
      <c r="C832" s="131" t="s">
        <v>1394</v>
      </c>
      <c r="D832" s="130" t="s">
        <v>358</v>
      </c>
      <c r="G832" s="177">
        <v>30101010</v>
      </c>
      <c r="H832" s="132">
        <v>6000</v>
      </c>
    </row>
    <row r="833" spans="1:9" x14ac:dyDescent="0.2">
      <c r="E833" s="130" t="s">
        <v>334</v>
      </c>
      <c r="G833" s="177">
        <v>19901030</v>
      </c>
      <c r="I833" s="132">
        <v>6000</v>
      </c>
    </row>
    <row r="834" spans="1:9" x14ac:dyDescent="0.2">
      <c r="F834" s="130" t="s">
        <v>1393</v>
      </c>
    </row>
    <row r="836" spans="1:9" x14ac:dyDescent="0.2">
      <c r="A836" s="130" t="s">
        <v>651</v>
      </c>
      <c r="B836" s="130" t="s">
        <v>650</v>
      </c>
      <c r="C836" s="131" t="s">
        <v>1392</v>
      </c>
      <c r="D836" s="130" t="s">
        <v>358</v>
      </c>
      <c r="G836" s="177">
        <v>30101010</v>
      </c>
      <c r="H836" s="132">
        <v>18000</v>
      </c>
    </row>
    <row r="837" spans="1:9" x14ac:dyDescent="0.2">
      <c r="E837" s="130" t="s">
        <v>334</v>
      </c>
      <c r="G837" s="177">
        <v>19901030</v>
      </c>
      <c r="I837" s="132">
        <v>18000</v>
      </c>
    </row>
    <row r="838" spans="1:9" x14ac:dyDescent="0.2">
      <c r="F838" s="130" t="s">
        <v>1391</v>
      </c>
    </row>
    <row r="840" spans="1:9" x14ac:dyDescent="0.2">
      <c r="A840" s="130" t="s">
        <v>651</v>
      </c>
      <c r="B840" s="130" t="s">
        <v>650</v>
      </c>
      <c r="C840" s="131" t="s">
        <v>1390</v>
      </c>
      <c r="D840" s="130" t="s">
        <v>418</v>
      </c>
      <c r="G840" s="177">
        <v>50214990</v>
      </c>
      <c r="H840" s="132">
        <v>21000</v>
      </c>
    </row>
    <row r="841" spans="1:9" x14ac:dyDescent="0.2">
      <c r="E841" s="130" t="s">
        <v>334</v>
      </c>
      <c r="G841" s="177">
        <v>19901030</v>
      </c>
      <c r="I841" s="132">
        <v>21000</v>
      </c>
    </row>
    <row r="842" spans="1:9" x14ac:dyDescent="0.2">
      <c r="F842" s="130" t="s">
        <v>1389</v>
      </c>
    </row>
    <row r="844" spans="1:9" x14ac:dyDescent="0.2">
      <c r="A844" s="130" t="s">
        <v>651</v>
      </c>
      <c r="B844" s="130" t="s">
        <v>650</v>
      </c>
      <c r="C844" s="131" t="s">
        <v>1388</v>
      </c>
      <c r="D844" s="130" t="s">
        <v>418</v>
      </c>
      <c r="G844" s="177">
        <v>50214990</v>
      </c>
      <c r="H844" s="132">
        <v>303000</v>
      </c>
    </row>
    <row r="845" spans="1:9" x14ac:dyDescent="0.2">
      <c r="E845" s="130" t="s">
        <v>334</v>
      </c>
      <c r="G845" s="177">
        <v>19901030</v>
      </c>
      <c r="I845" s="132">
        <v>303000</v>
      </c>
    </row>
    <row r="846" spans="1:9" x14ac:dyDescent="0.2">
      <c r="F846" s="130" t="s">
        <v>1387</v>
      </c>
    </row>
    <row r="848" spans="1:9" x14ac:dyDescent="0.2">
      <c r="A848" s="130" t="s">
        <v>651</v>
      </c>
      <c r="B848" s="130" t="s">
        <v>650</v>
      </c>
      <c r="C848" s="131" t="s">
        <v>1386</v>
      </c>
      <c r="D848" s="130" t="s">
        <v>418</v>
      </c>
      <c r="G848" s="177">
        <v>50214990</v>
      </c>
      <c r="H848" s="132">
        <v>4941000</v>
      </c>
    </row>
    <row r="849" spans="1:9" x14ac:dyDescent="0.2">
      <c r="E849" s="130" t="s">
        <v>334</v>
      </c>
      <c r="G849" s="177">
        <v>19901030</v>
      </c>
      <c r="I849" s="132">
        <v>4941000</v>
      </c>
    </row>
    <row r="850" spans="1:9" x14ac:dyDescent="0.2">
      <c r="F850" s="130" t="s">
        <v>1385</v>
      </c>
    </row>
    <row r="852" spans="1:9" x14ac:dyDescent="0.2">
      <c r="A852" s="130" t="s">
        <v>651</v>
      </c>
      <c r="B852" s="130" t="s">
        <v>650</v>
      </c>
      <c r="C852" s="131" t="s">
        <v>1384</v>
      </c>
      <c r="D852" s="130" t="s">
        <v>358</v>
      </c>
      <c r="G852" s="177">
        <v>30101010</v>
      </c>
      <c r="H852" s="132">
        <v>30000</v>
      </c>
    </row>
    <row r="853" spans="1:9" x14ac:dyDescent="0.2">
      <c r="E853" s="130" t="s">
        <v>334</v>
      </c>
      <c r="G853" s="177">
        <v>19901030</v>
      </c>
      <c r="I853" s="132">
        <v>30000</v>
      </c>
    </row>
    <row r="854" spans="1:9" x14ac:dyDescent="0.2">
      <c r="F854" s="130" t="s">
        <v>1383</v>
      </c>
    </row>
    <row r="856" spans="1:9" x14ac:dyDescent="0.2">
      <c r="A856" s="130" t="s">
        <v>651</v>
      </c>
      <c r="B856" s="130" t="s">
        <v>650</v>
      </c>
      <c r="C856" s="131" t="s">
        <v>1382</v>
      </c>
      <c r="D856" s="130" t="s">
        <v>358</v>
      </c>
      <c r="G856" s="177">
        <v>30101010</v>
      </c>
      <c r="H856" s="132">
        <v>42000</v>
      </c>
    </row>
    <row r="857" spans="1:9" x14ac:dyDescent="0.2">
      <c r="E857" s="130" t="s">
        <v>334</v>
      </c>
      <c r="G857" s="177">
        <v>19901030</v>
      </c>
      <c r="I857" s="132">
        <v>42000</v>
      </c>
    </row>
    <row r="858" spans="1:9" x14ac:dyDescent="0.2">
      <c r="F858" s="130" t="s">
        <v>1381</v>
      </c>
    </row>
    <row r="860" spans="1:9" x14ac:dyDescent="0.2">
      <c r="A860" s="130" t="s">
        <v>651</v>
      </c>
      <c r="B860" s="130" t="s">
        <v>650</v>
      </c>
      <c r="C860" s="131" t="s">
        <v>1380</v>
      </c>
      <c r="D860" s="130" t="s">
        <v>418</v>
      </c>
      <c r="G860" s="177">
        <v>50214990</v>
      </c>
      <c r="H860" s="132">
        <v>45000</v>
      </c>
    </row>
    <row r="861" spans="1:9" x14ac:dyDescent="0.2">
      <c r="E861" s="130" t="s">
        <v>334</v>
      </c>
      <c r="G861" s="177">
        <v>19901030</v>
      </c>
      <c r="I861" s="132">
        <v>45000</v>
      </c>
    </row>
    <row r="862" spans="1:9" x14ac:dyDescent="0.2">
      <c r="F862" s="130" t="s">
        <v>1379</v>
      </c>
    </row>
    <row r="864" spans="1:9" x14ac:dyDescent="0.2">
      <c r="A864" s="130" t="s">
        <v>651</v>
      </c>
      <c r="B864" s="130" t="s">
        <v>650</v>
      </c>
      <c r="C864" s="131" t="s">
        <v>1378</v>
      </c>
      <c r="D864" s="130" t="s">
        <v>418</v>
      </c>
      <c r="G864" s="177">
        <v>50214990</v>
      </c>
      <c r="H864" s="132">
        <v>435000</v>
      </c>
    </row>
    <row r="865" spans="1:9" x14ac:dyDescent="0.2">
      <c r="E865" s="130" t="s">
        <v>334</v>
      </c>
      <c r="G865" s="177">
        <v>19901030</v>
      </c>
      <c r="I865" s="132">
        <v>435000</v>
      </c>
    </row>
    <row r="866" spans="1:9" x14ac:dyDescent="0.2">
      <c r="F866" s="130" t="s">
        <v>1377</v>
      </c>
    </row>
    <row r="868" spans="1:9" x14ac:dyDescent="0.2">
      <c r="A868" s="130" t="s">
        <v>651</v>
      </c>
      <c r="B868" s="130" t="s">
        <v>650</v>
      </c>
      <c r="C868" s="131" t="s">
        <v>1376</v>
      </c>
      <c r="D868" s="130" t="s">
        <v>418</v>
      </c>
      <c r="G868" s="177">
        <v>50214990</v>
      </c>
      <c r="H868" s="132">
        <v>9699000</v>
      </c>
    </row>
    <row r="869" spans="1:9" x14ac:dyDescent="0.2">
      <c r="E869" s="130" t="s">
        <v>334</v>
      </c>
      <c r="G869" s="177">
        <v>19901030</v>
      </c>
      <c r="I869" s="132">
        <v>9699000</v>
      </c>
    </row>
    <row r="870" spans="1:9" x14ac:dyDescent="0.2">
      <c r="F870" s="130" t="s">
        <v>1375</v>
      </c>
    </row>
    <row r="872" spans="1:9" x14ac:dyDescent="0.2">
      <c r="A872" s="130" t="s">
        <v>651</v>
      </c>
      <c r="B872" s="130" t="s">
        <v>650</v>
      </c>
      <c r="C872" s="131" t="s">
        <v>1374</v>
      </c>
      <c r="D872" s="130" t="s">
        <v>358</v>
      </c>
      <c r="G872" s="177">
        <v>30101010</v>
      </c>
      <c r="H872" s="132">
        <v>563625</v>
      </c>
    </row>
    <row r="873" spans="1:9" x14ac:dyDescent="0.2">
      <c r="E873" s="130" t="s">
        <v>334</v>
      </c>
      <c r="G873" s="177">
        <v>19901030</v>
      </c>
      <c r="I873" s="132">
        <v>563625</v>
      </c>
    </row>
    <row r="874" spans="1:9" x14ac:dyDescent="0.2">
      <c r="F874" s="130" t="s">
        <v>1373</v>
      </c>
    </row>
    <row r="876" spans="1:9" x14ac:dyDescent="0.2">
      <c r="A876" s="130" t="s">
        <v>651</v>
      </c>
      <c r="B876" s="130" t="s">
        <v>650</v>
      </c>
      <c r="C876" s="131" t="s">
        <v>1372</v>
      </c>
      <c r="D876" s="130" t="s">
        <v>358</v>
      </c>
      <c r="G876" s="177">
        <v>30101010</v>
      </c>
      <c r="H876" s="132">
        <v>57300</v>
      </c>
    </row>
    <row r="877" spans="1:9" x14ac:dyDescent="0.2">
      <c r="E877" s="130" t="s">
        <v>334</v>
      </c>
      <c r="G877" s="177">
        <v>19901030</v>
      </c>
      <c r="I877" s="132">
        <v>57300</v>
      </c>
    </row>
    <row r="878" spans="1:9" x14ac:dyDescent="0.2">
      <c r="F878" s="130" t="s">
        <v>1371</v>
      </c>
    </row>
    <row r="880" spans="1:9" x14ac:dyDescent="0.2">
      <c r="A880" s="130" t="s">
        <v>651</v>
      </c>
      <c r="B880" s="130" t="s">
        <v>650</v>
      </c>
      <c r="C880" s="131" t="s">
        <v>1370</v>
      </c>
      <c r="D880" s="130" t="s">
        <v>358</v>
      </c>
      <c r="G880" s="177">
        <v>30101010</v>
      </c>
      <c r="H880" s="132">
        <v>24300</v>
      </c>
    </row>
    <row r="881" spans="1:9" x14ac:dyDescent="0.2">
      <c r="E881" s="130" t="s">
        <v>334</v>
      </c>
      <c r="G881" s="177">
        <v>19901030</v>
      </c>
      <c r="I881" s="132">
        <v>24300</v>
      </c>
    </row>
    <row r="882" spans="1:9" x14ac:dyDescent="0.2">
      <c r="F882" s="130" t="s">
        <v>1369</v>
      </c>
    </row>
    <row r="884" spans="1:9" x14ac:dyDescent="0.2">
      <c r="A884" s="130" t="s">
        <v>651</v>
      </c>
      <c r="B884" s="130" t="s">
        <v>650</v>
      </c>
      <c r="C884" s="131" t="s">
        <v>1368</v>
      </c>
      <c r="D884" s="130" t="s">
        <v>418</v>
      </c>
      <c r="G884" s="177">
        <v>50214990</v>
      </c>
      <c r="H884" s="132">
        <v>110000</v>
      </c>
    </row>
    <row r="885" spans="1:9" x14ac:dyDescent="0.2">
      <c r="E885" s="130" t="s">
        <v>334</v>
      </c>
      <c r="G885" s="177">
        <v>19901030</v>
      </c>
      <c r="I885" s="132">
        <v>110000</v>
      </c>
    </row>
    <row r="886" spans="1:9" x14ac:dyDescent="0.2">
      <c r="F886" s="130" t="s">
        <v>1367</v>
      </c>
    </row>
    <row r="888" spans="1:9" x14ac:dyDescent="0.2">
      <c r="A888" s="130" t="s">
        <v>651</v>
      </c>
      <c r="B888" s="130" t="s">
        <v>650</v>
      </c>
      <c r="C888" s="131" t="s">
        <v>1366</v>
      </c>
      <c r="D888" s="130" t="s">
        <v>418</v>
      </c>
      <c r="G888" s="177">
        <v>50214990</v>
      </c>
      <c r="H888" s="132">
        <v>1782000</v>
      </c>
    </row>
    <row r="889" spans="1:9" x14ac:dyDescent="0.2">
      <c r="E889" s="130" t="s">
        <v>334</v>
      </c>
      <c r="G889" s="177">
        <v>19901030</v>
      </c>
      <c r="I889" s="132">
        <v>1782000</v>
      </c>
    </row>
    <row r="890" spans="1:9" x14ac:dyDescent="0.2">
      <c r="F890" s="130" t="s">
        <v>1365</v>
      </c>
    </row>
    <row r="893" spans="1:9" x14ac:dyDescent="0.2">
      <c r="C893" s="134" t="s">
        <v>303</v>
      </c>
      <c r="E893" s="132">
        <v>209326702.68000001</v>
      </c>
      <c r="F893" s="132">
        <v>209326702.68000001</v>
      </c>
    </row>
    <row r="898" spans="1:7" x14ac:dyDescent="0.2">
      <c r="D898" s="135" t="s">
        <v>428</v>
      </c>
    </row>
    <row r="901" spans="1:7" x14ac:dyDescent="0.2">
      <c r="F901" s="136" t="s">
        <v>292</v>
      </c>
    </row>
    <row r="902" spans="1:7" x14ac:dyDescent="0.2">
      <c r="F902" s="131" t="s">
        <v>294</v>
      </c>
    </row>
    <row r="904" spans="1:7" x14ac:dyDescent="0.2">
      <c r="F904" s="131" t="s">
        <v>429</v>
      </c>
    </row>
    <row r="906" spans="1:7" x14ac:dyDescent="0.2">
      <c r="A906" s="137" t="s">
        <v>1364</v>
      </c>
      <c r="G906" s="138" t="s">
        <v>431</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172"/>
  <sheetViews>
    <sheetView workbookViewId="0"/>
  </sheetViews>
  <sheetFormatPr defaultRowHeight="12.75" x14ac:dyDescent="0.2"/>
  <cols>
    <col min="1" max="256" width="11.42578125" style="126" customWidth="1"/>
    <col min="257" max="16384" width="9.140625" style="126"/>
  </cols>
  <sheetData>
    <row r="4" spans="4:7" ht="15" x14ac:dyDescent="0.2">
      <c r="D4" s="125" t="s">
        <v>307</v>
      </c>
    </row>
    <row r="6" spans="4:7" x14ac:dyDescent="0.2">
      <c r="D6" s="127" t="s">
        <v>308</v>
      </c>
    </row>
    <row r="7" spans="4:7" x14ac:dyDescent="0.2">
      <c r="D7" s="128" t="s">
        <v>309</v>
      </c>
    </row>
    <row r="10" spans="4:7" ht="18" x14ac:dyDescent="0.2">
      <c r="D10" s="129" t="s">
        <v>745</v>
      </c>
    </row>
    <row r="12" spans="4:7" x14ac:dyDescent="0.2">
      <c r="D12" s="128" t="s">
        <v>744</v>
      </c>
    </row>
    <row r="15" spans="4:7" x14ac:dyDescent="0.2">
      <c r="G15" s="178" t="s">
        <v>743</v>
      </c>
    </row>
    <row r="16" spans="4:7" x14ac:dyDescent="0.2">
      <c r="E16" s="128" t="s">
        <v>313</v>
      </c>
    </row>
    <row r="17" spans="1:9" x14ac:dyDescent="0.2">
      <c r="A17" s="128" t="s">
        <v>742</v>
      </c>
      <c r="C17" s="128" t="s">
        <v>741</v>
      </c>
      <c r="D17" s="128" t="s">
        <v>740</v>
      </c>
      <c r="F17" s="128" t="s">
        <v>315</v>
      </c>
      <c r="G17" s="128" t="s">
        <v>316</v>
      </c>
    </row>
    <row r="19" spans="1:9" x14ac:dyDescent="0.2">
      <c r="A19" s="130" t="s">
        <v>651</v>
      </c>
      <c r="B19" s="130" t="s">
        <v>735</v>
      </c>
      <c r="C19" s="131" t="s">
        <v>2253</v>
      </c>
      <c r="D19" s="130" t="s">
        <v>394</v>
      </c>
      <c r="G19" s="177">
        <v>50201010</v>
      </c>
      <c r="H19" s="132">
        <v>64410</v>
      </c>
    </row>
    <row r="20" spans="1:9" x14ac:dyDescent="0.2">
      <c r="E20" s="130" t="s">
        <v>322</v>
      </c>
      <c r="G20" s="177">
        <v>10104040</v>
      </c>
      <c r="I20" s="132">
        <v>64410</v>
      </c>
    </row>
    <row r="21" spans="1:9" x14ac:dyDescent="0.2">
      <c r="F21" s="130" t="s">
        <v>2252</v>
      </c>
    </row>
    <row r="23" spans="1:9" x14ac:dyDescent="0.2">
      <c r="A23" s="130" t="s">
        <v>651</v>
      </c>
      <c r="B23" s="130" t="s">
        <v>735</v>
      </c>
      <c r="C23" s="131" t="s">
        <v>2251</v>
      </c>
      <c r="D23" s="130" t="s">
        <v>842</v>
      </c>
      <c r="G23" s="177">
        <v>50299990</v>
      </c>
      <c r="H23" s="132">
        <v>12146</v>
      </c>
    </row>
    <row r="24" spans="1:9" x14ac:dyDescent="0.2">
      <c r="E24" s="130" t="s">
        <v>322</v>
      </c>
      <c r="G24" s="177">
        <v>10104040</v>
      </c>
      <c r="I24" s="132">
        <v>12146</v>
      </c>
    </row>
    <row r="25" spans="1:9" x14ac:dyDescent="0.2">
      <c r="F25" s="130" t="s">
        <v>2250</v>
      </c>
    </row>
    <row r="27" spans="1:9" x14ac:dyDescent="0.2">
      <c r="A27" s="130" t="s">
        <v>651</v>
      </c>
      <c r="B27" s="130" t="s">
        <v>735</v>
      </c>
      <c r="C27" s="131" t="s">
        <v>2249</v>
      </c>
      <c r="D27" s="130" t="s">
        <v>872</v>
      </c>
      <c r="G27" s="177">
        <v>50205020</v>
      </c>
      <c r="H27" s="132">
        <v>3000</v>
      </c>
    </row>
    <row r="28" spans="1:9" x14ac:dyDescent="0.2">
      <c r="E28" s="130" t="s">
        <v>322</v>
      </c>
      <c r="G28" s="177">
        <v>10104040</v>
      </c>
      <c r="I28" s="132">
        <v>3000</v>
      </c>
    </row>
    <row r="29" spans="1:9" x14ac:dyDescent="0.2">
      <c r="F29" s="130" t="s">
        <v>2248</v>
      </c>
    </row>
    <row r="31" spans="1:9" x14ac:dyDescent="0.2">
      <c r="A31" s="130" t="s">
        <v>651</v>
      </c>
      <c r="B31" s="130" t="s">
        <v>735</v>
      </c>
      <c r="C31" s="131" t="s">
        <v>2247</v>
      </c>
      <c r="D31" s="130" t="s">
        <v>843</v>
      </c>
      <c r="G31" s="177">
        <v>50203010</v>
      </c>
      <c r="H31" s="132">
        <v>45862.5</v>
      </c>
    </row>
    <row r="32" spans="1:9" x14ac:dyDescent="0.2">
      <c r="E32" s="130" t="s">
        <v>322</v>
      </c>
      <c r="G32" s="177">
        <v>10104040</v>
      </c>
      <c r="I32" s="132">
        <v>43405.58</v>
      </c>
    </row>
    <row r="33" spans="1:9" x14ac:dyDescent="0.2">
      <c r="E33" s="130" t="s">
        <v>847</v>
      </c>
      <c r="G33" s="177">
        <v>20201010</v>
      </c>
      <c r="I33" s="132">
        <v>2456.92</v>
      </c>
    </row>
    <row r="34" spans="1:9" x14ac:dyDescent="0.2">
      <c r="F34" s="130" t="s">
        <v>2246</v>
      </c>
    </row>
    <row r="36" spans="1:9" x14ac:dyDescent="0.2">
      <c r="A36" s="130" t="s">
        <v>651</v>
      </c>
      <c r="B36" s="130" t="s">
        <v>735</v>
      </c>
      <c r="C36" s="131" t="s">
        <v>2245</v>
      </c>
      <c r="D36" s="130" t="s">
        <v>2244</v>
      </c>
      <c r="G36" s="177">
        <v>50102070</v>
      </c>
      <c r="H36" s="132">
        <v>4500</v>
      </c>
    </row>
    <row r="37" spans="1:9" x14ac:dyDescent="0.2">
      <c r="E37" s="130" t="s">
        <v>322</v>
      </c>
      <c r="G37" s="177">
        <v>10104040</v>
      </c>
      <c r="I37" s="132">
        <v>4500</v>
      </c>
    </row>
    <row r="38" spans="1:9" x14ac:dyDescent="0.2">
      <c r="F38" s="130" t="s">
        <v>2243</v>
      </c>
    </row>
    <row r="40" spans="1:9" x14ac:dyDescent="0.2">
      <c r="A40" s="130" t="s">
        <v>651</v>
      </c>
      <c r="B40" s="130" t="s">
        <v>735</v>
      </c>
      <c r="C40" s="131" t="s">
        <v>2242</v>
      </c>
      <c r="D40" s="130" t="s">
        <v>356</v>
      </c>
      <c r="G40" s="177">
        <v>29999990</v>
      </c>
      <c r="H40" s="132">
        <v>14500</v>
      </c>
    </row>
    <row r="41" spans="1:9" x14ac:dyDescent="0.2">
      <c r="E41" s="130" t="s">
        <v>322</v>
      </c>
      <c r="G41" s="177">
        <v>10104040</v>
      </c>
      <c r="I41" s="132">
        <v>14500</v>
      </c>
    </row>
    <row r="42" spans="1:9" x14ac:dyDescent="0.2">
      <c r="F42" s="130" t="s">
        <v>2241</v>
      </c>
    </row>
    <row r="44" spans="1:9" x14ac:dyDescent="0.2">
      <c r="A44" s="130" t="s">
        <v>651</v>
      </c>
      <c r="B44" s="130" t="s">
        <v>735</v>
      </c>
      <c r="C44" s="131" t="s">
        <v>2240</v>
      </c>
      <c r="D44" s="130" t="s">
        <v>356</v>
      </c>
      <c r="G44" s="177">
        <v>29999990</v>
      </c>
      <c r="H44" s="132">
        <v>16485.04</v>
      </c>
    </row>
    <row r="45" spans="1:9" x14ac:dyDescent="0.2">
      <c r="E45" s="130" t="s">
        <v>322</v>
      </c>
      <c r="G45" s="177">
        <v>10104040</v>
      </c>
      <c r="I45" s="132">
        <v>16485.04</v>
      </c>
    </row>
    <row r="46" spans="1:9" x14ac:dyDescent="0.2">
      <c r="F46" s="130" t="s">
        <v>2239</v>
      </c>
    </row>
    <row r="48" spans="1:9" x14ac:dyDescent="0.2">
      <c r="A48" s="130" t="s">
        <v>651</v>
      </c>
      <c r="B48" s="130" t="s">
        <v>735</v>
      </c>
      <c r="C48" s="131" t="s">
        <v>2238</v>
      </c>
      <c r="D48" s="130" t="s">
        <v>354</v>
      </c>
      <c r="G48" s="177">
        <v>20201040</v>
      </c>
      <c r="H48" s="132">
        <v>70763.89</v>
      </c>
    </row>
    <row r="49" spans="1:9" x14ac:dyDescent="0.2">
      <c r="D49" s="130" t="s">
        <v>1862</v>
      </c>
      <c r="G49" s="177">
        <v>50103030</v>
      </c>
      <c r="H49" s="132">
        <v>70764.92</v>
      </c>
    </row>
    <row r="50" spans="1:9" x14ac:dyDescent="0.2">
      <c r="E50" s="130" t="s">
        <v>322</v>
      </c>
      <c r="G50" s="177">
        <v>10104040</v>
      </c>
      <c r="I50" s="132">
        <v>141528.81</v>
      </c>
    </row>
    <row r="51" spans="1:9" x14ac:dyDescent="0.2">
      <c r="F51" s="130" t="s">
        <v>2237</v>
      </c>
    </row>
    <row r="53" spans="1:9" x14ac:dyDescent="0.2">
      <c r="A53" s="130" t="s">
        <v>651</v>
      </c>
      <c r="B53" s="130" t="s">
        <v>735</v>
      </c>
      <c r="C53" s="131" t="s">
        <v>2236</v>
      </c>
      <c r="D53" s="130" t="s">
        <v>354</v>
      </c>
      <c r="G53" s="177">
        <v>20201040</v>
      </c>
      <c r="H53" s="132">
        <v>181185.93</v>
      </c>
    </row>
    <row r="54" spans="1:9" x14ac:dyDescent="0.2">
      <c r="E54" s="130" t="s">
        <v>322</v>
      </c>
      <c r="G54" s="177">
        <v>10104040</v>
      </c>
      <c r="I54" s="132">
        <v>181185.93</v>
      </c>
    </row>
    <row r="55" spans="1:9" x14ac:dyDescent="0.2">
      <c r="F55" s="130" t="s">
        <v>2235</v>
      </c>
    </row>
    <row r="57" spans="1:9" x14ac:dyDescent="0.2">
      <c r="A57" s="130" t="s">
        <v>651</v>
      </c>
      <c r="B57" s="130" t="s">
        <v>735</v>
      </c>
      <c r="C57" s="131" t="s">
        <v>2234</v>
      </c>
      <c r="D57" s="130" t="s">
        <v>1831</v>
      </c>
      <c r="G57" s="177">
        <v>20201030</v>
      </c>
      <c r="H57" s="132">
        <v>16800</v>
      </c>
    </row>
    <row r="58" spans="1:9" x14ac:dyDescent="0.2">
      <c r="E58" s="130" t="s">
        <v>322</v>
      </c>
      <c r="G58" s="177">
        <v>10104040</v>
      </c>
      <c r="I58" s="132">
        <v>16800</v>
      </c>
    </row>
    <row r="59" spans="1:9" x14ac:dyDescent="0.2">
      <c r="F59" s="130" t="s">
        <v>2233</v>
      </c>
    </row>
    <row r="61" spans="1:9" x14ac:dyDescent="0.2">
      <c r="A61" s="130" t="s">
        <v>651</v>
      </c>
      <c r="B61" s="130" t="s">
        <v>735</v>
      </c>
      <c r="C61" s="131" t="s">
        <v>2232</v>
      </c>
      <c r="D61" s="130" t="s">
        <v>1831</v>
      </c>
      <c r="G61" s="177">
        <v>20201030</v>
      </c>
      <c r="H61" s="132">
        <v>10000</v>
      </c>
    </row>
    <row r="62" spans="1:9" x14ac:dyDescent="0.2">
      <c r="D62" s="130" t="s">
        <v>1831</v>
      </c>
      <c r="G62" s="177">
        <v>20201030</v>
      </c>
      <c r="H62" s="132">
        <v>6660.01</v>
      </c>
    </row>
    <row r="63" spans="1:9" x14ac:dyDescent="0.2">
      <c r="D63" s="130" t="s">
        <v>1830</v>
      </c>
      <c r="G63" s="177">
        <v>50103020</v>
      </c>
      <c r="H63" s="132">
        <v>1800</v>
      </c>
    </row>
    <row r="64" spans="1:9" x14ac:dyDescent="0.2">
      <c r="E64" s="130" t="s">
        <v>322</v>
      </c>
      <c r="G64" s="177">
        <v>10104040</v>
      </c>
      <c r="I64" s="132">
        <v>18460.009999999998</v>
      </c>
    </row>
    <row r="65" spans="1:9" x14ac:dyDescent="0.2">
      <c r="F65" s="130" t="s">
        <v>2231</v>
      </c>
    </row>
    <row r="67" spans="1:9" x14ac:dyDescent="0.2">
      <c r="A67" s="130" t="s">
        <v>651</v>
      </c>
      <c r="B67" s="130" t="s">
        <v>735</v>
      </c>
      <c r="C67" s="131" t="s">
        <v>2230</v>
      </c>
      <c r="D67" s="130" t="s">
        <v>354</v>
      </c>
      <c r="G67" s="177">
        <v>20201040</v>
      </c>
      <c r="H67" s="132">
        <v>16946.099999999999</v>
      </c>
    </row>
    <row r="68" spans="1:9" x14ac:dyDescent="0.2">
      <c r="E68" s="130" t="s">
        <v>322</v>
      </c>
      <c r="G68" s="177">
        <v>10104040</v>
      </c>
      <c r="I68" s="132">
        <v>16946.099999999999</v>
      </c>
    </row>
    <row r="69" spans="1:9" x14ac:dyDescent="0.2">
      <c r="F69" s="130" t="s">
        <v>2229</v>
      </c>
    </row>
    <row r="71" spans="1:9" x14ac:dyDescent="0.2">
      <c r="A71" s="130" t="s">
        <v>651</v>
      </c>
      <c r="B71" s="130" t="s">
        <v>735</v>
      </c>
      <c r="C71" s="131" t="s">
        <v>2228</v>
      </c>
      <c r="D71" s="130" t="s">
        <v>1831</v>
      </c>
      <c r="G71" s="177">
        <v>20201030</v>
      </c>
      <c r="H71" s="132">
        <v>77850</v>
      </c>
    </row>
    <row r="72" spans="1:9" x14ac:dyDescent="0.2">
      <c r="E72" s="130" t="s">
        <v>322</v>
      </c>
      <c r="G72" s="177">
        <v>10104040</v>
      </c>
      <c r="I72" s="132">
        <v>77850</v>
      </c>
    </row>
    <row r="73" spans="1:9" x14ac:dyDescent="0.2">
      <c r="F73" s="130" t="s">
        <v>2227</v>
      </c>
    </row>
    <row r="75" spans="1:9" x14ac:dyDescent="0.2">
      <c r="A75" s="130" t="s">
        <v>651</v>
      </c>
      <c r="B75" s="130" t="s">
        <v>735</v>
      </c>
      <c r="C75" s="131" t="s">
        <v>2226</v>
      </c>
      <c r="D75" s="130" t="s">
        <v>1831</v>
      </c>
      <c r="G75" s="177">
        <v>20201030</v>
      </c>
      <c r="H75" s="132">
        <v>128944.3</v>
      </c>
    </row>
    <row r="76" spans="1:9" x14ac:dyDescent="0.2">
      <c r="D76" s="130" t="s">
        <v>1831</v>
      </c>
      <c r="G76" s="177">
        <v>20201030</v>
      </c>
      <c r="H76" s="132">
        <v>273181.93</v>
      </c>
    </row>
    <row r="77" spans="1:9" x14ac:dyDescent="0.2">
      <c r="D77" s="130" t="s">
        <v>1831</v>
      </c>
      <c r="G77" s="177">
        <v>20201030</v>
      </c>
      <c r="H77" s="132">
        <v>20603.150000000001</v>
      </c>
    </row>
    <row r="78" spans="1:9" x14ac:dyDescent="0.2">
      <c r="D78" s="130" t="s">
        <v>1830</v>
      </c>
      <c r="G78" s="177">
        <v>50103020</v>
      </c>
      <c r="H78" s="132">
        <v>14000</v>
      </c>
    </row>
    <row r="79" spans="1:9" x14ac:dyDescent="0.2">
      <c r="E79" s="130" t="s">
        <v>322</v>
      </c>
      <c r="G79" s="177">
        <v>10104040</v>
      </c>
      <c r="I79" s="132">
        <v>436729.38</v>
      </c>
    </row>
    <row r="80" spans="1:9" x14ac:dyDescent="0.2">
      <c r="F80" s="130" t="s">
        <v>2225</v>
      </c>
    </row>
    <row r="82" spans="1:9" x14ac:dyDescent="0.2">
      <c r="A82" s="130" t="s">
        <v>651</v>
      </c>
      <c r="B82" s="130" t="s">
        <v>732</v>
      </c>
      <c r="C82" s="131" t="s">
        <v>2224</v>
      </c>
      <c r="D82" s="130" t="s">
        <v>354</v>
      </c>
      <c r="G82" s="177">
        <v>20201040</v>
      </c>
      <c r="H82" s="132">
        <v>5771.67</v>
      </c>
    </row>
    <row r="83" spans="1:9" x14ac:dyDescent="0.2">
      <c r="E83" s="130" t="s">
        <v>322</v>
      </c>
      <c r="G83" s="177">
        <v>10104040</v>
      </c>
      <c r="I83" s="132">
        <v>5771.67</v>
      </c>
    </row>
    <row r="84" spans="1:9" x14ac:dyDescent="0.2">
      <c r="F84" s="130" t="s">
        <v>2223</v>
      </c>
    </row>
    <row r="86" spans="1:9" x14ac:dyDescent="0.2">
      <c r="A86" s="130" t="s">
        <v>651</v>
      </c>
      <c r="B86" s="130" t="s">
        <v>732</v>
      </c>
      <c r="C86" s="131" t="s">
        <v>2222</v>
      </c>
      <c r="D86" s="130" t="s">
        <v>356</v>
      </c>
      <c r="G86" s="177">
        <v>29999990</v>
      </c>
      <c r="H86" s="132">
        <v>3640</v>
      </c>
    </row>
    <row r="87" spans="1:9" x14ac:dyDescent="0.2">
      <c r="E87" s="130" t="s">
        <v>322</v>
      </c>
      <c r="G87" s="177">
        <v>10104040</v>
      </c>
      <c r="I87" s="132">
        <v>3640</v>
      </c>
    </row>
    <row r="88" spans="1:9" x14ac:dyDescent="0.2">
      <c r="F88" s="130" t="s">
        <v>2221</v>
      </c>
    </row>
    <row r="90" spans="1:9" x14ac:dyDescent="0.2">
      <c r="A90" s="130" t="s">
        <v>651</v>
      </c>
      <c r="B90" s="130" t="s">
        <v>732</v>
      </c>
      <c r="C90" s="131" t="s">
        <v>2220</v>
      </c>
      <c r="D90" s="130" t="s">
        <v>394</v>
      </c>
      <c r="G90" s="177">
        <v>50201010</v>
      </c>
      <c r="H90" s="132">
        <v>21790</v>
      </c>
    </row>
    <row r="91" spans="1:9" x14ac:dyDescent="0.2">
      <c r="E91" s="130" t="s">
        <v>322</v>
      </c>
      <c r="G91" s="177">
        <v>10104040</v>
      </c>
      <c r="I91" s="132">
        <v>21790</v>
      </c>
    </row>
    <row r="92" spans="1:9" x14ac:dyDescent="0.2">
      <c r="F92" s="130" t="s">
        <v>2219</v>
      </c>
    </row>
    <row r="94" spans="1:9" x14ac:dyDescent="0.2">
      <c r="A94" s="130" t="s">
        <v>651</v>
      </c>
      <c r="B94" s="130" t="s">
        <v>732</v>
      </c>
      <c r="C94" s="131" t="s">
        <v>2218</v>
      </c>
      <c r="D94" s="130" t="s">
        <v>394</v>
      </c>
      <c r="G94" s="177">
        <v>50201010</v>
      </c>
      <c r="H94" s="132">
        <v>32240</v>
      </c>
    </row>
    <row r="95" spans="1:9" x14ac:dyDescent="0.2">
      <c r="E95" s="130" t="s">
        <v>322</v>
      </c>
      <c r="G95" s="177">
        <v>10104040</v>
      </c>
      <c r="I95" s="132">
        <v>32240</v>
      </c>
    </row>
    <row r="96" spans="1:9" x14ac:dyDescent="0.2">
      <c r="F96" s="130" t="s">
        <v>2217</v>
      </c>
    </row>
    <row r="98" spans="1:9" x14ac:dyDescent="0.2">
      <c r="A98" s="130" t="s">
        <v>651</v>
      </c>
      <c r="B98" s="130" t="s">
        <v>732</v>
      </c>
      <c r="C98" s="131" t="s">
        <v>2216</v>
      </c>
      <c r="D98" s="130" t="s">
        <v>356</v>
      </c>
      <c r="G98" s="177">
        <v>29999990</v>
      </c>
      <c r="H98" s="132">
        <v>390</v>
      </c>
    </row>
    <row r="99" spans="1:9" x14ac:dyDescent="0.2">
      <c r="E99" s="130" t="s">
        <v>322</v>
      </c>
      <c r="G99" s="177">
        <v>10104040</v>
      </c>
      <c r="I99" s="132">
        <v>390</v>
      </c>
    </row>
    <row r="100" spans="1:9" x14ac:dyDescent="0.2">
      <c r="F100" s="130" t="s">
        <v>2215</v>
      </c>
    </row>
    <row r="102" spans="1:9" x14ac:dyDescent="0.2">
      <c r="A102" s="130" t="s">
        <v>651</v>
      </c>
      <c r="B102" s="130" t="s">
        <v>729</v>
      </c>
      <c r="C102" s="131" t="s">
        <v>2214</v>
      </c>
      <c r="D102" s="130" t="s">
        <v>1190</v>
      </c>
      <c r="G102" s="177">
        <v>50102990</v>
      </c>
      <c r="H102" s="132">
        <v>57490.5</v>
      </c>
    </row>
    <row r="103" spans="1:9" x14ac:dyDescent="0.2">
      <c r="E103" s="130" t="s">
        <v>322</v>
      </c>
      <c r="G103" s="177">
        <v>10104040</v>
      </c>
      <c r="I103" s="132">
        <v>57490.5</v>
      </c>
    </row>
    <row r="104" spans="1:9" x14ac:dyDescent="0.2">
      <c r="F104" s="130" t="s">
        <v>2213</v>
      </c>
    </row>
    <row r="106" spans="1:9" x14ac:dyDescent="0.2">
      <c r="A106" s="130" t="s">
        <v>651</v>
      </c>
      <c r="B106" s="130" t="s">
        <v>729</v>
      </c>
      <c r="C106" s="131" t="s">
        <v>2212</v>
      </c>
      <c r="D106" s="130" t="s">
        <v>843</v>
      </c>
      <c r="G106" s="177">
        <v>50203010</v>
      </c>
      <c r="H106" s="132">
        <v>3330</v>
      </c>
    </row>
    <row r="107" spans="1:9" x14ac:dyDescent="0.2">
      <c r="E107" s="130" t="s">
        <v>322</v>
      </c>
      <c r="G107" s="177">
        <v>10104040</v>
      </c>
      <c r="I107" s="132">
        <v>3330</v>
      </c>
    </row>
    <row r="108" spans="1:9" x14ac:dyDescent="0.2">
      <c r="F108" s="130" t="s">
        <v>2211</v>
      </c>
    </row>
    <row r="110" spans="1:9" x14ac:dyDescent="0.2">
      <c r="A110" s="130" t="s">
        <v>651</v>
      </c>
      <c r="B110" s="130" t="s">
        <v>729</v>
      </c>
      <c r="C110" s="131" t="s">
        <v>2210</v>
      </c>
      <c r="D110" s="130" t="s">
        <v>843</v>
      </c>
      <c r="G110" s="177">
        <v>50203010</v>
      </c>
      <c r="H110" s="132">
        <v>14980</v>
      </c>
    </row>
    <row r="111" spans="1:9" x14ac:dyDescent="0.2">
      <c r="E111" s="130" t="s">
        <v>322</v>
      </c>
      <c r="G111" s="177">
        <v>10104040</v>
      </c>
      <c r="I111" s="132">
        <v>14980</v>
      </c>
    </row>
    <row r="112" spans="1:9" x14ac:dyDescent="0.2">
      <c r="F112" s="130" t="s">
        <v>2209</v>
      </c>
    </row>
    <row r="114" spans="1:9" x14ac:dyDescent="0.2">
      <c r="A114" s="130" t="s">
        <v>651</v>
      </c>
      <c r="B114" s="130" t="s">
        <v>729</v>
      </c>
      <c r="C114" s="131" t="s">
        <v>2208</v>
      </c>
      <c r="D114" s="130" t="s">
        <v>844</v>
      </c>
      <c r="G114" s="177">
        <v>50202010</v>
      </c>
      <c r="H114" s="132">
        <v>65100</v>
      </c>
    </row>
    <row r="115" spans="1:9" x14ac:dyDescent="0.2">
      <c r="E115" s="130" t="s">
        <v>322</v>
      </c>
      <c r="G115" s="177">
        <v>10104040</v>
      </c>
      <c r="I115" s="132">
        <v>61031.25</v>
      </c>
    </row>
    <row r="116" spans="1:9" x14ac:dyDescent="0.2">
      <c r="E116" s="130" t="s">
        <v>847</v>
      </c>
      <c r="G116" s="177">
        <v>20201010</v>
      </c>
      <c r="I116" s="132">
        <v>4068.75</v>
      </c>
    </row>
    <row r="117" spans="1:9" x14ac:dyDescent="0.2">
      <c r="F117" s="130" t="s">
        <v>2207</v>
      </c>
    </row>
    <row r="119" spans="1:9" x14ac:dyDescent="0.2">
      <c r="A119" s="130" t="s">
        <v>651</v>
      </c>
      <c r="B119" s="130" t="s">
        <v>714</v>
      </c>
      <c r="C119" s="131" t="s">
        <v>2206</v>
      </c>
      <c r="D119" s="130" t="s">
        <v>418</v>
      </c>
      <c r="G119" s="177">
        <v>50214990</v>
      </c>
      <c r="H119" s="132">
        <v>130000</v>
      </c>
    </row>
    <row r="120" spans="1:9" x14ac:dyDescent="0.2">
      <c r="E120" s="130" t="s">
        <v>322</v>
      </c>
      <c r="G120" s="177">
        <v>10104040</v>
      </c>
      <c r="I120" s="132">
        <v>130000</v>
      </c>
    </row>
    <row r="121" spans="1:9" x14ac:dyDescent="0.2">
      <c r="F121" s="130" t="s">
        <v>2205</v>
      </c>
    </row>
    <row r="123" spans="1:9" x14ac:dyDescent="0.2">
      <c r="A123" s="130" t="s">
        <v>651</v>
      </c>
      <c r="B123" s="130" t="s">
        <v>714</v>
      </c>
      <c r="C123" s="131" t="s">
        <v>2204</v>
      </c>
      <c r="D123" s="130" t="s">
        <v>394</v>
      </c>
      <c r="G123" s="177">
        <v>50201010</v>
      </c>
      <c r="H123" s="132">
        <v>71963</v>
      </c>
    </row>
    <row r="124" spans="1:9" x14ac:dyDescent="0.2">
      <c r="E124" s="130" t="s">
        <v>322</v>
      </c>
      <c r="G124" s="177">
        <v>10104040</v>
      </c>
      <c r="I124" s="132">
        <v>71963</v>
      </c>
    </row>
    <row r="125" spans="1:9" x14ac:dyDescent="0.2">
      <c r="F125" s="130" t="s">
        <v>2203</v>
      </c>
    </row>
    <row r="127" spans="1:9" x14ac:dyDescent="0.2">
      <c r="A127" s="130" t="s">
        <v>651</v>
      </c>
      <c r="B127" s="130" t="s">
        <v>708</v>
      </c>
      <c r="C127" s="131" t="s">
        <v>2202</v>
      </c>
      <c r="D127" s="130" t="s">
        <v>366</v>
      </c>
      <c r="G127" s="177">
        <v>50102020</v>
      </c>
      <c r="H127" s="132">
        <v>31000</v>
      </c>
    </row>
    <row r="128" spans="1:9" x14ac:dyDescent="0.2">
      <c r="D128" s="130" t="s">
        <v>2201</v>
      </c>
      <c r="G128" s="177">
        <v>50102030</v>
      </c>
      <c r="H128" s="132">
        <v>31000</v>
      </c>
    </row>
    <row r="129" spans="1:9" x14ac:dyDescent="0.2">
      <c r="E129" s="130" t="s">
        <v>322</v>
      </c>
      <c r="G129" s="177">
        <v>10104040</v>
      </c>
      <c r="I129" s="132">
        <v>62000</v>
      </c>
    </row>
    <row r="130" spans="1:9" x14ac:dyDescent="0.2">
      <c r="F130" s="130" t="s">
        <v>2200</v>
      </c>
    </row>
    <row r="132" spans="1:9" x14ac:dyDescent="0.2">
      <c r="A132" s="130" t="s">
        <v>651</v>
      </c>
      <c r="B132" s="130" t="s">
        <v>708</v>
      </c>
      <c r="C132" s="131" t="s">
        <v>2199</v>
      </c>
      <c r="D132" s="130" t="s">
        <v>420</v>
      </c>
      <c r="G132" s="177">
        <v>50216010</v>
      </c>
      <c r="H132" s="132">
        <v>110519.27</v>
      </c>
    </row>
    <row r="133" spans="1:9" x14ac:dyDescent="0.2">
      <c r="E133" s="130" t="s">
        <v>322</v>
      </c>
      <c r="G133" s="177">
        <v>10104040</v>
      </c>
      <c r="I133" s="132">
        <v>110519.27</v>
      </c>
    </row>
    <row r="134" spans="1:9" x14ac:dyDescent="0.2">
      <c r="F134" s="130" t="s">
        <v>2198</v>
      </c>
    </row>
    <row r="136" spans="1:9" x14ac:dyDescent="0.2">
      <c r="A136" s="130" t="s">
        <v>651</v>
      </c>
      <c r="B136" s="130" t="s">
        <v>708</v>
      </c>
      <c r="C136" s="131" t="s">
        <v>2197</v>
      </c>
      <c r="D136" s="130" t="s">
        <v>591</v>
      </c>
      <c r="G136" s="177">
        <v>50210030</v>
      </c>
      <c r="H136" s="132">
        <v>11300</v>
      </c>
    </row>
    <row r="137" spans="1:9" x14ac:dyDescent="0.2">
      <c r="E137" s="130" t="s">
        <v>322</v>
      </c>
      <c r="G137" s="177">
        <v>10104040</v>
      </c>
      <c r="I137" s="132">
        <v>11300</v>
      </c>
    </row>
    <row r="138" spans="1:9" x14ac:dyDescent="0.2">
      <c r="F138" s="130" t="s">
        <v>2196</v>
      </c>
    </row>
    <row r="140" spans="1:9" x14ac:dyDescent="0.2">
      <c r="A140" s="130" t="s">
        <v>651</v>
      </c>
      <c r="B140" s="130" t="s">
        <v>708</v>
      </c>
      <c r="C140" s="131" t="s">
        <v>2195</v>
      </c>
      <c r="D140" s="130" t="s">
        <v>844</v>
      </c>
      <c r="G140" s="177">
        <v>50202010</v>
      </c>
      <c r="H140" s="132">
        <v>77000</v>
      </c>
    </row>
    <row r="141" spans="1:9" x14ac:dyDescent="0.2">
      <c r="E141" s="130" t="s">
        <v>322</v>
      </c>
      <c r="G141" s="177">
        <v>10104040</v>
      </c>
      <c r="I141" s="132">
        <v>74690</v>
      </c>
    </row>
    <row r="142" spans="1:9" x14ac:dyDescent="0.2">
      <c r="E142" s="130" t="s">
        <v>847</v>
      </c>
      <c r="G142" s="177">
        <v>20201010</v>
      </c>
      <c r="I142" s="132">
        <v>2310</v>
      </c>
    </row>
    <row r="143" spans="1:9" x14ac:dyDescent="0.2">
      <c r="F143" s="130" t="s">
        <v>2194</v>
      </c>
    </row>
    <row r="145" spans="1:9" x14ac:dyDescent="0.2">
      <c r="A145" s="130" t="s">
        <v>651</v>
      </c>
      <c r="B145" s="130" t="s">
        <v>708</v>
      </c>
      <c r="C145" s="131" t="s">
        <v>2193</v>
      </c>
      <c r="D145" s="130" t="s">
        <v>418</v>
      </c>
      <c r="G145" s="177">
        <v>50214990</v>
      </c>
      <c r="H145" s="132">
        <v>205000</v>
      </c>
    </row>
    <row r="146" spans="1:9" x14ac:dyDescent="0.2">
      <c r="E146" s="130" t="s">
        <v>322</v>
      </c>
      <c r="G146" s="177">
        <v>10104040</v>
      </c>
      <c r="I146" s="132">
        <v>198850</v>
      </c>
    </row>
    <row r="147" spans="1:9" x14ac:dyDescent="0.2">
      <c r="E147" s="130" t="s">
        <v>847</v>
      </c>
      <c r="G147" s="177">
        <v>20201010</v>
      </c>
      <c r="I147" s="132">
        <v>6150</v>
      </c>
    </row>
    <row r="148" spans="1:9" x14ac:dyDescent="0.2">
      <c r="F148" s="130" t="s">
        <v>2192</v>
      </c>
    </row>
    <row r="150" spans="1:9" x14ac:dyDescent="0.2">
      <c r="A150" s="130" t="s">
        <v>651</v>
      </c>
      <c r="B150" s="130" t="s">
        <v>708</v>
      </c>
      <c r="C150" s="131" t="s">
        <v>2191</v>
      </c>
      <c r="D150" s="130" t="s">
        <v>418</v>
      </c>
      <c r="G150" s="177">
        <v>50214990</v>
      </c>
      <c r="H150" s="132">
        <v>205000</v>
      </c>
    </row>
    <row r="151" spans="1:9" x14ac:dyDescent="0.2">
      <c r="E151" s="130" t="s">
        <v>322</v>
      </c>
      <c r="G151" s="177">
        <v>10104040</v>
      </c>
      <c r="I151" s="132">
        <v>192187.5</v>
      </c>
    </row>
    <row r="152" spans="1:9" x14ac:dyDescent="0.2">
      <c r="E152" s="130" t="s">
        <v>847</v>
      </c>
      <c r="G152" s="177">
        <v>20201010</v>
      </c>
      <c r="I152" s="132">
        <v>12812.5</v>
      </c>
    </row>
    <row r="153" spans="1:9" x14ac:dyDescent="0.2">
      <c r="F153" s="130" t="s">
        <v>2190</v>
      </c>
    </row>
    <row r="155" spans="1:9" x14ac:dyDescent="0.2">
      <c r="A155" s="130" t="s">
        <v>651</v>
      </c>
      <c r="B155" s="130" t="s">
        <v>708</v>
      </c>
      <c r="C155" s="131" t="s">
        <v>2189</v>
      </c>
      <c r="D155" s="130" t="s">
        <v>1015</v>
      </c>
      <c r="G155" s="177">
        <v>50213040</v>
      </c>
      <c r="H155" s="132">
        <v>298470.5</v>
      </c>
    </row>
    <row r="156" spans="1:9" x14ac:dyDescent="0.2">
      <c r="E156" s="130" t="s">
        <v>322</v>
      </c>
      <c r="G156" s="177">
        <v>10104040</v>
      </c>
      <c r="I156" s="132">
        <v>282481</v>
      </c>
    </row>
    <row r="157" spans="1:9" x14ac:dyDescent="0.2">
      <c r="E157" s="130" t="s">
        <v>847</v>
      </c>
      <c r="G157" s="177">
        <v>20201010</v>
      </c>
      <c r="I157" s="132">
        <v>15989.5</v>
      </c>
    </row>
    <row r="158" spans="1:9" x14ac:dyDescent="0.2">
      <c r="F158" s="130" t="s">
        <v>2188</v>
      </c>
    </row>
    <row r="160" spans="1:9" x14ac:dyDescent="0.2">
      <c r="A160" s="130" t="s">
        <v>651</v>
      </c>
      <c r="B160" s="130" t="s">
        <v>708</v>
      </c>
      <c r="C160" s="131" t="s">
        <v>2187</v>
      </c>
      <c r="D160" s="130" t="s">
        <v>583</v>
      </c>
      <c r="G160" s="177">
        <v>50203990</v>
      </c>
      <c r="H160" s="132">
        <v>6930</v>
      </c>
    </row>
    <row r="161" spans="1:9" x14ac:dyDescent="0.2">
      <c r="E161" s="130" t="s">
        <v>322</v>
      </c>
      <c r="G161" s="177">
        <v>10104040</v>
      </c>
      <c r="I161" s="132">
        <v>6558.74</v>
      </c>
    </row>
    <row r="162" spans="1:9" x14ac:dyDescent="0.2">
      <c r="E162" s="130" t="s">
        <v>847</v>
      </c>
      <c r="G162" s="177">
        <v>20201010</v>
      </c>
      <c r="I162" s="132">
        <v>371.26</v>
      </c>
    </row>
    <row r="163" spans="1:9" x14ac:dyDescent="0.2">
      <c r="F163" s="130" t="s">
        <v>2186</v>
      </c>
    </row>
    <row r="165" spans="1:9" x14ac:dyDescent="0.2">
      <c r="A165" s="130" t="s">
        <v>651</v>
      </c>
      <c r="B165" s="130" t="s">
        <v>708</v>
      </c>
      <c r="C165" s="131" t="s">
        <v>2185</v>
      </c>
      <c r="D165" s="130" t="s">
        <v>1973</v>
      </c>
      <c r="G165" s="177">
        <v>50203220</v>
      </c>
      <c r="H165" s="132">
        <v>17750</v>
      </c>
    </row>
    <row r="166" spans="1:9" x14ac:dyDescent="0.2">
      <c r="E166" s="130" t="s">
        <v>322</v>
      </c>
      <c r="G166" s="177">
        <v>10104040</v>
      </c>
      <c r="I166" s="132">
        <v>16799.11</v>
      </c>
    </row>
    <row r="167" spans="1:9" x14ac:dyDescent="0.2">
      <c r="E167" s="130" t="s">
        <v>847</v>
      </c>
      <c r="G167" s="177">
        <v>20201010</v>
      </c>
      <c r="I167" s="132">
        <v>950.89</v>
      </c>
    </row>
    <row r="168" spans="1:9" x14ac:dyDescent="0.2">
      <c r="F168" s="130" t="s">
        <v>2184</v>
      </c>
    </row>
    <row r="170" spans="1:9" x14ac:dyDescent="0.2">
      <c r="A170" s="130" t="s">
        <v>651</v>
      </c>
      <c r="B170" s="130" t="s">
        <v>708</v>
      </c>
      <c r="C170" s="131" t="s">
        <v>2183</v>
      </c>
      <c r="D170" s="130" t="s">
        <v>844</v>
      </c>
      <c r="G170" s="177">
        <v>50202010</v>
      </c>
      <c r="H170" s="132">
        <v>6600</v>
      </c>
    </row>
    <row r="171" spans="1:9" x14ac:dyDescent="0.2">
      <c r="E171" s="130" t="s">
        <v>322</v>
      </c>
      <c r="G171" s="177">
        <v>10104040</v>
      </c>
      <c r="I171" s="132">
        <v>6468</v>
      </c>
    </row>
    <row r="172" spans="1:9" x14ac:dyDescent="0.2">
      <c r="E172" s="130" t="s">
        <v>847</v>
      </c>
      <c r="G172" s="177">
        <v>20201010</v>
      </c>
      <c r="I172" s="132">
        <v>132</v>
      </c>
    </row>
    <row r="173" spans="1:9" x14ac:dyDescent="0.2">
      <c r="F173" s="130" t="s">
        <v>2182</v>
      </c>
    </row>
    <row r="175" spans="1:9" x14ac:dyDescent="0.2">
      <c r="A175" s="130" t="s">
        <v>651</v>
      </c>
      <c r="B175" s="130" t="s">
        <v>708</v>
      </c>
      <c r="C175" s="131" t="s">
        <v>2181</v>
      </c>
      <c r="D175" s="130" t="s">
        <v>583</v>
      </c>
      <c r="G175" s="177">
        <v>50203990</v>
      </c>
      <c r="H175" s="132">
        <v>26500</v>
      </c>
    </row>
    <row r="176" spans="1:9" x14ac:dyDescent="0.2">
      <c r="E176" s="130" t="s">
        <v>322</v>
      </c>
      <c r="G176" s="177">
        <v>10104040</v>
      </c>
      <c r="I176" s="132">
        <v>25970</v>
      </c>
    </row>
    <row r="177" spans="1:9" x14ac:dyDescent="0.2">
      <c r="E177" s="130" t="s">
        <v>847</v>
      </c>
      <c r="G177" s="177">
        <v>20201010</v>
      </c>
      <c r="I177" s="132">
        <v>530</v>
      </c>
    </row>
    <row r="178" spans="1:9" x14ac:dyDescent="0.2">
      <c r="F178" s="130" t="s">
        <v>2180</v>
      </c>
    </row>
    <row r="180" spans="1:9" x14ac:dyDescent="0.2">
      <c r="A180" s="130" t="s">
        <v>651</v>
      </c>
      <c r="B180" s="130" t="s">
        <v>708</v>
      </c>
      <c r="C180" s="131" t="s">
        <v>2179</v>
      </c>
      <c r="D180" s="130" t="s">
        <v>844</v>
      </c>
      <c r="G180" s="177">
        <v>50202010</v>
      </c>
      <c r="H180" s="132">
        <v>32400</v>
      </c>
    </row>
    <row r="181" spans="1:9" x14ac:dyDescent="0.2">
      <c r="E181" s="130" t="s">
        <v>322</v>
      </c>
      <c r="G181" s="177">
        <v>10104040</v>
      </c>
      <c r="I181" s="132">
        <v>30375</v>
      </c>
    </row>
    <row r="182" spans="1:9" x14ac:dyDescent="0.2">
      <c r="E182" s="130" t="s">
        <v>847</v>
      </c>
      <c r="G182" s="177">
        <v>20201010</v>
      </c>
      <c r="I182" s="132">
        <v>2025</v>
      </c>
    </row>
    <row r="183" spans="1:9" x14ac:dyDescent="0.2">
      <c r="F183" s="130" t="s">
        <v>2178</v>
      </c>
    </row>
    <row r="185" spans="1:9" x14ac:dyDescent="0.2">
      <c r="A185" s="130" t="s">
        <v>651</v>
      </c>
      <c r="B185" s="130" t="s">
        <v>708</v>
      </c>
      <c r="C185" s="131" t="s">
        <v>2177</v>
      </c>
      <c r="D185" s="130" t="s">
        <v>844</v>
      </c>
      <c r="G185" s="177">
        <v>50202010</v>
      </c>
      <c r="H185" s="132">
        <v>33000</v>
      </c>
    </row>
    <row r="186" spans="1:9" x14ac:dyDescent="0.2">
      <c r="E186" s="130" t="s">
        <v>322</v>
      </c>
      <c r="G186" s="177">
        <v>10104040</v>
      </c>
      <c r="I186" s="132">
        <v>30937.5</v>
      </c>
    </row>
    <row r="187" spans="1:9" x14ac:dyDescent="0.2">
      <c r="E187" s="130" t="s">
        <v>847</v>
      </c>
      <c r="G187" s="177">
        <v>20201010</v>
      </c>
      <c r="I187" s="132">
        <v>2062.5</v>
      </c>
    </row>
    <row r="188" spans="1:9" x14ac:dyDescent="0.2">
      <c r="F188" s="130" t="s">
        <v>2176</v>
      </c>
    </row>
    <row r="190" spans="1:9" x14ac:dyDescent="0.2">
      <c r="A190" s="130" t="s">
        <v>651</v>
      </c>
      <c r="B190" s="130" t="s">
        <v>708</v>
      </c>
      <c r="C190" s="131" t="s">
        <v>2175</v>
      </c>
      <c r="D190" s="130" t="s">
        <v>844</v>
      </c>
      <c r="G190" s="177">
        <v>50202010</v>
      </c>
      <c r="H190" s="132">
        <v>9500</v>
      </c>
    </row>
    <row r="191" spans="1:9" x14ac:dyDescent="0.2">
      <c r="E191" s="130" t="s">
        <v>322</v>
      </c>
      <c r="G191" s="177">
        <v>10104040</v>
      </c>
      <c r="I191" s="132">
        <v>8906.25</v>
      </c>
    </row>
    <row r="192" spans="1:9" x14ac:dyDescent="0.2">
      <c r="E192" s="130" t="s">
        <v>847</v>
      </c>
      <c r="G192" s="177">
        <v>20201010</v>
      </c>
      <c r="I192" s="132">
        <v>593.75</v>
      </c>
    </row>
    <row r="193" spans="1:9" x14ac:dyDescent="0.2">
      <c r="F193" s="130" t="s">
        <v>2174</v>
      </c>
    </row>
    <row r="195" spans="1:9" x14ac:dyDescent="0.2">
      <c r="A195" s="130" t="s">
        <v>651</v>
      </c>
      <c r="B195" s="130" t="s">
        <v>708</v>
      </c>
      <c r="C195" s="131" t="s">
        <v>2173</v>
      </c>
      <c r="D195" s="130" t="s">
        <v>844</v>
      </c>
      <c r="G195" s="177">
        <v>50202010</v>
      </c>
      <c r="H195" s="132">
        <v>42300</v>
      </c>
    </row>
    <row r="196" spans="1:9" x14ac:dyDescent="0.2">
      <c r="E196" s="130" t="s">
        <v>322</v>
      </c>
      <c r="G196" s="177">
        <v>10104040</v>
      </c>
      <c r="I196" s="132">
        <v>39656.25</v>
      </c>
    </row>
    <row r="197" spans="1:9" x14ac:dyDescent="0.2">
      <c r="E197" s="130" t="s">
        <v>847</v>
      </c>
      <c r="G197" s="177">
        <v>20201010</v>
      </c>
      <c r="I197" s="132">
        <v>2643.75</v>
      </c>
    </row>
    <row r="198" spans="1:9" x14ac:dyDescent="0.2">
      <c r="F198" s="130" t="s">
        <v>2172</v>
      </c>
    </row>
    <row r="200" spans="1:9" x14ac:dyDescent="0.2">
      <c r="A200" s="130" t="s">
        <v>651</v>
      </c>
      <c r="B200" s="130" t="s">
        <v>708</v>
      </c>
      <c r="C200" s="131" t="s">
        <v>2171</v>
      </c>
      <c r="D200" s="130" t="s">
        <v>583</v>
      </c>
      <c r="G200" s="177">
        <v>50203990</v>
      </c>
      <c r="H200" s="132">
        <v>20300</v>
      </c>
    </row>
    <row r="201" spans="1:9" x14ac:dyDescent="0.2">
      <c r="E201" s="130" t="s">
        <v>322</v>
      </c>
      <c r="G201" s="177">
        <v>10104040</v>
      </c>
      <c r="I201" s="132">
        <v>19212.5</v>
      </c>
    </row>
    <row r="202" spans="1:9" x14ac:dyDescent="0.2">
      <c r="E202" s="130" t="s">
        <v>847</v>
      </c>
      <c r="G202" s="177">
        <v>20201010</v>
      </c>
      <c r="I202" s="132">
        <v>1087.5</v>
      </c>
    </row>
    <row r="203" spans="1:9" x14ac:dyDescent="0.2">
      <c r="F203" s="130" t="s">
        <v>2170</v>
      </c>
    </row>
    <row r="205" spans="1:9" x14ac:dyDescent="0.2">
      <c r="A205" s="130" t="s">
        <v>651</v>
      </c>
      <c r="B205" s="130" t="s">
        <v>708</v>
      </c>
      <c r="C205" s="131" t="s">
        <v>2169</v>
      </c>
      <c r="D205" s="130" t="s">
        <v>583</v>
      </c>
      <c r="G205" s="177">
        <v>50203990</v>
      </c>
      <c r="H205" s="132">
        <v>15900</v>
      </c>
    </row>
    <row r="206" spans="1:9" x14ac:dyDescent="0.2">
      <c r="E206" s="130" t="s">
        <v>322</v>
      </c>
      <c r="G206" s="177">
        <v>10104040</v>
      </c>
      <c r="I206" s="132">
        <v>15048.22</v>
      </c>
    </row>
    <row r="207" spans="1:9" x14ac:dyDescent="0.2">
      <c r="E207" s="130" t="s">
        <v>847</v>
      </c>
      <c r="G207" s="177">
        <v>20201010</v>
      </c>
      <c r="I207" s="132">
        <v>851.78</v>
      </c>
    </row>
    <row r="208" spans="1:9" x14ac:dyDescent="0.2">
      <c r="F208" s="130" t="s">
        <v>2168</v>
      </c>
    </row>
    <row r="210" spans="1:9" x14ac:dyDescent="0.2">
      <c r="A210" s="130" t="s">
        <v>651</v>
      </c>
      <c r="B210" s="130" t="s">
        <v>708</v>
      </c>
      <c r="C210" s="131" t="s">
        <v>2167</v>
      </c>
      <c r="D210" s="130" t="s">
        <v>844</v>
      </c>
      <c r="G210" s="177">
        <v>50202010</v>
      </c>
      <c r="H210" s="132">
        <v>161250</v>
      </c>
    </row>
    <row r="211" spans="1:9" x14ac:dyDescent="0.2">
      <c r="E211" s="130" t="s">
        <v>322</v>
      </c>
      <c r="G211" s="177">
        <v>10104040</v>
      </c>
      <c r="I211" s="132">
        <v>151171.88</v>
      </c>
    </row>
    <row r="212" spans="1:9" x14ac:dyDescent="0.2">
      <c r="E212" s="130" t="s">
        <v>847</v>
      </c>
      <c r="G212" s="177">
        <v>20201010</v>
      </c>
      <c r="I212" s="132">
        <v>10078.120000000001</v>
      </c>
    </row>
    <row r="213" spans="1:9" x14ac:dyDescent="0.2">
      <c r="F213" s="130" t="s">
        <v>2166</v>
      </c>
    </row>
    <row r="215" spans="1:9" x14ac:dyDescent="0.2">
      <c r="A215" s="130" t="s">
        <v>651</v>
      </c>
      <c r="B215" s="130" t="s">
        <v>708</v>
      </c>
      <c r="C215" s="131" t="s">
        <v>2165</v>
      </c>
      <c r="D215" s="130" t="s">
        <v>338</v>
      </c>
      <c r="G215" s="177">
        <v>20101010</v>
      </c>
      <c r="H215" s="132">
        <v>22701.119999999999</v>
      </c>
    </row>
    <row r="216" spans="1:9" x14ac:dyDescent="0.2">
      <c r="E216" s="130" t="s">
        <v>322</v>
      </c>
      <c r="G216" s="177">
        <v>10104040</v>
      </c>
      <c r="I216" s="132">
        <v>22701.119999999999</v>
      </c>
    </row>
    <row r="217" spans="1:9" x14ac:dyDescent="0.2">
      <c r="F217" s="130" t="s">
        <v>2164</v>
      </c>
    </row>
    <row r="219" spans="1:9" x14ac:dyDescent="0.2">
      <c r="A219" s="130" t="s">
        <v>651</v>
      </c>
      <c r="B219" s="130" t="s">
        <v>708</v>
      </c>
      <c r="C219" s="131" t="s">
        <v>2163</v>
      </c>
      <c r="D219" s="130" t="s">
        <v>338</v>
      </c>
      <c r="G219" s="177">
        <v>20101010</v>
      </c>
      <c r="H219" s="132">
        <v>42336</v>
      </c>
    </row>
    <row r="220" spans="1:9" x14ac:dyDescent="0.2">
      <c r="E220" s="130" t="s">
        <v>322</v>
      </c>
      <c r="G220" s="177">
        <v>10104040</v>
      </c>
      <c r="I220" s="132">
        <v>42336</v>
      </c>
    </row>
    <row r="221" spans="1:9" x14ac:dyDescent="0.2">
      <c r="F221" s="130" t="s">
        <v>2162</v>
      </c>
    </row>
    <row r="223" spans="1:9" x14ac:dyDescent="0.2">
      <c r="A223" s="130" t="s">
        <v>651</v>
      </c>
      <c r="B223" s="130" t="s">
        <v>708</v>
      </c>
      <c r="C223" s="131" t="s">
        <v>2161</v>
      </c>
      <c r="D223" s="130" t="s">
        <v>844</v>
      </c>
      <c r="G223" s="177">
        <v>50202010</v>
      </c>
      <c r="H223" s="132">
        <v>64220</v>
      </c>
    </row>
    <row r="224" spans="1:9" x14ac:dyDescent="0.2">
      <c r="E224" s="130" t="s">
        <v>322</v>
      </c>
      <c r="G224" s="177">
        <v>10104040</v>
      </c>
      <c r="I224" s="132">
        <v>60206.25</v>
      </c>
    </row>
    <row r="225" spans="1:9" x14ac:dyDescent="0.2">
      <c r="E225" s="130" t="s">
        <v>847</v>
      </c>
      <c r="G225" s="177">
        <v>20201010</v>
      </c>
      <c r="I225" s="132">
        <v>4013.75</v>
      </c>
    </row>
    <row r="226" spans="1:9" x14ac:dyDescent="0.2">
      <c r="F226" s="130" t="s">
        <v>2160</v>
      </c>
    </row>
    <row r="228" spans="1:9" x14ac:dyDescent="0.2">
      <c r="A228" s="130" t="s">
        <v>651</v>
      </c>
      <c r="B228" s="130" t="s">
        <v>708</v>
      </c>
      <c r="C228" s="131" t="s">
        <v>2159</v>
      </c>
      <c r="D228" s="130" t="s">
        <v>418</v>
      </c>
      <c r="G228" s="177">
        <v>50214990</v>
      </c>
      <c r="H228" s="132">
        <v>35000</v>
      </c>
    </row>
    <row r="229" spans="1:9" x14ac:dyDescent="0.2">
      <c r="E229" s="130" t="s">
        <v>322</v>
      </c>
      <c r="G229" s="177">
        <v>10104040</v>
      </c>
      <c r="I229" s="132">
        <v>32812.5</v>
      </c>
    </row>
    <row r="230" spans="1:9" x14ac:dyDescent="0.2">
      <c r="E230" s="130" t="s">
        <v>847</v>
      </c>
      <c r="G230" s="177">
        <v>20201010</v>
      </c>
      <c r="I230" s="132">
        <v>2187.5</v>
      </c>
    </row>
    <row r="231" spans="1:9" x14ac:dyDescent="0.2">
      <c r="F231" s="130" t="s">
        <v>2158</v>
      </c>
    </row>
    <row r="233" spans="1:9" x14ac:dyDescent="0.2">
      <c r="A233" s="130" t="s">
        <v>651</v>
      </c>
      <c r="B233" s="130" t="s">
        <v>789</v>
      </c>
      <c r="C233" s="131" t="s">
        <v>2157</v>
      </c>
      <c r="D233" s="130" t="s">
        <v>394</v>
      </c>
      <c r="G233" s="177">
        <v>50201010</v>
      </c>
      <c r="H233" s="132">
        <v>84096</v>
      </c>
    </row>
    <row r="234" spans="1:9" x14ac:dyDescent="0.2">
      <c r="E234" s="130" t="s">
        <v>322</v>
      </c>
      <c r="G234" s="177">
        <v>10104040</v>
      </c>
      <c r="I234" s="132">
        <v>84096</v>
      </c>
    </row>
    <row r="235" spans="1:9" x14ac:dyDescent="0.2">
      <c r="F235" s="130" t="s">
        <v>2156</v>
      </c>
    </row>
    <row r="237" spans="1:9" x14ac:dyDescent="0.2">
      <c r="A237" s="130" t="s">
        <v>651</v>
      </c>
      <c r="B237" s="130" t="s">
        <v>789</v>
      </c>
      <c r="C237" s="131" t="s">
        <v>2155</v>
      </c>
      <c r="D237" s="130" t="s">
        <v>420</v>
      </c>
      <c r="G237" s="177">
        <v>50216010</v>
      </c>
      <c r="H237" s="132">
        <v>67065.69</v>
      </c>
    </row>
    <row r="238" spans="1:9" x14ac:dyDescent="0.2">
      <c r="E238" s="130" t="s">
        <v>322</v>
      </c>
      <c r="G238" s="177">
        <v>10104040</v>
      </c>
      <c r="I238" s="132">
        <v>67065.69</v>
      </c>
    </row>
    <row r="239" spans="1:9" x14ac:dyDescent="0.2">
      <c r="F239" s="130" t="s">
        <v>2154</v>
      </c>
    </row>
    <row r="241" spans="1:9" x14ac:dyDescent="0.2">
      <c r="A241" s="130" t="s">
        <v>651</v>
      </c>
      <c r="B241" s="130" t="s">
        <v>789</v>
      </c>
      <c r="C241" s="131" t="s">
        <v>2153</v>
      </c>
      <c r="D241" s="130" t="s">
        <v>420</v>
      </c>
      <c r="G241" s="177">
        <v>50216010</v>
      </c>
      <c r="H241" s="132">
        <v>92961.21</v>
      </c>
    </row>
    <row r="242" spans="1:9" x14ac:dyDescent="0.2">
      <c r="E242" s="130" t="s">
        <v>322</v>
      </c>
      <c r="G242" s="177">
        <v>10104040</v>
      </c>
      <c r="I242" s="132">
        <v>92961.21</v>
      </c>
    </row>
    <row r="243" spans="1:9" x14ac:dyDescent="0.2">
      <c r="F243" s="130" t="s">
        <v>2152</v>
      </c>
    </row>
    <row r="245" spans="1:9" x14ac:dyDescent="0.2">
      <c r="A245" s="130" t="s">
        <v>651</v>
      </c>
      <c r="B245" s="130" t="s">
        <v>789</v>
      </c>
      <c r="C245" s="131" t="s">
        <v>2151</v>
      </c>
      <c r="D245" s="130" t="s">
        <v>420</v>
      </c>
      <c r="G245" s="177">
        <v>50216010</v>
      </c>
      <c r="H245" s="132">
        <v>7135.91</v>
      </c>
    </row>
    <row r="246" spans="1:9" x14ac:dyDescent="0.2">
      <c r="E246" s="130" t="s">
        <v>322</v>
      </c>
      <c r="G246" s="177">
        <v>10104040</v>
      </c>
      <c r="I246" s="132">
        <v>7135.91</v>
      </c>
    </row>
    <row r="247" spans="1:9" x14ac:dyDescent="0.2">
      <c r="F247" s="130" t="s">
        <v>2150</v>
      </c>
    </row>
    <row r="249" spans="1:9" x14ac:dyDescent="0.2">
      <c r="A249" s="130" t="s">
        <v>651</v>
      </c>
      <c r="B249" s="130" t="s">
        <v>789</v>
      </c>
      <c r="C249" s="131" t="s">
        <v>2149</v>
      </c>
      <c r="D249" s="130" t="s">
        <v>420</v>
      </c>
      <c r="G249" s="177">
        <v>50216010</v>
      </c>
      <c r="H249" s="132">
        <v>17869.5</v>
      </c>
    </row>
    <row r="250" spans="1:9" x14ac:dyDescent="0.2">
      <c r="E250" s="130" t="s">
        <v>322</v>
      </c>
      <c r="G250" s="177">
        <v>10104040</v>
      </c>
      <c r="I250" s="132">
        <v>17869.5</v>
      </c>
    </row>
    <row r="251" spans="1:9" x14ac:dyDescent="0.2">
      <c r="F251" s="130" t="s">
        <v>2148</v>
      </c>
    </row>
    <row r="253" spans="1:9" x14ac:dyDescent="0.2">
      <c r="A253" s="130" t="s">
        <v>651</v>
      </c>
      <c r="B253" s="130" t="s">
        <v>789</v>
      </c>
      <c r="C253" s="131" t="s">
        <v>2147</v>
      </c>
      <c r="D253" s="130" t="s">
        <v>420</v>
      </c>
      <c r="G253" s="177">
        <v>50216010</v>
      </c>
      <c r="H253" s="132">
        <v>7363.64</v>
      </c>
    </row>
    <row r="254" spans="1:9" x14ac:dyDescent="0.2">
      <c r="E254" s="130" t="s">
        <v>322</v>
      </c>
      <c r="G254" s="177">
        <v>10104040</v>
      </c>
      <c r="I254" s="132">
        <v>7363.64</v>
      </c>
    </row>
    <row r="255" spans="1:9" x14ac:dyDescent="0.2">
      <c r="F255" s="130" t="s">
        <v>2146</v>
      </c>
    </row>
    <row r="257" spans="1:9" x14ac:dyDescent="0.2">
      <c r="A257" s="130" t="s">
        <v>651</v>
      </c>
      <c r="B257" s="130" t="s">
        <v>789</v>
      </c>
      <c r="C257" s="131" t="s">
        <v>2145</v>
      </c>
      <c r="D257" s="130" t="s">
        <v>420</v>
      </c>
      <c r="G257" s="177">
        <v>50216010</v>
      </c>
      <c r="H257" s="132">
        <v>42688.25</v>
      </c>
    </row>
    <row r="258" spans="1:9" x14ac:dyDescent="0.2">
      <c r="E258" s="130" t="s">
        <v>322</v>
      </c>
      <c r="G258" s="177">
        <v>10104040</v>
      </c>
      <c r="I258" s="132">
        <v>42688.25</v>
      </c>
    </row>
    <row r="259" spans="1:9" x14ac:dyDescent="0.2">
      <c r="F259" s="130" t="s">
        <v>2144</v>
      </c>
    </row>
    <row r="261" spans="1:9" x14ac:dyDescent="0.2">
      <c r="A261" s="130" t="s">
        <v>651</v>
      </c>
      <c r="B261" s="130" t="s">
        <v>1252</v>
      </c>
      <c r="C261" s="131" t="s">
        <v>2143</v>
      </c>
      <c r="D261" s="130" t="s">
        <v>394</v>
      </c>
      <c r="G261" s="177">
        <v>50201010</v>
      </c>
      <c r="H261" s="132">
        <v>42883</v>
      </c>
    </row>
    <row r="262" spans="1:9" x14ac:dyDescent="0.2">
      <c r="E262" s="130" t="s">
        <v>322</v>
      </c>
      <c r="G262" s="177">
        <v>10104040</v>
      </c>
      <c r="I262" s="132">
        <v>42883</v>
      </c>
    </row>
    <row r="263" spans="1:9" x14ac:dyDescent="0.2">
      <c r="F263" s="130" t="s">
        <v>2142</v>
      </c>
    </row>
    <row r="265" spans="1:9" x14ac:dyDescent="0.2">
      <c r="A265" s="130" t="s">
        <v>651</v>
      </c>
      <c r="B265" s="130" t="s">
        <v>1252</v>
      </c>
      <c r="C265" s="131" t="s">
        <v>2141</v>
      </c>
      <c r="D265" s="130" t="s">
        <v>842</v>
      </c>
      <c r="G265" s="177">
        <v>50299990</v>
      </c>
      <c r="H265" s="132">
        <v>62920</v>
      </c>
    </row>
    <row r="266" spans="1:9" x14ac:dyDescent="0.2">
      <c r="E266" s="130" t="s">
        <v>322</v>
      </c>
      <c r="G266" s="177">
        <v>10104040</v>
      </c>
      <c r="I266" s="132">
        <v>58987.5</v>
      </c>
    </row>
    <row r="267" spans="1:9" x14ac:dyDescent="0.2">
      <c r="E267" s="130" t="s">
        <v>847</v>
      </c>
      <c r="G267" s="177">
        <v>20201010</v>
      </c>
      <c r="I267" s="132">
        <v>3932.5</v>
      </c>
    </row>
    <row r="268" spans="1:9" x14ac:dyDescent="0.2">
      <c r="F268" s="130" t="s">
        <v>2140</v>
      </c>
    </row>
    <row r="270" spans="1:9" x14ac:dyDescent="0.2">
      <c r="A270" s="130" t="s">
        <v>651</v>
      </c>
      <c r="B270" s="130" t="s">
        <v>1252</v>
      </c>
      <c r="C270" s="131" t="s">
        <v>2139</v>
      </c>
      <c r="D270" s="130" t="s">
        <v>844</v>
      </c>
      <c r="G270" s="177">
        <v>50202010</v>
      </c>
      <c r="H270" s="132">
        <v>25500</v>
      </c>
    </row>
    <row r="271" spans="1:9" x14ac:dyDescent="0.2">
      <c r="E271" s="130" t="s">
        <v>322</v>
      </c>
      <c r="G271" s="177">
        <v>10104040</v>
      </c>
      <c r="I271" s="132">
        <v>23906.25</v>
      </c>
    </row>
    <row r="272" spans="1:9" x14ac:dyDescent="0.2">
      <c r="E272" s="130" t="s">
        <v>847</v>
      </c>
      <c r="G272" s="177">
        <v>20201010</v>
      </c>
      <c r="I272" s="132">
        <v>1593.75</v>
      </c>
    </row>
    <row r="273" spans="1:9" x14ac:dyDescent="0.2">
      <c r="F273" s="130" t="s">
        <v>2138</v>
      </c>
    </row>
    <row r="275" spans="1:9" x14ac:dyDescent="0.2">
      <c r="A275" s="130" t="s">
        <v>651</v>
      </c>
      <c r="B275" s="130" t="s">
        <v>1252</v>
      </c>
      <c r="C275" s="131" t="s">
        <v>2137</v>
      </c>
      <c r="D275" s="130" t="s">
        <v>1015</v>
      </c>
      <c r="G275" s="177">
        <v>50213040</v>
      </c>
      <c r="H275" s="132">
        <v>10000</v>
      </c>
    </row>
    <row r="276" spans="1:9" x14ac:dyDescent="0.2">
      <c r="E276" s="130" t="s">
        <v>322</v>
      </c>
      <c r="G276" s="177">
        <v>10104040</v>
      </c>
      <c r="I276" s="132">
        <v>9464.2800000000007</v>
      </c>
    </row>
    <row r="277" spans="1:9" x14ac:dyDescent="0.2">
      <c r="E277" s="130" t="s">
        <v>847</v>
      </c>
      <c r="G277" s="177">
        <v>20201010</v>
      </c>
      <c r="I277" s="132">
        <v>535.72</v>
      </c>
    </row>
    <row r="278" spans="1:9" x14ac:dyDescent="0.2">
      <c r="F278" s="130" t="s">
        <v>2136</v>
      </c>
    </row>
    <row r="280" spans="1:9" x14ac:dyDescent="0.2">
      <c r="A280" s="130" t="s">
        <v>651</v>
      </c>
      <c r="B280" s="130" t="s">
        <v>1252</v>
      </c>
      <c r="C280" s="131" t="s">
        <v>2135</v>
      </c>
      <c r="D280" s="130" t="s">
        <v>1015</v>
      </c>
      <c r="G280" s="177">
        <v>50213040</v>
      </c>
      <c r="H280" s="132">
        <v>18000</v>
      </c>
    </row>
    <row r="281" spans="1:9" x14ac:dyDescent="0.2">
      <c r="E281" s="130" t="s">
        <v>322</v>
      </c>
      <c r="G281" s="177">
        <v>10104040</v>
      </c>
      <c r="I281" s="132">
        <v>17640</v>
      </c>
    </row>
    <row r="282" spans="1:9" x14ac:dyDescent="0.2">
      <c r="E282" s="130" t="s">
        <v>847</v>
      </c>
      <c r="G282" s="177">
        <v>20201010</v>
      </c>
      <c r="I282" s="132">
        <v>360</v>
      </c>
    </row>
    <row r="283" spans="1:9" x14ac:dyDescent="0.2">
      <c r="F283" s="130" t="s">
        <v>2134</v>
      </c>
    </row>
    <row r="285" spans="1:9" x14ac:dyDescent="0.2">
      <c r="A285" s="130" t="s">
        <v>651</v>
      </c>
      <c r="B285" s="130" t="s">
        <v>1252</v>
      </c>
      <c r="C285" s="131" t="s">
        <v>2133</v>
      </c>
      <c r="D285" s="130" t="s">
        <v>405</v>
      </c>
      <c r="G285" s="177">
        <v>50204010</v>
      </c>
      <c r="H285" s="132">
        <v>29055</v>
      </c>
    </row>
    <row r="286" spans="1:9" x14ac:dyDescent="0.2">
      <c r="E286" s="130" t="s">
        <v>322</v>
      </c>
      <c r="G286" s="177">
        <v>10104040</v>
      </c>
      <c r="I286" s="132">
        <v>28473.9</v>
      </c>
    </row>
    <row r="287" spans="1:9" x14ac:dyDescent="0.2">
      <c r="E287" s="130" t="s">
        <v>847</v>
      </c>
      <c r="G287" s="177">
        <v>20201010</v>
      </c>
      <c r="I287" s="132">
        <v>581.1</v>
      </c>
    </row>
    <row r="288" spans="1:9" x14ac:dyDescent="0.2">
      <c r="F288" s="130" t="s">
        <v>2132</v>
      </c>
    </row>
    <row r="290" spans="1:9" x14ac:dyDescent="0.2">
      <c r="A290" s="130" t="s">
        <v>651</v>
      </c>
      <c r="B290" s="130" t="s">
        <v>1252</v>
      </c>
      <c r="C290" s="131" t="s">
        <v>2131</v>
      </c>
      <c r="D290" s="130" t="s">
        <v>1015</v>
      </c>
      <c r="G290" s="177">
        <v>50213040</v>
      </c>
      <c r="H290" s="132">
        <v>7500</v>
      </c>
    </row>
    <row r="291" spans="1:9" x14ac:dyDescent="0.2">
      <c r="E291" s="130" t="s">
        <v>322</v>
      </c>
      <c r="G291" s="177">
        <v>10104040</v>
      </c>
      <c r="I291" s="132">
        <v>7098.22</v>
      </c>
    </row>
    <row r="292" spans="1:9" x14ac:dyDescent="0.2">
      <c r="E292" s="130" t="s">
        <v>847</v>
      </c>
      <c r="G292" s="177">
        <v>20201010</v>
      </c>
      <c r="I292" s="132">
        <v>401.78</v>
      </c>
    </row>
    <row r="293" spans="1:9" x14ac:dyDescent="0.2">
      <c r="F293" s="130" t="s">
        <v>2130</v>
      </c>
    </row>
    <row r="295" spans="1:9" x14ac:dyDescent="0.2">
      <c r="A295" s="130" t="s">
        <v>651</v>
      </c>
      <c r="B295" s="130" t="s">
        <v>1252</v>
      </c>
      <c r="C295" s="131" t="s">
        <v>2129</v>
      </c>
      <c r="D295" s="130" t="s">
        <v>843</v>
      </c>
      <c r="G295" s="177">
        <v>50203010</v>
      </c>
      <c r="H295" s="132">
        <v>37400</v>
      </c>
    </row>
    <row r="296" spans="1:9" x14ac:dyDescent="0.2">
      <c r="E296" s="130" t="s">
        <v>322</v>
      </c>
      <c r="G296" s="177">
        <v>10104040</v>
      </c>
      <c r="I296" s="132">
        <v>35396.43</v>
      </c>
    </row>
    <row r="297" spans="1:9" x14ac:dyDescent="0.2">
      <c r="E297" s="130" t="s">
        <v>847</v>
      </c>
      <c r="G297" s="177">
        <v>20201010</v>
      </c>
      <c r="I297" s="132">
        <v>2003.57</v>
      </c>
    </row>
    <row r="298" spans="1:9" x14ac:dyDescent="0.2">
      <c r="F298" s="130" t="s">
        <v>2128</v>
      </c>
    </row>
    <row r="300" spans="1:9" x14ac:dyDescent="0.2">
      <c r="A300" s="130" t="s">
        <v>651</v>
      </c>
      <c r="B300" s="130" t="s">
        <v>1252</v>
      </c>
      <c r="C300" s="131" t="s">
        <v>2127</v>
      </c>
      <c r="D300" s="130" t="s">
        <v>332</v>
      </c>
      <c r="G300" s="177">
        <v>10605020</v>
      </c>
      <c r="H300" s="132">
        <v>28000</v>
      </c>
    </row>
    <row r="301" spans="1:9" x14ac:dyDescent="0.2">
      <c r="E301" s="130" t="s">
        <v>322</v>
      </c>
      <c r="G301" s="177">
        <v>10104040</v>
      </c>
      <c r="I301" s="132">
        <v>26500</v>
      </c>
    </row>
    <row r="302" spans="1:9" x14ac:dyDescent="0.2">
      <c r="E302" s="130" t="s">
        <v>847</v>
      </c>
      <c r="G302" s="177">
        <v>20201010</v>
      </c>
      <c r="I302" s="132">
        <v>1500</v>
      </c>
    </row>
    <row r="303" spans="1:9" x14ac:dyDescent="0.2">
      <c r="F303" s="130" t="s">
        <v>2126</v>
      </c>
    </row>
    <row r="305" spans="1:9" x14ac:dyDescent="0.2">
      <c r="A305" s="130" t="s">
        <v>651</v>
      </c>
      <c r="B305" s="130" t="s">
        <v>1252</v>
      </c>
      <c r="C305" s="131" t="s">
        <v>2125</v>
      </c>
      <c r="D305" s="130" t="s">
        <v>844</v>
      </c>
      <c r="G305" s="177">
        <v>50202010</v>
      </c>
      <c r="H305" s="132">
        <v>53600</v>
      </c>
    </row>
    <row r="306" spans="1:9" x14ac:dyDescent="0.2">
      <c r="E306" s="130" t="s">
        <v>322</v>
      </c>
      <c r="G306" s="177">
        <v>10104040</v>
      </c>
      <c r="I306" s="132">
        <v>50250</v>
      </c>
    </row>
    <row r="307" spans="1:9" x14ac:dyDescent="0.2">
      <c r="E307" s="130" t="s">
        <v>847</v>
      </c>
      <c r="G307" s="177">
        <v>20201010</v>
      </c>
      <c r="I307" s="132">
        <v>3350</v>
      </c>
    </row>
    <row r="308" spans="1:9" x14ac:dyDescent="0.2">
      <c r="F308" s="130" t="s">
        <v>2124</v>
      </c>
    </row>
    <row r="310" spans="1:9" x14ac:dyDescent="0.2">
      <c r="A310" s="130" t="s">
        <v>651</v>
      </c>
      <c r="B310" s="130" t="s">
        <v>1252</v>
      </c>
      <c r="C310" s="131" t="s">
        <v>2123</v>
      </c>
      <c r="D310" s="130" t="s">
        <v>842</v>
      </c>
      <c r="G310" s="177">
        <v>50299990</v>
      </c>
      <c r="H310" s="132">
        <v>6240</v>
      </c>
    </row>
    <row r="311" spans="1:9" x14ac:dyDescent="0.2">
      <c r="E311" s="130" t="s">
        <v>322</v>
      </c>
      <c r="G311" s="177">
        <v>10104040</v>
      </c>
      <c r="I311" s="132">
        <v>6052.8</v>
      </c>
    </row>
    <row r="312" spans="1:9" x14ac:dyDescent="0.2">
      <c r="E312" s="130" t="s">
        <v>847</v>
      </c>
      <c r="G312" s="177">
        <v>20201010</v>
      </c>
      <c r="I312" s="132">
        <v>187.2</v>
      </c>
    </row>
    <row r="313" spans="1:9" x14ac:dyDescent="0.2">
      <c r="F313" s="130" t="s">
        <v>2122</v>
      </c>
    </row>
    <row r="315" spans="1:9" x14ac:dyDescent="0.2">
      <c r="A315" s="130" t="s">
        <v>651</v>
      </c>
      <c r="B315" s="130" t="s">
        <v>1252</v>
      </c>
      <c r="C315" s="131" t="s">
        <v>2121</v>
      </c>
      <c r="D315" s="130" t="s">
        <v>842</v>
      </c>
      <c r="G315" s="177">
        <v>50299990</v>
      </c>
      <c r="H315" s="132">
        <v>13230</v>
      </c>
    </row>
    <row r="316" spans="1:9" x14ac:dyDescent="0.2">
      <c r="E316" s="130" t="s">
        <v>322</v>
      </c>
      <c r="G316" s="177">
        <v>10104040</v>
      </c>
      <c r="I316" s="132">
        <v>12833.1</v>
      </c>
    </row>
    <row r="317" spans="1:9" x14ac:dyDescent="0.2">
      <c r="E317" s="130" t="s">
        <v>847</v>
      </c>
      <c r="G317" s="177">
        <v>20201010</v>
      </c>
      <c r="I317" s="132">
        <v>396.9</v>
      </c>
    </row>
    <row r="318" spans="1:9" x14ac:dyDescent="0.2">
      <c r="F318" s="130" t="s">
        <v>2120</v>
      </c>
    </row>
    <row r="320" spans="1:9" x14ac:dyDescent="0.2">
      <c r="A320" s="130" t="s">
        <v>651</v>
      </c>
      <c r="B320" s="130" t="s">
        <v>1252</v>
      </c>
      <c r="C320" s="131" t="s">
        <v>2119</v>
      </c>
      <c r="D320" s="130" t="s">
        <v>418</v>
      </c>
      <c r="G320" s="177">
        <v>50214990</v>
      </c>
      <c r="H320" s="132">
        <v>300000</v>
      </c>
    </row>
    <row r="321" spans="1:9" x14ac:dyDescent="0.2">
      <c r="E321" s="130" t="s">
        <v>322</v>
      </c>
      <c r="G321" s="177">
        <v>10104040</v>
      </c>
      <c r="I321" s="132">
        <v>291000</v>
      </c>
    </row>
    <row r="322" spans="1:9" x14ac:dyDescent="0.2">
      <c r="E322" s="130" t="s">
        <v>847</v>
      </c>
      <c r="G322" s="177">
        <v>20201010</v>
      </c>
      <c r="I322" s="132">
        <v>9000</v>
      </c>
    </row>
    <row r="323" spans="1:9" x14ac:dyDescent="0.2">
      <c r="F323" s="130" t="s">
        <v>2118</v>
      </c>
    </row>
    <row r="325" spans="1:9" x14ac:dyDescent="0.2">
      <c r="A325" s="130" t="s">
        <v>651</v>
      </c>
      <c r="B325" s="130" t="s">
        <v>1252</v>
      </c>
      <c r="C325" s="131" t="s">
        <v>2117</v>
      </c>
      <c r="D325" s="130" t="s">
        <v>418</v>
      </c>
      <c r="G325" s="177">
        <v>50214990</v>
      </c>
      <c r="H325" s="132">
        <v>86105.94</v>
      </c>
    </row>
    <row r="326" spans="1:9" x14ac:dyDescent="0.2">
      <c r="E326" s="130" t="s">
        <v>322</v>
      </c>
      <c r="G326" s="177">
        <v>10104040</v>
      </c>
      <c r="I326" s="132">
        <v>80724.320000000007</v>
      </c>
    </row>
    <row r="327" spans="1:9" x14ac:dyDescent="0.2">
      <c r="E327" s="130" t="s">
        <v>847</v>
      </c>
      <c r="G327" s="177">
        <v>20201010</v>
      </c>
      <c r="I327" s="132">
        <v>5381.62</v>
      </c>
    </row>
    <row r="328" spans="1:9" x14ac:dyDescent="0.2">
      <c r="F328" s="130" t="s">
        <v>2116</v>
      </c>
    </row>
    <row r="330" spans="1:9" x14ac:dyDescent="0.2">
      <c r="A330" s="130" t="s">
        <v>651</v>
      </c>
      <c r="B330" s="130" t="s">
        <v>1252</v>
      </c>
      <c r="C330" s="131" t="s">
        <v>2115</v>
      </c>
      <c r="D330" s="130" t="s">
        <v>1015</v>
      </c>
      <c r="G330" s="177">
        <v>50213040</v>
      </c>
      <c r="H330" s="132">
        <v>11336</v>
      </c>
    </row>
    <row r="331" spans="1:9" x14ac:dyDescent="0.2">
      <c r="E331" s="130" t="s">
        <v>322</v>
      </c>
      <c r="G331" s="177">
        <v>10104040</v>
      </c>
      <c r="I331" s="132">
        <v>10728.72</v>
      </c>
    </row>
    <row r="332" spans="1:9" x14ac:dyDescent="0.2">
      <c r="E332" s="130" t="s">
        <v>847</v>
      </c>
      <c r="G332" s="177">
        <v>20201010</v>
      </c>
      <c r="I332" s="132">
        <v>607.28</v>
      </c>
    </row>
    <row r="333" spans="1:9" x14ac:dyDescent="0.2">
      <c r="F333" s="130" t="s">
        <v>2114</v>
      </c>
    </row>
    <row r="335" spans="1:9" x14ac:dyDescent="0.2">
      <c r="A335" s="130" t="s">
        <v>651</v>
      </c>
      <c r="B335" s="130" t="s">
        <v>1252</v>
      </c>
      <c r="C335" s="131" t="s">
        <v>2113</v>
      </c>
      <c r="D335" s="130" t="s">
        <v>1015</v>
      </c>
      <c r="G335" s="177">
        <v>50213040</v>
      </c>
      <c r="H335" s="132">
        <v>13788</v>
      </c>
    </row>
    <row r="336" spans="1:9" x14ac:dyDescent="0.2">
      <c r="E336" s="130" t="s">
        <v>322</v>
      </c>
      <c r="G336" s="177">
        <v>10104040</v>
      </c>
      <c r="I336" s="132">
        <v>13049.35</v>
      </c>
    </row>
    <row r="337" spans="1:9" x14ac:dyDescent="0.2">
      <c r="E337" s="130" t="s">
        <v>847</v>
      </c>
      <c r="G337" s="177">
        <v>20201010</v>
      </c>
      <c r="I337" s="132">
        <v>738.65</v>
      </c>
    </row>
    <row r="338" spans="1:9" x14ac:dyDescent="0.2">
      <c r="F338" s="130" t="s">
        <v>2112</v>
      </c>
    </row>
    <row r="340" spans="1:9" x14ac:dyDescent="0.2">
      <c r="A340" s="130" t="s">
        <v>651</v>
      </c>
      <c r="B340" s="130" t="s">
        <v>1252</v>
      </c>
      <c r="C340" s="131" t="s">
        <v>2111</v>
      </c>
      <c r="D340" s="130" t="s">
        <v>1015</v>
      </c>
      <c r="G340" s="177">
        <v>50213040</v>
      </c>
      <c r="H340" s="132">
        <v>3375</v>
      </c>
    </row>
    <row r="341" spans="1:9" x14ac:dyDescent="0.2">
      <c r="E341" s="130" t="s">
        <v>322</v>
      </c>
      <c r="G341" s="177">
        <v>10104040</v>
      </c>
      <c r="I341" s="132">
        <v>3194.2</v>
      </c>
    </row>
    <row r="342" spans="1:9" x14ac:dyDescent="0.2">
      <c r="E342" s="130" t="s">
        <v>847</v>
      </c>
      <c r="G342" s="177">
        <v>20201010</v>
      </c>
      <c r="I342" s="132">
        <v>180.8</v>
      </c>
    </row>
    <row r="343" spans="1:9" x14ac:dyDescent="0.2">
      <c r="F343" s="130" t="s">
        <v>2110</v>
      </c>
    </row>
    <row r="345" spans="1:9" x14ac:dyDescent="0.2">
      <c r="A345" s="130" t="s">
        <v>651</v>
      </c>
      <c r="B345" s="130" t="s">
        <v>1252</v>
      </c>
      <c r="C345" s="131" t="s">
        <v>2109</v>
      </c>
      <c r="D345" s="130" t="s">
        <v>362</v>
      </c>
      <c r="G345" s="177">
        <v>50101020</v>
      </c>
      <c r="H345" s="132">
        <v>599132</v>
      </c>
    </row>
    <row r="346" spans="1:9" x14ac:dyDescent="0.2">
      <c r="D346" s="130" t="s">
        <v>2022</v>
      </c>
      <c r="G346" s="177">
        <v>50102010</v>
      </c>
      <c r="H346" s="132">
        <v>36000</v>
      </c>
    </row>
    <row r="347" spans="1:9" x14ac:dyDescent="0.2">
      <c r="E347" s="130" t="s">
        <v>322</v>
      </c>
      <c r="G347" s="177">
        <v>10104040</v>
      </c>
      <c r="I347" s="132">
        <v>219157.2</v>
      </c>
    </row>
    <row r="348" spans="1:9" x14ac:dyDescent="0.2">
      <c r="E348" s="130" t="s">
        <v>340</v>
      </c>
      <c r="G348" s="177">
        <v>20101020</v>
      </c>
      <c r="I348" s="132">
        <v>219157.1</v>
      </c>
    </row>
    <row r="349" spans="1:9" x14ac:dyDescent="0.2">
      <c r="E349" s="130" t="s">
        <v>847</v>
      </c>
      <c r="G349" s="177">
        <v>20201010</v>
      </c>
      <c r="I349" s="132">
        <v>24517.47</v>
      </c>
    </row>
    <row r="350" spans="1:9" x14ac:dyDescent="0.2">
      <c r="E350" s="130" t="s">
        <v>1905</v>
      </c>
      <c r="G350" s="177">
        <v>20201020</v>
      </c>
      <c r="I350" s="132">
        <v>125080.06</v>
      </c>
    </row>
    <row r="351" spans="1:9" x14ac:dyDescent="0.2">
      <c r="E351" s="130" t="s">
        <v>1831</v>
      </c>
      <c r="G351" s="177">
        <v>20201030</v>
      </c>
      <c r="I351" s="132">
        <v>16660.009999999998</v>
      </c>
    </row>
    <row r="352" spans="1:9" x14ac:dyDescent="0.2">
      <c r="E352" s="130" t="s">
        <v>354</v>
      </c>
      <c r="G352" s="177">
        <v>20201040</v>
      </c>
      <c r="I352" s="132">
        <v>9138.48</v>
      </c>
    </row>
    <row r="353" spans="1:9" x14ac:dyDescent="0.2">
      <c r="E353" s="130" t="s">
        <v>356</v>
      </c>
      <c r="G353" s="177">
        <v>29999990</v>
      </c>
      <c r="I353" s="132">
        <v>21421.68</v>
      </c>
    </row>
    <row r="354" spans="1:9" x14ac:dyDescent="0.2">
      <c r="F354" s="130" t="s">
        <v>2108</v>
      </c>
    </row>
    <row r="356" spans="1:9" x14ac:dyDescent="0.2">
      <c r="A356" s="130" t="s">
        <v>651</v>
      </c>
      <c r="B356" s="130" t="s">
        <v>1252</v>
      </c>
      <c r="C356" s="131" t="s">
        <v>2107</v>
      </c>
      <c r="D356" s="130" t="s">
        <v>362</v>
      </c>
      <c r="G356" s="177">
        <v>50101020</v>
      </c>
      <c r="H356" s="132">
        <v>75703</v>
      </c>
    </row>
    <row r="357" spans="1:9" x14ac:dyDescent="0.2">
      <c r="D357" s="130" t="s">
        <v>2022</v>
      </c>
      <c r="G357" s="177">
        <v>50102010</v>
      </c>
      <c r="H357" s="132">
        <v>6000</v>
      </c>
    </row>
    <row r="358" spans="1:9" x14ac:dyDescent="0.2">
      <c r="E358" s="130" t="s">
        <v>322</v>
      </c>
      <c r="G358" s="177">
        <v>10104040</v>
      </c>
      <c r="I358" s="132">
        <v>25538.63</v>
      </c>
    </row>
    <row r="359" spans="1:9" x14ac:dyDescent="0.2">
      <c r="E359" s="130" t="s">
        <v>340</v>
      </c>
      <c r="G359" s="177">
        <v>20101020</v>
      </c>
      <c r="I359" s="132">
        <v>25538.61</v>
      </c>
    </row>
    <row r="360" spans="1:9" x14ac:dyDescent="0.2">
      <c r="E360" s="130" t="s">
        <v>847</v>
      </c>
      <c r="G360" s="177">
        <v>20201010</v>
      </c>
      <c r="I360" s="132">
        <v>3805.81</v>
      </c>
    </row>
    <row r="361" spans="1:9" x14ac:dyDescent="0.2">
      <c r="E361" s="130" t="s">
        <v>1905</v>
      </c>
      <c r="G361" s="177">
        <v>20201020</v>
      </c>
      <c r="I361" s="132">
        <v>14410.83</v>
      </c>
    </row>
    <row r="362" spans="1:9" x14ac:dyDescent="0.2">
      <c r="E362" s="130" t="s">
        <v>1831</v>
      </c>
      <c r="G362" s="177">
        <v>20201030</v>
      </c>
      <c r="I362" s="132">
        <v>5340.25</v>
      </c>
    </row>
    <row r="363" spans="1:9" x14ac:dyDescent="0.2">
      <c r="E363" s="130" t="s">
        <v>354</v>
      </c>
      <c r="G363" s="177">
        <v>20201040</v>
      </c>
      <c r="I363" s="132">
        <v>1135.53</v>
      </c>
    </row>
    <row r="364" spans="1:9" x14ac:dyDescent="0.2">
      <c r="E364" s="130" t="s">
        <v>356</v>
      </c>
      <c r="G364" s="177">
        <v>29999990</v>
      </c>
      <c r="I364" s="132">
        <v>5933.34</v>
      </c>
    </row>
    <row r="365" spans="1:9" x14ac:dyDescent="0.2">
      <c r="F365" s="130" t="s">
        <v>2106</v>
      </c>
    </row>
    <row r="367" spans="1:9" x14ac:dyDescent="0.2">
      <c r="A367" s="130" t="s">
        <v>651</v>
      </c>
      <c r="B367" s="130" t="s">
        <v>1252</v>
      </c>
      <c r="C367" s="131" t="s">
        <v>2105</v>
      </c>
      <c r="D367" s="130" t="s">
        <v>362</v>
      </c>
      <c r="G367" s="177">
        <v>50101020</v>
      </c>
      <c r="H367" s="132">
        <v>86885.4</v>
      </c>
    </row>
    <row r="368" spans="1:9" x14ac:dyDescent="0.2">
      <c r="D368" s="130" t="s">
        <v>2022</v>
      </c>
      <c r="G368" s="177">
        <v>50102010</v>
      </c>
      <c r="H368" s="132">
        <v>6000</v>
      </c>
    </row>
    <row r="369" spans="1:9" x14ac:dyDescent="0.2">
      <c r="E369" s="130" t="s">
        <v>322</v>
      </c>
      <c r="G369" s="177">
        <v>10104040</v>
      </c>
      <c r="I369" s="132">
        <v>36625.589999999997</v>
      </c>
    </row>
    <row r="370" spans="1:9" x14ac:dyDescent="0.2">
      <c r="E370" s="130" t="s">
        <v>340</v>
      </c>
      <c r="G370" s="177">
        <v>20101020</v>
      </c>
      <c r="I370" s="132">
        <v>36898.559999999998</v>
      </c>
    </row>
    <row r="371" spans="1:9" x14ac:dyDescent="0.2">
      <c r="E371" s="130" t="s">
        <v>847</v>
      </c>
      <c r="G371" s="177">
        <v>20201010</v>
      </c>
      <c r="I371" s="132">
        <v>2334.5100000000002</v>
      </c>
    </row>
    <row r="372" spans="1:9" x14ac:dyDescent="0.2">
      <c r="E372" s="130" t="s">
        <v>1905</v>
      </c>
      <c r="G372" s="177">
        <v>20201020</v>
      </c>
      <c r="I372" s="132">
        <v>8192.43</v>
      </c>
    </row>
    <row r="373" spans="1:9" x14ac:dyDescent="0.2">
      <c r="E373" s="130" t="s">
        <v>1831</v>
      </c>
      <c r="G373" s="177">
        <v>20201030</v>
      </c>
      <c r="I373" s="132">
        <v>700</v>
      </c>
    </row>
    <row r="374" spans="1:9" x14ac:dyDescent="0.2">
      <c r="E374" s="130" t="s">
        <v>354</v>
      </c>
      <c r="G374" s="177">
        <v>20201040</v>
      </c>
      <c r="I374" s="132">
        <v>1365.39</v>
      </c>
    </row>
    <row r="375" spans="1:9" x14ac:dyDescent="0.2">
      <c r="E375" s="130" t="s">
        <v>356</v>
      </c>
      <c r="G375" s="177">
        <v>29999990</v>
      </c>
      <c r="I375" s="132">
        <v>6768.92</v>
      </c>
    </row>
    <row r="376" spans="1:9" x14ac:dyDescent="0.2">
      <c r="F376" s="130" t="s">
        <v>2104</v>
      </c>
    </row>
    <row r="378" spans="1:9" x14ac:dyDescent="0.2">
      <c r="A378" s="130" t="s">
        <v>651</v>
      </c>
      <c r="B378" s="130" t="s">
        <v>1252</v>
      </c>
      <c r="C378" s="131" t="s">
        <v>2103</v>
      </c>
      <c r="D378" s="130" t="s">
        <v>362</v>
      </c>
      <c r="G378" s="177">
        <v>50101020</v>
      </c>
      <c r="H378" s="132">
        <v>296112</v>
      </c>
    </row>
    <row r="379" spans="1:9" x14ac:dyDescent="0.2">
      <c r="D379" s="130" t="s">
        <v>2022</v>
      </c>
      <c r="G379" s="177">
        <v>50102010</v>
      </c>
      <c r="H379" s="132">
        <v>24000</v>
      </c>
    </row>
    <row r="380" spans="1:9" x14ac:dyDescent="0.2">
      <c r="E380" s="130" t="s">
        <v>322</v>
      </c>
      <c r="G380" s="177">
        <v>10104040</v>
      </c>
      <c r="I380" s="132">
        <v>123925.93</v>
      </c>
    </row>
    <row r="381" spans="1:9" x14ac:dyDescent="0.2">
      <c r="E381" s="130" t="s">
        <v>340</v>
      </c>
      <c r="G381" s="177">
        <v>20101020</v>
      </c>
      <c r="I381" s="132">
        <v>123925.87</v>
      </c>
    </row>
    <row r="382" spans="1:9" x14ac:dyDescent="0.2">
      <c r="E382" s="130" t="s">
        <v>847</v>
      </c>
      <c r="G382" s="177">
        <v>20201010</v>
      </c>
      <c r="I382" s="132">
        <v>7759.66</v>
      </c>
    </row>
    <row r="383" spans="1:9" x14ac:dyDescent="0.2">
      <c r="E383" s="130" t="s">
        <v>1905</v>
      </c>
      <c r="G383" s="177">
        <v>20201020</v>
      </c>
      <c r="I383" s="132">
        <v>42113.9</v>
      </c>
    </row>
    <row r="384" spans="1:9" x14ac:dyDescent="0.2">
      <c r="E384" s="130" t="s">
        <v>1831</v>
      </c>
      <c r="G384" s="177">
        <v>20201030</v>
      </c>
      <c r="I384" s="132">
        <v>7400</v>
      </c>
    </row>
    <row r="385" spans="1:9" x14ac:dyDescent="0.2">
      <c r="E385" s="130" t="s">
        <v>354</v>
      </c>
      <c r="G385" s="177">
        <v>20201040</v>
      </c>
      <c r="I385" s="132">
        <v>4441.6400000000003</v>
      </c>
    </row>
    <row r="386" spans="1:9" x14ac:dyDescent="0.2">
      <c r="E386" s="130" t="s">
        <v>356</v>
      </c>
      <c r="G386" s="177">
        <v>29999990</v>
      </c>
      <c r="I386" s="132">
        <v>10545</v>
      </c>
    </row>
    <row r="387" spans="1:9" x14ac:dyDescent="0.2">
      <c r="F387" s="130" t="s">
        <v>2102</v>
      </c>
    </row>
    <row r="389" spans="1:9" x14ac:dyDescent="0.2">
      <c r="A389" s="130" t="s">
        <v>651</v>
      </c>
      <c r="B389" s="130" t="s">
        <v>1252</v>
      </c>
      <c r="C389" s="131" t="s">
        <v>2101</v>
      </c>
      <c r="D389" s="130" t="s">
        <v>362</v>
      </c>
      <c r="G389" s="177">
        <v>50101020</v>
      </c>
      <c r="H389" s="132">
        <v>209591</v>
      </c>
    </row>
    <row r="390" spans="1:9" x14ac:dyDescent="0.2">
      <c r="D390" s="130" t="s">
        <v>2022</v>
      </c>
      <c r="G390" s="177">
        <v>50102010</v>
      </c>
      <c r="H390" s="132">
        <v>10000</v>
      </c>
    </row>
    <row r="391" spans="1:9" x14ac:dyDescent="0.2">
      <c r="E391" s="130" t="s">
        <v>322</v>
      </c>
      <c r="G391" s="177">
        <v>10104040</v>
      </c>
      <c r="I391" s="132">
        <v>68045.56</v>
      </c>
    </row>
    <row r="392" spans="1:9" x14ac:dyDescent="0.2">
      <c r="E392" s="130" t="s">
        <v>340</v>
      </c>
      <c r="G392" s="177">
        <v>20101020</v>
      </c>
      <c r="I392" s="132">
        <v>68045.55</v>
      </c>
    </row>
    <row r="393" spans="1:9" x14ac:dyDescent="0.2">
      <c r="E393" s="130" t="s">
        <v>847</v>
      </c>
      <c r="G393" s="177">
        <v>20201010</v>
      </c>
      <c r="I393" s="132">
        <v>24666.05</v>
      </c>
    </row>
    <row r="394" spans="1:9" x14ac:dyDescent="0.2">
      <c r="E394" s="130" t="s">
        <v>1905</v>
      </c>
      <c r="G394" s="177">
        <v>20201020</v>
      </c>
      <c r="I394" s="132">
        <v>34804.800000000003</v>
      </c>
    </row>
    <row r="395" spans="1:9" x14ac:dyDescent="0.2">
      <c r="E395" s="130" t="s">
        <v>1831</v>
      </c>
      <c r="G395" s="177">
        <v>20201030</v>
      </c>
      <c r="I395" s="132">
        <v>13224.3</v>
      </c>
    </row>
    <row r="396" spans="1:9" x14ac:dyDescent="0.2">
      <c r="E396" s="130" t="s">
        <v>354</v>
      </c>
      <c r="G396" s="177">
        <v>20201040</v>
      </c>
      <c r="I396" s="132">
        <v>2891.4</v>
      </c>
    </row>
    <row r="397" spans="1:9" x14ac:dyDescent="0.2">
      <c r="E397" s="130" t="s">
        <v>356</v>
      </c>
      <c r="G397" s="177">
        <v>29999990</v>
      </c>
      <c r="I397" s="132">
        <v>7913.34</v>
      </c>
    </row>
    <row r="398" spans="1:9" x14ac:dyDescent="0.2">
      <c r="F398" s="130" t="s">
        <v>2100</v>
      </c>
    </row>
    <row r="400" spans="1:9" x14ac:dyDescent="0.2">
      <c r="A400" s="130" t="s">
        <v>651</v>
      </c>
      <c r="B400" s="130" t="s">
        <v>1252</v>
      </c>
      <c r="C400" s="131" t="s">
        <v>2099</v>
      </c>
      <c r="D400" s="130" t="s">
        <v>362</v>
      </c>
      <c r="G400" s="177">
        <v>50101020</v>
      </c>
      <c r="H400" s="132">
        <v>28800</v>
      </c>
    </row>
    <row r="401" spans="1:9" x14ac:dyDescent="0.2">
      <c r="D401" s="130" t="s">
        <v>2022</v>
      </c>
      <c r="G401" s="177">
        <v>50102010</v>
      </c>
      <c r="H401" s="132">
        <v>4000</v>
      </c>
    </row>
    <row r="402" spans="1:9" x14ac:dyDescent="0.2">
      <c r="E402" s="130" t="s">
        <v>322</v>
      </c>
      <c r="G402" s="177">
        <v>10104040</v>
      </c>
      <c r="I402" s="132">
        <v>13973</v>
      </c>
    </row>
    <row r="403" spans="1:9" x14ac:dyDescent="0.2">
      <c r="E403" s="130" t="s">
        <v>340</v>
      </c>
      <c r="G403" s="177">
        <v>20101020</v>
      </c>
      <c r="I403" s="132">
        <v>13973</v>
      </c>
    </row>
    <row r="404" spans="1:9" x14ac:dyDescent="0.2">
      <c r="E404" s="130" t="s">
        <v>1905</v>
      </c>
      <c r="G404" s="177">
        <v>20201020</v>
      </c>
      <c r="I404" s="132">
        <v>2592</v>
      </c>
    </row>
    <row r="405" spans="1:9" x14ac:dyDescent="0.2">
      <c r="E405" s="130" t="s">
        <v>1831</v>
      </c>
      <c r="G405" s="177">
        <v>20201030</v>
      </c>
      <c r="I405" s="132">
        <v>700</v>
      </c>
    </row>
    <row r="406" spans="1:9" x14ac:dyDescent="0.2">
      <c r="E406" s="130" t="s">
        <v>354</v>
      </c>
      <c r="G406" s="177">
        <v>20201040</v>
      </c>
      <c r="I406" s="132">
        <v>432</v>
      </c>
    </row>
    <row r="407" spans="1:9" x14ac:dyDescent="0.2">
      <c r="E407" s="130" t="s">
        <v>356</v>
      </c>
      <c r="G407" s="177">
        <v>29999990</v>
      </c>
      <c r="I407" s="132">
        <v>1130</v>
      </c>
    </row>
    <row r="408" spans="1:9" x14ac:dyDescent="0.2">
      <c r="F408" s="130" t="s">
        <v>2098</v>
      </c>
    </row>
    <row r="410" spans="1:9" x14ac:dyDescent="0.2">
      <c r="A410" s="130" t="s">
        <v>651</v>
      </c>
      <c r="B410" s="130" t="s">
        <v>1252</v>
      </c>
      <c r="C410" s="131" t="s">
        <v>2097</v>
      </c>
      <c r="D410" s="130" t="s">
        <v>2096</v>
      </c>
      <c r="G410" s="177">
        <v>50101010</v>
      </c>
      <c r="H410" s="132">
        <v>3210933</v>
      </c>
    </row>
    <row r="411" spans="1:9" x14ac:dyDescent="0.2">
      <c r="D411" s="130" t="s">
        <v>2022</v>
      </c>
      <c r="G411" s="177">
        <v>50102010</v>
      </c>
      <c r="H411" s="132">
        <v>190000</v>
      </c>
    </row>
    <row r="412" spans="1:9" x14ac:dyDescent="0.2">
      <c r="E412" s="130" t="s">
        <v>322</v>
      </c>
      <c r="G412" s="177">
        <v>10104040</v>
      </c>
      <c r="I412" s="132">
        <v>936746.95</v>
      </c>
    </row>
    <row r="413" spans="1:9" x14ac:dyDescent="0.2">
      <c r="E413" s="130" t="s">
        <v>324</v>
      </c>
      <c r="G413" s="177">
        <v>10399010</v>
      </c>
      <c r="I413" s="132">
        <v>8462.18</v>
      </c>
    </row>
    <row r="414" spans="1:9" x14ac:dyDescent="0.2">
      <c r="E414" s="130" t="s">
        <v>340</v>
      </c>
      <c r="G414" s="177">
        <v>20101020</v>
      </c>
      <c r="I414" s="132">
        <v>936746.5</v>
      </c>
    </row>
    <row r="415" spans="1:9" x14ac:dyDescent="0.2">
      <c r="E415" s="130" t="s">
        <v>847</v>
      </c>
      <c r="G415" s="177">
        <v>20201010</v>
      </c>
      <c r="I415" s="132">
        <v>266484.59999999998</v>
      </c>
    </row>
    <row r="416" spans="1:9" x14ac:dyDescent="0.2">
      <c r="E416" s="130" t="s">
        <v>1905</v>
      </c>
      <c r="G416" s="177">
        <v>20201020</v>
      </c>
      <c r="I416" s="132">
        <v>640904.89</v>
      </c>
    </row>
    <row r="417" spans="1:9" x14ac:dyDescent="0.2">
      <c r="E417" s="130" t="s">
        <v>1831</v>
      </c>
      <c r="G417" s="177">
        <v>20201030</v>
      </c>
      <c r="I417" s="132">
        <v>369020.02</v>
      </c>
    </row>
    <row r="418" spans="1:9" x14ac:dyDescent="0.2">
      <c r="E418" s="130" t="s">
        <v>354</v>
      </c>
      <c r="G418" s="177">
        <v>20201040</v>
      </c>
      <c r="I418" s="132">
        <v>44747.25</v>
      </c>
    </row>
    <row r="419" spans="1:9" x14ac:dyDescent="0.2">
      <c r="E419" s="130" t="s">
        <v>356</v>
      </c>
      <c r="G419" s="177">
        <v>29999990</v>
      </c>
      <c r="I419" s="132">
        <v>197820.61</v>
      </c>
    </row>
    <row r="420" spans="1:9" x14ac:dyDescent="0.2">
      <c r="F420" s="130" t="s">
        <v>2095</v>
      </c>
    </row>
    <row r="422" spans="1:9" x14ac:dyDescent="0.2">
      <c r="A422" s="130" t="s">
        <v>651</v>
      </c>
      <c r="B422" s="130" t="s">
        <v>1252</v>
      </c>
      <c r="C422" s="131" t="s">
        <v>2094</v>
      </c>
      <c r="D422" s="130" t="s">
        <v>362</v>
      </c>
      <c r="G422" s="177">
        <v>50101020</v>
      </c>
      <c r="H422" s="132">
        <v>445729</v>
      </c>
    </row>
    <row r="423" spans="1:9" x14ac:dyDescent="0.2">
      <c r="D423" s="130" t="s">
        <v>2022</v>
      </c>
      <c r="G423" s="177">
        <v>50102010</v>
      </c>
      <c r="H423" s="132">
        <v>46000</v>
      </c>
    </row>
    <row r="424" spans="1:9" x14ac:dyDescent="0.2">
      <c r="E424" s="130" t="s">
        <v>322</v>
      </c>
      <c r="G424" s="177">
        <v>10104040</v>
      </c>
      <c r="I424" s="132">
        <v>197233.03</v>
      </c>
    </row>
    <row r="425" spans="1:9" x14ac:dyDescent="0.2">
      <c r="E425" s="130" t="s">
        <v>340</v>
      </c>
      <c r="G425" s="177">
        <v>20101020</v>
      </c>
      <c r="I425" s="132">
        <v>197232.95</v>
      </c>
    </row>
    <row r="426" spans="1:9" x14ac:dyDescent="0.2">
      <c r="E426" s="130" t="s">
        <v>847</v>
      </c>
      <c r="G426" s="177">
        <v>20201010</v>
      </c>
      <c r="I426" s="132">
        <v>11706.84</v>
      </c>
    </row>
    <row r="427" spans="1:9" x14ac:dyDescent="0.2">
      <c r="E427" s="130" t="s">
        <v>1905</v>
      </c>
      <c r="G427" s="177">
        <v>20201020</v>
      </c>
      <c r="I427" s="132">
        <v>40771.17</v>
      </c>
    </row>
    <row r="428" spans="1:9" x14ac:dyDescent="0.2">
      <c r="E428" s="130" t="s">
        <v>1831</v>
      </c>
      <c r="G428" s="177">
        <v>20201030</v>
      </c>
      <c r="I428" s="132">
        <v>18686.61</v>
      </c>
    </row>
    <row r="429" spans="1:9" x14ac:dyDescent="0.2">
      <c r="E429" s="130" t="s">
        <v>354</v>
      </c>
      <c r="G429" s="177">
        <v>20201040</v>
      </c>
      <c r="I429" s="132">
        <v>6685.9</v>
      </c>
    </row>
    <row r="430" spans="1:9" x14ac:dyDescent="0.2">
      <c r="E430" s="130" t="s">
        <v>356</v>
      </c>
      <c r="G430" s="177">
        <v>29999990</v>
      </c>
      <c r="I430" s="132">
        <v>19412.5</v>
      </c>
    </row>
    <row r="431" spans="1:9" x14ac:dyDescent="0.2">
      <c r="F431" s="130" t="s">
        <v>2093</v>
      </c>
    </row>
    <row r="433" spans="1:9" x14ac:dyDescent="0.2">
      <c r="A433" s="130" t="s">
        <v>651</v>
      </c>
      <c r="B433" s="130" t="s">
        <v>636</v>
      </c>
      <c r="C433" s="131" t="s">
        <v>2092</v>
      </c>
      <c r="D433" s="130" t="s">
        <v>394</v>
      </c>
      <c r="G433" s="177">
        <v>50201010</v>
      </c>
      <c r="H433" s="132">
        <v>57190</v>
      </c>
    </row>
    <row r="434" spans="1:9" x14ac:dyDescent="0.2">
      <c r="E434" s="130" t="s">
        <v>322</v>
      </c>
      <c r="G434" s="177">
        <v>10104040</v>
      </c>
      <c r="I434" s="132">
        <v>57190</v>
      </c>
    </row>
    <row r="435" spans="1:9" x14ac:dyDescent="0.2">
      <c r="F435" s="130" t="s">
        <v>2091</v>
      </c>
    </row>
    <row r="437" spans="1:9" x14ac:dyDescent="0.2">
      <c r="A437" s="130" t="s">
        <v>651</v>
      </c>
      <c r="B437" s="130" t="s">
        <v>636</v>
      </c>
      <c r="C437" s="131" t="s">
        <v>2090</v>
      </c>
      <c r="D437" s="130" t="s">
        <v>394</v>
      </c>
      <c r="G437" s="177">
        <v>50201010</v>
      </c>
      <c r="H437" s="132">
        <v>51543</v>
      </c>
    </row>
    <row r="438" spans="1:9" x14ac:dyDescent="0.2">
      <c r="E438" s="130" t="s">
        <v>322</v>
      </c>
      <c r="G438" s="177">
        <v>10104040</v>
      </c>
      <c r="I438" s="132">
        <v>51543</v>
      </c>
    </row>
    <row r="439" spans="1:9" x14ac:dyDescent="0.2">
      <c r="F439" s="130" t="s">
        <v>2089</v>
      </c>
    </row>
    <row r="441" spans="1:9" x14ac:dyDescent="0.2">
      <c r="A441" s="130" t="s">
        <v>651</v>
      </c>
      <c r="B441" s="130" t="s">
        <v>636</v>
      </c>
      <c r="C441" s="131" t="s">
        <v>2088</v>
      </c>
      <c r="D441" s="130" t="s">
        <v>394</v>
      </c>
      <c r="G441" s="177">
        <v>50201010</v>
      </c>
      <c r="H441" s="132">
        <v>32435</v>
      </c>
    </row>
    <row r="442" spans="1:9" x14ac:dyDescent="0.2">
      <c r="E442" s="130" t="s">
        <v>322</v>
      </c>
      <c r="G442" s="177">
        <v>10104040</v>
      </c>
      <c r="I442" s="132">
        <v>32435</v>
      </c>
    </row>
    <row r="443" spans="1:9" x14ac:dyDescent="0.2">
      <c r="F443" s="130" t="s">
        <v>2087</v>
      </c>
    </row>
    <row r="445" spans="1:9" x14ac:dyDescent="0.2">
      <c r="A445" s="130" t="s">
        <v>651</v>
      </c>
      <c r="B445" s="130" t="s">
        <v>636</v>
      </c>
      <c r="C445" s="131" t="s">
        <v>2086</v>
      </c>
      <c r="D445" s="130" t="s">
        <v>2085</v>
      </c>
      <c r="G445" s="177">
        <v>50104990</v>
      </c>
      <c r="H445" s="132">
        <v>13986.49</v>
      </c>
    </row>
    <row r="446" spans="1:9" x14ac:dyDescent="0.2">
      <c r="E446" s="130" t="s">
        <v>322</v>
      </c>
      <c r="G446" s="177">
        <v>10104040</v>
      </c>
      <c r="I446" s="132">
        <v>13986.49</v>
      </c>
    </row>
    <row r="447" spans="1:9" x14ac:dyDescent="0.2">
      <c r="F447" s="130" t="s">
        <v>2084</v>
      </c>
    </row>
    <row r="449" spans="1:9" x14ac:dyDescent="0.2">
      <c r="A449" s="130" t="s">
        <v>651</v>
      </c>
      <c r="B449" s="130" t="s">
        <v>636</v>
      </c>
      <c r="C449" s="131" t="s">
        <v>2083</v>
      </c>
      <c r="D449" s="130" t="s">
        <v>420</v>
      </c>
      <c r="G449" s="177">
        <v>50216010</v>
      </c>
      <c r="H449" s="132">
        <v>95286.21</v>
      </c>
    </row>
    <row r="450" spans="1:9" x14ac:dyDescent="0.2">
      <c r="E450" s="130" t="s">
        <v>322</v>
      </c>
      <c r="G450" s="177">
        <v>10104040</v>
      </c>
      <c r="I450" s="132">
        <v>95286.21</v>
      </c>
    </row>
    <row r="451" spans="1:9" x14ac:dyDescent="0.2">
      <c r="F451" s="130" t="s">
        <v>2082</v>
      </c>
    </row>
    <row r="453" spans="1:9" x14ac:dyDescent="0.2">
      <c r="A453" s="130" t="s">
        <v>651</v>
      </c>
      <c r="B453" s="130" t="s">
        <v>636</v>
      </c>
      <c r="C453" s="131" t="s">
        <v>2081</v>
      </c>
      <c r="D453" s="130" t="s">
        <v>420</v>
      </c>
      <c r="G453" s="177">
        <v>50216010</v>
      </c>
      <c r="H453" s="132">
        <v>144918.9</v>
      </c>
    </row>
    <row r="454" spans="1:9" x14ac:dyDescent="0.2">
      <c r="E454" s="130" t="s">
        <v>322</v>
      </c>
      <c r="G454" s="177">
        <v>10104040</v>
      </c>
      <c r="I454" s="132">
        <v>144918.9</v>
      </c>
    </row>
    <row r="455" spans="1:9" x14ac:dyDescent="0.2">
      <c r="F455" s="130" t="s">
        <v>2080</v>
      </c>
    </row>
    <row r="457" spans="1:9" x14ac:dyDescent="0.2">
      <c r="A457" s="130" t="s">
        <v>651</v>
      </c>
      <c r="B457" s="130" t="s">
        <v>691</v>
      </c>
      <c r="C457" s="131" t="s">
        <v>2079</v>
      </c>
      <c r="D457" s="130" t="s">
        <v>394</v>
      </c>
      <c r="G457" s="177">
        <v>50201010</v>
      </c>
      <c r="H457" s="132">
        <v>135635</v>
      </c>
    </row>
    <row r="458" spans="1:9" x14ac:dyDescent="0.2">
      <c r="E458" s="130" t="s">
        <v>322</v>
      </c>
      <c r="G458" s="177">
        <v>10104040</v>
      </c>
      <c r="I458" s="132">
        <v>135635</v>
      </c>
    </row>
    <row r="459" spans="1:9" x14ac:dyDescent="0.2">
      <c r="F459" s="130" t="s">
        <v>2078</v>
      </c>
    </row>
    <row r="461" spans="1:9" x14ac:dyDescent="0.2">
      <c r="A461" s="130" t="s">
        <v>651</v>
      </c>
      <c r="B461" s="130" t="s">
        <v>691</v>
      </c>
      <c r="C461" s="131" t="s">
        <v>2077</v>
      </c>
      <c r="D461" s="130" t="s">
        <v>420</v>
      </c>
      <c r="G461" s="177">
        <v>50216010</v>
      </c>
      <c r="H461" s="132">
        <v>149944.09</v>
      </c>
    </row>
    <row r="462" spans="1:9" x14ac:dyDescent="0.2">
      <c r="E462" s="130" t="s">
        <v>322</v>
      </c>
      <c r="G462" s="177">
        <v>10104040</v>
      </c>
      <c r="I462" s="132">
        <v>149944.09</v>
      </c>
    </row>
    <row r="463" spans="1:9" x14ac:dyDescent="0.2">
      <c r="F463" s="130" t="s">
        <v>2076</v>
      </c>
    </row>
    <row r="465" spans="1:9" x14ac:dyDescent="0.2">
      <c r="A465" s="130" t="s">
        <v>651</v>
      </c>
      <c r="B465" s="130" t="s">
        <v>691</v>
      </c>
      <c r="C465" s="131" t="s">
        <v>2075</v>
      </c>
      <c r="D465" s="130" t="s">
        <v>420</v>
      </c>
      <c r="G465" s="177">
        <v>50216010</v>
      </c>
      <c r="H465" s="132">
        <v>235989.15</v>
      </c>
    </row>
    <row r="466" spans="1:9" x14ac:dyDescent="0.2">
      <c r="E466" s="130" t="s">
        <v>322</v>
      </c>
      <c r="G466" s="177">
        <v>10104040</v>
      </c>
      <c r="I466" s="132">
        <v>235989.15</v>
      </c>
    </row>
    <row r="467" spans="1:9" x14ac:dyDescent="0.2">
      <c r="F467" s="130" t="s">
        <v>2074</v>
      </c>
    </row>
    <row r="469" spans="1:9" x14ac:dyDescent="0.2">
      <c r="A469" s="130" t="s">
        <v>651</v>
      </c>
      <c r="B469" s="130" t="s">
        <v>691</v>
      </c>
      <c r="C469" s="131" t="s">
        <v>2073</v>
      </c>
      <c r="D469" s="130" t="s">
        <v>420</v>
      </c>
      <c r="G469" s="177">
        <v>50216010</v>
      </c>
      <c r="H469" s="132">
        <v>16200</v>
      </c>
    </row>
    <row r="470" spans="1:9" x14ac:dyDescent="0.2">
      <c r="E470" s="130" t="s">
        <v>322</v>
      </c>
      <c r="G470" s="177">
        <v>10104040</v>
      </c>
      <c r="I470" s="132">
        <v>16200</v>
      </c>
    </row>
    <row r="471" spans="1:9" x14ac:dyDescent="0.2">
      <c r="F471" s="130" t="s">
        <v>2072</v>
      </c>
    </row>
    <row r="473" spans="1:9" x14ac:dyDescent="0.2">
      <c r="A473" s="130" t="s">
        <v>651</v>
      </c>
      <c r="B473" s="130" t="s">
        <v>691</v>
      </c>
      <c r="C473" s="131" t="s">
        <v>2071</v>
      </c>
      <c r="D473" s="130" t="s">
        <v>414</v>
      </c>
      <c r="G473" s="177">
        <v>50211990</v>
      </c>
      <c r="H473" s="132">
        <v>1465707.28</v>
      </c>
    </row>
    <row r="474" spans="1:9" x14ac:dyDescent="0.2">
      <c r="E474" s="130" t="s">
        <v>322</v>
      </c>
      <c r="G474" s="177">
        <v>10104040</v>
      </c>
      <c r="I474" s="132">
        <v>692374.34</v>
      </c>
    </row>
    <row r="475" spans="1:9" x14ac:dyDescent="0.2">
      <c r="E475" s="130" t="s">
        <v>340</v>
      </c>
      <c r="G475" s="177">
        <v>20101020</v>
      </c>
      <c r="I475" s="132">
        <v>692374.05</v>
      </c>
    </row>
    <row r="476" spans="1:9" x14ac:dyDescent="0.2">
      <c r="E476" s="130" t="s">
        <v>847</v>
      </c>
      <c r="G476" s="177">
        <v>20201010</v>
      </c>
      <c r="I476" s="132">
        <v>16627.39</v>
      </c>
    </row>
    <row r="477" spans="1:9" x14ac:dyDescent="0.2">
      <c r="E477" s="130" t="s">
        <v>1831</v>
      </c>
      <c r="G477" s="177">
        <v>20201030</v>
      </c>
      <c r="I477" s="132">
        <v>6200</v>
      </c>
    </row>
    <row r="478" spans="1:9" x14ac:dyDescent="0.2">
      <c r="E478" s="130" t="s">
        <v>354</v>
      </c>
      <c r="G478" s="177">
        <v>20201040</v>
      </c>
      <c r="I478" s="132">
        <v>34246.5</v>
      </c>
    </row>
    <row r="479" spans="1:9" x14ac:dyDescent="0.2">
      <c r="E479" s="130" t="s">
        <v>356</v>
      </c>
      <c r="G479" s="177">
        <v>29999990</v>
      </c>
      <c r="I479" s="132">
        <v>23885</v>
      </c>
    </row>
    <row r="480" spans="1:9" x14ac:dyDescent="0.2">
      <c r="F480" s="130" t="s">
        <v>2070</v>
      </c>
    </row>
    <row r="482" spans="1:9" x14ac:dyDescent="0.2">
      <c r="A482" s="130" t="s">
        <v>651</v>
      </c>
      <c r="B482" s="130" t="s">
        <v>691</v>
      </c>
      <c r="C482" s="131" t="s">
        <v>2069</v>
      </c>
      <c r="D482" s="130" t="s">
        <v>414</v>
      </c>
      <c r="G482" s="177">
        <v>50211990</v>
      </c>
      <c r="H482" s="132">
        <v>610384.36</v>
      </c>
    </row>
    <row r="483" spans="1:9" x14ac:dyDescent="0.2">
      <c r="E483" s="130" t="s">
        <v>322</v>
      </c>
      <c r="G483" s="177">
        <v>10104040</v>
      </c>
      <c r="I483" s="132">
        <v>279098.83</v>
      </c>
    </row>
    <row r="484" spans="1:9" x14ac:dyDescent="0.2">
      <c r="E484" s="130" t="s">
        <v>340</v>
      </c>
      <c r="G484" s="177">
        <v>20101020</v>
      </c>
      <c r="I484" s="132">
        <v>279098.71000000002</v>
      </c>
    </row>
    <row r="485" spans="1:9" x14ac:dyDescent="0.2">
      <c r="E485" s="130" t="s">
        <v>847</v>
      </c>
      <c r="G485" s="177">
        <v>20201010</v>
      </c>
      <c r="I485" s="132">
        <v>8231.44</v>
      </c>
    </row>
    <row r="486" spans="1:9" x14ac:dyDescent="0.2">
      <c r="E486" s="130" t="s">
        <v>1831</v>
      </c>
      <c r="G486" s="177">
        <v>20201030</v>
      </c>
      <c r="I486" s="132">
        <v>8600</v>
      </c>
    </row>
    <row r="487" spans="1:9" x14ac:dyDescent="0.2">
      <c r="E487" s="130" t="s">
        <v>354</v>
      </c>
      <c r="G487" s="177">
        <v>20201040</v>
      </c>
      <c r="I487" s="132">
        <v>17770.38</v>
      </c>
    </row>
    <row r="488" spans="1:9" x14ac:dyDescent="0.2">
      <c r="E488" s="130" t="s">
        <v>356</v>
      </c>
      <c r="G488" s="177">
        <v>29999990</v>
      </c>
      <c r="I488" s="132">
        <v>17585</v>
      </c>
    </row>
    <row r="489" spans="1:9" x14ac:dyDescent="0.2">
      <c r="F489" s="130" t="s">
        <v>2068</v>
      </c>
    </row>
    <row r="491" spans="1:9" x14ac:dyDescent="0.2">
      <c r="A491" s="130" t="s">
        <v>651</v>
      </c>
      <c r="B491" s="130" t="s">
        <v>691</v>
      </c>
      <c r="C491" s="131" t="s">
        <v>2067</v>
      </c>
      <c r="D491" s="130" t="s">
        <v>414</v>
      </c>
      <c r="G491" s="177">
        <v>50211990</v>
      </c>
      <c r="H491" s="132">
        <v>285252.92</v>
      </c>
    </row>
    <row r="492" spans="1:9" x14ac:dyDescent="0.2">
      <c r="E492" s="130" t="s">
        <v>322</v>
      </c>
      <c r="G492" s="177">
        <v>10104040</v>
      </c>
      <c r="I492" s="132">
        <v>131823.46</v>
      </c>
    </row>
    <row r="493" spans="1:9" x14ac:dyDescent="0.2">
      <c r="E493" s="130" t="s">
        <v>340</v>
      </c>
      <c r="G493" s="177">
        <v>20101020</v>
      </c>
      <c r="I493" s="132">
        <v>131823.41</v>
      </c>
    </row>
    <row r="494" spans="1:9" x14ac:dyDescent="0.2">
      <c r="E494" s="130" t="s">
        <v>847</v>
      </c>
      <c r="G494" s="177">
        <v>20201010</v>
      </c>
      <c r="I494" s="132">
        <v>1115.52</v>
      </c>
    </row>
    <row r="495" spans="1:9" x14ac:dyDescent="0.2">
      <c r="E495" s="130" t="s">
        <v>1831</v>
      </c>
      <c r="G495" s="177">
        <v>20201030</v>
      </c>
      <c r="I495" s="132">
        <v>3400</v>
      </c>
    </row>
    <row r="496" spans="1:9" x14ac:dyDescent="0.2">
      <c r="E496" s="130" t="s">
        <v>354</v>
      </c>
      <c r="G496" s="177">
        <v>20201040</v>
      </c>
      <c r="I496" s="132">
        <v>8605.5300000000007</v>
      </c>
    </row>
    <row r="497" spans="1:9" x14ac:dyDescent="0.2">
      <c r="E497" s="130" t="s">
        <v>356</v>
      </c>
      <c r="G497" s="177">
        <v>29999990</v>
      </c>
      <c r="I497" s="132">
        <v>8485</v>
      </c>
    </row>
    <row r="498" spans="1:9" x14ac:dyDescent="0.2">
      <c r="F498" s="130" t="s">
        <v>2066</v>
      </c>
    </row>
    <row r="500" spans="1:9" x14ac:dyDescent="0.2">
      <c r="A500" s="130" t="s">
        <v>651</v>
      </c>
      <c r="B500" s="130" t="s">
        <v>691</v>
      </c>
      <c r="C500" s="131" t="s">
        <v>2065</v>
      </c>
      <c r="D500" s="130" t="s">
        <v>414</v>
      </c>
      <c r="G500" s="177">
        <v>50211990</v>
      </c>
      <c r="H500" s="132">
        <v>233397.11</v>
      </c>
    </row>
    <row r="501" spans="1:9" x14ac:dyDescent="0.2">
      <c r="E501" s="130" t="s">
        <v>322</v>
      </c>
      <c r="G501" s="177">
        <v>10104040</v>
      </c>
      <c r="I501" s="132">
        <v>107645.17</v>
      </c>
    </row>
    <row r="502" spans="1:9" x14ac:dyDescent="0.2">
      <c r="E502" s="130" t="s">
        <v>340</v>
      </c>
      <c r="G502" s="177">
        <v>20101020</v>
      </c>
      <c r="I502" s="132">
        <v>107645.11</v>
      </c>
    </row>
    <row r="503" spans="1:9" x14ac:dyDescent="0.2">
      <c r="E503" s="130" t="s">
        <v>1831</v>
      </c>
      <c r="G503" s="177">
        <v>20201030</v>
      </c>
      <c r="I503" s="132">
        <v>2700</v>
      </c>
    </row>
    <row r="504" spans="1:9" x14ac:dyDescent="0.2">
      <c r="E504" s="130" t="s">
        <v>354</v>
      </c>
      <c r="G504" s="177">
        <v>20201040</v>
      </c>
      <c r="I504" s="132">
        <v>6043.5</v>
      </c>
    </row>
    <row r="505" spans="1:9" x14ac:dyDescent="0.2">
      <c r="E505" s="130" t="s">
        <v>356</v>
      </c>
      <c r="G505" s="177">
        <v>29999990</v>
      </c>
      <c r="I505" s="132">
        <v>9363.33</v>
      </c>
    </row>
    <row r="506" spans="1:9" x14ac:dyDescent="0.2">
      <c r="F506" s="130" t="s">
        <v>2064</v>
      </c>
    </row>
    <row r="508" spans="1:9" x14ac:dyDescent="0.2">
      <c r="A508" s="130" t="s">
        <v>651</v>
      </c>
      <c r="B508" s="130" t="s">
        <v>691</v>
      </c>
      <c r="C508" s="131" t="s">
        <v>2063</v>
      </c>
      <c r="D508" s="130" t="s">
        <v>414</v>
      </c>
      <c r="G508" s="177">
        <v>50211990</v>
      </c>
      <c r="H508" s="132">
        <v>47586.68</v>
      </c>
    </row>
    <row r="509" spans="1:9" x14ac:dyDescent="0.2">
      <c r="E509" s="130" t="s">
        <v>322</v>
      </c>
      <c r="G509" s="177">
        <v>10104040</v>
      </c>
      <c r="I509" s="132">
        <v>22164.53</v>
      </c>
    </row>
    <row r="510" spans="1:9" x14ac:dyDescent="0.2">
      <c r="E510" s="130" t="s">
        <v>340</v>
      </c>
      <c r="G510" s="177">
        <v>20101020</v>
      </c>
      <c r="I510" s="132">
        <v>22164.53</v>
      </c>
    </row>
    <row r="511" spans="1:9" x14ac:dyDescent="0.2">
      <c r="E511" s="130" t="s">
        <v>1831</v>
      </c>
      <c r="G511" s="177">
        <v>20201030</v>
      </c>
      <c r="I511" s="132">
        <v>500</v>
      </c>
    </row>
    <row r="512" spans="1:9" x14ac:dyDescent="0.2">
      <c r="E512" s="130" t="s">
        <v>354</v>
      </c>
      <c r="G512" s="177">
        <v>20201040</v>
      </c>
      <c r="I512" s="132">
        <v>1432.62</v>
      </c>
    </row>
    <row r="513" spans="1:9" x14ac:dyDescent="0.2">
      <c r="E513" s="130" t="s">
        <v>356</v>
      </c>
      <c r="G513" s="177">
        <v>29999990</v>
      </c>
      <c r="I513" s="132">
        <v>1325</v>
      </c>
    </row>
    <row r="514" spans="1:9" x14ac:dyDescent="0.2">
      <c r="F514" s="130" t="s">
        <v>2062</v>
      </c>
    </row>
    <row r="516" spans="1:9" x14ac:dyDescent="0.2">
      <c r="A516" s="130" t="s">
        <v>651</v>
      </c>
      <c r="B516" s="130" t="s">
        <v>691</v>
      </c>
      <c r="C516" s="131" t="s">
        <v>2061</v>
      </c>
      <c r="D516" s="130" t="s">
        <v>414</v>
      </c>
      <c r="G516" s="177">
        <v>50211990</v>
      </c>
      <c r="H516" s="132">
        <v>43681</v>
      </c>
    </row>
    <row r="517" spans="1:9" x14ac:dyDescent="0.2">
      <c r="E517" s="130" t="s">
        <v>322</v>
      </c>
      <c r="G517" s="177">
        <v>10104040</v>
      </c>
      <c r="I517" s="132">
        <v>20178.740000000002</v>
      </c>
    </row>
    <row r="518" spans="1:9" x14ac:dyDescent="0.2">
      <c r="E518" s="130" t="s">
        <v>340</v>
      </c>
      <c r="G518" s="177">
        <v>20101020</v>
      </c>
      <c r="I518" s="132">
        <v>20178.73</v>
      </c>
    </row>
    <row r="519" spans="1:9" x14ac:dyDescent="0.2">
      <c r="E519" s="130" t="s">
        <v>847</v>
      </c>
      <c r="G519" s="177">
        <v>20201010</v>
      </c>
      <c r="I519" s="132">
        <v>1023.1</v>
      </c>
    </row>
    <row r="520" spans="1:9" x14ac:dyDescent="0.2">
      <c r="E520" s="130" t="s">
        <v>1831</v>
      </c>
      <c r="G520" s="177">
        <v>20201030</v>
      </c>
      <c r="I520" s="132">
        <v>200</v>
      </c>
    </row>
    <row r="521" spans="1:9" x14ac:dyDescent="0.2">
      <c r="E521" s="130" t="s">
        <v>354</v>
      </c>
      <c r="G521" s="177">
        <v>20201040</v>
      </c>
      <c r="I521" s="132">
        <v>1310.43</v>
      </c>
    </row>
    <row r="522" spans="1:9" x14ac:dyDescent="0.2">
      <c r="E522" s="130" t="s">
        <v>356</v>
      </c>
      <c r="G522" s="177">
        <v>29999990</v>
      </c>
      <c r="I522" s="132">
        <v>790</v>
      </c>
    </row>
    <row r="523" spans="1:9" x14ac:dyDescent="0.2">
      <c r="F523" s="130" t="s">
        <v>2060</v>
      </c>
    </row>
    <row r="525" spans="1:9" x14ac:dyDescent="0.2">
      <c r="A525" s="130" t="s">
        <v>651</v>
      </c>
      <c r="B525" s="130" t="s">
        <v>691</v>
      </c>
      <c r="C525" s="131" t="s">
        <v>2059</v>
      </c>
      <c r="D525" s="130" t="s">
        <v>414</v>
      </c>
      <c r="G525" s="177">
        <v>50211990</v>
      </c>
      <c r="H525" s="132">
        <v>152380.98000000001</v>
      </c>
    </row>
    <row r="526" spans="1:9" x14ac:dyDescent="0.2">
      <c r="E526" s="130" t="s">
        <v>322</v>
      </c>
      <c r="G526" s="177">
        <v>10104040</v>
      </c>
      <c r="I526" s="132">
        <v>62662.080000000002</v>
      </c>
    </row>
    <row r="527" spans="1:9" x14ac:dyDescent="0.2">
      <c r="E527" s="130" t="s">
        <v>340</v>
      </c>
      <c r="G527" s="177">
        <v>20101020</v>
      </c>
      <c r="I527" s="132">
        <v>62662.07</v>
      </c>
    </row>
    <row r="528" spans="1:9" x14ac:dyDescent="0.2">
      <c r="E528" s="130" t="s">
        <v>847</v>
      </c>
      <c r="G528" s="177">
        <v>20201010</v>
      </c>
      <c r="I528" s="132">
        <v>8961.06</v>
      </c>
    </row>
    <row r="529" spans="1:9" x14ac:dyDescent="0.2">
      <c r="E529" s="130" t="s">
        <v>1831</v>
      </c>
      <c r="G529" s="177">
        <v>20201030</v>
      </c>
      <c r="I529" s="132">
        <v>3400</v>
      </c>
    </row>
    <row r="530" spans="1:9" x14ac:dyDescent="0.2">
      <c r="E530" s="130" t="s">
        <v>354</v>
      </c>
      <c r="G530" s="177">
        <v>20201040</v>
      </c>
      <c r="I530" s="132">
        <v>4622.34</v>
      </c>
    </row>
    <row r="531" spans="1:9" x14ac:dyDescent="0.2">
      <c r="E531" s="130" t="s">
        <v>356</v>
      </c>
      <c r="G531" s="177">
        <v>29999990</v>
      </c>
      <c r="I531" s="132">
        <v>10073.43</v>
      </c>
    </row>
    <row r="532" spans="1:9" x14ac:dyDescent="0.2">
      <c r="F532" s="130" t="s">
        <v>2058</v>
      </c>
    </row>
    <row r="534" spans="1:9" x14ac:dyDescent="0.2">
      <c r="A534" s="130" t="s">
        <v>651</v>
      </c>
      <c r="B534" s="130" t="s">
        <v>691</v>
      </c>
      <c r="C534" s="131" t="s">
        <v>2057</v>
      </c>
      <c r="D534" s="130" t="s">
        <v>414</v>
      </c>
      <c r="G534" s="177">
        <v>50211990</v>
      </c>
      <c r="H534" s="132">
        <v>31279.439999999999</v>
      </c>
    </row>
    <row r="535" spans="1:9" x14ac:dyDescent="0.2">
      <c r="E535" s="130" t="s">
        <v>322</v>
      </c>
      <c r="G535" s="177">
        <v>10104040</v>
      </c>
      <c r="I535" s="132">
        <v>14476.59</v>
      </c>
    </row>
    <row r="536" spans="1:9" x14ac:dyDescent="0.2">
      <c r="E536" s="130" t="s">
        <v>340</v>
      </c>
      <c r="G536" s="177">
        <v>20101020</v>
      </c>
      <c r="I536" s="132">
        <v>14476.58</v>
      </c>
    </row>
    <row r="537" spans="1:9" x14ac:dyDescent="0.2">
      <c r="E537" s="130" t="s">
        <v>847</v>
      </c>
      <c r="G537" s="177">
        <v>20201010</v>
      </c>
      <c r="I537" s="132">
        <v>1219.02</v>
      </c>
    </row>
    <row r="538" spans="1:9" x14ac:dyDescent="0.2">
      <c r="E538" s="130" t="s">
        <v>1831</v>
      </c>
      <c r="G538" s="177">
        <v>20201030</v>
      </c>
      <c r="I538" s="132">
        <v>100</v>
      </c>
    </row>
    <row r="539" spans="1:9" x14ac:dyDescent="0.2">
      <c r="E539" s="130" t="s">
        <v>354</v>
      </c>
      <c r="G539" s="177">
        <v>20201040</v>
      </c>
      <c r="I539" s="132">
        <v>1007.25</v>
      </c>
    </row>
    <row r="540" spans="1:9" x14ac:dyDescent="0.2">
      <c r="F540" s="130" t="s">
        <v>2056</v>
      </c>
    </row>
    <row r="542" spans="1:9" x14ac:dyDescent="0.2">
      <c r="A542" s="130" t="s">
        <v>651</v>
      </c>
      <c r="B542" s="130" t="s">
        <v>691</v>
      </c>
      <c r="C542" s="131" t="s">
        <v>2055</v>
      </c>
      <c r="D542" s="130" t="s">
        <v>414</v>
      </c>
      <c r="G542" s="177">
        <v>50211990</v>
      </c>
      <c r="H542" s="132">
        <v>23877</v>
      </c>
    </row>
    <row r="543" spans="1:9" x14ac:dyDescent="0.2">
      <c r="E543" s="130" t="s">
        <v>322</v>
      </c>
      <c r="G543" s="177">
        <v>10104040</v>
      </c>
      <c r="I543" s="132">
        <v>11145.35</v>
      </c>
    </row>
    <row r="544" spans="1:9" x14ac:dyDescent="0.2">
      <c r="E544" s="130" t="s">
        <v>340</v>
      </c>
      <c r="G544" s="177">
        <v>20101020</v>
      </c>
      <c r="I544" s="132">
        <v>11145.34</v>
      </c>
    </row>
    <row r="545" spans="1:9" x14ac:dyDescent="0.2">
      <c r="E545" s="130" t="s">
        <v>1831</v>
      </c>
      <c r="G545" s="177">
        <v>20201030</v>
      </c>
      <c r="I545" s="132">
        <v>500</v>
      </c>
    </row>
    <row r="546" spans="1:9" x14ac:dyDescent="0.2">
      <c r="E546" s="130" t="s">
        <v>354</v>
      </c>
      <c r="G546" s="177">
        <v>20201040</v>
      </c>
      <c r="I546" s="132">
        <v>716.31</v>
      </c>
    </row>
    <row r="547" spans="1:9" x14ac:dyDescent="0.2">
      <c r="E547" s="130" t="s">
        <v>356</v>
      </c>
      <c r="G547" s="177">
        <v>29999990</v>
      </c>
      <c r="I547" s="132">
        <v>370</v>
      </c>
    </row>
    <row r="548" spans="1:9" x14ac:dyDescent="0.2">
      <c r="F548" s="130" t="s">
        <v>2054</v>
      </c>
    </row>
    <row r="550" spans="1:9" x14ac:dyDescent="0.2">
      <c r="A550" s="130" t="s">
        <v>651</v>
      </c>
      <c r="B550" s="130" t="s">
        <v>691</v>
      </c>
      <c r="C550" s="131" t="s">
        <v>2053</v>
      </c>
      <c r="D550" s="130" t="s">
        <v>414</v>
      </c>
      <c r="G550" s="177">
        <v>50211990</v>
      </c>
      <c r="H550" s="132">
        <v>322964.82</v>
      </c>
    </row>
    <row r="551" spans="1:9" x14ac:dyDescent="0.2">
      <c r="E551" s="130" t="s">
        <v>322</v>
      </c>
      <c r="G551" s="177">
        <v>10104040</v>
      </c>
      <c r="I551" s="132">
        <v>139032.95000000001</v>
      </c>
    </row>
    <row r="552" spans="1:9" x14ac:dyDescent="0.2">
      <c r="E552" s="130" t="s">
        <v>340</v>
      </c>
      <c r="G552" s="177">
        <v>20101020</v>
      </c>
      <c r="I552" s="132">
        <v>139032.89000000001</v>
      </c>
    </row>
    <row r="553" spans="1:9" x14ac:dyDescent="0.2">
      <c r="E553" s="130" t="s">
        <v>1831</v>
      </c>
      <c r="G553" s="177">
        <v>20201030</v>
      </c>
      <c r="I553" s="132">
        <v>7600</v>
      </c>
    </row>
    <row r="554" spans="1:9" x14ac:dyDescent="0.2">
      <c r="E554" s="130" t="s">
        <v>354</v>
      </c>
      <c r="G554" s="177">
        <v>20201040</v>
      </c>
      <c r="I554" s="132">
        <v>9918.99</v>
      </c>
    </row>
    <row r="555" spans="1:9" x14ac:dyDescent="0.2">
      <c r="E555" s="130" t="s">
        <v>356</v>
      </c>
      <c r="G555" s="177">
        <v>29999990</v>
      </c>
      <c r="I555" s="132">
        <v>27379.99</v>
      </c>
    </row>
    <row r="556" spans="1:9" x14ac:dyDescent="0.2">
      <c r="F556" s="130" t="s">
        <v>2052</v>
      </c>
    </row>
    <row r="558" spans="1:9" x14ac:dyDescent="0.2">
      <c r="A558" s="130" t="s">
        <v>651</v>
      </c>
      <c r="B558" s="130" t="s">
        <v>691</v>
      </c>
      <c r="C558" s="131" t="s">
        <v>2051</v>
      </c>
      <c r="D558" s="130" t="s">
        <v>414</v>
      </c>
      <c r="G558" s="177">
        <v>50211990</v>
      </c>
      <c r="H558" s="132">
        <v>728265.96</v>
      </c>
    </row>
    <row r="559" spans="1:9" x14ac:dyDescent="0.2">
      <c r="E559" s="130" t="s">
        <v>322</v>
      </c>
      <c r="G559" s="177">
        <v>10104040</v>
      </c>
      <c r="I559" s="132">
        <v>329359.63</v>
      </c>
    </row>
    <row r="560" spans="1:9" x14ac:dyDescent="0.2">
      <c r="E560" s="130" t="s">
        <v>340</v>
      </c>
      <c r="G560" s="177">
        <v>20101020</v>
      </c>
      <c r="I560" s="132">
        <v>329359.49</v>
      </c>
    </row>
    <row r="561" spans="1:9" x14ac:dyDescent="0.2">
      <c r="E561" s="130" t="s">
        <v>847</v>
      </c>
      <c r="G561" s="177">
        <v>20201010</v>
      </c>
      <c r="I561" s="132">
        <v>16879.189999999999</v>
      </c>
    </row>
    <row r="562" spans="1:9" x14ac:dyDescent="0.2">
      <c r="E562" s="130" t="s">
        <v>1831</v>
      </c>
      <c r="G562" s="177">
        <v>20201030</v>
      </c>
      <c r="I562" s="132">
        <v>10000</v>
      </c>
    </row>
    <row r="563" spans="1:9" x14ac:dyDescent="0.2">
      <c r="E563" s="130" t="s">
        <v>354</v>
      </c>
      <c r="G563" s="177">
        <v>20201040</v>
      </c>
      <c r="I563" s="132">
        <v>22882.65</v>
      </c>
    </row>
    <row r="564" spans="1:9" x14ac:dyDescent="0.2">
      <c r="E564" s="130" t="s">
        <v>356</v>
      </c>
      <c r="G564" s="177">
        <v>29999990</v>
      </c>
      <c r="I564" s="132">
        <v>19785</v>
      </c>
    </row>
    <row r="565" spans="1:9" x14ac:dyDescent="0.2">
      <c r="F565" s="130" t="s">
        <v>2050</v>
      </c>
    </row>
    <row r="567" spans="1:9" x14ac:dyDescent="0.2">
      <c r="A567" s="130" t="s">
        <v>651</v>
      </c>
      <c r="B567" s="130" t="s">
        <v>691</v>
      </c>
      <c r="C567" s="131" t="s">
        <v>2049</v>
      </c>
      <c r="D567" s="130" t="s">
        <v>414</v>
      </c>
      <c r="G567" s="177">
        <v>50211990</v>
      </c>
      <c r="H567" s="132">
        <v>151657.39000000001</v>
      </c>
    </row>
    <row r="568" spans="1:9" x14ac:dyDescent="0.2">
      <c r="E568" s="130" t="s">
        <v>322</v>
      </c>
      <c r="G568" s="177">
        <v>10104040</v>
      </c>
      <c r="I568" s="132">
        <v>66291.789999999994</v>
      </c>
    </row>
    <row r="569" spans="1:9" x14ac:dyDescent="0.2">
      <c r="E569" s="130" t="s">
        <v>340</v>
      </c>
      <c r="G569" s="177">
        <v>20101020</v>
      </c>
      <c r="I569" s="132">
        <v>66291.78</v>
      </c>
    </row>
    <row r="570" spans="1:9" x14ac:dyDescent="0.2">
      <c r="E570" s="130" t="s">
        <v>847</v>
      </c>
      <c r="G570" s="177">
        <v>20201010</v>
      </c>
      <c r="I570" s="132">
        <v>3000.61</v>
      </c>
    </row>
    <row r="571" spans="1:9" x14ac:dyDescent="0.2">
      <c r="E571" s="130" t="s">
        <v>1831</v>
      </c>
      <c r="G571" s="177">
        <v>20201030</v>
      </c>
      <c r="I571" s="132">
        <v>500</v>
      </c>
    </row>
    <row r="572" spans="1:9" x14ac:dyDescent="0.2">
      <c r="E572" s="130" t="s">
        <v>354</v>
      </c>
      <c r="G572" s="177">
        <v>20201040</v>
      </c>
      <c r="I572" s="132">
        <v>4576.53</v>
      </c>
    </row>
    <row r="573" spans="1:9" x14ac:dyDescent="0.2">
      <c r="E573" s="130" t="s">
        <v>356</v>
      </c>
      <c r="G573" s="177">
        <v>29999990</v>
      </c>
      <c r="I573" s="132">
        <v>10996.68</v>
      </c>
    </row>
    <row r="574" spans="1:9" x14ac:dyDescent="0.2">
      <c r="F574" s="130" t="s">
        <v>2048</v>
      </c>
    </row>
    <row r="576" spans="1:9" x14ac:dyDescent="0.2">
      <c r="A576" s="130" t="s">
        <v>651</v>
      </c>
      <c r="B576" s="130" t="s">
        <v>691</v>
      </c>
      <c r="C576" s="131" t="s">
        <v>2047</v>
      </c>
      <c r="D576" s="130" t="s">
        <v>414</v>
      </c>
      <c r="G576" s="177">
        <v>50211990</v>
      </c>
      <c r="H576" s="132">
        <v>156995.17000000001</v>
      </c>
    </row>
    <row r="577" spans="1:9" x14ac:dyDescent="0.2">
      <c r="E577" s="130" t="s">
        <v>322</v>
      </c>
      <c r="G577" s="177">
        <v>10104040</v>
      </c>
      <c r="I577" s="132">
        <v>67994.38</v>
      </c>
    </row>
    <row r="578" spans="1:9" x14ac:dyDescent="0.2">
      <c r="E578" s="130" t="s">
        <v>324</v>
      </c>
      <c r="G578" s="177">
        <v>10399010</v>
      </c>
      <c r="I578" s="132">
        <v>1885.5</v>
      </c>
    </row>
    <row r="579" spans="1:9" x14ac:dyDescent="0.2">
      <c r="E579" s="130" t="s">
        <v>340</v>
      </c>
      <c r="G579" s="177">
        <v>20101020</v>
      </c>
      <c r="I579" s="132">
        <v>67994.33</v>
      </c>
    </row>
    <row r="580" spans="1:9" x14ac:dyDescent="0.2">
      <c r="E580" s="130" t="s">
        <v>1831</v>
      </c>
      <c r="G580" s="177">
        <v>20201030</v>
      </c>
      <c r="I580" s="132">
        <v>7700</v>
      </c>
    </row>
    <row r="581" spans="1:9" x14ac:dyDescent="0.2">
      <c r="E581" s="130" t="s">
        <v>354</v>
      </c>
      <c r="G581" s="177">
        <v>20201040</v>
      </c>
      <c r="I581" s="132">
        <v>4710.96</v>
      </c>
    </row>
    <row r="582" spans="1:9" x14ac:dyDescent="0.2">
      <c r="E582" s="130" t="s">
        <v>356</v>
      </c>
      <c r="G582" s="177">
        <v>29999990</v>
      </c>
      <c r="I582" s="132">
        <v>6710</v>
      </c>
    </row>
    <row r="583" spans="1:9" x14ac:dyDescent="0.2">
      <c r="F583" s="130" t="s">
        <v>2046</v>
      </c>
    </row>
    <row r="585" spans="1:9" x14ac:dyDescent="0.2">
      <c r="A585" s="130" t="s">
        <v>651</v>
      </c>
      <c r="B585" s="130" t="s">
        <v>691</v>
      </c>
      <c r="C585" s="131" t="s">
        <v>2045</v>
      </c>
      <c r="D585" s="130" t="s">
        <v>414</v>
      </c>
      <c r="G585" s="177">
        <v>50211990</v>
      </c>
      <c r="H585" s="132">
        <v>43681</v>
      </c>
    </row>
    <row r="586" spans="1:9" x14ac:dyDescent="0.2">
      <c r="E586" s="130" t="s">
        <v>322</v>
      </c>
      <c r="G586" s="177">
        <v>10104040</v>
      </c>
      <c r="I586" s="132">
        <v>19260.7</v>
      </c>
    </row>
    <row r="587" spans="1:9" x14ac:dyDescent="0.2">
      <c r="E587" s="130" t="s">
        <v>340</v>
      </c>
      <c r="G587" s="177">
        <v>20101020</v>
      </c>
      <c r="I587" s="132">
        <v>19260.7</v>
      </c>
    </row>
    <row r="588" spans="1:9" x14ac:dyDescent="0.2">
      <c r="E588" s="130" t="s">
        <v>847</v>
      </c>
      <c r="G588" s="177">
        <v>20201010</v>
      </c>
      <c r="I588" s="132">
        <v>1029.17</v>
      </c>
    </row>
    <row r="589" spans="1:9" x14ac:dyDescent="0.2">
      <c r="E589" s="130" t="s">
        <v>1831</v>
      </c>
      <c r="G589" s="177">
        <v>20201030</v>
      </c>
      <c r="I589" s="132">
        <v>1800</v>
      </c>
    </row>
    <row r="590" spans="1:9" x14ac:dyDescent="0.2">
      <c r="E590" s="130" t="s">
        <v>354</v>
      </c>
      <c r="G590" s="177">
        <v>20201040</v>
      </c>
      <c r="I590" s="132">
        <v>1310.43</v>
      </c>
    </row>
    <row r="591" spans="1:9" x14ac:dyDescent="0.2">
      <c r="E591" s="130" t="s">
        <v>356</v>
      </c>
      <c r="G591" s="177">
        <v>29999990</v>
      </c>
      <c r="I591" s="132">
        <v>1020</v>
      </c>
    </row>
    <row r="592" spans="1:9" x14ac:dyDescent="0.2">
      <c r="F592" s="130" t="s">
        <v>2044</v>
      </c>
    </row>
    <row r="594" spans="1:9" x14ac:dyDescent="0.2">
      <c r="A594" s="130" t="s">
        <v>651</v>
      </c>
      <c r="B594" s="130" t="s">
        <v>691</v>
      </c>
      <c r="C594" s="131" t="s">
        <v>2043</v>
      </c>
      <c r="D594" s="130" t="s">
        <v>414</v>
      </c>
      <c r="G594" s="177">
        <v>50211990</v>
      </c>
      <c r="H594" s="132">
        <v>33559.1</v>
      </c>
    </row>
    <row r="595" spans="1:9" x14ac:dyDescent="0.2">
      <c r="E595" s="130" t="s">
        <v>322</v>
      </c>
      <c r="G595" s="177">
        <v>10104040</v>
      </c>
      <c r="I595" s="132">
        <v>12487.98</v>
      </c>
    </row>
    <row r="596" spans="1:9" x14ac:dyDescent="0.2">
      <c r="E596" s="130" t="s">
        <v>340</v>
      </c>
      <c r="G596" s="177">
        <v>20101020</v>
      </c>
      <c r="I596" s="132">
        <v>12487.98</v>
      </c>
    </row>
    <row r="597" spans="1:9" x14ac:dyDescent="0.2">
      <c r="E597" s="130" t="s">
        <v>847</v>
      </c>
      <c r="G597" s="177">
        <v>20201010</v>
      </c>
      <c r="I597" s="132">
        <v>1055.8900000000001</v>
      </c>
    </row>
    <row r="598" spans="1:9" x14ac:dyDescent="0.2">
      <c r="E598" s="130" t="s">
        <v>1831</v>
      </c>
      <c r="G598" s="177">
        <v>20201030</v>
      </c>
      <c r="I598" s="132">
        <v>5500</v>
      </c>
    </row>
    <row r="599" spans="1:9" x14ac:dyDescent="0.2">
      <c r="E599" s="130" t="s">
        <v>354</v>
      </c>
      <c r="G599" s="177">
        <v>20201040</v>
      </c>
      <c r="I599" s="132">
        <v>1007.25</v>
      </c>
    </row>
    <row r="600" spans="1:9" x14ac:dyDescent="0.2">
      <c r="E600" s="130" t="s">
        <v>356</v>
      </c>
      <c r="G600" s="177">
        <v>29999990</v>
      </c>
      <c r="I600" s="132">
        <v>1020</v>
      </c>
    </row>
    <row r="601" spans="1:9" x14ac:dyDescent="0.2">
      <c r="F601" s="130" t="s">
        <v>2042</v>
      </c>
    </row>
    <row r="603" spans="1:9" x14ac:dyDescent="0.2">
      <c r="A603" s="130" t="s">
        <v>651</v>
      </c>
      <c r="B603" s="130" t="s">
        <v>691</v>
      </c>
      <c r="C603" s="131" t="s">
        <v>2041</v>
      </c>
      <c r="D603" s="130" t="s">
        <v>842</v>
      </c>
      <c r="G603" s="177">
        <v>50299990</v>
      </c>
      <c r="H603" s="132">
        <v>63700</v>
      </c>
    </row>
    <row r="604" spans="1:9" x14ac:dyDescent="0.2">
      <c r="E604" s="130" t="s">
        <v>322</v>
      </c>
      <c r="G604" s="177">
        <v>10104040</v>
      </c>
      <c r="I604" s="132">
        <v>61789</v>
      </c>
    </row>
    <row r="605" spans="1:9" x14ac:dyDescent="0.2">
      <c r="E605" s="130" t="s">
        <v>847</v>
      </c>
      <c r="G605" s="177">
        <v>20201010</v>
      </c>
      <c r="I605" s="132">
        <v>1911</v>
      </c>
    </row>
    <row r="606" spans="1:9" x14ac:dyDescent="0.2">
      <c r="F606" s="130" t="s">
        <v>2040</v>
      </c>
    </row>
    <row r="608" spans="1:9" x14ac:dyDescent="0.2">
      <c r="A608" s="130" t="s">
        <v>651</v>
      </c>
      <c r="B608" s="130" t="s">
        <v>691</v>
      </c>
      <c r="C608" s="131" t="s">
        <v>2039</v>
      </c>
      <c r="D608" s="130" t="s">
        <v>418</v>
      </c>
      <c r="G608" s="177">
        <v>50214990</v>
      </c>
      <c r="H608" s="132">
        <v>362000</v>
      </c>
    </row>
    <row r="609" spans="1:9" x14ac:dyDescent="0.2">
      <c r="E609" s="130" t="s">
        <v>322</v>
      </c>
      <c r="G609" s="177">
        <v>10104040</v>
      </c>
      <c r="I609" s="132">
        <v>351140</v>
      </c>
    </row>
    <row r="610" spans="1:9" x14ac:dyDescent="0.2">
      <c r="E610" s="130" t="s">
        <v>847</v>
      </c>
      <c r="G610" s="177">
        <v>20201010</v>
      </c>
      <c r="I610" s="132">
        <v>10860</v>
      </c>
    </row>
    <row r="611" spans="1:9" x14ac:dyDescent="0.2">
      <c r="F611" s="130" t="s">
        <v>2038</v>
      </c>
    </row>
    <row r="613" spans="1:9" x14ac:dyDescent="0.2">
      <c r="A613" s="130" t="s">
        <v>651</v>
      </c>
      <c r="B613" s="130" t="s">
        <v>691</v>
      </c>
      <c r="C613" s="131" t="s">
        <v>2037</v>
      </c>
      <c r="D613" s="130" t="s">
        <v>418</v>
      </c>
      <c r="G613" s="177">
        <v>50214990</v>
      </c>
      <c r="H613" s="132">
        <v>355000</v>
      </c>
    </row>
    <row r="614" spans="1:9" x14ac:dyDescent="0.2">
      <c r="E614" s="130" t="s">
        <v>322</v>
      </c>
      <c r="G614" s="177">
        <v>10104040</v>
      </c>
      <c r="I614" s="132">
        <v>332812.5</v>
      </c>
    </row>
    <row r="615" spans="1:9" x14ac:dyDescent="0.2">
      <c r="E615" s="130" t="s">
        <v>847</v>
      </c>
      <c r="G615" s="177">
        <v>20201010</v>
      </c>
      <c r="I615" s="132">
        <v>22187.5</v>
      </c>
    </row>
    <row r="616" spans="1:9" x14ac:dyDescent="0.2">
      <c r="F616" s="130" t="s">
        <v>2036</v>
      </c>
    </row>
    <row r="618" spans="1:9" x14ac:dyDescent="0.2">
      <c r="A618" s="130" t="s">
        <v>651</v>
      </c>
      <c r="B618" s="130" t="s">
        <v>691</v>
      </c>
      <c r="C618" s="131" t="s">
        <v>2035</v>
      </c>
      <c r="D618" s="130" t="s">
        <v>418</v>
      </c>
      <c r="G618" s="177">
        <v>50214990</v>
      </c>
      <c r="H618" s="132">
        <v>345000</v>
      </c>
    </row>
    <row r="619" spans="1:9" x14ac:dyDescent="0.2">
      <c r="E619" s="130" t="s">
        <v>322</v>
      </c>
      <c r="G619" s="177">
        <v>10104040</v>
      </c>
      <c r="I619" s="132">
        <v>323437.5</v>
      </c>
    </row>
    <row r="620" spans="1:9" x14ac:dyDescent="0.2">
      <c r="E620" s="130" t="s">
        <v>847</v>
      </c>
      <c r="G620" s="177">
        <v>20201010</v>
      </c>
      <c r="I620" s="132">
        <v>21562.5</v>
      </c>
    </row>
    <row r="621" spans="1:9" x14ac:dyDescent="0.2">
      <c r="F621" s="130" t="s">
        <v>2034</v>
      </c>
    </row>
    <row r="623" spans="1:9" x14ac:dyDescent="0.2">
      <c r="A623" s="130" t="s">
        <v>651</v>
      </c>
      <c r="B623" s="130" t="s">
        <v>691</v>
      </c>
      <c r="C623" s="131" t="s">
        <v>2033</v>
      </c>
      <c r="D623" s="130" t="s">
        <v>844</v>
      </c>
      <c r="G623" s="177">
        <v>50202010</v>
      </c>
      <c r="H623" s="132">
        <v>22000</v>
      </c>
    </row>
    <row r="624" spans="1:9" x14ac:dyDescent="0.2">
      <c r="E624" s="130" t="s">
        <v>322</v>
      </c>
      <c r="G624" s="177">
        <v>10104040</v>
      </c>
      <c r="I624" s="132">
        <v>21340</v>
      </c>
    </row>
    <row r="625" spans="1:9" x14ac:dyDescent="0.2">
      <c r="E625" s="130" t="s">
        <v>847</v>
      </c>
      <c r="G625" s="177">
        <v>20201010</v>
      </c>
      <c r="I625" s="132">
        <v>660</v>
      </c>
    </row>
    <row r="626" spans="1:9" x14ac:dyDescent="0.2">
      <c r="F626" s="130" t="s">
        <v>2032</v>
      </c>
    </row>
    <row r="628" spans="1:9" x14ac:dyDescent="0.2">
      <c r="A628" s="130" t="s">
        <v>651</v>
      </c>
      <c r="B628" s="130" t="s">
        <v>691</v>
      </c>
      <c r="C628" s="131" t="s">
        <v>2031</v>
      </c>
      <c r="D628" s="130" t="s">
        <v>844</v>
      </c>
      <c r="G628" s="177">
        <v>50202010</v>
      </c>
      <c r="H628" s="132">
        <v>6752</v>
      </c>
    </row>
    <row r="629" spans="1:9" x14ac:dyDescent="0.2">
      <c r="E629" s="130" t="s">
        <v>322</v>
      </c>
      <c r="G629" s="177">
        <v>10104040</v>
      </c>
      <c r="I629" s="132">
        <v>6390.28</v>
      </c>
    </row>
    <row r="630" spans="1:9" x14ac:dyDescent="0.2">
      <c r="E630" s="130" t="s">
        <v>847</v>
      </c>
      <c r="G630" s="177">
        <v>20201010</v>
      </c>
      <c r="I630" s="132">
        <v>361.72</v>
      </c>
    </row>
    <row r="631" spans="1:9" x14ac:dyDescent="0.2">
      <c r="F631" s="130" t="s">
        <v>2030</v>
      </c>
    </row>
    <row r="633" spans="1:9" x14ac:dyDescent="0.2">
      <c r="A633" s="130" t="s">
        <v>651</v>
      </c>
      <c r="B633" s="130" t="s">
        <v>691</v>
      </c>
      <c r="C633" s="131" t="s">
        <v>2029</v>
      </c>
      <c r="D633" s="130" t="s">
        <v>583</v>
      </c>
      <c r="G633" s="177">
        <v>50203990</v>
      </c>
      <c r="H633" s="132">
        <v>19390</v>
      </c>
    </row>
    <row r="634" spans="1:9" x14ac:dyDescent="0.2">
      <c r="E634" s="130" t="s">
        <v>322</v>
      </c>
      <c r="G634" s="177">
        <v>10104040</v>
      </c>
      <c r="I634" s="132">
        <v>19002.2</v>
      </c>
    </row>
    <row r="635" spans="1:9" x14ac:dyDescent="0.2">
      <c r="E635" s="130" t="s">
        <v>847</v>
      </c>
      <c r="G635" s="177">
        <v>20201010</v>
      </c>
      <c r="I635" s="132">
        <v>387.8</v>
      </c>
    </row>
    <row r="636" spans="1:9" x14ac:dyDescent="0.2">
      <c r="F636" s="130" t="s">
        <v>2028</v>
      </c>
    </row>
    <row r="638" spans="1:9" x14ac:dyDescent="0.2">
      <c r="A638" s="130" t="s">
        <v>651</v>
      </c>
      <c r="B638" s="130" t="s">
        <v>691</v>
      </c>
      <c r="C638" s="131" t="s">
        <v>2027</v>
      </c>
      <c r="D638" s="130" t="s">
        <v>414</v>
      </c>
      <c r="G638" s="177">
        <v>50211990</v>
      </c>
      <c r="H638" s="132">
        <v>275404.81</v>
      </c>
    </row>
    <row r="639" spans="1:9" x14ac:dyDescent="0.2">
      <c r="E639" s="130" t="s">
        <v>322</v>
      </c>
      <c r="G639" s="177">
        <v>10104040</v>
      </c>
      <c r="I639" s="132">
        <v>117280.99</v>
      </c>
    </row>
    <row r="640" spans="1:9" x14ac:dyDescent="0.2">
      <c r="E640" s="130" t="s">
        <v>340</v>
      </c>
      <c r="G640" s="177">
        <v>20101020</v>
      </c>
      <c r="I640" s="132">
        <v>117280.97</v>
      </c>
    </row>
    <row r="641" spans="1:9" x14ac:dyDescent="0.2">
      <c r="E641" s="130" t="s">
        <v>847</v>
      </c>
      <c r="G641" s="177">
        <v>20201010</v>
      </c>
      <c r="I641" s="132">
        <v>20981.040000000001</v>
      </c>
    </row>
    <row r="642" spans="1:9" x14ac:dyDescent="0.2">
      <c r="E642" s="130" t="s">
        <v>1831</v>
      </c>
      <c r="G642" s="177">
        <v>20201030</v>
      </c>
      <c r="I642" s="132">
        <v>2000</v>
      </c>
    </row>
    <row r="643" spans="1:9" x14ac:dyDescent="0.2">
      <c r="E643" s="130" t="s">
        <v>354</v>
      </c>
      <c r="G643" s="177">
        <v>20201040</v>
      </c>
      <c r="I643" s="132">
        <v>8046.39</v>
      </c>
    </row>
    <row r="644" spans="1:9" x14ac:dyDescent="0.2">
      <c r="E644" s="130" t="s">
        <v>356</v>
      </c>
      <c r="G644" s="177">
        <v>29999990</v>
      </c>
      <c r="I644" s="132">
        <v>9815.42</v>
      </c>
    </row>
    <row r="645" spans="1:9" x14ac:dyDescent="0.2">
      <c r="F645" s="130" t="s">
        <v>2026</v>
      </c>
    </row>
    <row r="647" spans="1:9" x14ac:dyDescent="0.2">
      <c r="A647" s="130" t="s">
        <v>651</v>
      </c>
      <c r="B647" s="130" t="s">
        <v>691</v>
      </c>
      <c r="C647" s="131" t="s">
        <v>2025</v>
      </c>
      <c r="D647" s="130" t="s">
        <v>414</v>
      </c>
      <c r="G647" s="177">
        <v>50211990</v>
      </c>
      <c r="H647" s="132">
        <v>77123.09</v>
      </c>
    </row>
    <row r="648" spans="1:9" x14ac:dyDescent="0.2">
      <c r="E648" s="130" t="s">
        <v>322</v>
      </c>
      <c r="G648" s="177">
        <v>10104040</v>
      </c>
      <c r="I648" s="132">
        <v>35102.660000000003</v>
      </c>
    </row>
    <row r="649" spans="1:9" x14ac:dyDescent="0.2">
      <c r="E649" s="130" t="s">
        <v>340</v>
      </c>
      <c r="G649" s="177">
        <v>20101020</v>
      </c>
      <c r="I649" s="132">
        <v>35102.639999999999</v>
      </c>
    </row>
    <row r="650" spans="1:9" x14ac:dyDescent="0.2">
      <c r="E650" s="130" t="s">
        <v>1831</v>
      </c>
      <c r="G650" s="177">
        <v>20201030</v>
      </c>
      <c r="I650" s="132">
        <v>550</v>
      </c>
    </row>
    <row r="651" spans="1:9" x14ac:dyDescent="0.2">
      <c r="E651" s="130" t="s">
        <v>354</v>
      </c>
      <c r="G651" s="177">
        <v>20201040</v>
      </c>
      <c r="I651" s="132">
        <v>2353.62</v>
      </c>
    </row>
    <row r="652" spans="1:9" x14ac:dyDescent="0.2">
      <c r="E652" s="130" t="s">
        <v>356</v>
      </c>
      <c r="G652" s="177">
        <v>29999990</v>
      </c>
      <c r="I652" s="132">
        <v>4014.17</v>
      </c>
    </row>
    <row r="653" spans="1:9" x14ac:dyDescent="0.2">
      <c r="F653" s="130" t="s">
        <v>2024</v>
      </c>
    </row>
    <row r="655" spans="1:9" x14ac:dyDescent="0.2">
      <c r="A655" s="130" t="s">
        <v>651</v>
      </c>
      <c r="B655" s="130" t="s">
        <v>691</v>
      </c>
      <c r="C655" s="131" t="s">
        <v>2023</v>
      </c>
      <c r="D655" s="130" t="s">
        <v>362</v>
      </c>
      <c r="G655" s="177">
        <v>50101020</v>
      </c>
      <c r="H655" s="132">
        <v>33575</v>
      </c>
    </row>
    <row r="656" spans="1:9" x14ac:dyDescent="0.2">
      <c r="D656" s="130" t="s">
        <v>2022</v>
      </c>
      <c r="G656" s="177">
        <v>50102010</v>
      </c>
      <c r="H656" s="132">
        <v>2000</v>
      </c>
    </row>
    <row r="657" spans="1:9" x14ac:dyDescent="0.2">
      <c r="E657" s="130" t="s">
        <v>322</v>
      </c>
      <c r="G657" s="177">
        <v>10104040</v>
      </c>
      <c r="I657" s="132">
        <v>15319.82</v>
      </c>
    </row>
    <row r="658" spans="1:9" x14ac:dyDescent="0.2">
      <c r="E658" s="130" t="s">
        <v>340</v>
      </c>
      <c r="G658" s="177">
        <v>20101020</v>
      </c>
      <c r="I658" s="132">
        <v>15319.81</v>
      </c>
    </row>
    <row r="659" spans="1:9" x14ac:dyDescent="0.2">
      <c r="E659" s="130" t="s">
        <v>1905</v>
      </c>
      <c r="G659" s="177">
        <v>20201020</v>
      </c>
      <c r="I659" s="132">
        <v>3021.75</v>
      </c>
    </row>
    <row r="660" spans="1:9" x14ac:dyDescent="0.2">
      <c r="E660" s="130" t="s">
        <v>354</v>
      </c>
      <c r="G660" s="177">
        <v>20201040</v>
      </c>
      <c r="I660" s="132">
        <v>503.62</v>
      </c>
    </row>
    <row r="661" spans="1:9" x14ac:dyDescent="0.2">
      <c r="E661" s="130" t="s">
        <v>356</v>
      </c>
      <c r="G661" s="177">
        <v>29999990</v>
      </c>
      <c r="I661" s="132">
        <v>1410</v>
      </c>
    </row>
    <row r="662" spans="1:9" x14ac:dyDescent="0.2">
      <c r="F662" s="130" t="s">
        <v>2021</v>
      </c>
    </row>
    <row r="664" spans="1:9" x14ac:dyDescent="0.2">
      <c r="A664" s="130" t="s">
        <v>651</v>
      </c>
      <c r="B664" s="130" t="s">
        <v>691</v>
      </c>
      <c r="C664" s="131" t="s">
        <v>2020</v>
      </c>
      <c r="D664" s="130" t="s">
        <v>414</v>
      </c>
      <c r="G664" s="177">
        <v>50211990</v>
      </c>
      <c r="H664" s="132">
        <v>959187.17</v>
      </c>
    </row>
    <row r="665" spans="1:9" x14ac:dyDescent="0.2">
      <c r="E665" s="130" t="s">
        <v>322</v>
      </c>
      <c r="G665" s="177">
        <v>10104040</v>
      </c>
      <c r="I665" s="132">
        <v>442543.41</v>
      </c>
    </row>
    <row r="666" spans="1:9" x14ac:dyDescent="0.2">
      <c r="E666" s="130" t="s">
        <v>340</v>
      </c>
      <c r="G666" s="177">
        <v>20101020</v>
      </c>
      <c r="I666" s="132">
        <v>442543.22</v>
      </c>
    </row>
    <row r="667" spans="1:9" x14ac:dyDescent="0.2">
      <c r="E667" s="130" t="s">
        <v>847</v>
      </c>
      <c r="G667" s="177">
        <v>20201010</v>
      </c>
      <c r="I667" s="132">
        <v>17064.89</v>
      </c>
    </row>
    <row r="668" spans="1:9" x14ac:dyDescent="0.2">
      <c r="E668" s="130" t="s">
        <v>1831</v>
      </c>
      <c r="G668" s="177">
        <v>20201030</v>
      </c>
      <c r="I668" s="132">
        <v>23000</v>
      </c>
    </row>
    <row r="669" spans="1:9" x14ac:dyDescent="0.2">
      <c r="E669" s="130" t="s">
        <v>354</v>
      </c>
      <c r="G669" s="177">
        <v>20201040</v>
      </c>
      <c r="I669" s="132">
        <v>16120.65</v>
      </c>
    </row>
    <row r="670" spans="1:9" x14ac:dyDescent="0.2">
      <c r="E670" s="130" t="s">
        <v>356</v>
      </c>
      <c r="G670" s="177">
        <v>29999990</v>
      </c>
      <c r="I670" s="132">
        <v>17915</v>
      </c>
    </row>
    <row r="671" spans="1:9" x14ac:dyDescent="0.2">
      <c r="F671" s="130" t="s">
        <v>2019</v>
      </c>
    </row>
    <row r="673" spans="1:9" x14ac:dyDescent="0.2">
      <c r="A673" s="130" t="s">
        <v>651</v>
      </c>
      <c r="B673" s="130" t="s">
        <v>691</v>
      </c>
      <c r="C673" s="131" t="s">
        <v>2018</v>
      </c>
      <c r="D673" s="130" t="s">
        <v>599</v>
      </c>
      <c r="G673" s="177">
        <v>50212030</v>
      </c>
      <c r="H673" s="132">
        <v>637031.67000000004</v>
      </c>
    </row>
    <row r="674" spans="1:9" x14ac:dyDescent="0.2">
      <c r="E674" s="130" t="s">
        <v>322</v>
      </c>
      <c r="G674" s="177">
        <v>10104040</v>
      </c>
      <c r="I674" s="132">
        <v>634802.06000000006</v>
      </c>
    </row>
    <row r="675" spans="1:9" x14ac:dyDescent="0.2">
      <c r="E675" s="130" t="s">
        <v>847</v>
      </c>
      <c r="G675" s="177">
        <v>20201010</v>
      </c>
      <c r="I675" s="132">
        <v>2229.61</v>
      </c>
    </row>
    <row r="676" spans="1:9" x14ac:dyDescent="0.2">
      <c r="F676" s="130" t="s">
        <v>2017</v>
      </c>
    </row>
    <row r="678" spans="1:9" x14ac:dyDescent="0.2">
      <c r="A678" s="130" t="s">
        <v>651</v>
      </c>
      <c r="B678" s="130" t="s">
        <v>691</v>
      </c>
      <c r="C678" s="131" t="s">
        <v>2016</v>
      </c>
      <c r="D678" s="130" t="s">
        <v>597</v>
      </c>
      <c r="G678" s="177">
        <v>50212020</v>
      </c>
      <c r="H678" s="132">
        <v>111046.22</v>
      </c>
    </row>
    <row r="679" spans="1:9" x14ac:dyDescent="0.2">
      <c r="E679" s="130" t="s">
        <v>322</v>
      </c>
      <c r="G679" s="177">
        <v>10104040</v>
      </c>
      <c r="I679" s="132">
        <v>110657.56</v>
      </c>
    </row>
    <row r="680" spans="1:9" x14ac:dyDescent="0.2">
      <c r="E680" s="130" t="s">
        <v>847</v>
      </c>
      <c r="G680" s="177">
        <v>20201010</v>
      </c>
      <c r="I680" s="132">
        <v>388.66</v>
      </c>
    </row>
    <row r="681" spans="1:9" x14ac:dyDescent="0.2">
      <c r="F681" s="130" t="s">
        <v>2015</v>
      </c>
    </row>
    <row r="683" spans="1:9" x14ac:dyDescent="0.2">
      <c r="A683" s="130" t="s">
        <v>651</v>
      </c>
      <c r="B683" s="130" t="s">
        <v>691</v>
      </c>
      <c r="C683" s="131" t="s">
        <v>2014</v>
      </c>
      <c r="D683" s="130" t="s">
        <v>414</v>
      </c>
      <c r="G683" s="177">
        <v>50211990</v>
      </c>
      <c r="H683" s="132">
        <v>747917.23</v>
      </c>
    </row>
    <row r="684" spans="1:9" x14ac:dyDescent="0.2">
      <c r="E684" s="130" t="s">
        <v>322</v>
      </c>
      <c r="G684" s="177">
        <v>10104040</v>
      </c>
      <c r="I684" s="132">
        <v>340187.04</v>
      </c>
    </row>
    <row r="685" spans="1:9" x14ac:dyDescent="0.2">
      <c r="E685" s="130" t="s">
        <v>340</v>
      </c>
      <c r="G685" s="177">
        <v>20101020</v>
      </c>
      <c r="I685" s="132">
        <v>340186.9</v>
      </c>
    </row>
    <row r="686" spans="1:9" x14ac:dyDescent="0.2">
      <c r="E686" s="130" t="s">
        <v>847</v>
      </c>
      <c r="G686" s="177">
        <v>20201010</v>
      </c>
      <c r="I686" s="132">
        <v>6087.89</v>
      </c>
    </row>
    <row r="687" spans="1:9" x14ac:dyDescent="0.2">
      <c r="E687" s="130" t="s">
        <v>1831</v>
      </c>
      <c r="G687" s="177">
        <v>20201030</v>
      </c>
      <c r="I687" s="132">
        <v>6400</v>
      </c>
    </row>
    <row r="688" spans="1:9" x14ac:dyDescent="0.2">
      <c r="E688" s="130" t="s">
        <v>354</v>
      </c>
      <c r="G688" s="177">
        <v>20201040</v>
      </c>
      <c r="I688" s="132">
        <v>20869.560000000001</v>
      </c>
    </row>
    <row r="689" spans="1:9" x14ac:dyDescent="0.2">
      <c r="E689" s="130" t="s">
        <v>356</v>
      </c>
      <c r="G689" s="177">
        <v>29999990</v>
      </c>
      <c r="I689" s="132">
        <v>34185.839999999997</v>
      </c>
    </row>
    <row r="690" spans="1:9" x14ac:dyDescent="0.2">
      <c r="F690" s="130" t="s">
        <v>2013</v>
      </c>
    </row>
    <row r="692" spans="1:9" x14ac:dyDescent="0.2">
      <c r="A692" s="130" t="s">
        <v>651</v>
      </c>
      <c r="B692" s="130" t="s">
        <v>782</v>
      </c>
      <c r="C692" s="131" t="s">
        <v>2012</v>
      </c>
      <c r="D692" s="130" t="s">
        <v>394</v>
      </c>
      <c r="G692" s="177">
        <v>50201010</v>
      </c>
      <c r="H692" s="132">
        <v>33385</v>
      </c>
    </row>
    <row r="693" spans="1:9" x14ac:dyDescent="0.2">
      <c r="E693" s="130" t="s">
        <v>322</v>
      </c>
      <c r="G693" s="177">
        <v>10104040</v>
      </c>
      <c r="I693" s="132">
        <v>33385</v>
      </c>
    </row>
    <row r="694" spans="1:9" x14ac:dyDescent="0.2">
      <c r="F694" s="130" t="s">
        <v>2011</v>
      </c>
    </row>
    <row r="696" spans="1:9" x14ac:dyDescent="0.2">
      <c r="A696" s="130" t="s">
        <v>651</v>
      </c>
      <c r="B696" s="130" t="s">
        <v>782</v>
      </c>
      <c r="C696" s="131" t="s">
        <v>2010</v>
      </c>
      <c r="D696" s="130" t="s">
        <v>394</v>
      </c>
      <c r="G696" s="177">
        <v>50201010</v>
      </c>
      <c r="H696" s="132">
        <v>19610</v>
      </c>
    </row>
    <row r="697" spans="1:9" x14ac:dyDescent="0.2">
      <c r="E697" s="130" t="s">
        <v>322</v>
      </c>
      <c r="G697" s="177">
        <v>10104040</v>
      </c>
      <c r="I697" s="132">
        <v>19610</v>
      </c>
    </row>
    <row r="698" spans="1:9" x14ac:dyDescent="0.2">
      <c r="F698" s="130" t="s">
        <v>2009</v>
      </c>
    </row>
    <row r="700" spans="1:9" x14ac:dyDescent="0.2">
      <c r="A700" s="130" t="s">
        <v>651</v>
      </c>
      <c r="B700" s="130" t="s">
        <v>782</v>
      </c>
      <c r="C700" s="131" t="s">
        <v>2008</v>
      </c>
      <c r="D700" s="130" t="s">
        <v>414</v>
      </c>
      <c r="G700" s="177">
        <v>50211990</v>
      </c>
      <c r="H700" s="132">
        <v>9040.69</v>
      </c>
    </row>
    <row r="701" spans="1:9" x14ac:dyDescent="0.2">
      <c r="E701" s="130" t="s">
        <v>322</v>
      </c>
      <c r="G701" s="177">
        <v>10104040</v>
      </c>
      <c r="I701" s="132">
        <v>9040.69</v>
      </c>
    </row>
    <row r="702" spans="1:9" x14ac:dyDescent="0.2">
      <c r="F702" s="130" t="s">
        <v>2007</v>
      </c>
    </row>
    <row r="704" spans="1:9" x14ac:dyDescent="0.2">
      <c r="A704" s="130" t="s">
        <v>651</v>
      </c>
      <c r="B704" s="130" t="s">
        <v>782</v>
      </c>
      <c r="C704" s="131" t="s">
        <v>2006</v>
      </c>
      <c r="D704" s="130" t="s">
        <v>414</v>
      </c>
      <c r="G704" s="177">
        <v>50211990</v>
      </c>
      <c r="H704" s="132">
        <v>4889.8999999999996</v>
      </c>
    </row>
    <row r="705" spans="1:9" x14ac:dyDescent="0.2">
      <c r="E705" s="130" t="s">
        <v>322</v>
      </c>
      <c r="G705" s="177">
        <v>10104040</v>
      </c>
      <c r="I705" s="132">
        <v>4889.8999999999996</v>
      </c>
    </row>
    <row r="706" spans="1:9" x14ac:dyDescent="0.2">
      <c r="F706" s="130" t="s">
        <v>2005</v>
      </c>
    </row>
    <row r="708" spans="1:9" x14ac:dyDescent="0.2">
      <c r="A708" s="130" t="s">
        <v>651</v>
      </c>
      <c r="B708" s="130" t="s">
        <v>782</v>
      </c>
      <c r="C708" s="131" t="s">
        <v>2004</v>
      </c>
      <c r="D708" s="130" t="s">
        <v>414</v>
      </c>
      <c r="G708" s="177">
        <v>50211990</v>
      </c>
      <c r="H708" s="132">
        <v>41567.269999999997</v>
      </c>
    </row>
    <row r="709" spans="1:9" x14ac:dyDescent="0.2">
      <c r="E709" s="130" t="s">
        <v>322</v>
      </c>
      <c r="G709" s="177">
        <v>10104040</v>
      </c>
      <c r="I709" s="132">
        <v>41567.269999999997</v>
      </c>
    </row>
    <row r="710" spans="1:9" x14ac:dyDescent="0.2">
      <c r="F710" s="130" t="s">
        <v>2003</v>
      </c>
    </row>
    <row r="712" spans="1:9" x14ac:dyDescent="0.2">
      <c r="A712" s="130" t="s">
        <v>651</v>
      </c>
      <c r="B712" s="130" t="s">
        <v>782</v>
      </c>
      <c r="C712" s="131" t="s">
        <v>2002</v>
      </c>
      <c r="D712" s="130" t="s">
        <v>414</v>
      </c>
      <c r="G712" s="177">
        <v>50211990</v>
      </c>
      <c r="H712" s="132">
        <v>82937.06</v>
      </c>
    </row>
    <row r="713" spans="1:9" x14ac:dyDescent="0.2">
      <c r="E713" s="130" t="s">
        <v>322</v>
      </c>
      <c r="G713" s="177">
        <v>10104040</v>
      </c>
      <c r="I713" s="132">
        <v>82937.06</v>
      </c>
    </row>
    <row r="714" spans="1:9" x14ac:dyDescent="0.2">
      <c r="F714" s="130" t="s">
        <v>2001</v>
      </c>
    </row>
    <row r="716" spans="1:9" x14ac:dyDescent="0.2">
      <c r="A716" s="130" t="s">
        <v>651</v>
      </c>
      <c r="B716" s="130" t="s">
        <v>782</v>
      </c>
      <c r="C716" s="131" t="s">
        <v>2000</v>
      </c>
      <c r="D716" s="130" t="s">
        <v>414</v>
      </c>
      <c r="G716" s="177">
        <v>50211990</v>
      </c>
      <c r="H716" s="132">
        <v>85401</v>
      </c>
    </row>
    <row r="717" spans="1:9" x14ac:dyDescent="0.2">
      <c r="E717" s="130" t="s">
        <v>322</v>
      </c>
      <c r="G717" s="177">
        <v>10104040</v>
      </c>
      <c r="I717" s="132">
        <v>40563.26</v>
      </c>
    </row>
    <row r="718" spans="1:9" x14ac:dyDescent="0.2">
      <c r="E718" s="130" t="s">
        <v>340</v>
      </c>
      <c r="G718" s="177">
        <v>20101020</v>
      </c>
      <c r="I718" s="132">
        <v>40563.24</v>
      </c>
    </row>
    <row r="719" spans="1:9" x14ac:dyDescent="0.2">
      <c r="E719" s="130" t="s">
        <v>1831</v>
      </c>
      <c r="G719" s="177">
        <v>20201030</v>
      </c>
      <c r="I719" s="132">
        <v>300</v>
      </c>
    </row>
    <row r="720" spans="1:9" x14ac:dyDescent="0.2">
      <c r="E720" s="130" t="s">
        <v>354</v>
      </c>
      <c r="G720" s="177">
        <v>20201040</v>
      </c>
      <c r="I720" s="132">
        <v>2014.5</v>
      </c>
    </row>
    <row r="721" spans="1:9" x14ac:dyDescent="0.2">
      <c r="E721" s="130" t="s">
        <v>356</v>
      </c>
      <c r="G721" s="177">
        <v>29999990</v>
      </c>
      <c r="I721" s="132">
        <v>1960</v>
      </c>
    </row>
    <row r="722" spans="1:9" x14ac:dyDescent="0.2">
      <c r="F722" s="130" t="s">
        <v>1999</v>
      </c>
    </row>
    <row r="724" spans="1:9" x14ac:dyDescent="0.2">
      <c r="A724" s="130" t="s">
        <v>651</v>
      </c>
      <c r="B724" s="130" t="s">
        <v>782</v>
      </c>
      <c r="C724" s="131" t="s">
        <v>1998</v>
      </c>
      <c r="D724" s="130" t="s">
        <v>414</v>
      </c>
      <c r="G724" s="177">
        <v>50211990</v>
      </c>
      <c r="H724" s="132">
        <v>43681</v>
      </c>
    </row>
    <row r="725" spans="1:9" x14ac:dyDescent="0.2">
      <c r="E725" s="130" t="s">
        <v>322</v>
      </c>
      <c r="G725" s="177">
        <v>10104040</v>
      </c>
      <c r="I725" s="132">
        <v>20625.29</v>
      </c>
    </row>
    <row r="726" spans="1:9" x14ac:dyDescent="0.2">
      <c r="E726" s="130" t="s">
        <v>340</v>
      </c>
      <c r="G726" s="177">
        <v>20101020</v>
      </c>
      <c r="I726" s="132">
        <v>20625.28</v>
      </c>
    </row>
    <row r="727" spans="1:9" x14ac:dyDescent="0.2">
      <c r="E727" s="130" t="s">
        <v>1831</v>
      </c>
      <c r="G727" s="177">
        <v>20201030</v>
      </c>
      <c r="I727" s="132">
        <v>100</v>
      </c>
    </row>
    <row r="728" spans="1:9" x14ac:dyDescent="0.2">
      <c r="E728" s="130" t="s">
        <v>354</v>
      </c>
      <c r="G728" s="177">
        <v>20201040</v>
      </c>
      <c r="I728" s="132">
        <v>1310.43</v>
      </c>
    </row>
    <row r="729" spans="1:9" x14ac:dyDescent="0.2">
      <c r="E729" s="130" t="s">
        <v>356</v>
      </c>
      <c r="G729" s="177">
        <v>29999990</v>
      </c>
      <c r="I729" s="132">
        <v>1020</v>
      </c>
    </row>
    <row r="730" spans="1:9" x14ac:dyDescent="0.2">
      <c r="F730" s="130" t="s">
        <v>1997</v>
      </c>
    </row>
    <row r="732" spans="1:9" x14ac:dyDescent="0.2">
      <c r="A732" s="130" t="s">
        <v>651</v>
      </c>
      <c r="B732" s="130" t="s">
        <v>782</v>
      </c>
      <c r="C732" s="131" t="s">
        <v>1996</v>
      </c>
      <c r="D732" s="130" t="s">
        <v>414</v>
      </c>
      <c r="G732" s="177">
        <v>50211990</v>
      </c>
      <c r="H732" s="132">
        <v>409094.71</v>
      </c>
    </row>
    <row r="733" spans="1:9" x14ac:dyDescent="0.2">
      <c r="E733" s="130" t="s">
        <v>322</v>
      </c>
      <c r="G733" s="177">
        <v>10104040</v>
      </c>
      <c r="I733" s="132">
        <v>188433.84</v>
      </c>
    </row>
    <row r="734" spans="1:9" x14ac:dyDescent="0.2">
      <c r="E734" s="130" t="s">
        <v>340</v>
      </c>
      <c r="G734" s="177">
        <v>20101020</v>
      </c>
      <c r="I734" s="132">
        <v>188433.75</v>
      </c>
    </row>
    <row r="735" spans="1:9" x14ac:dyDescent="0.2">
      <c r="E735" s="130" t="s">
        <v>847</v>
      </c>
      <c r="G735" s="177">
        <v>20201010</v>
      </c>
      <c r="I735" s="132">
        <v>1228.94</v>
      </c>
    </row>
    <row r="736" spans="1:9" x14ac:dyDescent="0.2">
      <c r="E736" s="130" t="s">
        <v>1831</v>
      </c>
      <c r="G736" s="177">
        <v>20201030</v>
      </c>
      <c r="I736" s="132">
        <v>4300</v>
      </c>
    </row>
    <row r="737" spans="1:9" x14ac:dyDescent="0.2">
      <c r="E737" s="130" t="s">
        <v>354</v>
      </c>
      <c r="G737" s="177">
        <v>20201040</v>
      </c>
      <c r="I737" s="132">
        <v>11049.84</v>
      </c>
    </row>
    <row r="738" spans="1:9" x14ac:dyDescent="0.2">
      <c r="E738" s="130" t="s">
        <v>356</v>
      </c>
      <c r="G738" s="177">
        <v>29999990</v>
      </c>
      <c r="I738" s="132">
        <v>15648.34</v>
      </c>
    </row>
    <row r="739" spans="1:9" x14ac:dyDescent="0.2">
      <c r="F739" s="130" t="s">
        <v>1995</v>
      </c>
    </row>
    <row r="741" spans="1:9" x14ac:dyDescent="0.2">
      <c r="A741" s="130" t="s">
        <v>651</v>
      </c>
      <c r="B741" s="130" t="s">
        <v>782</v>
      </c>
      <c r="C741" s="131" t="s">
        <v>1994</v>
      </c>
      <c r="D741" s="130" t="s">
        <v>583</v>
      </c>
      <c r="G741" s="177">
        <v>50203990</v>
      </c>
      <c r="H741" s="132">
        <v>4900</v>
      </c>
    </row>
    <row r="742" spans="1:9" x14ac:dyDescent="0.2">
      <c r="E742" s="130" t="s">
        <v>322</v>
      </c>
      <c r="G742" s="177">
        <v>10104040</v>
      </c>
      <c r="I742" s="132">
        <v>4637.5</v>
      </c>
    </row>
    <row r="743" spans="1:9" x14ac:dyDescent="0.2">
      <c r="E743" s="130" t="s">
        <v>847</v>
      </c>
      <c r="G743" s="177">
        <v>20201010</v>
      </c>
      <c r="I743" s="132">
        <v>262.5</v>
      </c>
    </row>
    <row r="744" spans="1:9" x14ac:dyDescent="0.2">
      <c r="F744" s="130" t="s">
        <v>1993</v>
      </c>
    </row>
    <row r="746" spans="1:9" x14ac:dyDescent="0.2">
      <c r="A746" s="130" t="s">
        <v>651</v>
      </c>
      <c r="B746" s="130" t="s">
        <v>782</v>
      </c>
      <c r="C746" s="131" t="s">
        <v>1992</v>
      </c>
      <c r="D746" s="130" t="s">
        <v>842</v>
      </c>
      <c r="G746" s="177">
        <v>50299990</v>
      </c>
      <c r="H746" s="132">
        <v>5000</v>
      </c>
    </row>
    <row r="747" spans="1:9" x14ac:dyDescent="0.2">
      <c r="E747" s="130" t="s">
        <v>322</v>
      </c>
      <c r="G747" s="177">
        <v>10104040</v>
      </c>
      <c r="I747" s="132">
        <v>4687.5</v>
      </c>
    </row>
    <row r="748" spans="1:9" x14ac:dyDescent="0.2">
      <c r="E748" s="130" t="s">
        <v>847</v>
      </c>
      <c r="G748" s="177">
        <v>20201010</v>
      </c>
      <c r="I748" s="132">
        <v>312.5</v>
      </c>
    </row>
    <row r="749" spans="1:9" x14ac:dyDescent="0.2">
      <c r="F749" s="130" t="s">
        <v>1991</v>
      </c>
    </row>
    <row r="751" spans="1:9" x14ac:dyDescent="0.2">
      <c r="A751" s="130" t="s">
        <v>651</v>
      </c>
      <c r="B751" s="130" t="s">
        <v>782</v>
      </c>
      <c r="C751" s="131" t="s">
        <v>1990</v>
      </c>
      <c r="D751" s="130" t="s">
        <v>394</v>
      </c>
      <c r="G751" s="177">
        <v>50201010</v>
      </c>
      <c r="H751" s="132">
        <v>3000</v>
      </c>
    </row>
    <row r="752" spans="1:9" x14ac:dyDescent="0.2">
      <c r="E752" s="130" t="s">
        <v>322</v>
      </c>
      <c r="G752" s="177">
        <v>10104040</v>
      </c>
      <c r="I752" s="132">
        <v>3000</v>
      </c>
    </row>
    <row r="753" spans="1:9" x14ac:dyDescent="0.2">
      <c r="F753" s="130" t="s">
        <v>1989</v>
      </c>
    </row>
    <row r="755" spans="1:9" x14ac:dyDescent="0.2">
      <c r="A755" s="130" t="s">
        <v>651</v>
      </c>
      <c r="B755" s="130" t="s">
        <v>782</v>
      </c>
      <c r="C755" s="131" t="s">
        <v>1988</v>
      </c>
      <c r="D755" s="130" t="s">
        <v>520</v>
      </c>
      <c r="G755" s="177">
        <v>10699990</v>
      </c>
      <c r="H755" s="132">
        <v>18950</v>
      </c>
    </row>
    <row r="756" spans="1:9" x14ac:dyDescent="0.2">
      <c r="E756" s="130" t="s">
        <v>322</v>
      </c>
      <c r="G756" s="177">
        <v>10104040</v>
      </c>
      <c r="I756" s="132">
        <v>17934.82</v>
      </c>
    </row>
    <row r="757" spans="1:9" x14ac:dyDescent="0.2">
      <c r="E757" s="130" t="s">
        <v>847</v>
      </c>
      <c r="G757" s="177">
        <v>20201010</v>
      </c>
      <c r="I757" s="132">
        <v>1015.18</v>
      </c>
    </row>
    <row r="758" spans="1:9" x14ac:dyDescent="0.2">
      <c r="F758" s="130" t="s">
        <v>1987</v>
      </c>
    </row>
    <row r="760" spans="1:9" x14ac:dyDescent="0.2">
      <c r="A760" s="130" t="s">
        <v>651</v>
      </c>
      <c r="B760" s="130" t="s">
        <v>782</v>
      </c>
      <c r="C760" s="131" t="s">
        <v>1986</v>
      </c>
      <c r="D760" s="130" t="s">
        <v>332</v>
      </c>
      <c r="G760" s="177">
        <v>10605020</v>
      </c>
      <c r="H760" s="132">
        <v>113000</v>
      </c>
    </row>
    <row r="761" spans="1:9" x14ac:dyDescent="0.2">
      <c r="E761" s="130" t="s">
        <v>322</v>
      </c>
      <c r="G761" s="177">
        <v>10104040</v>
      </c>
      <c r="I761" s="132">
        <v>106946.43</v>
      </c>
    </row>
    <row r="762" spans="1:9" x14ac:dyDescent="0.2">
      <c r="E762" s="130" t="s">
        <v>847</v>
      </c>
      <c r="G762" s="177">
        <v>20201010</v>
      </c>
      <c r="I762" s="132">
        <v>6053.57</v>
      </c>
    </row>
    <row r="763" spans="1:9" x14ac:dyDescent="0.2">
      <c r="F763" s="130" t="s">
        <v>1985</v>
      </c>
    </row>
    <row r="765" spans="1:9" x14ac:dyDescent="0.2">
      <c r="A765" s="130" t="s">
        <v>651</v>
      </c>
      <c r="B765" s="130" t="s">
        <v>688</v>
      </c>
      <c r="C765" s="131" t="s">
        <v>1984</v>
      </c>
      <c r="D765" s="130" t="s">
        <v>418</v>
      </c>
      <c r="G765" s="177">
        <v>50214990</v>
      </c>
      <c r="H765" s="132">
        <v>30000</v>
      </c>
    </row>
    <row r="766" spans="1:9" x14ac:dyDescent="0.2">
      <c r="E766" s="130" t="s">
        <v>322</v>
      </c>
      <c r="G766" s="177">
        <v>10104040</v>
      </c>
      <c r="I766" s="132">
        <v>29100</v>
      </c>
    </row>
    <row r="767" spans="1:9" x14ac:dyDescent="0.2">
      <c r="E767" s="130" t="s">
        <v>847</v>
      </c>
      <c r="G767" s="177">
        <v>20201010</v>
      </c>
      <c r="I767" s="132">
        <v>900</v>
      </c>
    </row>
    <row r="768" spans="1:9" x14ac:dyDescent="0.2">
      <c r="F768" s="130" t="s">
        <v>1983</v>
      </c>
    </row>
    <row r="770" spans="1:9" x14ac:dyDescent="0.2">
      <c r="A770" s="130" t="s">
        <v>651</v>
      </c>
      <c r="B770" s="130" t="s">
        <v>688</v>
      </c>
      <c r="C770" s="131" t="s">
        <v>1982</v>
      </c>
      <c r="D770" s="130" t="s">
        <v>418</v>
      </c>
      <c r="G770" s="177">
        <v>50214990</v>
      </c>
      <c r="H770" s="132">
        <v>20000</v>
      </c>
    </row>
    <row r="771" spans="1:9" x14ac:dyDescent="0.2">
      <c r="E771" s="130" t="s">
        <v>322</v>
      </c>
      <c r="G771" s="177">
        <v>10104040</v>
      </c>
      <c r="I771" s="132">
        <v>18750</v>
      </c>
    </row>
    <row r="772" spans="1:9" x14ac:dyDescent="0.2">
      <c r="E772" s="130" t="s">
        <v>847</v>
      </c>
      <c r="G772" s="177">
        <v>20201010</v>
      </c>
      <c r="I772" s="132">
        <v>1250</v>
      </c>
    </row>
    <row r="773" spans="1:9" x14ac:dyDescent="0.2">
      <c r="F773" s="130" t="s">
        <v>1981</v>
      </c>
    </row>
    <row r="775" spans="1:9" x14ac:dyDescent="0.2">
      <c r="A775" s="130" t="s">
        <v>651</v>
      </c>
      <c r="B775" s="130" t="s">
        <v>688</v>
      </c>
      <c r="C775" s="131" t="s">
        <v>1980</v>
      </c>
      <c r="D775" s="130" t="s">
        <v>843</v>
      </c>
      <c r="G775" s="177">
        <v>50203010</v>
      </c>
      <c r="H775" s="132">
        <v>3500</v>
      </c>
    </row>
    <row r="776" spans="1:9" x14ac:dyDescent="0.2">
      <c r="E776" s="130" t="s">
        <v>322</v>
      </c>
      <c r="G776" s="177">
        <v>10104040</v>
      </c>
      <c r="I776" s="132">
        <v>3312.5</v>
      </c>
    </row>
    <row r="777" spans="1:9" x14ac:dyDescent="0.2">
      <c r="E777" s="130" t="s">
        <v>847</v>
      </c>
      <c r="G777" s="177">
        <v>20201010</v>
      </c>
      <c r="I777" s="132">
        <v>187.5</v>
      </c>
    </row>
    <row r="778" spans="1:9" x14ac:dyDescent="0.2">
      <c r="F778" s="130" t="s">
        <v>1979</v>
      </c>
    </row>
    <row r="780" spans="1:9" x14ac:dyDescent="0.2">
      <c r="A780" s="130" t="s">
        <v>651</v>
      </c>
      <c r="B780" s="130" t="s">
        <v>688</v>
      </c>
      <c r="C780" s="131" t="s">
        <v>1978</v>
      </c>
      <c r="D780" s="130" t="s">
        <v>1015</v>
      </c>
      <c r="G780" s="177">
        <v>50213040</v>
      </c>
      <c r="H780" s="132">
        <v>9575</v>
      </c>
    </row>
    <row r="781" spans="1:9" x14ac:dyDescent="0.2">
      <c r="E781" s="130" t="s">
        <v>322</v>
      </c>
      <c r="G781" s="177">
        <v>10104040</v>
      </c>
      <c r="I781" s="132">
        <v>9062.0499999999993</v>
      </c>
    </row>
    <row r="782" spans="1:9" x14ac:dyDescent="0.2">
      <c r="E782" s="130" t="s">
        <v>847</v>
      </c>
      <c r="G782" s="177">
        <v>20201010</v>
      </c>
      <c r="I782" s="132">
        <v>512.95000000000005</v>
      </c>
    </row>
    <row r="783" spans="1:9" x14ac:dyDescent="0.2">
      <c r="F783" s="130" t="s">
        <v>1977</v>
      </c>
    </row>
    <row r="785" spans="1:9" x14ac:dyDescent="0.2">
      <c r="A785" s="130" t="s">
        <v>651</v>
      </c>
      <c r="B785" s="130" t="s">
        <v>688</v>
      </c>
      <c r="C785" s="131" t="s">
        <v>1976</v>
      </c>
      <c r="D785" s="130" t="s">
        <v>843</v>
      </c>
      <c r="G785" s="177">
        <v>50203010</v>
      </c>
      <c r="H785" s="132">
        <v>8200</v>
      </c>
    </row>
    <row r="786" spans="1:9" x14ac:dyDescent="0.2">
      <c r="E786" s="130" t="s">
        <v>322</v>
      </c>
      <c r="G786" s="177">
        <v>10104040</v>
      </c>
      <c r="I786" s="132">
        <v>7760.72</v>
      </c>
    </row>
    <row r="787" spans="1:9" x14ac:dyDescent="0.2">
      <c r="E787" s="130" t="s">
        <v>847</v>
      </c>
      <c r="G787" s="177">
        <v>20201010</v>
      </c>
      <c r="I787" s="132">
        <v>439.28</v>
      </c>
    </row>
    <row r="788" spans="1:9" x14ac:dyDescent="0.2">
      <c r="F788" s="130" t="s">
        <v>1975</v>
      </c>
    </row>
    <row r="790" spans="1:9" x14ac:dyDescent="0.2">
      <c r="A790" s="130" t="s">
        <v>651</v>
      </c>
      <c r="B790" s="130" t="s">
        <v>688</v>
      </c>
      <c r="C790" s="131" t="s">
        <v>1974</v>
      </c>
      <c r="D790" s="130" t="s">
        <v>1973</v>
      </c>
      <c r="G790" s="177">
        <v>50203220</v>
      </c>
      <c r="H790" s="132">
        <v>21000</v>
      </c>
    </row>
    <row r="791" spans="1:9" x14ac:dyDescent="0.2">
      <c r="E791" s="130" t="s">
        <v>322</v>
      </c>
      <c r="G791" s="177">
        <v>10104040</v>
      </c>
      <c r="I791" s="132">
        <v>19875</v>
      </c>
    </row>
    <row r="792" spans="1:9" x14ac:dyDescent="0.2">
      <c r="E792" s="130" t="s">
        <v>847</v>
      </c>
      <c r="G792" s="177">
        <v>20201010</v>
      </c>
      <c r="I792" s="132">
        <v>1125</v>
      </c>
    </row>
    <row r="793" spans="1:9" x14ac:dyDescent="0.2">
      <c r="F793" s="130" t="s">
        <v>1972</v>
      </c>
    </row>
    <row r="795" spans="1:9" x14ac:dyDescent="0.2">
      <c r="A795" s="130" t="s">
        <v>651</v>
      </c>
      <c r="B795" s="130" t="s">
        <v>688</v>
      </c>
      <c r="C795" s="131" t="s">
        <v>1971</v>
      </c>
      <c r="D795" s="130" t="s">
        <v>583</v>
      </c>
      <c r="G795" s="177">
        <v>50203990</v>
      </c>
      <c r="H795" s="132">
        <v>23000</v>
      </c>
    </row>
    <row r="796" spans="1:9" x14ac:dyDescent="0.2">
      <c r="E796" s="130" t="s">
        <v>322</v>
      </c>
      <c r="G796" s="177">
        <v>10104040</v>
      </c>
      <c r="I796" s="132">
        <v>21767.85</v>
      </c>
    </row>
    <row r="797" spans="1:9" x14ac:dyDescent="0.2">
      <c r="E797" s="130" t="s">
        <v>847</v>
      </c>
      <c r="G797" s="177">
        <v>20201010</v>
      </c>
      <c r="I797" s="132">
        <v>1232.1500000000001</v>
      </c>
    </row>
    <row r="798" spans="1:9" x14ac:dyDescent="0.2">
      <c r="F798" s="130" t="s">
        <v>1970</v>
      </c>
    </row>
    <row r="800" spans="1:9" x14ac:dyDescent="0.2">
      <c r="A800" s="130" t="s">
        <v>651</v>
      </c>
      <c r="B800" s="130" t="s">
        <v>688</v>
      </c>
      <c r="C800" s="131" t="s">
        <v>1969</v>
      </c>
      <c r="D800" s="130" t="s">
        <v>583</v>
      </c>
      <c r="G800" s="177">
        <v>50203990</v>
      </c>
      <c r="H800" s="132">
        <v>15900</v>
      </c>
    </row>
    <row r="801" spans="1:9" x14ac:dyDescent="0.2">
      <c r="E801" s="130" t="s">
        <v>322</v>
      </c>
      <c r="G801" s="177">
        <v>10104040</v>
      </c>
      <c r="I801" s="132">
        <v>15048.22</v>
      </c>
    </row>
    <row r="802" spans="1:9" x14ac:dyDescent="0.2">
      <c r="E802" s="130" t="s">
        <v>847</v>
      </c>
      <c r="G802" s="177">
        <v>20201010</v>
      </c>
      <c r="I802" s="132">
        <v>851.78</v>
      </c>
    </row>
    <row r="803" spans="1:9" x14ac:dyDescent="0.2">
      <c r="F803" s="130" t="s">
        <v>1968</v>
      </c>
    </row>
    <row r="805" spans="1:9" x14ac:dyDescent="0.2">
      <c r="A805" s="130" t="s">
        <v>651</v>
      </c>
      <c r="B805" s="130" t="s">
        <v>688</v>
      </c>
      <c r="C805" s="131" t="s">
        <v>1967</v>
      </c>
      <c r="D805" s="130" t="s">
        <v>844</v>
      </c>
      <c r="G805" s="177">
        <v>50202010</v>
      </c>
      <c r="H805" s="132">
        <v>2116</v>
      </c>
    </row>
    <row r="806" spans="1:9" x14ac:dyDescent="0.2">
      <c r="E806" s="130" t="s">
        <v>322</v>
      </c>
      <c r="G806" s="177">
        <v>10104040</v>
      </c>
      <c r="I806" s="132">
        <v>2116</v>
      </c>
    </row>
    <row r="807" spans="1:9" x14ac:dyDescent="0.2">
      <c r="F807" s="130" t="s">
        <v>1966</v>
      </c>
    </row>
    <row r="809" spans="1:9" x14ac:dyDescent="0.2">
      <c r="A809" s="130" t="s">
        <v>651</v>
      </c>
      <c r="B809" s="130" t="s">
        <v>779</v>
      </c>
      <c r="C809" s="131" t="s">
        <v>1965</v>
      </c>
      <c r="D809" s="130" t="s">
        <v>1015</v>
      </c>
      <c r="G809" s="177">
        <v>50213040</v>
      </c>
      <c r="H809" s="132">
        <v>3280</v>
      </c>
    </row>
    <row r="810" spans="1:9" x14ac:dyDescent="0.2">
      <c r="E810" s="130" t="s">
        <v>322</v>
      </c>
      <c r="G810" s="177">
        <v>10104040</v>
      </c>
      <c r="I810" s="132">
        <v>3104.28</v>
      </c>
    </row>
    <row r="811" spans="1:9" x14ac:dyDescent="0.2">
      <c r="E811" s="130" t="s">
        <v>847</v>
      </c>
      <c r="G811" s="177">
        <v>20201010</v>
      </c>
      <c r="I811" s="132">
        <v>175.72</v>
      </c>
    </row>
    <row r="812" spans="1:9" x14ac:dyDescent="0.2">
      <c r="F812" s="130" t="s">
        <v>1964</v>
      </c>
    </row>
    <row r="814" spans="1:9" x14ac:dyDescent="0.2">
      <c r="A814" s="130" t="s">
        <v>651</v>
      </c>
      <c r="B814" s="130" t="s">
        <v>779</v>
      </c>
      <c r="C814" s="131" t="s">
        <v>1963</v>
      </c>
      <c r="D814" s="130" t="s">
        <v>1015</v>
      </c>
      <c r="G814" s="177">
        <v>50213040</v>
      </c>
      <c r="H814" s="132">
        <v>3600</v>
      </c>
    </row>
    <row r="815" spans="1:9" x14ac:dyDescent="0.2">
      <c r="E815" s="130" t="s">
        <v>322</v>
      </c>
      <c r="G815" s="177">
        <v>10104040</v>
      </c>
      <c r="I815" s="132">
        <v>3407.15</v>
      </c>
    </row>
    <row r="816" spans="1:9" x14ac:dyDescent="0.2">
      <c r="E816" s="130" t="s">
        <v>847</v>
      </c>
      <c r="G816" s="177">
        <v>20201010</v>
      </c>
      <c r="I816" s="132">
        <v>192.85</v>
      </c>
    </row>
    <row r="817" spans="1:9" x14ac:dyDescent="0.2">
      <c r="F817" s="130" t="s">
        <v>1962</v>
      </c>
    </row>
    <row r="819" spans="1:9" x14ac:dyDescent="0.2">
      <c r="A819" s="130" t="s">
        <v>651</v>
      </c>
      <c r="B819" s="130" t="s">
        <v>1080</v>
      </c>
      <c r="C819" s="131" t="s">
        <v>1961</v>
      </c>
      <c r="D819" s="130" t="s">
        <v>842</v>
      </c>
      <c r="G819" s="177">
        <v>50299990</v>
      </c>
      <c r="H819" s="132">
        <v>6750</v>
      </c>
    </row>
    <row r="820" spans="1:9" x14ac:dyDescent="0.2">
      <c r="E820" s="130" t="s">
        <v>322</v>
      </c>
      <c r="G820" s="177">
        <v>10104040</v>
      </c>
      <c r="I820" s="132">
        <v>6547.5</v>
      </c>
    </row>
    <row r="821" spans="1:9" x14ac:dyDescent="0.2">
      <c r="E821" s="130" t="s">
        <v>847</v>
      </c>
      <c r="G821" s="177">
        <v>20201010</v>
      </c>
      <c r="I821" s="132">
        <v>202.5</v>
      </c>
    </row>
    <row r="822" spans="1:9" x14ac:dyDescent="0.2">
      <c r="F822" s="130" t="s">
        <v>1960</v>
      </c>
    </row>
    <row r="824" spans="1:9" x14ac:dyDescent="0.2">
      <c r="A824" s="130" t="s">
        <v>651</v>
      </c>
      <c r="B824" s="130" t="s">
        <v>1080</v>
      </c>
      <c r="C824" s="131" t="s">
        <v>1959</v>
      </c>
      <c r="D824" s="130" t="s">
        <v>414</v>
      </c>
      <c r="G824" s="177">
        <v>50211990</v>
      </c>
      <c r="H824" s="132">
        <v>33575</v>
      </c>
    </row>
    <row r="825" spans="1:9" x14ac:dyDescent="0.2">
      <c r="E825" s="130" t="s">
        <v>322</v>
      </c>
      <c r="G825" s="177">
        <v>10104040</v>
      </c>
      <c r="I825" s="132">
        <v>30541.68</v>
      </c>
    </row>
    <row r="826" spans="1:9" x14ac:dyDescent="0.2">
      <c r="E826" s="130" t="s">
        <v>847</v>
      </c>
      <c r="G826" s="177">
        <v>20201010</v>
      </c>
      <c r="I826" s="132">
        <v>1266.07</v>
      </c>
    </row>
    <row r="827" spans="1:9" x14ac:dyDescent="0.2">
      <c r="E827" s="130" t="s">
        <v>354</v>
      </c>
      <c r="G827" s="177">
        <v>20201040</v>
      </c>
      <c r="I827" s="132">
        <v>1007.25</v>
      </c>
    </row>
    <row r="828" spans="1:9" x14ac:dyDescent="0.2">
      <c r="E828" s="130" t="s">
        <v>356</v>
      </c>
      <c r="G828" s="177">
        <v>29999990</v>
      </c>
      <c r="I828" s="132">
        <v>760</v>
      </c>
    </row>
    <row r="829" spans="1:9" x14ac:dyDescent="0.2">
      <c r="F829" s="130" t="s">
        <v>1958</v>
      </c>
    </row>
    <row r="831" spans="1:9" x14ac:dyDescent="0.2">
      <c r="A831" s="130" t="s">
        <v>651</v>
      </c>
      <c r="B831" s="130" t="s">
        <v>1080</v>
      </c>
      <c r="C831" s="131" t="s">
        <v>1957</v>
      </c>
      <c r="D831" s="130" t="s">
        <v>1831</v>
      </c>
      <c r="G831" s="177">
        <v>20201030</v>
      </c>
      <c r="H831" s="132">
        <v>7350</v>
      </c>
    </row>
    <row r="832" spans="1:9" x14ac:dyDescent="0.2">
      <c r="E832" s="130" t="s">
        <v>322</v>
      </c>
      <c r="G832" s="177">
        <v>10104040</v>
      </c>
      <c r="I832" s="132">
        <v>7350</v>
      </c>
    </row>
    <row r="833" spans="1:9" x14ac:dyDescent="0.2">
      <c r="F833" s="130" t="s">
        <v>1956</v>
      </c>
    </row>
    <row r="835" spans="1:9" x14ac:dyDescent="0.2">
      <c r="A835" s="130" t="s">
        <v>651</v>
      </c>
      <c r="B835" s="130" t="s">
        <v>1080</v>
      </c>
      <c r="C835" s="131" t="s">
        <v>1955</v>
      </c>
      <c r="D835" s="130" t="s">
        <v>414</v>
      </c>
      <c r="G835" s="177">
        <v>50211990</v>
      </c>
      <c r="H835" s="132">
        <v>52483</v>
      </c>
    </row>
    <row r="836" spans="1:9" x14ac:dyDescent="0.2">
      <c r="E836" s="130" t="s">
        <v>322</v>
      </c>
      <c r="G836" s="177">
        <v>10104040</v>
      </c>
      <c r="I836" s="132">
        <v>49928.76</v>
      </c>
    </row>
    <row r="837" spans="1:9" x14ac:dyDescent="0.2">
      <c r="E837" s="130" t="s">
        <v>847</v>
      </c>
      <c r="G837" s="177">
        <v>20201010</v>
      </c>
      <c r="I837" s="132">
        <v>383.81</v>
      </c>
    </row>
    <row r="838" spans="1:9" x14ac:dyDescent="0.2">
      <c r="E838" s="130" t="s">
        <v>1831</v>
      </c>
      <c r="G838" s="177">
        <v>20201030</v>
      </c>
      <c r="I838" s="132">
        <v>100</v>
      </c>
    </row>
    <row r="839" spans="1:9" x14ac:dyDescent="0.2">
      <c r="E839" s="130" t="s">
        <v>354</v>
      </c>
      <c r="G839" s="177">
        <v>20201040</v>
      </c>
      <c r="I839" s="132">
        <v>1310.43</v>
      </c>
    </row>
    <row r="840" spans="1:9" x14ac:dyDescent="0.2">
      <c r="E840" s="130" t="s">
        <v>356</v>
      </c>
      <c r="G840" s="177">
        <v>29999990</v>
      </c>
      <c r="I840" s="132">
        <v>760</v>
      </c>
    </row>
    <row r="841" spans="1:9" x14ac:dyDescent="0.2">
      <c r="F841" s="130" t="s">
        <v>1954</v>
      </c>
    </row>
    <row r="843" spans="1:9" x14ac:dyDescent="0.2">
      <c r="A843" s="130" t="s">
        <v>651</v>
      </c>
      <c r="B843" s="130" t="s">
        <v>1080</v>
      </c>
      <c r="C843" s="131" t="s">
        <v>1953</v>
      </c>
      <c r="D843" s="130" t="s">
        <v>414</v>
      </c>
      <c r="G843" s="177">
        <v>50211990</v>
      </c>
      <c r="H843" s="132">
        <v>31877.42</v>
      </c>
    </row>
    <row r="844" spans="1:9" x14ac:dyDescent="0.2">
      <c r="E844" s="130" t="s">
        <v>322</v>
      </c>
      <c r="G844" s="177">
        <v>10104040</v>
      </c>
      <c r="I844" s="132">
        <v>30921.42</v>
      </c>
    </row>
    <row r="845" spans="1:9" x14ac:dyDescent="0.2">
      <c r="E845" s="130" t="s">
        <v>354</v>
      </c>
      <c r="G845" s="177">
        <v>20201040</v>
      </c>
      <c r="I845" s="132">
        <v>486</v>
      </c>
    </row>
    <row r="846" spans="1:9" x14ac:dyDescent="0.2">
      <c r="E846" s="130" t="s">
        <v>356</v>
      </c>
      <c r="G846" s="177">
        <v>29999990</v>
      </c>
      <c r="I846" s="132">
        <v>470</v>
      </c>
    </row>
    <row r="847" spans="1:9" x14ac:dyDescent="0.2">
      <c r="F847" s="130" t="s">
        <v>1952</v>
      </c>
    </row>
    <row r="849" spans="1:9" x14ac:dyDescent="0.2">
      <c r="A849" s="130" t="s">
        <v>651</v>
      </c>
      <c r="B849" s="130" t="s">
        <v>1080</v>
      </c>
      <c r="C849" s="131" t="s">
        <v>1951</v>
      </c>
      <c r="D849" s="130" t="s">
        <v>414</v>
      </c>
      <c r="G849" s="177">
        <v>50211990</v>
      </c>
      <c r="H849" s="132">
        <v>47754</v>
      </c>
    </row>
    <row r="850" spans="1:9" x14ac:dyDescent="0.2">
      <c r="E850" s="130" t="s">
        <v>322</v>
      </c>
      <c r="G850" s="177">
        <v>10104040</v>
      </c>
      <c r="I850" s="132">
        <v>46077.69</v>
      </c>
    </row>
    <row r="851" spans="1:9" x14ac:dyDescent="0.2">
      <c r="E851" s="130" t="s">
        <v>1831</v>
      </c>
      <c r="G851" s="177">
        <v>20201030</v>
      </c>
      <c r="I851" s="132">
        <v>100</v>
      </c>
    </row>
    <row r="852" spans="1:9" x14ac:dyDescent="0.2">
      <c r="E852" s="130" t="s">
        <v>354</v>
      </c>
      <c r="G852" s="177">
        <v>20201040</v>
      </c>
      <c r="I852" s="132">
        <v>716.31</v>
      </c>
    </row>
    <row r="853" spans="1:9" x14ac:dyDescent="0.2">
      <c r="E853" s="130" t="s">
        <v>356</v>
      </c>
      <c r="G853" s="177">
        <v>29999990</v>
      </c>
      <c r="I853" s="132">
        <v>860</v>
      </c>
    </row>
    <row r="854" spans="1:9" x14ac:dyDescent="0.2">
      <c r="F854" s="130" t="s">
        <v>1950</v>
      </c>
    </row>
    <row r="856" spans="1:9" x14ac:dyDescent="0.2">
      <c r="A856" s="130" t="s">
        <v>651</v>
      </c>
      <c r="B856" s="130" t="s">
        <v>1080</v>
      </c>
      <c r="C856" s="131" t="s">
        <v>1949</v>
      </c>
      <c r="D856" s="130" t="s">
        <v>414</v>
      </c>
      <c r="G856" s="177">
        <v>50211990</v>
      </c>
      <c r="H856" s="132">
        <v>40073.39</v>
      </c>
    </row>
    <row r="857" spans="1:9" x14ac:dyDescent="0.2">
      <c r="E857" s="130" t="s">
        <v>322</v>
      </c>
      <c r="G857" s="177">
        <v>10104040</v>
      </c>
      <c r="I857" s="132">
        <v>40073.39</v>
      </c>
    </row>
    <row r="858" spans="1:9" x14ac:dyDescent="0.2">
      <c r="F858" s="130" t="s">
        <v>1948</v>
      </c>
    </row>
    <row r="860" spans="1:9" x14ac:dyDescent="0.2">
      <c r="A860" s="130" t="s">
        <v>651</v>
      </c>
      <c r="B860" s="130" t="s">
        <v>1080</v>
      </c>
      <c r="C860" s="131" t="s">
        <v>1947</v>
      </c>
      <c r="D860" s="130" t="s">
        <v>338</v>
      </c>
      <c r="G860" s="177">
        <v>20101010</v>
      </c>
      <c r="H860" s="132">
        <v>75000</v>
      </c>
    </row>
    <row r="861" spans="1:9" x14ac:dyDescent="0.2">
      <c r="E861" s="130" t="s">
        <v>322</v>
      </c>
      <c r="G861" s="177">
        <v>10104040</v>
      </c>
      <c r="I861" s="132">
        <v>72750</v>
      </c>
    </row>
    <row r="862" spans="1:9" x14ac:dyDescent="0.2">
      <c r="E862" s="130" t="s">
        <v>847</v>
      </c>
      <c r="G862" s="177">
        <v>20201010</v>
      </c>
      <c r="I862" s="132">
        <v>2250</v>
      </c>
    </row>
    <row r="863" spans="1:9" x14ac:dyDescent="0.2">
      <c r="F863" s="130" t="s">
        <v>1946</v>
      </c>
    </row>
    <row r="865" spans="1:9" x14ac:dyDescent="0.2">
      <c r="A865" s="130" t="s">
        <v>651</v>
      </c>
      <c r="B865" s="130" t="s">
        <v>1080</v>
      </c>
      <c r="C865" s="131" t="s">
        <v>1945</v>
      </c>
      <c r="D865" s="130" t="s">
        <v>1905</v>
      </c>
      <c r="G865" s="177">
        <v>20201020</v>
      </c>
      <c r="H865" s="132">
        <v>447953.22</v>
      </c>
    </row>
    <row r="866" spans="1:9" x14ac:dyDescent="0.2">
      <c r="D866" s="130" t="s">
        <v>1905</v>
      </c>
      <c r="G866" s="177">
        <v>20201020</v>
      </c>
      <c r="H866" s="132">
        <v>453415.1</v>
      </c>
    </row>
    <row r="867" spans="1:9" x14ac:dyDescent="0.2">
      <c r="D867" s="130" t="s">
        <v>1905</v>
      </c>
      <c r="G867" s="177">
        <v>20201020</v>
      </c>
      <c r="H867" s="132">
        <v>3400</v>
      </c>
    </row>
    <row r="868" spans="1:9" x14ac:dyDescent="0.2">
      <c r="D868" s="130" t="s">
        <v>381</v>
      </c>
      <c r="G868" s="177">
        <v>50103010</v>
      </c>
      <c r="H868" s="132">
        <v>597270.96</v>
      </c>
    </row>
    <row r="869" spans="1:9" x14ac:dyDescent="0.2">
      <c r="D869" s="130" t="s">
        <v>1944</v>
      </c>
      <c r="G869" s="177">
        <v>50103040</v>
      </c>
      <c r="H869" s="132">
        <v>16200</v>
      </c>
    </row>
    <row r="870" spans="1:9" x14ac:dyDescent="0.2">
      <c r="E870" s="130" t="s">
        <v>322</v>
      </c>
      <c r="G870" s="177">
        <v>10104040</v>
      </c>
      <c r="I870" s="132">
        <v>1518239.28</v>
      </c>
    </row>
    <row r="871" spans="1:9" x14ac:dyDescent="0.2">
      <c r="F871" s="130" t="s">
        <v>1943</v>
      </c>
    </row>
    <row r="873" spans="1:9" x14ac:dyDescent="0.2">
      <c r="A873" s="130" t="s">
        <v>651</v>
      </c>
      <c r="B873" s="130" t="s">
        <v>1080</v>
      </c>
      <c r="C873" s="131" t="s">
        <v>1942</v>
      </c>
      <c r="D873" s="130" t="s">
        <v>1831</v>
      </c>
      <c r="G873" s="177">
        <v>20201030</v>
      </c>
      <c r="H873" s="132">
        <v>4200</v>
      </c>
    </row>
    <row r="874" spans="1:9" x14ac:dyDescent="0.2">
      <c r="E874" s="130" t="s">
        <v>322</v>
      </c>
      <c r="G874" s="177">
        <v>10104040</v>
      </c>
      <c r="I874" s="132">
        <v>4200</v>
      </c>
    </row>
    <row r="875" spans="1:9" x14ac:dyDescent="0.2">
      <c r="F875" s="130" t="s">
        <v>1941</v>
      </c>
    </row>
    <row r="877" spans="1:9" x14ac:dyDescent="0.2">
      <c r="A877" s="130" t="s">
        <v>651</v>
      </c>
      <c r="B877" s="130" t="s">
        <v>1080</v>
      </c>
      <c r="C877" s="131" t="s">
        <v>1940</v>
      </c>
      <c r="D877" s="130" t="s">
        <v>1831</v>
      </c>
      <c r="G877" s="177">
        <v>20201030</v>
      </c>
      <c r="H877" s="132">
        <v>16200</v>
      </c>
    </row>
    <row r="878" spans="1:9" x14ac:dyDescent="0.2">
      <c r="E878" s="130" t="s">
        <v>322</v>
      </c>
      <c r="G878" s="177">
        <v>10104040</v>
      </c>
      <c r="I878" s="132">
        <v>16200</v>
      </c>
    </row>
    <row r="879" spans="1:9" x14ac:dyDescent="0.2">
      <c r="F879" s="130" t="s">
        <v>1939</v>
      </c>
    </row>
    <row r="881" spans="1:9" x14ac:dyDescent="0.2">
      <c r="A881" s="130" t="s">
        <v>651</v>
      </c>
      <c r="B881" s="130" t="s">
        <v>1080</v>
      </c>
      <c r="C881" s="131" t="s">
        <v>1938</v>
      </c>
      <c r="D881" s="130" t="s">
        <v>356</v>
      </c>
      <c r="G881" s="177">
        <v>29999990</v>
      </c>
      <c r="H881" s="132">
        <v>300</v>
      </c>
    </row>
    <row r="882" spans="1:9" x14ac:dyDescent="0.2">
      <c r="E882" s="130" t="s">
        <v>322</v>
      </c>
      <c r="G882" s="177">
        <v>10104040</v>
      </c>
      <c r="I882" s="132">
        <v>300</v>
      </c>
    </row>
    <row r="883" spans="1:9" x14ac:dyDescent="0.2">
      <c r="F883" s="130" t="s">
        <v>1937</v>
      </c>
    </row>
    <row r="885" spans="1:9" x14ac:dyDescent="0.2">
      <c r="A885" s="130" t="s">
        <v>651</v>
      </c>
      <c r="B885" s="130" t="s">
        <v>668</v>
      </c>
      <c r="C885" s="131" t="s">
        <v>1936</v>
      </c>
      <c r="D885" s="130" t="s">
        <v>340</v>
      </c>
      <c r="G885" s="177">
        <v>20101020</v>
      </c>
      <c r="H885" s="132">
        <v>3176051.51</v>
      </c>
    </row>
    <row r="886" spans="1:9" x14ac:dyDescent="0.2">
      <c r="E886" s="130" t="s">
        <v>322</v>
      </c>
      <c r="G886" s="177">
        <v>10104040</v>
      </c>
      <c r="I886" s="132">
        <v>3176051.51</v>
      </c>
    </row>
    <row r="887" spans="1:9" x14ac:dyDescent="0.2">
      <c r="F887" s="130" t="s">
        <v>1935</v>
      </c>
    </row>
    <row r="889" spans="1:9" x14ac:dyDescent="0.2">
      <c r="A889" s="130" t="s">
        <v>651</v>
      </c>
      <c r="B889" s="130" t="s">
        <v>668</v>
      </c>
      <c r="C889" s="131" t="s">
        <v>1934</v>
      </c>
      <c r="D889" s="130" t="s">
        <v>340</v>
      </c>
      <c r="G889" s="177">
        <v>20101020</v>
      </c>
      <c r="H889" s="132">
        <v>1621245.14</v>
      </c>
    </row>
    <row r="890" spans="1:9" x14ac:dyDescent="0.2">
      <c r="E890" s="130" t="s">
        <v>322</v>
      </c>
      <c r="G890" s="177">
        <v>10104040</v>
      </c>
      <c r="I890" s="132">
        <v>1621245.14</v>
      </c>
    </row>
    <row r="891" spans="1:9" x14ac:dyDescent="0.2">
      <c r="F891" s="130" t="s">
        <v>1933</v>
      </c>
    </row>
    <row r="893" spans="1:9" x14ac:dyDescent="0.2">
      <c r="A893" s="130" t="s">
        <v>651</v>
      </c>
      <c r="B893" s="130" t="s">
        <v>449</v>
      </c>
      <c r="C893" s="131" t="s">
        <v>1932</v>
      </c>
      <c r="D893" s="130" t="s">
        <v>593</v>
      </c>
      <c r="G893" s="177">
        <v>50211010</v>
      </c>
      <c r="H893" s="132">
        <v>70000</v>
      </c>
    </row>
    <row r="894" spans="1:9" x14ac:dyDescent="0.2">
      <c r="E894" s="130" t="s">
        <v>322</v>
      </c>
      <c r="G894" s="177">
        <v>10104040</v>
      </c>
      <c r="I894" s="132">
        <v>62300</v>
      </c>
    </row>
    <row r="895" spans="1:9" x14ac:dyDescent="0.2">
      <c r="E895" s="130" t="s">
        <v>847</v>
      </c>
      <c r="G895" s="177">
        <v>20201010</v>
      </c>
      <c r="I895" s="132">
        <v>7700</v>
      </c>
    </row>
    <row r="896" spans="1:9" x14ac:dyDescent="0.2">
      <c r="F896" s="130" t="s">
        <v>1931</v>
      </c>
    </row>
    <row r="898" spans="1:9" x14ac:dyDescent="0.2">
      <c r="A898" s="130" t="s">
        <v>651</v>
      </c>
      <c r="B898" s="130" t="s">
        <v>756</v>
      </c>
      <c r="C898" s="131" t="s">
        <v>1930</v>
      </c>
      <c r="D898" s="130" t="s">
        <v>418</v>
      </c>
      <c r="G898" s="177">
        <v>50214990</v>
      </c>
      <c r="H898" s="132">
        <v>50000</v>
      </c>
    </row>
    <row r="899" spans="1:9" x14ac:dyDescent="0.2">
      <c r="E899" s="130" t="s">
        <v>322</v>
      </c>
      <c r="G899" s="177">
        <v>10104040</v>
      </c>
      <c r="I899" s="132">
        <v>46875</v>
      </c>
    </row>
    <row r="900" spans="1:9" x14ac:dyDescent="0.2">
      <c r="E900" s="130" t="s">
        <v>847</v>
      </c>
      <c r="G900" s="177">
        <v>20201010</v>
      </c>
      <c r="I900" s="132">
        <v>3125</v>
      </c>
    </row>
    <row r="901" spans="1:9" x14ac:dyDescent="0.2">
      <c r="F901" s="130" t="s">
        <v>1929</v>
      </c>
    </row>
    <row r="903" spans="1:9" x14ac:dyDescent="0.2">
      <c r="A903" s="130" t="s">
        <v>651</v>
      </c>
      <c r="B903" s="130" t="s">
        <v>756</v>
      </c>
      <c r="C903" s="131" t="s">
        <v>1928</v>
      </c>
      <c r="D903" s="130" t="s">
        <v>418</v>
      </c>
      <c r="G903" s="177">
        <v>50214990</v>
      </c>
      <c r="H903" s="132">
        <v>60000</v>
      </c>
    </row>
    <row r="904" spans="1:9" x14ac:dyDescent="0.2">
      <c r="E904" s="130" t="s">
        <v>322</v>
      </c>
      <c r="G904" s="177">
        <v>10104040</v>
      </c>
      <c r="I904" s="132">
        <v>56250</v>
      </c>
    </row>
    <row r="905" spans="1:9" x14ac:dyDescent="0.2">
      <c r="E905" s="130" t="s">
        <v>847</v>
      </c>
      <c r="G905" s="177">
        <v>20201010</v>
      </c>
      <c r="I905" s="132">
        <v>3750</v>
      </c>
    </row>
    <row r="906" spans="1:9" x14ac:dyDescent="0.2">
      <c r="F906" s="130" t="s">
        <v>1927</v>
      </c>
    </row>
    <row r="908" spans="1:9" x14ac:dyDescent="0.2">
      <c r="A908" s="130" t="s">
        <v>651</v>
      </c>
      <c r="B908" s="130" t="s">
        <v>756</v>
      </c>
      <c r="C908" s="131" t="s">
        <v>1926</v>
      </c>
      <c r="D908" s="130" t="s">
        <v>418</v>
      </c>
      <c r="G908" s="177">
        <v>50214990</v>
      </c>
      <c r="H908" s="132">
        <v>100000</v>
      </c>
    </row>
    <row r="909" spans="1:9" x14ac:dyDescent="0.2">
      <c r="E909" s="130" t="s">
        <v>322</v>
      </c>
      <c r="G909" s="177">
        <v>10104040</v>
      </c>
      <c r="I909" s="132">
        <v>93750</v>
      </c>
    </row>
    <row r="910" spans="1:9" x14ac:dyDescent="0.2">
      <c r="E910" s="130" t="s">
        <v>847</v>
      </c>
      <c r="G910" s="177">
        <v>20201010</v>
      </c>
      <c r="I910" s="132">
        <v>6250</v>
      </c>
    </row>
    <row r="911" spans="1:9" x14ac:dyDescent="0.2">
      <c r="F911" s="130" t="s">
        <v>1925</v>
      </c>
    </row>
    <row r="913" spans="1:9" x14ac:dyDescent="0.2">
      <c r="A913" s="130" t="s">
        <v>651</v>
      </c>
      <c r="B913" s="130" t="s">
        <v>756</v>
      </c>
      <c r="C913" s="131" t="s">
        <v>1924</v>
      </c>
      <c r="D913" s="130" t="s">
        <v>418</v>
      </c>
      <c r="G913" s="177">
        <v>50214990</v>
      </c>
      <c r="H913" s="132">
        <v>150000</v>
      </c>
    </row>
    <row r="914" spans="1:9" x14ac:dyDescent="0.2">
      <c r="E914" s="130" t="s">
        <v>322</v>
      </c>
      <c r="G914" s="177">
        <v>10104040</v>
      </c>
      <c r="I914" s="132">
        <v>140625</v>
      </c>
    </row>
    <row r="915" spans="1:9" x14ac:dyDescent="0.2">
      <c r="E915" s="130" t="s">
        <v>847</v>
      </c>
      <c r="G915" s="177">
        <v>20201010</v>
      </c>
      <c r="I915" s="132">
        <v>9375</v>
      </c>
    </row>
    <row r="916" spans="1:9" x14ac:dyDescent="0.2">
      <c r="F916" s="130" t="s">
        <v>1923</v>
      </c>
    </row>
    <row r="918" spans="1:9" x14ac:dyDescent="0.2">
      <c r="A918" s="130" t="s">
        <v>651</v>
      </c>
      <c r="B918" s="130" t="s">
        <v>756</v>
      </c>
      <c r="C918" s="131" t="s">
        <v>1922</v>
      </c>
      <c r="D918" s="130" t="s">
        <v>418</v>
      </c>
      <c r="G918" s="177">
        <v>50214990</v>
      </c>
      <c r="H918" s="132">
        <v>20000</v>
      </c>
    </row>
    <row r="919" spans="1:9" x14ac:dyDescent="0.2">
      <c r="E919" s="130" t="s">
        <v>322</v>
      </c>
      <c r="G919" s="177">
        <v>10104040</v>
      </c>
      <c r="I919" s="132">
        <v>18750</v>
      </c>
    </row>
    <row r="920" spans="1:9" x14ac:dyDescent="0.2">
      <c r="E920" s="130" t="s">
        <v>847</v>
      </c>
      <c r="G920" s="177">
        <v>20201010</v>
      </c>
      <c r="I920" s="132">
        <v>1250</v>
      </c>
    </row>
    <row r="921" spans="1:9" x14ac:dyDescent="0.2">
      <c r="F921" s="130" t="s">
        <v>1921</v>
      </c>
    </row>
    <row r="923" spans="1:9" x14ac:dyDescent="0.2">
      <c r="A923" s="130" t="s">
        <v>651</v>
      </c>
      <c r="B923" s="130" t="s">
        <v>756</v>
      </c>
      <c r="C923" s="131" t="s">
        <v>1920</v>
      </c>
      <c r="D923" s="130" t="s">
        <v>418</v>
      </c>
      <c r="G923" s="177">
        <v>50214990</v>
      </c>
      <c r="H923" s="132">
        <v>30000</v>
      </c>
    </row>
    <row r="924" spans="1:9" x14ac:dyDescent="0.2">
      <c r="E924" s="130" t="s">
        <v>322</v>
      </c>
      <c r="G924" s="177">
        <v>10104040</v>
      </c>
      <c r="I924" s="132">
        <v>29100</v>
      </c>
    </row>
    <row r="925" spans="1:9" x14ac:dyDescent="0.2">
      <c r="E925" s="130" t="s">
        <v>847</v>
      </c>
      <c r="G925" s="177">
        <v>20201010</v>
      </c>
      <c r="I925" s="132">
        <v>900</v>
      </c>
    </row>
    <row r="926" spans="1:9" x14ac:dyDescent="0.2">
      <c r="F926" s="130" t="s">
        <v>1919</v>
      </c>
    </row>
    <row r="928" spans="1:9" x14ac:dyDescent="0.2">
      <c r="A928" s="130" t="s">
        <v>651</v>
      </c>
      <c r="B928" s="130" t="s">
        <v>756</v>
      </c>
      <c r="C928" s="131" t="s">
        <v>1918</v>
      </c>
      <c r="D928" s="130" t="s">
        <v>418</v>
      </c>
      <c r="G928" s="177">
        <v>50214990</v>
      </c>
      <c r="H928" s="132">
        <v>60000</v>
      </c>
    </row>
    <row r="929" spans="1:9" x14ac:dyDescent="0.2">
      <c r="E929" s="130" t="s">
        <v>322</v>
      </c>
      <c r="G929" s="177">
        <v>10104040</v>
      </c>
      <c r="I929" s="132">
        <v>58200</v>
      </c>
    </row>
    <row r="930" spans="1:9" x14ac:dyDescent="0.2">
      <c r="E930" s="130" t="s">
        <v>847</v>
      </c>
      <c r="G930" s="177">
        <v>20201010</v>
      </c>
      <c r="I930" s="132">
        <v>1800</v>
      </c>
    </row>
    <row r="931" spans="1:9" x14ac:dyDescent="0.2">
      <c r="F931" s="130" t="s">
        <v>1917</v>
      </c>
    </row>
    <row r="933" spans="1:9" x14ac:dyDescent="0.2">
      <c r="A933" s="130" t="s">
        <v>651</v>
      </c>
      <c r="B933" s="130" t="s">
        <v>756</v>
      </c>
      <c r="C933" s="131" t="s">
        <v>1916</v>
      </c>
      <c r="D933" s="130" t="s">
        <v>418</v>
      </c>
      <c r="G933" s="177">
        <v>50214990</v>
      </c>
      <c r="H933" s="132">
        <v>20000</v>
      </c>
    </row>
    <row r="934" spans="1:9" x14ac:dyDescent="0.2">
      <c r="E934" s="130" t="s">
        <v>322</v>
      </c>
      <c r="G934" s="177">
        <v>10104040</v>
      </c>
      <c r="I934" s="132">
        <v>19400</v>
      </c>
    </row>
    <row r="935" spans="1:9" x14ac:dyDescent="0.2">
      <c r="E935" s="130" t="s">
        <v>847</v>
      </c>
      <c r="G935" s="177">
        <v>20201010</v>
      </c>
      <c r="I935" s="132">
        <v>600</v>
      </c>
    </row>
    <row r="936" spans="1:9" x14ac:dyDescent="0.2">
      <c r="F936" s="130" t="s">
        <v>1915</v>
      </c>
    </row>
    <row r="938" spans="1:9" x14ac:dyDescent="0.2">
      <c r="A938" s="130" t="s">
        <v>651</v>
      </c>
      <c r="B938" s="130" t="s">
        <v>756</v>
      </c>
      <c r="C938" s="131" t="s">
        <v>1914</v>
      </c>
      <c r="D938" s="130" t="s">
        <v>418</v>
      </c>
      <c r="G938" s="177">
        <v>50214990</v>
      </c>
      <c r="H938" s="132">
        <v>30000</v>
      </c>
    </row>
    <row r="939" spans="1:9" x14ac:dyDescent="0.2">
      <c r="E939" s="130" t="s">
        <v>322</v>
      </c>
      <c r="G939" s="177">
        <v>10104040</v>
      </c>
      <c r="I939" s="132">
        <v>29100</v>
      </c>
    </row>
    <row r="940" spans="1:9" x14ac:dyDescent="0.2">
      <c r="E940" s="130" t="s">
        <v>847</v>
      </c>
      <c r="G940" s="177">
        <v>20201010</v>
      </c>
      <c r="I940" s="132">
        <v>900</v>
      </c>
    </row>
    <row r="941" spans="1:9" x14ac:dyDescent="0.2">
      <c r="F941" s="130" t="s">
        <v>1913</v>
      </c>
    </row>
    <row r="943" spans="1:9" x14ac:dyDescent="0.2">
      <c r="A943" s="130" t="s">
        <v>651</v>
      </c>
      <c r="B943" s="130" t="s">
        <v>756</v>
      </c>
      <c r="C943" s="131" t="s">
        <v>1912</v>
      </c>
      <c r="D943" s="130" t="s">
        <v>418</v>
      </c>
      <c r="G943" s="177">
        <v>50214990</v>
      </c>
      <c r="H943" s="132">
        <v>40000</v>
      </c>
    </row>
    <row r="944" spans="1:9" x14ac:dyDescent="0.2">
      <c r="E944" s="130" t="s">
        <v>322</v>
      </c>
      <c r="G944" s="177">
        <v>10104040</v>
      </c>
      <c r="I944" s="132">
        <v>38800</v>
      </c>
    </row>
    <row r="945" spans="1:9" x14ac:dyDescent="0.2">
      <c r="E945" s="130" t="s">
        <v>847</v>
      </c>
      <c r="G945" s="177">
        <v>20201010</v>
      </c>
      <c r="I945" s="132">
        <v>1200</v>
      </c>
    </row>
    <row r="946" spans="1:9" x14ac:dyDescent="0.2">
      <c r="F946" s="130" t="s">
        <v>1911</v>
      </c>
    </row>
    <row r="948" spans="1:9" x14ac:dyDescent="0.2">
      <c r="A948" s="130" t="s">
        <v>651</v>
      </c>
      <c r="B948" s="130" t="s">
        <v>756</v>
      </c>
      <c r="C948" s="131" t="s">
        <v>1910</v>
      </c>
      <c r="D948" s="130" t="s">
        <v>414</v>
      </c>
      <c r="G948" s="177">
        <v>50211990</v>
      </c>
      <c r="H948" s="132">
        <v>5391.58</v>
      </c>
    </row>
    <row r="949" spans="1:9" x14ac:dyDescent="0.2">
      <c r="E949" s="130" t="s">
        <v>322</v>
      </c>
      <c r="G949" s="177">
        <v>10104040</v>
      </c>
      <c r="I949" s="132">
        <v>5391.58</v>
      </c>
    </row>
    <row r="950" spans="1:9" x14ac:dyDescent="0.2">
      <c r="F950" s="130" t="s">
        <v>1909</v>
      </c>
    </row>
    <row r="952" spans="1:9" x14ac:dyDescent="0.2">
      <c r="A952" s="130" t="s">
        <v>651</v>
      </c>
      <c r="B952" s="130" t="s">
        <v>756</v>
      </c>
      <c r="C952" s="131" t="s">
        <v>1908</v>
      </c>
      <c r="D952" s="130" t="s">
        <v>565</v>
      </c>
      <c r="G952" s="177">
        <v>50201020</v>
      </c>
      <c r="H952" s="132">
        <v>24830</v>
      </c>
    </row>
    <row r="953" spans="1:9" x14ac:dyDescent="0.2">
      <c r="E953" s="130" t="s">
        <v>322</v>
      </c>
      <c r="G953" s="177">
        <v>10104040</v>
      </c>
      <c r="I953" s="132">
        <v>24830</v>
      </c>
    </row>
    <row r="954" spans="1:9" x14ac:dyDescent="0.2">
      <c r="F954" s="130" t="s">
        <v>1907</v>
      </c>
    </row>
    <row r="956" spans="1:9" x14ac:dyDescent="0.2">
      <c r="A956" s="130" t="s">
        <v>651</v>
      </c>
      <c r="B956" s="130" t="s">
        <v>756</v>
      </c>
      <c r="C956" s="131" t="s">
        <v>1906</v>
      </c>
      <c r="D956" s="130" t="s">
        <v>1905</v>
      </c>
      <c r="G956" s="177">
        <v>20201020</v>
      </c>
      <c r="H956" s="132">
        <v>5922.54</v>
      </c>
    </row>
    <row r="957" spans="1:9" x14ac:dyDescent="0.2">
      <c r="E957" s="130" t="s">
        <v>322</v>
      </c>
      <c r="G957" s="177">
        <v>10104040</v>
      </c>
      <c r="I957" s="132">
        <v>5922.54</v>
      </c>
    </row>
    <row r="958" spans="1:9" x14ac:dyDescent="0.2">
      <c r="F958" s="130" t="s">
        <v>1904</v>
      </c>
    </row>
    <row r="960" spans="1:9" x14ac:dyDescent="0.2">
      <c r="A960" s="130" t="s">
        <v>651</v>
      </c>
      <c r="B960" s="130" t="s">
        <v>756</v>
      </c>
      <c r="C960" s="131" t="s">
        <v>1903</v>
      </c>
      <c r="D960" s="130" t="s">
        <v>356</v>
      </c>
      <c r="G960" s="177">
        <v>29999990</v>
      </c>
      <c r="H960" s="132">
        <v>3458.34</v>
      </c>
    </row>
    <row r="961" spans="1:9" x14ac:dyDescent="0.2">
      <c r="E961" s="130" t="s">
        <v>322</v>
      </c>
      <c r="G961" s="177">
        <v>10104040</v>
      </c>
      <c r="I961" s="132">
        <v>3458.34</v>
      </c>
    </row>
    <row r="962" spans="1:9" x14ac:dyDescent="0.2">
      <c r="F962" s="130" t="s">
        <v>1902</v>
      </c>
    </row>
    <row r="964" spans="1:9" x14ac:dyDescent="0.2">
      <c r="A964" s="130" t="s">
        <v>651</v>
      </c>
      <c r="B964" s="130" t="s">
        <v>756</v>
      </c>
      <c r="C964" s="131" t="s">
        <v>1901</v>
      </c>
      <c r="D964" s="130" t="s">
        <v>338</v>
      </c>
      <c r="G964" s="177">
        <v>20101010</v>
      </c>
      <c r="H964" s="132">
        <v>16000</v>
      </c>
    </row>
    <row r="965" spans="1:9" x14ac:dyDescent="0.2">
      <c r="E965" s="130" t="s">
        <v>322</v>
      </c>
      <c r="G965" s="177">
        <v>10104040</v>
      </c>
      <c r="I965" s="132">
        <v>16000</v>
      </c>
    </row>
    <row r="966" spans="1:9" x14ac:dyDescent="0.2">
      <c r="F966" s="130" t="s">
        <v>1900</v>
      </c>
    </row>
    <row r="968" spans="1:9" x14ac:dyDescent="0.2">
      <c r="A968" s="130" t="s">
        <v>651</v>
      </c>
      <c r="B968" s="130" t="s">
        <v>756</v>
      </c>
      <c r="C968" s="131" t="s">
        <v>1899</v>
      </c>
      <c r="D968" s="130" t="s">
        <v>356</v>
      </c>
      <c r="G968" s="177">
        <v>29999990</v>
      </c>
      <c r="H968" s="132">
        <v>25534.95</v>
      </c>
    </row>
    <row r="969" spans="1:9" x14ac:dyDescent="0.2">
      <c r="E969" s="130" t="s">
        <v>322</v>
      </c>
      <c r="G969" s="177">
        <v>10104040</v>
      </c>
      <c r="I969" s="132">
        <v>25534.95</v>
      </c>
    </row>
    <row r="970" spans="1:9" x14ac:dyDescent="0.2">
      <c r="F970" s="130" t="s">
        <v>1898</v>
      </c>
    </row>
    <row r="972" spans="1:9" x14ac:dyDescent="0.2">
      <c r="A972" s="130" t="s">
        <v>651</v>
      </c>
      <c r="B972" s="130" t="s">
        <v>756</v>
      </c>
      <c r="C972" s="131" t="s">
        <v>1897</v>
      </c>
      <c r="D972" s="130" t="s">
        <v>418</v>
      </c>
      <c r="G972" s="177">
        <v>50214990</v>
      </c>
      <c r="H972" s="132">
        <v>25000</v>
      </c>
    </row>
    <row r="973" spans="1:9" x14ac:dyDescent="0.2">
      <c r="E973" s="130" t="s">
        <v>322</v>
      </c>
      <c r="G973" s="177">
        <v>10104040</v>
      </c>
      <c r="I973" s="132">
        <v>23437.5</v>
      </c>
    </row>
    <row r="974" spans="1:9" x14ac:dyDescent="0.2">
      <c r="E974" s="130" t="s">
        <v>847</v>
      </c>
      <c r="G974" s="177">
        <v>20201010</v>
      </c>
      <c r="I974" s="132">
        <v>1562.5</v>
      </c>
    </row>
    <row r="975" spans="1:9" x14ac:dyDescent="0.2">
      <c r="F975" s="130" t="s">
        <v>1896</v>
      </c>
    </row>
    <row r="977" spans="1:9" x14ac:dyDescent="0.2">
      <c r="A977" s="130" t="s">
        <v>651</v>
      </c>
      <c r="B977" s="130" t="s">
        <v>756</v>
      </c>
      <c r="C977" s="131" t="s">
        <v>1895</v>
      </c>
      <c r="D977" s="130" t="s">
        <v>1831</v>
      </c>
      <c r="G977" s="177">
        <v>20201030</v>
      </c>
      <c r="H977" s="132">
        <v>407721.18</v>
      </c>
    </row>
    <row r="978" spans="1:9" x14ac:dyDescent="0.2">
      <c r="D978" s="130" t="s">
        <v>1830</v>
      </c>
      <c r="G978" s="177">
        <v>50103020</v>
      </c>
      <c r="H978" s="132">
        <v>14100</v>
      </c>
    </row>
    <row r="979" spans="1:9" x14ac:dyDescent="0.2">
      <c r="E979" s="130" t="s">
        <v>322</v>
      </c>
      <c r="G979" s="177">
        <v>10104040</v>
      </c>
      <c r="I979" s="132">
        <v>421821.18</v>
      </c>
    </row>
    <row r="980" spans="1:9" x14ac:dyDescent="0.2">
      <c r="F980" s="130" t="s">
        <v>1894</v>
      </c>
    </row>
    <row r="982" spans="1:9" x14ac:dyDescent="0.2">
      <c r="A982" s="130" t="s">
        <v>651</v>
      </c>
      <c r="B982" s="130" t="s">
        <v>657</v>
      </c>
      <c r="C982" s="131" t="s">
        <v>1893</v>
      </c>
      <c r="D982" s="130" t="s">
        <v>420</v>
      </c>
      <c r="G982" s="177">
        <v>50216010</v>
      </c>
      <c r="H982" s="132">
        <v>58313</v>
      </c>
    </row>
    <row r="983" spans="1:9" x14ac:dyDescent="0.2">
      <c r="E983" s="130" t="s">
        <v>322</v>
      </c>
      <c r="G983" s="177">
        <v>10104040</v>
      </c>
      <c r="I983" s="132">
        <v>51660.52</v>
      </c>
    </row>
    <row r="984" spans="1:9" x14ac:dyDescent="0.2">
      <c r="E984" s="130" t="s">
        <v>328</v>
      </c>
      <c r="G984" s="177">
        <v>10399990</v>
      </c>
      <c r="I984" s="132">
        <v>2783.7</v>
      </c>
    </row>
    <row r="985" spans="1:9" x14ac:dyDescent="0.2">
      <c r="E985" s="130" t="s">
        <v>354</v>
      </c>
      <c r="G985" s="177">
        <v>20201040</v>
      </c>
      <c r="I985" s="132">
        <v>3498.78</v>
      </c>
    </row>
    <row r="986" spans="1:9" x14ac:dyDescent="0.2">
      <c r="E986" s="130" t="s">
        <v>356</v>
      </c>
      <c r="G986" s="177">
        <v>29999990</v>
      </c>
      <c r="I986" s="132">
        <v>370</v>
      </c>
    </row>
    <row r="987" spans="1:9" x14ac:dyDescent="0.2">
      <c r="F987" s="130" t="s">
        <v>1892</v>
      </c>
    </row>
    <row r="989" spans="1:9" x14ac:dyDescent="0.2">
      <c r="A989" s="130" t="s">
        <v>651</v>
      </c>
      <c r="B989" s="130" t="s">
        <v>657</v>
      </c>
      <c r="C989" s="131" t="s">
        <v>1891</v>
      </c>
      <c r="D989" s="130" t="s">
        <v>420</v>
      </c>
      <c r="G989" s="177">
        <v>50216010</v>
      </c>
      <c r="H989" s="132">
        <v>5885.46</v>
      </c>
    </row>
    <row r="990" spans="1:9" x14ac:dyDescent="0.2">
      <c r="E990" s="130" t="s">
        <v>322</v>
      </c>
      <c r="G990" s="177">
        <v>10104040</v>
      </c>
      <c r="I990" s="132">
        <v>5453.46</v>
      </c>
    </row>
    <row r="991" spans="1:9" x14ac:dyDescent="0.2">
      <c r="E991" s="130" t="s">
        <v>354</v>
      </c>
      <c r="G991" s="177">
        <v>20201040</v>
      </c>
      <c r="I991" s="132">
        <v>432</v>
      </c>
    </row>
    <row r="992" spans="1:9" x14ac:dyDescent="0.2">
      <c r="F992" s="130" t="s">
        <v>1890</v>
      </c>
    </row>
    <row r="994" spans="1:9" x14ac:dyDescent="0.2">
      <c r="A994" s="130" t="s">
        <v>651</v>
      </c>
      <c r="B994" s="130" t="s">
        <v>657</v>
      </c>
      <c r="C994" s="131" t="s">
        <v>1889</v>
      </c>
      <c r="D994" s="130" t="s">
        <v>420</v>
      </c>
      <c r="G994" s="177">
        <v>50216010</v>
      </c>
      <c r="H994" s="132">
        <v>7200</v>
      </c>
    </row>
    <row r="995" spans="1:9" x14ac:dyDescent="0.2">
      <c r="E995" s="130" t="s">
        <v>322</v>
      </c>
      <c r="G995" s="177">
        <v>10104040</v>
      </c>
      <c r="I995" s="132">
        <v>6398</v>
      </c>
    </row>
    <row r="996" spans="1:9" x14ac:dyDescent="0.2">
      <c r="E996" s="130" t="s">
        <v>354</v>
      </c>
      <c r="G996" s="177">
        <v>20201040</v>
      </c>
      <c r="I996" s="132">
        <v>432</v>
      </c>
    </row>
    <row r="997" spans="1:9" x14ac:dyDescent="0.2">
      <c r="E997" s="130" t="s">
        <v>356</v>
      </c>
      <c r="G997" s="177">
        <v>29999990</v>
      </c>
      <c r="I997" s="132">
        <v>370</v>
      </c>
    </row>
    <row r="998" spans="1:9" x14ac:dyDescent="0.2">
      <c r="F998" s="130" t="s">
        <v>1888</v>
      </c>
    </row>
    <row r="1000" spans="1:9" x14ac:dyDescent="0.2">
      <c r="A1000" s="130" t="s">
        <v>651</v>
      </c>
      <c r="B1000" s="130" t="s">
        <v>657</v>
      </c>
      <c r="C1000" s="131" t="s">
        <v>1887</v>
      </c>
      <c r="D1000" s="130" t="s">
        <v>420</v>
      </c>
      <c r="G1000" s="177">
        <v>50216010</v>
      </c>
      <c r="H1000" s="132">
        <v>83238.03</v>
      </c>
    </row>
    <row r="1001" spans="1:9" x14ac:dyDescent="0.2">
      <c r="E1001" s="130" t="s">
        <v>322</v>
      </c>
      <c r="G1001" s="177">
        <v>10104040</v>
      </c>
      <c r="I1001" s="132">
        <v>76154.66</v>
      </c>
    </row>
    <row r="1002" spans="1:9" x14ac:dyDescent="0.2">
      <c r="E1002" s="130" t="s">
        <v>328</v>
      </c>
      <c r="G1002" s="177">
        <v>10399990</v>
      </c>
      <c r="I1002" s="132">
        <v>1309.0999999999999</v>
      </c>
    </row>
    <row r="1003" spans="1:9" x14ac:dyDescent="0.2">
      <c r="E1003" s="130" t="s">
        <v>354</v>
      </c>
      <c r="G1003" s="177">
        <v>20201040</v>
      </c>
      <c r="I1003" s="132">
        <v>5034.2700000000004</v>
      </c>
    </row>
    <row r="1004" spans="1:9" x14ac:dyDescent="0.2">
      <c r="E1004" s="130" t="s">
        <v>356</v>
      </c>
      <c r="G1004" s="177">
        <v>29999990</v>
      </c>
      <c r="I1004" s="132">
        <v>740</v>
      </c>
    </row>
    <row r="1005" spans="1:9" x14ac:dyDescent="0.2">
      <c r="F1005" s="130" t="s">
        <v>1886</v>
      </c>
    </row>
    <row r="1007" spans="1:9" x14ac:dyDescent="0.2">
      <c r="A1007" s="130" t="s">
        <v>651</v>
      </c>
      <c r="B1007" s="130" t="s">
        <v>657</v>
      </c>
      <c r="C1007" s="131" t="s">
        <v>1885</v>
      </c>
      <c r="D1007" s="130" t="s">
        <v>420</v>
      </c>
      <c r="G1007" s="177">
        <v>50216010</v>
      </c>
      <c r="H1007" s="132">
        <v>8100</v>
      </c>
    </row>
    <row r="1008" spans="1:9" x14ac:dyDescent="0.2">
      <c r="E1008" s="130" t="s">
        <v>322</v>
      </c>
      <c r="G1008" s="177">
        <v>10104040</v>
      </c>
      <c r="I1008" s="132">
        <v>5514.83</v>
      </c>
    </row>
    <row r="1009" spans="1:9" x14ac:dyDescent="0.2">
      <c r="E1009" s="130" t="s">
        <v>354</v>
      </c>
      <c r="G1009" s="177">
        <v>20201040</v>
      </c>
      <c r="I1009" s="132">
        <v>486</v>
      </c>
    </row>
    <row r="1010" spans="1:9" x14ac:dyDescent="0.2">
      <c r="E1010" s="130" t="s">
        <v>356</v>
      </c>
      <c r="G1010" s="177">
        <v>29999990</v>
      </c>
      <c r="I1010" s="132">
        <v>2099.17</v>
      </c>
    </row>
    <row r="1011" spans="1:9" x14ac:dyDescent="0.2">
      <c r="F1011" s="130" t="s">
        <v>1884</v>
      </c>
    </row>
    <row r="1013" spans="1:9" x14ac:dyDescent="0.2">
      <c r="A1013" s="130" t="s">
        <v>651</v>
      </c>
      <c r="B1013" s="130" t="s">
        <v>657</v>
      </c>
      <c r="C1013" s="131" t="s">
        <v>1883</v>
      </c>
      <c r="D1013" s="130" t="s">
        <v>420</v>
      </c>
      <c r="G1013" s="177">
        <v>50216010</v>
      </c>
      <c r="H1013" s="132">
        <v>7193.18</v>
      </c>
    </row>
    <row r="1014" spans="1:9" x14ac:dyDescent="0.2">
      <c r="E1014" s="130" t="s">
        <v>322</v>
      </c>
      <c r="G1014" s="177">
        <v>10104040</v>
      </c>
      <c r="I1014" s="132">
        <v>6761.18</v>
      </c>
    </row>
    <row r="1015" spans="1:9" x14ac:dyDescent="0.2">
      <c r="E1015" s="130" t="s">
        <v>354</v>
      </c>
      <c r="G1015" s="177">
        <v>20201040</v>
      </c>
      <c r="I1015" s="132">
        <v>432</v>
      </c>
    </row>
    <row r="1016" spans="1:9" x14ac:dyDescent="0.2">
      <c r="F1016" s="130" t="s">
        <v>1882</v>
      </c>
    </row>
    <row r="1018" spans="1:9" x14ac:dyDescent="0.2">
      <c r="A1018" s="130" t="s">
        <v>651</v>
      </c>
      <c r="B1018" s="130" t="s">
        <v>657</v>
      </c>
      <c r="C1018" s="131" t="s">
        <v>1881</v>
      </c>
      <c r="D1018" s="130" t="s">
        <v>420</v>
      </c>
      <c r="G1018" s="177">
        <v>50216010</v>
      </c>
      <c r="H1018" s="132">
        <v>35971.360000000001</v>
      </c>
    </row>
    <row r="1019" spans="1:9" x14ac:dyDescent="0.2">
      <c r="E1019" s="130" t="s">
        <v>322</v>
      </c>
      <c r="G1019" s="177">
        <v>10104040</v>
      </c>
      <c r="I1019" s="132">
        <v>35971.360000000001</v>
      </c>
    </row>
    <row r="1020" spans="1:9" x14ac:dyDescent="0.2">
      <c r="F1020" s="130" t="s">
        <v>1880</v>
      </c>
    </row>
    <row r="1022" spans="1:9" x14ac:dyDescent="0.2">
      <c r="A1022" s="130" t="s">
        <v>651</v>
      </c>
      <c r="B1022" s="130" t="s">
        <v>657</v>
      </c>
      <c r="C1022" s="131" t="s">
        <v>1879</v>
      </c>
      <c r="D1022" s="130" t="s">
        <v>420</v>
      </c>
      <c r="G1022" s="177">
        <v>50216010</v>
      </c>
      <c r="H1022" s="132">
        <v>98820</v>
      </c>
    </row>
    <row r="1023" spans="1:9" x14ac:dyDescent="0.2">
      <c r="E1023" s="130" t="s">
        <v>322</v>
      </c>
      <c r="G1023" s="177">
        <v>10104040</v>
      </c>
      <c r="I1023" s="132">
        <v>98820</v>
      </c>
    </row>
    <row r="1024" spans="1:9" x14ac:dyDescent="0.2">
      <c r="F1024" s="130" t="s">
        <v>1878</v>
      </c>
    </row>
    <row r="1026" spans="1:9" x14ac:dyDescent="0.2">
      <c r="A1026" s="130" t="s">
        <v>651</v>
      </c>
      <c r="B1026" s="130" t="s">
        <v>657</v>
      </c>
      <c r="C1026" s="131" t="s">
        <v>1877</v>
      </c>
      <c r="D1026" s="130" t="s">
        <v>420</v>
      </c>
      <c r="G1026" s="177">
        <v>50216010</v>
      </c>
      <c r="H1026" s="132">
        <v>77497.37</v>
      </c>
    </row>
    <row r="1027" spans="1:9" x14ac:dyDescent="0.2">
      <c r="E1027" s="130" t="s">
        <v>322</v>
      </c>
      <c r="G1027" s="177">
        <v>10104040</v>
      </c>
      <c r="I1027" s="132">
        <v>66376.679999999993</v>
      </c>
    </row>
    <row r="1028" spans="1:9" x14ac:dyDescent="0.2">
      <c r="E1028" s="130" t="s">
        <v>328</v>
      </c>
      <c r="G1028" s="177">
        <v>10399990</v>
      </c>
      <c r="I1028" s="132">
        <v>5269.76</v>
      </c>
    </row>
    <row r="1029" spans="1:9" x14ac:dyDescent="0.2">
      <c r="E1029" s="130" t="s">
        <v>354</v>
      </c>
      <c r="G1029" s="177">
        <v>20201040</v>
      </c>
      <c r="I1029" s="132">
        <v>4740.93</v>
      </c>
    </row>
    <row r="1030" spans="1:9" x14ac:dyDescent="0.2">
      <c r="E1030" s="130" t="s">
        <v>356</v>
      </c>
      <c r="G1030" s="177">
        <v>29999990</v>
      </c>
      <c r="I1030" s="132">
        <v>1110</v>
      </c>
    </row>
    <row r="1031" spans="1:9" x14ac:dyDescent="0.2">
      <c r="F1031" s="130" t="s">
        <v>1876</v>
      </c>
    </row>
    <row r="1033" spans="1:9" x14ac:dyDescent="0.2">
      <c r="A1033" s="130" t="s">
        <v>651</v>
      </c>
      <c r="B1033" s="130" t="s">
        <v>657</v>
      </c>
      <c r="C1033" s="131" t="s">
        <v>1875</v>
      </c>
      <c r="D1033" s="130" t="s">
        <v>420</v>
      </c>
      <c r="G1033" s="177">
        <v>50216010</v>
      </c>
      <c r="H1033" s="132">
        <v>33568.82</v>
      </c>
    </row>
    <row r="1034" spans="1:9" x14ac:dyDescent="0.2">
      <c r="E1034" s="130" t="s">
        <v>322</v>
      </c>
      <c r="G1034" s="177">
        <v>10104040</v>
      </c>
      <c r="I1034" s="132">
        <v>31554.32</v>
      </c>
    </row>
    <row r="1035" spans="1:9" x14ac:dyDescent="0.2">
      <c r="E1035" s="130" t="s">
        <v>354</v>
      </c>
      <c r="G1035" s="177">
        <v>20201040</v>
      </c>
      <c r="I1035" s="132">
        <v>2014.5</v>
      </c>
    </row>
    <row r="1036" spans="1:9" x14ac:dyDescent="0.2">
      <c r="F1036" s="130" t="s">
        <v>1874</v>
      </c>
    </row>
    <row r="1038" spans="1:9" x14ac:dyDescent="0.2">
      <c r="A1038" s="130" t="s">
        <v>651</v>
      </c>
      <c r="B1038" s="130" t="s">
        <v>657</v>
      </c>
      <c r="C1038" s="131" t="s">
        <v>1873</v>
      </c>
      <c r="D1038" s="130" t="s">
        <v>420</v>
      </c>
      <c r="G1038" s="177">
        <v>50216010</v>
      </c>
      <c r="H1038" s="132">
        <v>15751.63</v>
      </c>
    </row>
    <row r="1039" spans="1:9" x14ac:dyDescent="0.2">
      <c r="E1039" s="130" t="s">
        <v>322</v>
      </c>
      <c r="G1039" s="177">
        <v>10104040</v>
      </c>
      <c r="I1039" s="132">
        <v>6250.96</v>
      </c>
    </row>
    <row r="1040" spans="1:9" x14ac:dyDescent="0.2">
      <c r="E1040" s="130" t="s">
        <v>847</v>
      </c>
      <c r="G1040" s="177">
        <v>20201010</v>
      </c>
      <c r="I1040" s="132">
        <v>8190.24</v>
      </c>
    </row>
    <row r="1041" spans="1:9" x14ac:dyDescent="0.2">
      <c r="E1041" s="130" t="s">
        <v>354</v>
      </c>
      <c r="G1041" s="177">
        <v>20201040</v>
      </c>
      <c r="I1041" s="132">
        <v>1310.43</v>
      </c>
    </row>
    <row r="1042" spans="1:9" x14ac:dyDescent="0.2">
      <c r="F1042" s="130" t="s">
        <v>1872</v>
      </c>
    </row>
    <row r="1044" spans="1:9" x14ac:dyDescent="0.2">
      <c r="A1044" s="130" t="s">
        <v>651</v>
      </c>
      <c r="B1044" s="130" t="s">
        <v>657</v>
      </c>
      <c r="C1044" s="131" t="s">
        <v>1871</v>
      </c>
      <c r="D1044" s="130" t="s">
        <v>418</v>
      </c>
      <c r="G1044" s="177">
        <v>50214990</v>
      </c>
      <c r="H1044" s="132">
        <v>366000</v>
      </c>
    </row>
    <row r="1045" spans="1:9" x14ac:dyDescent="0.2">
      <c r="E1045" s="130" t="s">
        <v>322</v>
      </c>
      <c r="G1045" s="177">
        <v>10104040</v>
      </c>
      <c r="I1045" s="132">
        <v>366000</v>
      </c>
    </row>
    <row r="1046" spans="1:9" x14ac:dyDescent="0.2">
      <c r="F1046" s="130" t="s">
        <v>1870</v>
      </c>
    </row>
    <row r="1048" spans="1:9" x14ac:dyDescent="0.2">
      <c r="A1048" s="130" t="s">
        <v>651</v>
      </c>
      <c r="B1048" s="130" t="s">
        <v>657</v>
      </c>
      <c r="C1048" s="131" t="s">
        <v>1869</v>
      </c>
      <c r="D1048" s="130" t="s">
        <v>844</v>
      </c>
      <c r="G1048" s="177">
        <v>50202010</v>
      </c>
      <c r="H1048" s="132">
        <v>9900</v>
      </c>
    </row>
    <row r="1049" spans="1:9" x14ac:dyDescent="0.2">
      <c r="E1049" s="130" t="s">
        <v>322</v>
      </c>
      <c r="G1049" s="177">
        <v>10104040</v>
      </c>
      <c r="I1049" s="132">
        <v>9369.65</v>
      </c>
    </row>
    <row r="1050" spans="1:9" x14ac:dyDescent="0.2">
      <c r="E1050" s="130" t="s">
        <v>847</v>
      </c>
      <c r="G1050" s="177">
        <v>20201010</v>
      </c>
      <c r="I1050" s="132">
        <v>530.35</v>
      </c>
    </row>
    <row r="1051" spans="1:9" x14ac:dyDescent="0.2">
      <c r="F1051" s="130" t="s">
        <v>1868</v>
      </c>
    </row>
    <row r="1053" spans="1:9" x14ac:dyDescent="0.2">
      <c r="A1053" s="130" t="s">
        <v>651</v>
      </c>
      <c r="B1053" s="130" t="s">
        <v>657</v>
      </c>
      <c r="C1053" s="131" t="s">
        <v>1867</v>
      </c>
      <c r="D1053" s="130" t="s">
        <v>842</v>
      </c>
      <c r="G1053" s="177">
        <v>50299990</v>
      </c>
      <c r="H1053" s="132">
        <v>24000</v>
      </c>
    </row>
    <row r="1054" spans="1:9" x14ac:dyDescent="0.2">
      <c r="E1054" s="130" t="s">
        <v>322</v>
      </c>
      <c r="G1054" s="177">
        <v>10104040</v>
      </c>
      <c r="I1054" s="132">
        <v>23280</v>
      </c>
    </row>
    <row r="1055" spans="1:9" x14ac:dyDescent="0.2">
      <c r="E1055" s="130" t="s">
        <v>847</v>
      </c>
      <c r="G1055" s="177">
        <v>20201010</v>
      </c>
      <c r="I1055" s="132">
        <v>720</v>
      </c>
    </row>
    <row r="1056" spans="1:9" x14ac:dyDescent="0.2">
      <c r="F1056" s="130" t="s">
        <v>1866</v>
      </c>
    </row>
    <row r="1058" spans="1:9" x14ac:dyDescent="0.2">
      <c r="A1058" s="130" t="s">
        <v>651</v>
      </c>
      <c r="B1058" s="130" t="s">
        <v>657</v>
      </c>
      <c r="C1058" s="131" t="s">
        <v>1865</v>
      </c>
      <c r="D1058" s="130" t="s">
        <v>583</v>
      </c>
      <c r="G1058" s="177">
        <v>50203990</v>
      </c>
      <c r="H1058" s="132">
        <v>36400</v>
      </c>
    </row>
    <row r="1059" spans="1:9" x14ac:dyDescent="0.2">
      <c r="E1059" s="130" t="s">
        <v>322</v>
      </c>
      <c r="G1059" s="177">
        <v>10104040</v>
      </c>
      <c r="I1059" s="132">
        <v>35672</v>
      </c>
    </row>
    <row r="1060" spans="1:9" x14ac:dyDescent="0.2">
      <c r="E1060" s="130" t="s">
        <v>847</v>
      </c>
      <c r="G1060" s="177">
        <v>20201010</v>
      </c>
      <c r="I1060" s="132">
        <v>728</v>
      </c>
    </row>
    <row r="1061" spans="1:9" x14ac:dyDescent="0.2">
      <c r="F1061" s="130" t="s">
        <v>1864</v>
      </c>
    </row>
    <row r="1063" spans="1:9" x14ac:dyDescent="0.2">
      <c r="A1063" s="130" t="s">
        <v>651</v>
      </c>
      <c r="B1063" s="130" t="s">
        <v>657</v>
      </c>
      <c r="C1063" s="131" t="s">
        <v>1863</v>
      </c>
      <c r="D1063" s="130" t="s">
        <v>354</v>
      </c>
      <c r="G1063" s="177">
        <v>20201040</v>
      </c>
      <c r="H1063" s="132">
        <v>219803.42</v>
      </c>
    </row>
    <row r="1064" spans="1:9" x14ac:dyDescent="0.2">
      <c r="D1064" s="130" t="s">
        <v>1862</v>
      </c>
      <c r="G1064" s="177">
        <v>50103030</v>
      </c>
      <c r="H1064" s="132">
        <v>219807.28</v>
      </c>
    </row>
    <row r="1065" spans="1:9" x14ac:dyDescent="0.2">
      <c r="E1065" s="130" t="s">
        <v>322</v>
      </c>
      <c r="G1065" s="177">
        <v>10104040</v>
      </c>
      <c r="I1065" s="132">
        <v>439610.7</v>
      </c>
    </row>
    <row r="1066" spans="1:9" x14ac:dyDescent="0.2">
      <c r="F1066" s="130" t="s">
        <v>1861</v>
      </c>
    </row>
    <row r="1068" spans="1:9" x14ac:dyDescent="0.2">
      <c r="A1068" s="130" t="s">
        <v>651</v>
      </c>
      <c r="B1068" s="130" t="s">
        <v>749</v>
      </c>
      <c r="C1068" s="131" t="s">
        <v>1860</v>
      </c>
      <c r="D1068" s="130" t="s">
        <v>1831</v>
      </c>
      <c r="G1068" s="177">
        <v>20201030</v>
      </c>
      <c r="H1068" s="132">
        <v>4000</v>
      </c>
    </row>
    <row r="1069" spans="1:9" x14ac:dyDescent="0.2">
      <c r="E1069" s="130" t="s">
        <v>322</v>
      </c>
      <c r="G1069" s="177">
        <v>10104040</v>
      </c>
      <c r="I1069" s="132">
        <v>4000</v>
      </c>
    </row>
    <row r="1070" spans="1:9" x14ac:dyDescent="0.2">
      <c r="F1070" s="130" t="s">
        <v>1859</v>
      </c>
    </row>
    <row r="1072" spans="1:9" x14ac:dyDescent="0.2">
      <c r="A1072" s="130" t="s">
        <v>651</v>
      </c>
      <c r="B1072" s="130" t="s">
        <v>749</v>
      </c>
      <c r="C1072" s="131" t="s">
        <v>1858</v>
      </c>
      <c r="D1072" s="130" t="s">
        <v>1831</v>
      </c>
      <c r="G1072" s="177">
        <v>20201030</v>
      </c>
      <c r="H1072" s="132">
        <v>3189.84</v>
      </c>
    </row>
    <row r="1073" spans="1:9" x14ac:dyDescent="0.2">
      <c r="E1073" s="130" t="s">
        <v>322</v>
      </c>
      <c r="G1073" s="177">
        <v>10104040</v>
      </c>
      <c r="I1073" s="132">
        <v>3189.84</v>
      </c>
    </row>
    <row r="1074" spans="1:9" x14ac:dyDescent="0.2">
      <c r="F1074" s="130" t="s">
        <v>1857</v>
      </c>
    </row>
    <row r="1076" spans="1:9" x14ac:dyDescent="0.2">
      <c r="A1076" s="130" t="s">
        <v>651</v>
      </c>
      <c r="B1076" s="130" t="s">
        <v>749</v>
      </c>
      <c r="C1076" s="131" t="s">
        <v>1856</v>
      </c>
      <c r="D1076" s="130" t="s">
        <v>1831</v>
      </c>
      <c r="G1076" s="177">
        <v>20201030</v>
      </c>
      <c r="H1076" s="132">
        <v>3470.17</v>
      </c>
    </row>
    <row r="1077" spans="1:9" x14ac:dyDescent="0.2">
      <c r="E1077" s="130" t="s">
        <v>322</v>
      </c>
      <c r="G1077" s="177">
        <v>10104040</v>
      </c>
      <c r="I1077" s="132">
        <v>3470.17</v>
      </c>
    </row>
    <row r="1078" spans="1:9" x14ac:dyDescent="0.2">
      <c r="F1078" s="130" t="s">
        <v>1855</v>
      </c>
    </row>
    <row r="1080" spans="1:9" x14ac:dyDescent="0.2">
      <c r="A1080" s="130" t="s">
        <v>651</v>
      </c>
      <c r="B1080" s="130" t="s">
        <v>749</v>
      </c>
      <c r="C1080" s="131" t="s">
        <v>1854</v>
      </c>
      <c r="D1080" s="130" t="s">
        <v>418</v>
      </c>
      <c r="G1080" s="177">
        <v>50214990</v>
      </c>
      <c r="H1080" s="132">
        <v>20000</v>
      </c>
    </row>
    <row r="1081" spans="1:9" x14ac:dyDescent="0.2">
      <c r="E1081" s="130" t="s">
        <v>322</v>
      </c>
      <c r="G1081" s="177">
        <v>10104040</v>
      </c>
      <c r="I1081" s="132">
        <v>18750</v>
      </c>
    </row>
    <row r="1082" spans="1:9" x14ac:dyDescent="0.2">
      <c r="E1082" s="130" t="s">
        <v>847</v>
      </c>
      <c r="G1082" s="177">
        <v>20201010</v>
      </c>
      <c r="I1082" s="132">
        <v>1250</v>
      </c>
    </row>
    <row r="1083" spans="1:9" x14ac:dyDescent="0.2">
      <c r="F1083" s="130" t="s">
        <v>1853</v>
      </c>
    </row>
    <row r="1085" spans="1:9" x14ac:dyDescent="0.2">
      <c r="A1085" s="130" t="s">
        <v>651</v>
      </c>
      <c r="B1085" s="130" t="s">
        <v>749</v>
      </c>
      <c r="C1085" s="131" t="s">
        <v>1852</v>
      </c>
      <c r="D1085" s="130" t="s">
        <v>418</v>
      </c>
      <c r="G1085" s="177">
        <v>50214990</v>
      </c>
      <c r="H1085" s="132">
        <v>40000</v>
      </c>
    </row>
    <row r="1086" spans="1:9" x14ac:dyDescent="0.2">
      <c r="E1086" s="130" t="s">
        <v>322</v>
      </c>
      <c r="G1086" s="177">
        <v>10104040</v>
      </c>
      <c r="I1086" s="132">
        <v>37500</v>
      </c>
    </row>
    <row r="1087" spans="1:9" x14ac:dyDescent="0.2">
      <c r="E1087" s="130" t="s">
        <v>847</v>
      </c>
      <c r="G1087" s="177">
        <v>20201010</v>
      </c>
      <c r="I1087" s="132">
        <v>2500</v>
      </c>
    </row>
    <row r="1088" spans="1:9" x14ac:dyDescent="0.2">
      <c r="F1088" s="130" t="s">
        <v>1851</v>
      </c>
    </row>
    <row r="1090" spans="1:9" x14ac:dyDescent="0.2">
      <c r="A1090" s="130" t="s">
        <v>651</v>
      </c>
      <c r="B1090" s="130" t="s">
        <v>749</v>
      </c>
      <c r="C1090" s="131" t="s">
        <v>1850</v>
      </c>
      <c r="D1090" s="130" t="s">
        <v>418</v>
      </c>
      <c r="G1090" s="177">
        <v>50214990</v>
      </c>
      <c r="H1090" s="132">
        <v>30000</v>
      </c>
    </row>
    <row r="1091" spans="1:9" x14ac:dyDescent="0.2">
      <c r="E1091" s="130" t="s">
        <v>322</v>
      </c>
      <c r="G1091" s="177">
        <v>10104040</v>
      </c>
      <c r="I1091" s="132">
        <v>28125</v>
      </c>
    </row>
    <row r="1092" spans="1:9" x14ac:dyDescent="0.2">
      <c r="E1092" s="130" t="s">
        <v>847</v>
      </c>
      <c r="G1092" s="177">
        <v>20201010</v>
      </c>
      <c r="I1092" s="132">
        <v>1875</v>
      </c>
    </row>
    <row r="1093" spans="1:9" x14ac:dyDescent="0.2">
      <c r="F1093" s="130" t="s">
        <v>1849</v>
      </c>
    </row>
    <row r="1095" spans="1:9" x14ac:dyDescent="0.2">
      <c r="A1095" s="130" t="s">
        <v>651</v>
      </c>
      <c r="B1095" s="130" t="s">
        <v>749</v>
      </c>
      <c r="C1095" s="131" t="s">
        <v>1848</v>
      </c>
      <c r="D1095" s="130" t="s">
        <v>418</v>
      </c>
      <c r="G1095" s="177">
        <v>50214990</v>
      </c>
      <c r="H1095" s="132">
        <v>30000</v>
      </c>
    </row>
    <row r="1096" spans="1:9" x14ac:dyDescent="0.2">
      <c r="E1096" s="130" t="s">
        <v>322</v>
      </c>
      <c r="G1096" s="177">
        <v>10104040</v>
      </c>
      <c r="I1096" s="132">
        <v>28125</v>
      </c>
    </row>
    <row r="1097" spans="1:9" x14ac:dyDescent="0.2">
      <c r="E1097" s="130" t="s">
        <v>847</v>
      </c>
      <c r="G1097" s="177">
        <v>20201010</v>
      </c>
      <c r="I1097" s="132">
        <v>1875</v>
      </c>
    </row>
    <row r="1098" spans="1:9" x14ac:dyDescent="0.2">
      <c r="F1098" s="130" t="s">
        <v>1847</v>
      </c>
    </row>
    <row r="1100" spans="1:9" x14ac:dyDescent="0.2">
      <c r="A1100" s="130" t="s">
        <v>651</v>
      </c>
      <c r="B1100" s="130" t="s">
        <v>749</v>
      </c>
      <c r="C1100" s="131" t="s">
        <v>1846</v>
      </c>
      <c r="D1100" s="130" t="s">
        <v>418</v>
      </c>
      <c r="G1100" s="177">
        <v>50214990</v>
      </c>
      <c r="H1100" s="132">
        <v>30000</v>
      </c>
    </row>
    <row r="1101" spans="1:9" x14ac:dyDescent="0.2">
      <c r="E1101" s="130" t="s">
        <v>322</v>
      </c>
      <c r="G1101" s="177">
        <v>10104040</v>
      </c>
      <c r="I1101" s="132">
        <v>28125</v>
      </c>
    </row>
    <row r="1102" spans="1:9" x14ac:dyDescent="0.2">
      <c r="E1102" s="130" t="s">
        <v>847</v>
      </c>
      <c r="G1102" s="177">
        <v>20201010</v>
      </c>
      <c r="I1102" s="132">
        <v>1875</v>
      </c>
    </row>
    <row r="1103" spans="1:9" x14ac:dyDescent="0.2">
      <c r="F1103" s="130" t="s">
        <v>1845</v>
      </c>
    </row>
    <row r="1105" spans="1:9" x14ac:dyDescent="0.2">
      <c r="A1105" s="130" t="s">
        <v>651</v>
      </c>
      <c r="B1105" s="130" t="s">
        <v>749</v>
      </c>
      <c r="C1105" s="131" t="s">
        <v>1844</v>
      </c>
      <c r="D1105" s="130" t="s">
        <v>418</v>
      </c>
      <c r="G1105" s="177">
        <v>50214990</v>
      </c>
      <c r="H1105" s="132">
        <v>20000</v>
      </c>
    </row>
    <row r="1106" spans="1:9" x14ac:dyDescent="0.2">
      <c r="E1106" s="130" t="s">
        <v>322</v>
      </c>
      <c r="G1106" s="177">
        <v>10104040</v>
      </c>
      <c r="I1106" s="132">
        <v>18750</v>
      </c>
    </row>
    <row r="1107" spans="1:9" x14ac:dyDescent="0.2">
      <c r="E1107" s="130" t="s">
        <v>847</v>
      </c>
      <c r="G1107" s="177">
        <v>20201010</v>
      </c>
      <c r="I1107" s="132">
        <v>1250</v>
      </c>
    </row>
    <row r="1108" spans="1:9" x14ac:dyDescent="0.2">
      <c r="F1108" s="130" t="s">
        <v>1843</v>
      </c>
    </row>
    <row r="1110" spans="1:9" x14ac:dyDescent="0.2">
      <c r="A1110" s="130" t="s">
        <v>651</v>
      </c>
      <c r="B1110" s="130" t="s">
        <v>749</v>
      </c>
      <c r="C1110" s="131" t="s">
        <v>1842</v>
      </c>
      <c r="D1110" s="130" t="s">
        <v>418</v>
      </c>
      <c r="G1110" s="177">
        <v>50214990</v>
      </c>
      <c r="H1110" s="132">
        <v>75000</v>
      </c>
    </row>
    <row r="1111" spans="1:9" x14ac:dyDescent="0.2">
      <c r="E1111" s="130" t="s">
        <v>322</v>
      </c>
      <c r="G1111" s="177">
        <v>10104040</v>
      </c>
      <c r="I1111" s="132">
        <v>70312.5</v>
      </c>
    </row>
    <row r="1112" spans="1:9" x14ac:dyDescent="0.2">
      <c r="E1112" s="130" t="s">
        <v>847</v>
      </c>
      <c r="G1112" s="177">
        <v>20201010</v>
      </c>
      <c r="I1112" s="132">
        <v>4687.5</v>
      </c>
    </row>
    <row r="1113" spans="1:9" x14ac:dyDescent="0.2">
      <c r="F1113" s="130" t="s">
        <v>1841</v>
      </c>
    </row>
    <row r="1115" spans="1:9" x14ac:dyDescent="0.2">
      <c r="A1115" s="130" t="s">
        <v>651</v>
      </c>
      <c r="B1115" s="130" t="s">
        <v>749</v>
      </c>
      <c r="C1115" s="131" t="s">
        <v>1840</v>
      </c>
      <c r="D1115" s="130" t="s">
        <v>844</v>
      </c>
      <c r="G1115" s="177">
        <v>50202010</v>
      </c>
      <c r="H1115" s="132">
        <v>176400</v>
      </c>
    </row>
    <row r="1116" spans="1:9" x14ac:dyDescent="0.2">
      <c r="E1116" s="130" t="s">
        <v>322</v>
      </c>
      <c r="G1116" s="177">
        <v>10104040</v>
      </c>
      <c r="I1116" s="132">
        <v>165375</v>
      </c>
    </row>
    <row r="1117" spans="1:9" x14ac:dyDescent="0.2">
      <c r="E1117" s="130" t="s">
        <v>847</v>
      </c>
      <c r="G1117" s="177">
        <v>20201010</v>
      </c>
      <c r="I1117" s="132">
        <v>11025</v>
      </c>
    </row>
    <row r="1118" spans="1:9" x14ac:dyDescent="0.2">
      <c r="F1118" s="130" t="s">
        <v>1839</v>
      </c>
    </row>
    <row r="1120" spans="1:9" x14ac:dyDescent="0.2">
      <c r="A1120" s="130" t="s">
        <v>651</v>
      </c>
      <c r="B1120" s="130" t="s">
        <v>749</v>
      </c>
      <c r="C1120" s="131" t="s">
        <v>1838</v>
      </c>
      <c r="D1120" s="130" t="s">
        <v>418</v>
      </c>
      <c r="G1120" s="177">
        <v>50214990</v>
      </c>
      <c r="H1120" s="132">
        <v>30000</v>
      </c>
    </row>
    <row r="1121" spans="1:9" x14ac:dyDescent="0.2">
      <c r="E1121" s="130" t="s">
        <v>322</v>
      </c>
      <c r="G1121" s="177">
        <v>10104040</v>
      </c>
      <c r="I1121" s="132">
        <v>28125</v>
      </c>
    </row>
    <row r="1122" spans="1:9" x14ac:dyDescent="0.2">
      <c r="E1122" s="130" t="s">
        <v>847</v>
      </c>
      <c r="G1122" s="177">
        <v>20201010</v>
      </c>
      <c r="I1122" s="132">
        <v>1875</v>
      </c>
    </row>
    <row r="1123" spans="1:9" x14ac:dyDescent="0.2">
      <c r="F1123" s="130" t="s">
        <v>1837</v>
      </c>
    </row>
    <row r="1125" spans="1:9" x14ac:dyDescent="0.2">
      <c r="A1125" s="130" t="s">
        <v>651</v>
      </c>
      <c r="B1125" s="130" t="s">
        <v>749</v>
      </c>
      <c r="C1125" s="131" t="s">
        <v>1836</v>
      </c>
      <c r="D1125" s="130" t="s">
        <v>418</v>
      </c>
      <c r="G1125" s="177">
        <v>50214990</v>
      </c>
      <c r="H1125" s="132">
        <v>170000</v>
      </c>
    </row>
    <row r="1126" spans="1:9" x14ac:dyDescent="0.2">
      <c r="E1126" s="130" t="s">
        <v>322</v>
      </c>
      <c r="G1126" s="177">
        <v>10104040</v>
      </c>
      <c r="I1126" s="132">
        <v>159375</v>
      </c>
    </row>
    <row r="1127" spans="1:9" x14ac:dyDescent="0.2">
      <c r="E1127" s="130" t="s">
        <v>847</v>
      </c>
      <c r="G1127" s="177">
        <v>20201010</v>
      </c>
      <c r="I1127" s="132">
        <v>10625</v>
      </c>
    </row>
    <row r="1128" spans="1:9" x14ac:dyDescent="0.2">
      <c r="F1128" s="130" t="s">
        <v>1835</v>
      </c>
    </row>
    <row r="1130" spans="1:9" x14ac:dyDescent="0.2">
      <c r="A1130" s="130" t="s">
        <v>651</v>
      </c>
      <c r="B1130" s="130" t="s">
        <v>749</v>
      </c>
      <c r="C1130" s="131" t="s">
        <v>1834</v>
      </c>
      <c r="D1130" s="130" t="s">
        <v>418</v>
      </c>
      <c r="G1130" s="177">
        <v>50214990</v>
      </c>
      <c r="H1130" s="132">
        <v>30000</v>
      </c>
    </row>
    <row r="1131" spans="1:9" x14ac:dyDescent="0.2">
      <c r="E1131" s="130" t="s">
        <v>322</v>
      </c>
      <c r="G1131" s="177">
        <v>10104040</v>
      </c>
      <c r="I1131" s="132">
        <v>29100</v>
      </c>
    </row>
    <row r="1132" spans="1:9" x14ac:dyDescent="0.2">
      <c r="E1132" s="130" t="s">
        <v>847</v>
      </c>
      <c r="G1132" s="177">
        <v>20201010</v>
      </c>
      <c r="I1132" s="132">
        <v>900</v>
      </c>
    </row>
    <row r="1133" spans="1:9" x14ac:dyDescent="0.2">
      <c r="F1133" s="130" t="s">
        <v>1833</v>
      </c>
    </row>
    <row r="1135" spans="1:9" x14ac:dyDescent="0.2">
      <c r="A1135" s="130" t="s">
        <v>651</v>
      </c>
      <c r="B1135" s="130" t="s">
        <v>749</v>
      </c>
      <c r="C1135" s="131" t="s">
        <v>1832</v>
      </c>
      <c r="D1135" s="130" t="s">
        <v>1831</v>
      </c>
      <c r="G1135" s="177">
        <v>20201030</v>
      </c>
      <c r="H1135" s="132">
        <v>6000</v>
      </c>
    </row>
    <row r="1136" spans="1:9" x14ac:dyDescent="0.2">
      <c r="D1136" s="130" t="s">
        <v>1830</v>
      </c>
      <c r="G1136" s="177">
        <v>50103020</v>
      </c>
      <c r="H1136" s="132">
        <v>1800</v>
      </c>
    </row>
    <row r="1137" spans="1:9" x14ac:dyDescent="0.2">
      <c r="E1137" s="130" t="s">
        <v>322</v>
      </c>
      <c r="G1137" s="177">
        <v>10104040</v>
      </c>
      <c r="I1137" s="132">
        <v>7800</v>
      </c>
    </row>
    <row r="1138" spans="1:9" x14ac:dyDescent="0.2">
      <c r="F1138" s="130" t="s">
        <v>1829</v>
      </c>
    </row>
    <row r="1140" spans="1:9" x14ac:dyDescent="0.2">
      <c r="A1140" s="130" t="s">
        <v>651</v>
      </c>
      <c r="B1140" s="130" t="s">
        <v>650</v>
      </c>
      <c r="C1140" s="131" t="s">
        <v>1828</v>
      </c>
      <c r="D1140" s="130" t="s">
        <v>356</v>
      </c>
      <c r="G1140" s="177">
        <v>29999990</v>
      </c>
      <c r="H1140" s="132">
        <v>1450</v>
      </c>
    </row>
    <row r="1141" spans="1:9" x14ac:dyDescent="0.2">
      <c r="E1141" s="130" t="s">
        <v>322</v>
      </c>
      <c r="G1141" s="177">
        <v>10104040</v>
      </c>
      <c r="I1141" s="132">
        <v>1450</v>
      </c>
    </row>
    <row r="1142" spans="1:9" x14ac:dyDescent="0.2">
      <c r="F1142" s="130" t="s">
        <v>1827</v>
      </c>
    </row>
    <row r="1144" spans="1:9" x14ac:dyDescent="0.2">
      <c r="A1144" s="130" t="s">
        <v>651</v>
      </c>
      <c r="B1144" s="130" t="s">
        <v>650</v>
      </c>
      <c r="C1144" s="131" t="s">
        <v>1826</v>
      </c>
      <c r="D1144" s="130" t="s">
        <v>356</v>
      </c>
      <c r="G1144" s="177">
        <v>29999990</v>
      </c>
      <c r="H1144" s="132">
        <v>2200</v>
      </c>
    </row>
    <row r="1145" spans="1:9" x14ac:dyDescent="0.2">
      <c r="E1145" s="130" t="s">
        <v>322</v>
      </c>
      <c r="G1145" s="177">
        <v>10104040</v>
      </c>
      <c r="I1145" s="132">
        <v>2200</v>
      </c>
    </row>
    <row r="1146" spans="1:9" x14ac:dyDescent="0.2">
      <c r="F1146" s="130" t="s">
        <v>1825</v>
      </c>
    </row>
    <row r="1148" spans="1:9" x14ac:dyDescent="0.2">
      <c r="A1148" s="130" t="s">
        <v>651</v>
      </c>
      <c r="B1148" s="130" t="s">
        <v>650</v>
      </c>
      <c r="C1148" s="131" t="s">
        <v>1824</v>
      </c>
      <c r="D1148" s="130" t="s">
        <v>356</v>
      </c>
      <c r="G1148" s="177">
        <v>29999990</v>
      </c>
      <c r="H1148" s="132">
        <v>1500.09</v>
      </c>
    </row>
    <row r="1149" spans="1:9" x14ac:dyDescent="0.2">
      <c r="E1149" s="130" t="s">
        <v>322</v>
      </c>
      <c r="G1149" s="177">
        <v>10104040</v>
      </c>
      <c r="I1149" s="132">
        <v>1500.09</v>
      </c>
    </row>
    <row r="1150" spans="1:9" x14ac:dyDescent="0.2">
      <c r="F1150" s="130" t="s">
        <v>1823</v>
      </c>
    </row>
    <row r="1152" spans="1:9" x14ac:dyDescent="0.2">
      <c r="A1152" s="130" t="s">
        <v>651</v>
      </c>
      <c r="B1152" s="130" t="s">
        <v>650</v>
      </c>
      <c r="C1152" s="131" t="s">
        <v>1822</v>
      </c>
      <c r="D1152" s="130" t="s">
        <v>414</v>
      </c>
      <c r="G1152" s="177">
        <v>50211990</v>
      </c>
      <c r="H1152" s="132">
        <v>47725.23</v>
      </c>
    </row>
    <row r="1153" spans="3:9" x14ac:dyDescent="0.2">
      <c r="E1153" s="130" t="s">
        <v>322</v>
      </c>
      <c r="G1153" s="177">
        <v>10104040</v>
      </c>
      <c r="I1153" s="132">
        <v>46135.65</v>
      </c>
    </row>
    <row r="1154" spans="3:9" x14ac:dyDescent="0.2">
      <c r="E1154" s="130" t="s">
        <v>354</v>
      </c>
      <c r="G1154" s="177">
        <v>20201040</v>
      </c>
      <c r="I1154" s="132">
        <v>1199.58</v>
      </c>
    </row>
    <row r="1155" spans="3:9" x14ac:dyDescent="0.2">
      <c r="E1155" s="130" t="s">
        <v>356</v>
      </c>
      <c r="G1155" s="177">
        <v>29999990</v>
      </c>
      <c r="I1155" s="132">
        <v>390</v>
      </c>
    </row>
    <row r="1156" spans="3:9" x14ac:dyDescent="0.2">
      <c r="F1156" s="130" t="s">
        <v>1821</v>
      </c>
    </row>
    <row r="1159" spans="3:9" x14ac:dyDescent="0.2">
      <c r="C1159" s="134" t="s">
        <v>303</v>
      </c>
      <c r="E1159" s="132">
        <v>29420869.449999999</v>
      </c>
      <c r="F1159" s="132">
        <v>29420869.449999999</v>
      </c>
    </row>
    <row r="1164" spans="3:9" x14ac:dyDescent="0.2">
      <c r="D1164" s="135" t="s">
        <v>428</v>
      </c>
    </row>
    <row r="1167" spans="3:9" x14ac:dyDescent="0.2">
      <c r="F1167" s="136" t="s">
        <v>292</v>
      </c>
    </row>
    <row r="1168" spans="3:9" x14ac:dyDescent="0.2">
      <c r="F1168" s="131" t="s">
        <v>294</v>
      </c>
    </row>
    <row r="1170" spans="1:7" x14ac:dyDescent="0.2">
      <c r="F1170" s="131" t="s">
        <v>429</v>
      </c>
    </row>
    <row r="1172" spans="1:7" x14ac:dyDescent="0.2">
      <c r="A1172" s="137" t="s">
        <v>1820</v>
      </c>
      <c r="G1172" s="138" t="s">
        <v>431</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75"/>
  <sheetViews>
    <sheetView workbookViewId="0"/>
  </sheetViews>
  <sheetFormatPr defaultRowHeight="12.75" x14ac:dyDescent="0.2"/>
  <cols>
    <col min="1" max="256" width="11.42578125" style="126" customWidth="1"/>
    <col min="257" max="16384" width="9.140625" style="126"/>
  </cols>
  <sheetData>
    <row r="4" spans="4:7" ht="15" x14ac:dyDescent="0.2">
      <c r="D4" s="125" t="s">
        <v>307</v>
      </c>
    </row>
    <row r="6" spans="4:7" x14ac:dyDescent="0.2">
      <c r="D6" s="127" t="s">
        <v>308</v>
      </c>
    </row>
    <row r="7" spans="4:7" x14ac:dyDescent="0.2">
      <c r="D7" s="128" t="s">
        <v>309</v>
      </c>
    </row>
    <row r="10" spans="4:7" ht="18" x14ac:dyDescent="0.2">
      <c r="D10" s="129" t="s">
        <v>745</v>
      </c>
    </row>
    <row r="12" spans="4:7" x14ac:dyDescent="0.2">
      <c r="D12" s="128" t="s">
        <v>744</v>
      </c>
    </row>
    <row r="15" spans="4:7" x14ac:dyDescent="0.2">
      <c r="G15" s="178" t="s">
        <v>743</v>
      </c>
    </row>
    <row r="16" spans="4:7" x14ac:dyDescent="0.2">
      <c r="E16" s="128" t="s">
        <v>313</v>
      </c>
    </row>
    <row r="17" spans="1:9" x14ac:dyDescent="0.2">
      <c r="A17" s="128" t="s">
        <v>742</v>
      </c>
      <c r="C17" s="128" t="s">
        <v>741</v>
      </c>
      <c r="D17" s="128" t="s">
        <v>740</v>
      </c>
      <c r="F17" s="128" t="s">
        <v>315</v>
      </c>
      <c r="G17" s="128" t="s">
        <v>316</v>
      </c>
    </row>
    <row r="19" spans="1:9" x14ac:dyDescent="0.2">
      <c r="A19" s="130" t="s">
        <v>651</v>
      </c>
      <c r="B19" s="130" t="s">
        <v>650</v>
      </c>
      <c r="C19" s="131" t="s">
        <v>1819</v>
      </c>
      <c r="D19" s="130" t="s">
        <v>458</v>
      </c>
      <c r="G19" s="177">
        <v>10303030</v>
      </c>
      <c r="H19" s="132">
        <v>5500</v>
      </c>
    </row>
    <row r="20" spans="1:9" x14ac:dyDescent="0.2">
      <c r="E20" s="130" t="s">
        <v>358</v>
      </c>
      <c r="G20" s="177">
        <v>30101010</v>
      </c>
      <c r="I20" s="132">
        <v>5500</v>
      </c>
    </row>
    <row r="21" spans="1:9" x14ac:dyDescent="0.2">
      <c r="F21" s="130" t="s">
        <v>1818</v>
      </c>
    </row>
    <row r="23" spans="1:9" x14ac:dyDescent="0.2">
      <c r="A23" s="130" t="s">
        <v>651</v>
      </c>
      <c r="B23" s="130" t="s">
        <v>650</v>
      </c>
      <c r="C23" s="131" t="s">
        <v>1817</v>
      </c>
      <c r="D23" s="130" t="s">
        <v>322</v>
      </c>
      <c r="G23" s="177">
        <v>10104040</v>
      </c>
      <c r="H23" s="132">
        <v>4068.75</v>
      </c>
    </row>
    <row r="24" spans="1:9" x14ac:dyDescent="0.2">
      <c r="E24" s="130" t="s">
        <v>844</v>
      </c>
      <c r="G24" s="177">
        <v>50202010</v>
      </c>
      <c r="I24" s="132">
        <v>4068.75</v>
      </c>
    </row>
    <row r="25" spans="1:9" x14ac:dyDescent="0.2">
      <c r="F25" s="130" t="s">
        <v>1816</v>
      </c>
    </row>
    <row r="27" spans="1:9" x14ac:dyDescent="0.2">
      <c r="A27" s="130" t="s">
        <v>651</v>
      </c>
      <c r="B27" s="130" t="s">
        <v>650</v>
      </c>
      <c r="C27" s="131" t="s">
        <v>1815</v>
      </c>
      <c r="D27" s="130" t="s">
        <v>322</v>
      </c>
      <c r="G27" s="177">
        <v>10104040</v>
      </c>
      <c r="H27" s="132">
        <v>46135.65</v>
      </c>
    </row>
    <row r="28" spans="1:9" x14ac:dyDescent="0.2">
      <c r="D28" s="130" t="s">
        <v>354</v>
      </c>
      <c r="G28" s="177">
        <v>20201040</v>
      </c>
      <c r="H28" s="132">
        <v>1199.58</v>
      </c>
    </row>
    <row r="29" spans="1:9" x14ac:dyDescent="0.2">
      <c r="D29" s="130" t="s">
        <v>356</v>
      </c>
      <c r="G29" s="177">
        <v>29999990</v>
      </c>
      <c r="H29" s="132">
        <v>390</v>
      </c>
    </row>
    <row r="30" spans="1:9" x14ac:dyDescent="0.2">
      <c r="E30" s="130" t="s">
        <v>414</v>
      </c>
      <c r="G30" s="177">
        <v>50211990</v>
      </c>
      <c r="I30" s="132">
        <v>47725.23</v>
      </c>
    </row>
    <row r="31" spans="1:9" x14ac:dyDescent="0.2">
      <c r="F31" s="130" t="s">
        <v>1814</v>
      </c>
    </row>
    <row r="33" spans="1:9" x14ac:dyDescent="0.2">
      <c r="A33" s="130" t="s">
        <v>651</v>
      </c>
      <c r="B33" s="130" t="s">
        <v>650</v>
      </c>
      <c r="C33" s="131" t="s">
        <v>1813</v>
      </c>
      <c r="D33" s="130" t="s">
        <v>322</v>
      </c>
      <c r="G33" s="177">
        <v>10104040</v>
      </c>
      <c r="H33" s="132">
        <v>1450</v>
      </c>
    </row>
    <row r="34" spans="1:9" x14ac:dyDescent="0.2">
      <c r="E34" s="130" t="s">
        <v>356</v>
      </c>
      <c r="G34" s="177">
        <v>29999990</v>
      </c>
      <c r="I34" s="132">
        <v>1450</v>
      </c>
    </row>
    <row r="35" spans="1:9" x14ac:dyDescent="0.2">
      <c r="F35" s="130" t="s">
        <v>1812</v>
      </c>
    </row>
    <row r="37" spans="1:9" x14ac:dyDescent="0.2">
      <c r="A37" s="130" t="s">
        <v>651</v>
      </c>
      <c r="B37" s="130" t="s">
        <v>650</v>
      </c>
      <c r="C37" s="131" t="s">
        <v>1811</v>
      </c>
      <c r="D37" s="130" t="s">
        <v>322</v>
      </c>
      <c r="G37" s="177">
        <v>10104040</v>
      </c>
      <c r="H37" s="132">
        <v>2200</v>
      </c>
    </row>
    <row r="38" spans="1:9" x14ac:dyDescent="0.2">
      <c r="E38" s="130" t="s">
        <v>356</v>
      </c>
      <c r="G38" s="177">
        <v>29999990</v>
      </c>
      <c r="I38" s="132">
        <v>2200</v>
      </c>
    </row>
    <row r="39" spans="1:9" x14ac:dyDescent="0.2">
      <c r="F39" s="130" t="s">
        <v>1810</v>
      </c>
    </row>
    <row r="41" spans="1:9" x14ac:dyDescent="0.2">
      <c r="A41" s="130" t="s">
        <v>651</v>
      </c>
      <c r="B41" s="130" t="s">
        <v>650</v>
      </c>
      <c r="C41" s="131" t="s">
        <v>1809</v>
      </c>
      <c r="D41" s="130" t="s">
        <v>322</v>
      </c>
      <c r="G41" s="177">
        <v>10104040</v>
      </c>
      <c r="H41" s="132">
        <v>1500.09</v>
      </c>
    </row>
    <row r="42" spans="1:9" x14ac:dyDescent="0.2">
      <c r="E42" s="130" t="s">
        <v>356</v>
      </c>
      <c r="G42" s="177">
        <v>29999990</v>
      </c>
      <c r="I42" s="132">
        <v>1500.09</v>
      </c>
    </row>
    <row r="43" spans="1:9" x14ac:dyDescent="0.2">
      <c r="F43" s="130" t="s">
        <v>1808</v>
      </c>
    </row>
    <row r="45" spans="1:9" x14ac:dyDescent="0.2">
      <c r="A45" s="130" t="s">
        <v>651</v>
      </c>
      <c r="B45" s="130" t="s">
        <v>650</v>
      </c>
      <c r="C45" s="131" t="s">
        <v>1807</v>
      </c>
      <c r="D45" s="130" t="s">
        <v>358</v>
      </c>
      <c r="G45" s="177">
        <v>30101010</v>
      </c>
      <c r="H45" s="132">
        <v>0.01</v>
      </c>
    </row>
    <row r="46" spans="1:9" x14ac:dyDescent="0.2">
      <c r="E46" s="130" t="s">
        <v>326</v>
      </c>
      <c r="G46" s="177">
        <v>10399020</v>
      </c>
      <c r="I46" s="132">
        <v>0.01</v>
      </c>
    </row>
    <row r="47" spans="1:9" x14ac:dyDescent="0.2">
      <c r="F47" s="130" t="s">
        <v>1806</v>
      </c>
    </row>
    <row r="49" spans="1:9" x14ac:dyDescent="0.2">
      <c r="A49" s="130" t="s">
        <v>651</v>
      </c>
      <c r="B49" s="130" t="s">
        <v>650</v>
      </c>
      <c r="C49" s="131" t="s">
        <v>1805</v>
      </c>
      <c r="D49" s="130" t="s">
        <v>394</v>
      </c>
      <c r="G49" s="177">
        <v>50201010</v>
      </c>
      <c r="H49" s="132">
        <v>270</v>
      </c>
    </row>
    <row r="50" spans="1:9" x14ac:dyDescent="0.2">
      <c r="E50" s="130" t="s">
        <v>326</v>
      </c>
      <c r="G50" s="177">
        <v>10399020</v>
      </c>
      <c r="I50" s="132">
        <v>270</v>
      </c>
    </row>
    <row r="51" spans="1:9" x14ac:dyDescent="0.2">
      <c r="F51" s="130" t="s">
        <v>1804</v>
      </c>
    </row>
    <row r="53" spans="1:9" x14ac:dyDescent="0.2">
      <c r="A53" s="130" t="s">
        <v>651</v>
      </c>
      <c r="B53" s="130" t="s">
        <v>650</v>
      </c>
      <c r="C53" s="131" t="s">
        <v>1803</v>
      </c>
      <c r="D53" s="130" t="s">
        <v>847</v>
      </c>
      <c r="G53" s="177">
        <v>20201010</v>
      </c>
      <c r="H53" s="132">
        <v>9789.2900000000009</v>
      </c>
    </row>
    <row r="54" spans="1:9" x14ac:dyDescent="0.2">
      <c r="E54" s="130" t="s">
        <v>1802</v>
      </c>
      <c r="G54" s="177">
        <v>10104070</v>
      </c>
      <c r="I54" s="132">
        <v>9789.2900000000009</v>
      </c>
    </row>
    <row r="55" spans="1:9" x14ac:dyDescent="0.2">
      <c r="F55" s="130" t="s">
        <v>1801</v>
      </c>
    </row>
    <row r="57" spans="1:9" x14ac:dyDescent="0.2">
      <c r="A57" s="130" t="s">
        <v>651</v>
      </c>
      <c r="B57" s="130" t="s">
        <v>650</v>
      </c>
      <c r="C57" s="131" t="s">
        <v>1800</v>
      </c>
      <c r="D57" s="130" t="s">
        <v>322</v>
      </c>
      <c r="G57" s="177">
        <v>10104040</v>
      </c>
      <c r="H57" s="132">
        <v>0.04</v>
      </c>
    </row>
    <row r="58" spans="1:9" x14ac:dyDescent="0.2">
      <c r="E58" s="130" t="s">
        <v>360</v>
      </c>
      <c r="G58" s="177">
        <v>40301010</v>
      </c>
      <c r="I58" s="132">
        <v>0.04</v>
      </c>
    </row>
    <row r="59" spans="1:9" x14ac:dyDescent="0.2">
      <c r="F59" s="130" t="s">
        <v>1799</v>
      </c>
    </row>
    <row r="62" spans="1:9" x14ac:dyDescent="0.2">
      <c r="C62" s="134" t="s">
        <v>303</v>
      </c>
      <c r="E62" s="132">
        <v>72503.41</v>
      </c>
      <c r="F62" s="132">
        <v>72503.41</v>
      </c>
    </row>
    <row r="67" spans="1:7" x14ac:dyDescent="0.2">
      <c r="D67" s="135" t="s">
        <v>428</v>
      </c>
    </row>
    <row r="70" spans="1:7" x14ac:dyDescent="0.2">
      <c r="F70" s="136" t="s">
        <v>292</v>
      </c>
    </row>
    <row r="71" spans="1:7" x14ac:dyDescent="0.2">
      <c r="F71" s="131" t="s">
        <v>294</v>
      </c>
    </row>
    <row r="73" spans="1:7" x14ac:dyDescent="0.2">
      <c r="F73" s="131" t="s">
        <v>429</v>
      </c>
    </row>
    <row r="75" spans="1:7" x14ac:dyDescent="0.2">
      <c r="A75" s="137" t="s">
        <v>1798</v>
      </c>
      <c r="G75" s="138" t="s">
        <v>431</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FC01 SNG</vt:lpstr>
      <vt:lpstr>4Ps SNG</vt:lpstr>
      <vt:lpstr>TB4Ps</vt:lpstr>
      <vt:lpstr>CONSO TB</vt:lpstr>
      <vt:lpstr>col</vt:lpstr>
      <vt:lpstr>disb</vt:lpstr>
      <vt:lpstr>liq</vt:lpstr>
      <vt:lpstr>ada</vt:lpstr>
      <vt:lpstr>oadj</vt:lpstr>
      <vt:lpstr>dep</vt:lpstr>
      <vt:lpstr>'4Ps SNG'!Print_Area</vt:lpstr>
      <vt:lpstr>'CONSO TB'!Print_Area</vt:lpstr>
      <vt:lpstr>'FC01 SNG'!Print_Area</vt:lpstr>
      <vt:lpstr>'4Ps SNG'!Print_Titles</vt:lpstr>
      <vt:lpstr>'CONSO TB'!Print_Titles</vt:lpstr>
      <vt:lpstr>'FC01 SNG'!Print_Titles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2021-09-10T02:04:10Z</cp:lastPrinted>
  <dcterms:created xsi:type="dcterms:W3CDTF">2021-09-09T07:47:14Z</dcterms:created>
  <dcterms:modified xsi:type="dcterms:W3CDTF">2021-09-10T02:39:46Z</dcterms:modified>
</cp:coreProperties>
</file>