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MR 2ND SEM\"/>
    </mc:Choice>
  </mc:AlternateContent>
  <bookViews>
    <workbookView xWindow="270" yWindow="585" windowWidth="11175" windowHeight="12720"/>
  </bookViews>
  <sheets>
    <sheet name="2nd Semester" sheetId="2" r:id="rId1"/>
    <sheet name="WB 2ND SEMESTER" sheetId="5" r:id="rId2"/>
    <sheet name="CODES" sheetId="7" r:id="rId3"/>
  </sheets>
  <calcPr calcId="152511"/>
  <customWorkbookViews>
    <customWorkbookView name="Filter 9" guid="{E5026AD3-43BB-42CC-A267-0DC870735319}" maximized="1" windowWidth="0" windowHeight="0" activeSheetId="0"/>
    <customWorkbookView name="Filter 10" guid="{EDAFE051-A23C-4272-B5F6-344BEC440824}" maximized="1" windowWidth="0" windowHeight="0" activeSheetId="0"/>
    <customWorkbookView name="Filter 8" guid="{2EC85C01-3624-42B3-B763-712B4FC3898D}" maximized="1" windowWidth="0" windowHeight="0" activeSheetId="0"/>
    <customWorkbookView name="Filter 1" guid="{96B9B403-3C21-4B66-91B0-7AD894263A00}" maximized="1" windowWidth="0" windowHeight="0" activeSheetId="0"/>
    <customWorkbookView name="Filter 3" guid="{EEE78D61-49DD-4EA5-881F-957F7D1D8B87}" maximized="1" windowWidth="0" windowHeight="0" activeSheetId="0"/>
    <customWorkbookView name="Filter 2" guid="{911EC456-6170-47B9-AEB9-D14E3453D529}" maximized="1" windowWidth="0" windowHeight="0" activeSheetId="0"/>
    <customWorkbookView name="Filter 5" guid="{D05CE66C-B9A6-4886-A791-76125A1361C4}" maximized="1" windowWidth="0" windowHeight="0" activeSheetId="0"/>
    <customWorkbookView name="Filter 4" guid="{5CBCF5D8-405E-4560-B25B-86CCBDB525EF}" maximized="1" windowWidth="0" windowHeight="0" activeSheetId="0"/>
    <customWorkbookView name="Filter 7" guid="{FAB69971-123F-47BA-94E1-CB52499AAEFC}" maximized="1" windowWidth="0" windowHeight="0" activeSheetId="0"/>
    <customWorkbookView name="GUADA" guid="{CA966F8A-8872-4DC1-90E6-E67A7EF5CF8E}" maximized="1" windowWidth="0" windowHeight="0" activeSheetId="0"/>
    <customWorkbookView name="Filter 6" guid="{F863EE2A-1A24-4E9D-A78D-7849DDA482E0}" maximized="1" windowWidth="0" windowHeight="0" activeSheetId="0"/>
  </customWorkbookViews>
  <extLst>
    <ext uri="GoogleSheetsCustomDataVersion2">
      <go:sheetsCustomData xmlns:go="http://customooxmlschemas.google.com/" r:id="" roundtripDataChecksum="csQ+VVb8iLr84zI458H4vr5powUJRND28FqWMMyOT+g="/>
    </ext>
  </extLst>
</workbook>
</file>

<file path=xl/calcChain.xml><?xml version="1.0" encoding="utf-8"?>
<calcChain xmlns="http://schemas.openxmlformats.org/spreadsheetml/2006/main">
  <c r="A833" i="2" l="1"/>
  <c r="F597" i="2"/>
  <c r="G597" i="2"/>
  <c r="H597" i="2"/>
  <c r="I597" i="2"/>
  <c r="F599" i="2"/>
  <c r="G599" i="2"/>
  <c r="H599" i="2"/>
  <c r="I599" i="2"/>
  <c r="F600" i="2"/>
  <c r="G600" i="2"/>
  <c r="H600" i="2"/>
  <c r="I600" i="2"/>
  <c r="Z823" i="2"/>
  <c r="AA823" i="2"/>
  <c r="AB823" i="2"/>
  <c r="AC823" i="2"/>
  <c r="AD823" i="2"/>
  <c r="AE823" i="2"/>
  <c r="AF823" i="2"/>
  <c r="Z824" i="2"/>
  <c r="AA824" i="2"/>
  <c r="AB824" i="2"/>
  <c r="AC824" i="2"/>
  <c r="AD824" i="2"/>
  <c r="AE824" i="2"/>
  <c r="AF824" i="2"/>
  <c r="Z825" i="2"/>
  <c r="AA825" i="2"/>
  <c r="AB825" i="2"/>
  <c r="AC825" i="2"/>
  <c r="AD825" i="2"/>
  <c r="AE825" i="2"/>
  <c r="AF825" i="2"/>
  <c r="Z826" i="2"/>
  <c r="AA826" i="2"/>
  <c r="AB826" i="2"/>
  <c r="AC826" i="2"/>
  <c r="AD826" i="2"/>
  <c r="AE826" i="2"/>
  <c r="AF826" i="2"/>
  <c r="Z827" i="2"/>
  <c r="AA827" i="2"/>
  <c r="AB827" i="2"/>
  <c r="AC827" i="2"/>
  <c r="AD827" i="2"/>
  <c r="AE827" i="2"/>
  <c r="AF827" i="2"/>
  <c r="I823" i="2"/>
  <c r="I824" i="2"/>
  <c r="I825" i="2"/>
  <c r="I826" i="2"/>
  <c r="I827" i="2"/>
  <c r="F823" i="2"/>
  <c r="G823" i="2"/>
  <c r="H823" i="2"/>
  <c r="F824" i="2"/>
  <c r="G824" i="2"/>
  <c r="H824" i="2"/>
  <c r="F825" i="2"/>
  <c r="G825" i="2"/>
  <c r="H825" i="2"/>
  <c r="F826" i="2"/>
  <c r="G826" i="2"/>
  <c r="H826" i="2"/>
  <c r="F827" i="2"/>
  <c r="G827" i="2"/>
  <c r="H827" i="2"/>
  <c r="A823" i="2"/>
  <c r="A824" i="2"/>
  <c r="S824" i="2"/>
  <c r="V824" i="2"/>
  <c r="A825" i="2"/>
  <c r="V825" i="2"/>
  <c r="A826" i="2"/>
  <c r="V826" i="2"/>
  <c r="A827" i="2"/>
  <c r="V827" i="2"/>
  <c r="A832" i="2"/>
  <c r="A831" i="2"/>
  <c r="A830" i="2"/>
  <c r="A829" i="2"/>
  <c r="A828" i="2"/>
  <c r="Z701" i="2"/>
  <c r="AA701" i="2"/>
  <c r="AB701" i="2"/>
  <c r="AC701" i="2"/>
  <c r="AD701" i="2"/>
  <c r="AE701" i="2"/>
  <c r="AF701" i="2"/>
  <c r="Z702" i="2"/>
  <c r="AA702" i="2"/>
  <c r="AB702" i="2"/>
  <c r="AC702" i="2"/>
  <c r="AD702" i="2"/>
  <c r="AE702" i="2"/>
  <c r="AF702" i="2"/>
  <c r="Z703" i="2"/>
  <c r="AA703" i="2"/>
  <c r="AB703" i="2"/>
  <c r="AC703" i="2"/>
  <c r="AD703" i="2"/>
  <c r="AE703" i="2"/>
  <c r="AF703" i="2"/>
  <c r="Z704" i="2"/>
  <c r="AA704" i="2"/>
  <c r="AB704" i="2"/>
  <c r="AC704" i="2"/>
  <c r="AD704" i="2"/>
  <c r="AE704" i="2"/>
  <c r="AF704" i="2"/>
  <c r="Z705" i="2"/>
  <c r="AA705" i="2"/>
  <c r="AB705" i="2"/>
  <c r="AC705" i="2"/>
  <c r="AD705" i="2"/>
  <c r="AE705" i="2"/>
  <c r="AF705" i="2"/>
  <c r="Z706" i="2"/>
  <c r="AA706" i="2"/>
  <c r="AB706" i="2"/>
  <c r="AC706" i="2"/>
  <c r="AD706" i="2"/>
  <c r="AE706" i="2"/>
  <c r="AF706" i="2"/>
  <c r="Z707" i="2"/>
  <c r="AA707" i="2"/>
  <c r="AB707" i="2"/>
  <c r="AC707" i="2"/>
  <c r="AD707" i="2"/>
  <c r="AE707" i="2"/>
  <c r="AF707" i="2"/>
  <c r="Z708" i="2"/>
  <c r="AA708" i="2"/>
  <c r="AB708" i="2"/>
  <c r="AC708" i="2"/>
  <c r="AD708" i="2"/>
  <c r="AE708" i="2"/>
  <c r="AF708" i="2"/>
  <c r="Z709" i="2"/>
  <c r="AA709" i="2"/>
  <c r="AB709" i="2"/>
  <c r="AC709" i="2"/>
  <c r="AD709" i="2"/>
  <c r="AE709" i="2"/>
  <c r="AF709" i="2"/>
  <c r="Z710" i="2"/>
  <c r="AA710" i="2"/>
  <c r="AB710" i="2"/>
  <c r="AC710" i="2"/>
  <c r="AD710" i="2"/>
  <c r="AE710" i="2"/>
  <c r="AF710" i="2"/>
  <c r="Z711" i="2"/>
  <c r="AA711" i="2"/>
  <c r="AB711" i="2"/>
  <c r="AC711" i="2"/>
  <c r="AD711" i="2"/>
  <c r="AE711" i="2"/>
  <c r="AF711" i="2"/>
  <c r="Z712" i="2"/>
  <c r="AA712" i="2"/>
  <c r="AB712" i="2"/>
  <c r="AC712" i="2"/>
  <c r="AD712" i="2"/>
  <c r="AE712" i="2"/>
  <c r="AF712" i="2"/>
  <c r="Z713" i="2"/>
  <c r="AA713" i="2"/>
  <c r="AB713" i="2"/>
  <c r="AC713" i="2"/>
  <c r="AD713" i="2"/>
  <c r="AE713" i="2"/>
  <c r="AF713" i="2"/>
  <c r="Z714" i="2"/>
  <c r="AA714" i="2"/>
  <c r="AB714" i="2"/>
  <c r="AC714" i="2"/>
  <c r="AD714" i="2"/>
  <c r="AE714" i="2"/>
  <c r="AF714" i="2"/>
  <c r="Z715" i="2"/>
  <c r="AA715" i="2"/>
  <c r="AB715" i="2"/>
  <c r="AC715" i="2"/>
  <c r="AD715" i="2"/>
  <c r="AE715" i="2"/>
  <c r="AF715" i="2"/>
  <c r="Z716" i="2"/>
  <c r="AA716" i="2"/>
  <c r="AB716" i="2"/>
  <c r="AC716" i="2"/>
  <c r="AD716" i="2"/>
  <c r="AE716" i="2"/>
  <c r="AF716" i="2"/>
  <c r="Z717" i="2"/>
  <c r="AA717" i="2"/>
  <c r="AB717" i="2"/>
  <c r="AC717" i="2"/>
  <c r="AD717" i="2"/>
  <c r="AE717" i="2"/>
  <c r="AF717" i="2"/>
  <c r="Z718" i="2"/>
  <c r="AA718" i="2"/>
  <c r="AB718" i="2"/>
  <c r="AC718" i="2"/>
  <c r="AD718" i="2"/>
  <c r="AE718" i="2"/>
  <c r="AF718" i="2"/>
  <c r="Z719" i="2"/>
  <c r="AA719" i="2"/>
  <c r="AB719" i="2"/>
  <c r="AC719" i="2"/>
  <c r="AD719" i="2"/>
  <c r="AE719" i="2"/>
  <c r="AF719" i="2"/>
  <c r="Z720" i="2"/>
  <c r="AA720" i="2"/>
  <c r="AB720" i="2"/>
  <c r="AC720" i="2"/>
  <c r="AD720" i="2"/>
  <c r="AE720" i="2"/>
  <c r="AF720" i="2"/>
  <c r="Z721" i="2"/>
  <c r="AA721" i="2"/>
  <c r="AB721" i="2"/>
  <c r="AC721" i="2"/>
  <c r="AD721" i="2"/>
  <c r="AE721" i="2"/>
  <c r="AF721" i="2"/>
  <c r="Z722" i="2"/>
  <c r="AA722" i="2"/>
  <c r="AB722" i="2"/>
  <c r="AC722" i="2"/>
  <c r="AD722" i="2"/>
  <c r="AE722" i="2"/>
  <c r="AF722" i="2"/>
  <c r="Z723" i="2"/>
  <c r="AA723" i="2"/>
  <c r="AB723" i="2"/>
  <c r="AC723" i="2"/>
  <c r="AD723" i="2"/>
  <c r="AE723" i="2"/>
  <c r="AF723" i="2"/>
  <c r="Z724" i="2"/>
  <c r="AA724" i="2"/>
  <c r="AB724" i="2"/>
  <c r="AC724" i="2"/>
  <c r="AD724" i="2"/>
  <c r="AE724" i="2"/>
  <c r="AF724" i="2"/>
  <c r="Z725" i="2"/>
  <c r="AA725" i="2"/>
  <c r="AB725" i="2"/>
  <c r="AC725" i="2"/>
  <c r="AD725" i="2"/>
  <c r="AE725" i="2"/>
  <c r="AF725" i="2"/>
  <c r="Z726" i="2"/>
  <c r="AA726" i="2"/>
  <c r="AB726" i="2"/>
  <c r="AC726" i="2"/>
  <c r="AD726" i="2"/>
  <c r="AE726" i="2"/>
  <c r="AF726" i="2"/>
  <c r="Z727" i="2"/>
  <c r="AA727" i="2"/>
  <c r="AB727" i="2"/>
  <c r="AC727" i="2"/>
  <c r="AD727" i="2"/>
  <c r="AE727" i="2"/>
  <c r="AF727" i="2"/>
  <c r="Z728" i="2"/>
  <c r="AA728" i="2"/>
  <c r="AB728" i="2"/>
  <c r="AC728" i="2"/>
  <c r="AD728" i="2"/>
  <c r="AE728" i="2"/>
  <c r="AF728" i="2"/>
  <c r="Z729" i="2"/>
  <c r="AA729" i="2"/>
  <c r="AB729" i="2"/>
  <c r="AC729" i="2"/>
  <c r="AD729" i="2"/>
  <c r="AE729" i="2"/>
  <c r="AF729" i="2"/>
  <c r="Z730" i="2"/>
  <c r="AA730" i="2"/>
  <c r="AB730" i="2"/>
  <c r="AC730" i="2"/>
  <c r="AD730" i="2"/>
  <c r="AE730" i="2"/>
  <c r="AF730" i="2"/>
  <c r="Z731" i="2"/>
  <c r="AA731" i="2"/>
  <c r="AB731" i="2"/>
  <c r="AC731" i="2"/>
  <c r="AD731" i="2"/>
  <c r="AE731" i="2"/>
  <c r="AF731" i="2"/>
  <c r="Z732" i="2"/>
  <c r="AA732" i="2"/>
  <c r="AB732" i="2"/>
  <c r="AC732" i="2"/>
  <c r="AD732" i="2"/>
  <c r="AE732" i="2"/>
  <c r="AF732" i="2"/>
  <c r="Z733" i="2"/>
  <c r="AA733" i="2"/>
  <c r="AB733" i="2"/>
  <c r="AC733" i="2"/>
  <c r="AD733" i="2"/>
  <c r="AE733" i="2"/>
  <c r="AF733" i="2"/>
  <c r="Z734" i="2"/>
  <c r="AA734" i="2"/>
  <c r="AB734" i="2"/>
  <c r="AC734" i="2"/>
  <c r="AD734" i="2"/>
  <c r="AE734" i="2"/>
  <c r="AF734" i="2"/>
  <c r="Z735" i="2"/>
  <c r="AA735" i="2"/>
  <c r="AB735" i="2"/>
  <c r="AC735" i="2"/>
  <c r="AD735" i="2"/>
  <c r="AE735" i="2"/>
  <c r="AF735" i="2"/>
  <c r="Z736" i="2"/>
  <c r="AA736" i="2"/>
  <c r="AB736" i="2"/>
  <c r="AC736" i="2"/>
  <c r="AD736" i="2"/>
  <c r="AE736" i="2"/>
  <c r="AF736" i="2"/>
  <c r="Z737" i="2"/>
  <c r="AA737" i="2"/>
  <c r="AB737" i="2"/>
  <c r="AC737" i="2"/>
  <c r="AD737" i="2"/>
  <c r="AE737" i="2"/>
  <c r="AF737" i="2"/>
  <c r="Z738" i="2"/>
  <c r="AA738" i="2"/>
  <c r="AB738" i="2"/>
  <c r="AC738" i="2"/>
  <c r="AD738" i="2"/>
  <c r="AE738" i="2"/>
  <c r="AF738" i="2"/>
  <c r="Z739" i="2"/>
  <c r="AA739" i="2"/>
  <c r="AB739" i="2"/>
  <c r="AC739" i="2"/>
  <c r="AD739" i="2"/>
  <c r="AE739" i="2"/>
  <c r="AF739" i="2"/>
  <c r="Z740" i="2"/>
  <c r="AA740" i="2"/>
  <c r="AB740" i="2"/>
  <c r="AC740" i="2"/>
  <c r="AD740" i="2"/>
  <c r="AE740" i="2"/>
  <c r="AF740" i="2"/>
  <c r="Z741" i="2"/>
  <c r="AA741" i="2"/>
  <c r="AB741" i="2"/>
  <c r="AC741" i="2"/>
  <c r="AD741" i="2"/>
  <c r="AE741" i="2"/>
  <c r="AF741" i="2"/>
  <c r="Z742" i="2"/>
  <c r="AA742" i="2"/>
  <c r="AB742" i="2"/>
  <c r="AC742" i="2"/>
  <c r="AD742" i="2"/>
  <c r="AE742" i="2"/>
  <c r="AF742" i="2"/>
  <c r="Z743" i="2"/>
  <c r="AA743" i="2"/>
  <c r="AB743" i="2"/>
  <c r="AC743" i="2"/>
  <c r="AD743" i="2"/>
  <c r="AE743" i="2"/>
  <c r="AF743" i="2"/>
  <c r="Z744" i="2"/>
  <c r="AA744" i="2"/>
  <c r="AB744" i="2"/>
  <c r="AC744" i="2"/>
  <c r="AD744" i="2"/>
  <c r="AE744" i="2"/>
  <c r="AF744" i="2"/>
  <c r="Z745" i="2"/>
  <c r="AA745" i="2"/>
  <c r="AB745" i="2"/>
  <c r="AC745" i="2"/>
  <c r="AD745" i="2"/>
  <c r="AE745" i="2"/>
  <c r="AF745" i="2"/>
  <c r="Z746" i="2"/>
  <c r="AA746" i="2"/>
  <c r="AB746" i="2"/>
  <c r="AC746" i="2"/>
  <c r="AD746" i="2"/>
  <c r="AE746" i="2"/>
  <c r="AF746" i="2"/>
  <c r="Z747" i="2"/>
  <c r="AA747" i="2"/>
  <c r="AB747" i="2"/>
  <c r="AC747" i="2"/>
  <c r="AD747" i="2"/>
  <c r="AE747" i="2"/>
  <c r="AF747" i="2"/>
  <c r="Z748" i="2"/>
  <c r="AA748" i="2"/>
  <c r="AB748" i="2"/>
  <c r="AC748" i="2"/>
  <c r="AD748" i="2"/>
  <c r="AE748" i="2"/>
  <c r="AF748" i="2"/>
  <c r="Z749" i="2"/>
  <c r="AA749" i="2"/>
  <c r="AB749" i="2"/>
  <c r="AC749" i="2"/>
  <c r="AD749" i="2"/>
  <c r="AE749" i="2"/>
  <c r="AF749" i="2"/>
  <c r="Z750" i="2"/>
  <c r="AA750" i="2"/>
  <c r="AB750" i="2"/>
  <c r="AC750" i="2"/>
  <c r="AD750" i="2"/>
  <c r="AE750" i="2"/>
  <c r="AF750" i="2"/>
  <c r="Z751" i="2"/>
  <c r="AA751" i="2"/>
  <c r="AB751" i="2"/>
  <c r="AC751" i="2"/>
  <c r="AD751" i="2"/>
  <c r="AE751" i="2"/>
  <c r="AF751" i="2"/>
  <c r="Z752" i="2"/>
  <c r="AA752" i="2"/>
  <c r="AB752" i="2"/>
  <c r="AC752" i="2"/>
  <c r="AD752" i="2"/>
  <c r="AE752" i="2"/>
  <c r="AF752" i="2"/>
  <c r="Z753" i="2"/>
  <c r="AA753" i="2"/>
  <c r="AB753" i="2"/>
  <c r="AC753" i="2"/>
  <c r="AD753" i="2"/>
  <c r="AE753" i="2"/>
  <c r="AF753" i="2"/>
  <c r="Z754" i="2"/>
  <c r="AA754" i="2"/>
  <c r="AB754" i="2"/>
  <c r="AC754" i="2"/>
  <c r="AD754" i="2"/>
  <c r="AE754" i="2"/>
  <c r="AF754" i="2"/>
  <c r="Z755" i="2"/>
  <c r="AA755" i="2"/>
  <c r="AB755" i="2"/>
  <c r="AC755" i="2"/>
  <c r="AD755" i="2"/>
  <c r="AE755" i="2"/>
  <c r="AF755" i="2"/>
  <c r="Z756" i="2"/>
  <c r="AA756" i="2"/>
  <c r="AB756" i="2"/>
  <c r="AC756" i="2"/>
  <c r="AD756" i="2"/>
  <c r="AE756" i="2"/>
  <c r="AF756" i="2"/>
  <c r="Z757" i="2"/>
  <c r="AA757" i="2"/>
  <c r="AB757" i="2"/>
  <c r="AC757" i="2"/>
  <c r="AD757" i="2"/>
  <c r="AE757" i="2"/>
  <c r="AF757" i="2"/>
  <c r="Z758" i="2"/>
  <c r="AA758" i="2"/>
  <c r="AB758" i="2"/>
  <c r="AC758" i="2"/>
  <c r="AD758" i="2"/>
  <c r="AE758" i="2"/>
  <c r="AF758" i="2"/>
  <c r="Z759" i="2"/>
  <c r="AA759" i="2"/>
  <c r="AB759" i="2"/>
  <c r="AC759" i="2"/>
  <c r="AD759" i="2"/>
  <c r="AE759" i="2"/>
  <c r="AF759" i="2"/>
  <c r="Z760" i="2"/>
  <c r="AA760" i="2"/>
  <c r="AB760" i="2"/>
  <c r="AC760" i="2"/>
  <c r="AD760" i="2"/>
  <c r="AE760" i="2"/>
  <c r="AF760" i="2"/>
  <c r="Z761" i="2"/>
  <c r="AA761" i="2"/>
  <c r="AB761" i="2"/>
  <c r="AC761" i="2"/>
  <c r="AD761" i="2"/>
  <c r="AE761" i="2"/>
  <c r="AF761" i="2"/>
  <c r="Z762" i="2"/>
  <c r="AA762" i="2"/>
  <c r="AB762" i="2"/>
  <c r="AC762" i="2"/>
  <c r="AD762" i="2"/>
  <c r="AE762" i="2"/>
  <c r="AF762" i="2"/>
  <c r="Z763" i="2"/>
  <c r="AA763" i="2"/>
  <c r="AB763" i="2"/>
  <c r="AC763" i="2"/>
  <c r="AD763" i="2"/>
  <c r="AE763" i="2"/>
  <c r="AF763" i="2"/>
  <c r="Z764" i="2"/>
  <c r="AA764" i="2"/>
  <c r="AB764" i="2"/>
  <c r="AC764" i="2"/>
  <c r="AD764" i="2"/>
  <c r="AE764" i="2"/>
  <c r="AF764" i="2"/>
  <c r="Z765" i="2"/>
  <c r="AA765" i="2"/>
  <c r="AB765" i="2"/>
  <c r="AC765" i="2"/>
  <c r="AD765" i="2"/>
  <c r="AE765" i="2"/>
  <c r="AF765" i="2"/>
  <c r="Z766" i="2"/>
  <c r="AA766" i="2"/>
  <c r="AB766" i="2"/>
  <c r="AC766" i="2"/>
  <c r="AD766" i="2"/>
  <c r="AE766" i="2"/>
  <c r="AF766" i="2"/>
  <c r="Z767" i="2"/>
  <c r="AA767" i="2"/>
  <c r="AB767" i="2"/>
  <c r="AC767" i="2"/>
  <c r="AD767" i="2"/>
  <c r="AE767" i="2"/>
  <c r="AF767" i="2"/>
  <c r="Z768" i="2"/>
  <c r="AA768" i="2"/>
  <c r="AB768" i="2"/>
  <c r="AC768" i="2"/>
  <c r="AD768" i="2"/>
  <c r="AE768" i="2"/>
  <c r="AF768" i="2"/>
  <c r="Z769" i="2"/>
  <c r="AA769" i="2"/>
  <c r="AB769" i="2"/>
  <c r="AC769" i="2"/>
  <c r="AD769" i="2"/>
  <c r="AE769" i="2"/>
  <c r="AF769" i="2"/>
  <c r="Z770" i="2"/>
  <c r="AA770" i="2"/>
  <c r="AB770" i="2"/>
  <c r="AC770" i="2"/>
  <c r="AD770" i="2"/>
  <c r="AE770" i="2"/>
  <c r="AF770" i="2"/>
  <c r="Z771" i="2"/>
  <c r="AA771" i="2"/>
  <c r="AB771" i="2"/>
  <c r="AC771" i="2"/>
  <c r="AD771" i="2"/>
  <c r="AE771" i="2"/>
  <c r="AF771" i="2"/>
  <c r="Z772" i="2"/>
  <c r="AA772" i="2"/>
  <c r="AB772" i="2"/>
  <c r="AC772" i="2"/>
  <c r="AD772" i="2"/>
  <c r="AE772" i="2"/>
  <c r="AF772" i="2"/>
  <c r="Z773" i="2"/>
  <c r="AA773" i="2"/>
  <c r="AB773" i="2"/>
  <c r="AC773" i="2"/>
  <c r="AD773" i="2"/>
  <c r="AE773" i="2"/>
  <c r="AF773" i="2"/>
  <c r="Z774" i="2"/>
  <c r="AA774" i="2"/>
  <c r="AB774" i="2"/>
  <c r="AC774" i="2"/>
  <c r="AD774" i="2"/>
  <c r="AE774" i="2"/>
  <c r="AF774" i="2"/>
  <c r="Z775" i="2"/>
  <c r="AA775" i="2"/>
  <c r="AB775" i="2"/>
  <c r="AC775" i="2"/>
  <c r="AD775" i="2"/>
  <c r="AE775" i="2"/>
  <c r="AF775" i="2"/>
  <c r="L753" i="2"/>
  <c r="L754" i="2"/>
  <c r="L755" i="2"/>
  <c r="L756" i="2"/>
  <c r="L757" i="2"/>
  <c r="L758" i="2"/>
  <c r="L759" i="2"/>
  <c r="L760" i="2"/>
  <c r="L761" i="2"/>
  <c r="L762" i="2"/>
  <c r="L763" i="2"/>
  <c r="L764" i="2"/>
  <c r="L765" i="2"/>
  <c r="L766" i="2"/>
  <c r="L767" i="2"/>
  <c r="L768" i="2"/>
  <c r="L769" i="2"/>
  <c r="L770" i="2"/>
  <c r="L771" i="2"/>
  <c r="L772" i="2"/>
  <c r="L773" i="2"/>
  <c r="F701" i="2"/>
  <c r="G701" i="2"/>
  <c r="H701" i="2"/>
  <c r="I701" i="2"/>
  <c r="F702" i="2"/>
  <c r="G702" i="2"/>
  <c r="H702" i="2"/>
  <c r="I702" i="2"/>
  <c r="F703" i="2"/>
  <c r="G703" i="2"/>
  <c r="H703" i="2"/>
  <c r="I703" i="2"/>
  <c r="F704" i="2"/>
  <c r="G704" i="2"/>
  <c r="H704" i="2"/>
  <c r="I704" i="2"/>
  <c r="F705" i="2"/>
  <c r="G705" i="2"/>
  <c r="H705" i="2"/>
  <c r="I705" i="2"/>
  <c r="F706" i="2"/>
  <c r="G706" i="2"/>
  <c r="H706" i="2"/>
  <c r="I706" i="2"/>
  <c r="F707" i="2"/>
  <c r="G707" i="2"/>
  <c r="H707" i="2"/>
  <c r="I707" i="2"/>
  <c r="F708" i="2"/>
  <c r="G708" i="2"/>
  <c r="H708" i="2"/>
  <c r="I708" i="2"/>
  <c r="F709" i="2"/>
  <c r="G709" i="2"/>
  <c r="H709" i="2"/>
  <c r="I709" i="2"/>
  <c r="F710" i="2"/>
  <c r="G710" i="2"/>
  <c r="H710" i="2"/>
  <c r="I710" i="2"/>
  <c r="F711" i="2"/>
  <c r="G711" i="2"/>
  <c r="H711" i="2"/>
  <c r="I711" i="2"/>
  <c r="F712" i="2"/>
  <c r="G712" i="2"/>
  <c r="H712" i="2"/>
  <c r="I712" i="2"/>
  <c r="F713" i="2"/>
  <c r="G713" i="2"/>
  <c r="H713" i="2"/>
  <c r="I713" i="2"/>
  <c r="F714" i="2"/>
  <c r="G714" i="2"/>
  <c r="H714" i="2"/>
  <c r="I714" i="2"/>
  <c r="F715" i="2"/>
  <c r="G715" i="2"/>
  <c r="H715" i="2"/>
  <c r="I715" i="2"/>
  <c r="F716" i="2"/>
  <c r="G716" i="2"/>
  <c r="H716" i="2"/>
  <c r="I716" i="2"/>
  <c r="F717" i="2"/>
  <c r="G717" i="2"/>
  <c r="H717" i="2"/>
  <c r="I717" i="2"/>
  <c r="F718" i="2"/>
  <c r="G718" i="2"/>
  <c r="H718" i="2"/>
  <c r="I718" i="2"/>
  <c r="F719" i="2"/>
  <c r="G719" i="2"/>
  <c r="H719" i="2"/>
  <c r="I719" i="2"/>
  <c r="F720" i="2"/>
  <c r="G720" i="2"/>
  <c r="H720" i="2"/>
  <c r="I720" i="2"/>
  <c r="F721" i="2"/>
  <c r="G721" i="2"/>
  <c r="H721" i="2"/>
  <c r="I721" i="2"/>
  <c r="F722" i="2"/>
  <c r="G722" i="2"/>
  <c r="H722" i="2"/>
  <c r="I722" i="2"/>
  <c r="F723" i="2"/>
  <c r="G723" i="2"/>
  <c r="H723" i="2"/>
  <c r="I723" i="2"/>
  <c r="F724" i="2"/>
  <c r="G724" i="2"/>
  <c r="H724" i="2"/>
  <c r="I724" i="2"/>
  <c r="F725" i="2"/>
  <c r="G725" i="2"/>
  <c r="H725" i="2"/>
  <c r="I725" i="2"/>
  <c r="F726" i="2"/>
  <c r="G726" i="2"/>
  <c r="H726" i="2"/>
  <c r="I726" i="2"/>
  <c r="F727" i="2"/>
  <c r="G727" i="2"/>
  <c r="H727" i="2"/>
  <c r="I727" i="2"/>
  <c r="F728" i="2"/>
  <c r="G728" i="2"/>
  <c r="H728" i="2"/>
  <c r="I728" i="2"/>
  <c r="F729" i="2"/>
  <c r="G729" i="2"/>
  <c r="H729" i="2"/>
  <c r="I729" i="2"/>
  <c r="F730" i="2"/>
  <c r="G730" i="2"/>
  <c r="H730" i="2"/>
  <c r="I730" i="2"/>
  <c r="F731" i="2"/>
  <c r="G731" i="2"/>
  <c r="H731" i="2"/>
  <c r="I731" i="2"/>
  <c r="F732" i="2"/>
  <c r="G732" i="2"/>
  <c r="H732" i="2"/>
  <c r="I732" i="2"/>
  <c r="F733" i="2"/>
  <c r="G733" i="2"/>
  <c r="H733" i="2"/>
  <c r="I733" i="2"/>
  <c r="F734" i="2"/>
  <c r="G734" i="2"/>
  <c r="H734" i="2"/>
  <c r="I734" i="2"/>
  <c r="F735" i="2"/>
  <c r="G735" i="2"/>
  <c r="H735" i="2"/>
  <c r="I735" i="2"/>
  <c r="F736" i="2"/>
  <c r="G736" i="2"/>
  <c r="H736" i="2"/>
  <c r="I736" i="2"/>
  <c r="F737" i="2"/>
  <c r="G737" i="2"/>
  <c r="H737" i="2"/>
  <c r="I737" i="2"/>
  <c r="F738" i="2"/>
  <c r="G738" i="2"/>
  <c r="H738" i="2"/>
  <c r="I738" i="2"/>
  <c r="F739" i="2"/>
  <c r="G739" i="2"/>
  <c r="H739" i="2"/>
  <c r="I739" i="2"/>
  <c r="F740" i="2"/>
  <c r="G740" i="2"/>
  <c r="H740" i="2"/>
  <c r="I740" i="2"/>
  <c r="F741" i="2"/>
  <c r="G741" i="2"/>
  <c r="H741" i="2"/>
  <c r="I741" i="2"/>
  <c r="F742" i="2"/>
  <c r="G742" i="2"/>
  <c r="H742" i="2"/>
  <c r="I742" i="2"/>
  <c r="F743" i="2"/>
  <c r="G743" i="2"/>
  <c r="H743" i="2"/>
  <c r="I743" i="2"/>
  <c r="F744" i="2"/>
  <c r="G744" i="2"/>
  <c r="H744" i="2"/>
  <c r="I744" i="2"/>
  <c r="F745" i="2"/>
  <c r="G745" i="2"/>
  <c r="H745" i="2"/>
  <c r="I745" i="2"/>
  <c r="F746" i="2"/>
  <c r="G746" i="2"/>
  <c r="H746" i="2"/>
  <c r="I746" i="2"/>
  <c r="F747" i="2"/>
  <c r="G747" i="2"/>
  <c r="H747" i="2"/>
  <c r="I747" i="2"/>
  <c r="F748" i="2"/>
  <c r="G748" i="2"/>
  <c r="H748" i="2"/>
  <c r="I748" i="2"/>
  <c r="F749" i="2"/>
  <c r="G749" i="2"/>
  <c r="H749" i="2"/>
  <c r="I749" i="2"/>
  <c r="F750" i="2"/>
  <c r="G750" i="2"/>
  <c r="H750" i="2"/>
  <c r="I750" i="2"/>
  <c r="F751" i="2"/>
  <c r="G751" i="2"/>
  <c r="H751" i="2"/>
  <c r="I751" i="2"/>
  <c r="F752" i="2"/>
  <c r="G752" i="2"/>
  <c r="H752" i="2"/>
  <c r="I752" i="2"/>
  <c r="F753" i="2"/>
  <c r="G753" i="2"/>
  <c r="H753" i="2"/>
  <c r="I753" i="2"/>
  <c r="F754" i="2"/>
  <c r="G754" i="2"/>
  <c r="H754" i="2"/>
  <c r="I754" i="2"/>
  <c r="F755" i="2"/>
  <c r="G755" i="2"/>
  <c r="H755" i="2"/>
  <c r="I755" i="2"/>
  <c r="F756" i="2"/>
  <c r="G756" i="2"/>
  <c r="H756" i="2"/>
  <c r="I756" i="2"/>
  <c r="F757" i="2"/>
  <c r="G757" i="2"/>
  <c r="H757" i="2"/>
  <c r="I757" i="2"/>
  <c r="F758" i="2"/>
  <c r="G758" i="2"/>
  <c r="H758" i="2"/>
  <c r="I758" i="2"/>
  <c r="F759" i="2"/>
  <c r="G759" i="2"/>
  <c r="H759" i="2"/>
  <c r="I759" i="2"/>
  <c r="F760" i="2"/>
  <c r="G760" i="2"/>
  <c r="H760" i="2"/>
  <c r="I760" i="2"/>
  <c r="F761" i="2"/>
  <c r="G761" i="2"/>
  <c r="H761" i="2"/>
  <c r="I761" i="2"/>
  <c r="F762" i="2"/>
  <c r="G762" i="2"/>
  <c r="H762" i="2"/>
  <c r="I762" i="2"/>
  <c r="F763" i="2"/>
  <c r="G763" i="2"/>
  <c r="H763" i="2"/>
  <c r="I763" i="2"/>
  <c r="F764" i="2"/>
  <c r="G764" i="2"/>
  <c r="H764" i="2"/>
  <c r="I764" i="2"/>
  <c r="F765" i="2"/>
  <c r="G765" i="2"/>
  <c r="H765" i="2"/>
  <c r="I765" i="2"/>
  <c r="F766" i="2"/>
  <c r="G766" i="2"/>
  <c r="H766" i="2"/>
  <c r="I766" i="2"/>
  <c r="F767" i="2"/>
  <c r="G767" i="2"/>
  <c r="H767" i="2"/>
  <c r="I767" i="2"/>
  <c r="F768" i="2"/>
  <c r="G768" i="2"/>
  <c r="H768" i="2"/>
  <c r="I768" i="2"/>
  <c r="F769" i="2"/>
  <c r="G769" i="2"/>
  <c r="H769" i="2"/>
  <c r="I769" i="2"/>
  <c r="F770" i="2"/>
  <c r="G770" i="2"/>
  <c r="H770" i="2"/>
  <c r="I770" i="2"/>
  <c r="F771" i="2"/>
  <c r="G771" i="2"/>
  <c r="H771" i="2"/>
  <c r="I771" i="2"/>
  <c r="F772" i="2"/>
  <c r="G772" i="2"/>
  <c r="H772" i="2"/>
  <c r="I772" i="2"/>
  <c r="F773" i="2"/>
  <c r="G773" i="2"/>
  <c r="H773" i="2"/>
  <c r="I773" i="2"/>
  <c r="F774" i="2"/>
  <c r="G774" i="2"/>
  <c r="H774" i="2"/>
  <c r="I774" i="2"/>
  <c r="F775" i="2"/>
  <c r="G775" i="2"/>
  <c r="H775" i="2"/>
  <c r="I775" i="2"/>
  <c r="F776" i="2"/>
  <c r="G776" i="2"/>
  <c r="H776" i="2"/>
  <c r="I776" i="2"/>
  <c r="F777" i="2"/>
  <c r="G777" i="2"/>
  <c r="H777" i="2"/>
  <c r="I777" i="2"/>
  <c r="F778" i="2"/>
  <c r="G778" i="2"/>
  <c r="H778" i="2"/>
  <c r="I778" i="2"/>
  <c r="F779" i="2"/>
  <c r="G779" i="2"/>
  <c r="H779" i="2"/>
  <c r="I779" i="2"/>
  <c r="F780" i="2"/>
  <c r="G780" i="2"/>
  <c r="H780" i="2"/>
  <c r="I780" i="2"/>
  <c r="F781" i="2"/>
  <c r="G781" i="2"/>
  <c r="H781" i="2"/>
  <c r="I781" i="2"/>
  <c r="F782" i="2"/>
  <c r="G782" i="2"/>
  <c r="H782" i="2"/>
  <c r="I782" i="2"/>
  <c r="F783" i="2"/>
  <c r="G783" i="2"/>
  <c r="H783" i="2"/>
  <c r="I783" i="2"/>
  <c r="F784" i="2"/>
  <c r="G784" i="2"/>
  <c r="H784" i="2"/>
  <c r="I784" i="2"/>
  <c r="F785" i="2"/>
  <c r="G785" i="2"/>
  <c r="H785" i="2"/>
  <c r="I785" i="2"/>
  <c r="F786" i="2"/>
  <c r="G786" i="2"/>
  <c r="H786" i="2"/>
  <c r="I786" i="2"/>
  <c r="F787" i="2"/>
  <c r="G787" i="2"/>
  <c r="H787" i="2"/>
  <c r="I787" i="2"/>
  <c r="F788" i="2"/>
  <c r="G788" i="2"/>
  <c r="H788" i="2"/>
  <c r="I788" i="2"/>
  <c r="F789" i="2"/>
  <c r="G789" i="2"/>
  <c r="H789" i="2"/>
  <c r="I789" i="2"/>
  <c r="F790" i="2"/>
  <c r="G790" i="2"/>
  <c r="H790" i="2"/>
  <c r="I790" i="2"/>
  <c r="F791" i="2"/>
  <c r="G791" i="2"/>
  <c r="H791" i="2"/>
  <c r="I791" i="2"/>
  <c r="F792" i="2"/>
  <c r="G792" i="2"/>
  <c r="H792" i="2"/>
  <c r="I792" i="2"/>
  <c r="F793" i="2"/>
  <c r="G793" i="2"/>
  <c r="H793" i="2"/>
  <c r="I793" i="2"/>
  <c r="F794" i="2"/>
  <c r="G794" i="2"/>
  <c r="H794" i="2"/>
  <c r="I794" i="2"/>
  <c r="F795" i="2"/>
  <c r="G795" i="2"/>
  <c r="H795" i="2"/>
  <c r="I795" i="2"/>
  <c r="F796" i="2"/>
  <c r="G796" i="2"/>
  <c r="H796" i="2"/>
  <c r="I796" i="2"/>
  <c r="F797" i="2"/>
  <c r="G797" i="2"/>
  <c r="H797" i="2"/>
  <c r="I797" i="2"/>
  <c r="F798" i="2"/>
  <c r="G798" i="2"/>
  <c r="H798" i="2"/>
  <c r="I798" i="2"/>
  <c r="F799" i="2"/>
  <c r="G799" i="2"/>
  <c r="H799" i="2"/>
  <c r="I799" i="2"/>
  <c r="F800" i="2"/>
  <c r="G800" i="2"/>
  <c r="H800" i="2"/>
  <c r="I800" i="2"/>
  <c r="F801" i="2"/>
  <c r="G801" i="2"/>
  <c r="H801" i="2"/>
  <c r="I801" i="2"/>
  <c r="F802" i="2"/>
  <c r="G802" i="2"/>
  <c r="H802" i="2"/>
  <c r="I802" i="2"/>
  <c r="F803" i="2"/>
  <c r="G803" i="2"/>
  <c r="H803" i="2"/>
  <c r="I803" i="2"/>
  <c r="F804" i="2"/>
  <c r="G804" i="2"/>
  <c r="H804" i="2"/>
  <c r="I804" i="2"/>
  <c r="F805" i="2"/>
  <c r="G805" i="2"/>
  <c r="H805" i="2"/>
  <c r="I805" i="2"/>
  <c r="F806" i="2"/>
  <c r="G806" i="2"/>
  <c r="H806" i="2"/>
  <c r="I806" i="2"/>
  <c r="F807" i="2"/>
  <c r="G807" i="2"/>
  <c r="H807" i="2"/>
  <c r="I807" i="2"/>
  <c r="F808" i="2"/>
  <c r="G808" i="2"/>
  <c r="H808" i="2"/>
  <c r="I808" i="2"/>
  <c r="F809" i="2"/>
  <c r="G809" i="2"/>
  <c r="H809" i="2"/>
  <c r="I809" i="2"/>
  <c r="F810" i="2"/>
  <c r="G810" i="2"/>
  <c r="H810" i="2"/>
  <c r="I810" i="2"/>
  <c r="F811" i="2"/>
  <c r="G811" i="2"/>
  <c r="H811" i="2"/>
  <c r="I811" i="2"/>
  <c r="F812" i="2"/>
  <c r="G812" i="2"/>
  <c r="H812" i="2"/>
  <c r="I812" i="2"/>
  <c r="F813" i="2"/>
  <c r="G813" i="2"/>
  <c r="H813" i="2"/>
  <c r="I813" i="2"/>
  <c r="F814" i="2"/>
  <c r="G814" i="2"/>
  <c r="H814" i="2"/>
  <c r="I814" i="2"/>
  <c r="F815" i="2"/>
  <c r="G815" i="2"/>
  <c r="H815" i="2"/>
  <c r="I815" i="2"/>
  <c r="F816" i="2"/>
  <c r="G816" i="2"/>
  <c r="H816" i="2"/>
  <c r="I816" i="2"/>
  <c r="F817" i="2"/>
  <c r="G817" i="2"/>
  <c r="H817" i="2"/>
  <c r="I817" i="2"/>
  <c r="F818" i="2"/>
  <c r="G818" i="2"/>
  <c r="H818" i="2"/>
  <c r="I818" i="2"/>
  <c r="F819" i="2"/>
  <c r="G819" i="2"/>
  <c r="H819" i="2"/>
  <c r="I819" i="2"/>
  <c r="F820" i="2"/>
  <c r="G820" i="2"/>
  <c r="H820" i="2"/>
  <c r="I820" i="2"/>
  <c r="F821" i="2"/>
  <c r="G821" i="2"/>
  <c r="H821" i="2"/>
  <c r="I821" i="2"/>
  <c r="F347" i="2"/>
  <c r="G347" i="2"/>
  <c r="H347" i="2"/>
  <c r="I347" i="2"/>
  <c r="F348" i="2"/>
  <c r="G348" i="2"/>
  <c r="H348" i="2"/>
  <c r="I348" i="2"/>
  <c r="F349" i="2"/>
  <c r="G349" i="2"/>
  <c r="H349" i="2"/>
  <c r="I349" i="2"/>
  <c r="F350" i="2"/>
  <c r="G350" i="2"/>
  <c r="H350" i="2"/>
  <c r="I350" i="2"/>
  <c r="F351" i="2"/>
  <c r="G351" i="2"/>
  <c r="H351" i="2"/>
  <c r="I351" i="2"/>
  <c r="F352" i="2"/>
  <c r="G352" i="2"/>
  <c r="H352" i="2"/>
  <c r="I352" i="2"/>
  <c r="F353" i="2"/>
  <c r="G353" i="2"/>
  <c r="H353" i="2"/>
  <c r="I353" i="2"/>
  <c r="F354" i="2"/>
  <c r="G354" i="2"/>
  <c r="H354" i="2"/>
  <c r="I354" i="2"/>
  <c r="F355" i="2"/>
  <c r="G355" i="2"/>
  <c r="H355" i="2"/>
  <c r="I355" i="2"/>
  <c r="F356" i="2"/>
  <c r="G356" i="2"/>
  <c r="H356" i="2"/>
  <c r="I356" i="2"/>
  <c r="F357" i="2"/>
  <c r="G357" i="2"/>
  <c r="H357" i="2"/>
  <c r="I357" i="2"/>
  <c r="F358" i="2"/>
  <c r="G358" i="2"/>
  <c r="H358" i="2"/>
  <c r="I358" i="2"/>
  <c r="F359" i="2"/>
  <c r="G359" i="2"/>
  <c r="H359" i="2"/>
  <c r="I359" i="2"/>
  <c r="F360" i="2"/>
  <c r="G360" i="2"/>
  <c r="H360" i="2"/>
  <c r="I360" i="2"/>
  <c r="F361" i="2"/>
  <c r="G361" i="2"/>
  <c r="H361" i="2"/>
  <c r="I361" i="2"/>
  <c r="F362" i="2"/>
  <c r="G362" i="2"/>
  <c r="H362" i="2"/>
  <c r="I362" i="2"/>
  <c r="F363" i="2"/>
  <c r="G363" i="2"/>
  <c r="H363" i="2"/>
  <c r="I363" i="2"/>
  <c r="F364" i="2"/>
  <c r="G364" i="2"/>
  <c r="H364" i="2"/>
  <c r="I364" i="2"/>
  <c r="F365" i="2"/>
  <c r="G365" i="2"/>
  <c r="H365" i="2"/>
  <c r="I365" i="2"/>
  <c r="F366" i="2"/>
  <c r="G366" i="2"/>
  <c r="H366" i="2"/>
  <c r="I366" i="2"/>
  <c r="F367" i="2"/>
  <c r="G367" i="2"/>
  <c r="H367" i="2"/>
  <c r="I367" i="2"/>
  <c r="F368" i="2"/>
  <c r="G368" i="2"/>
  <c r="H368" i="2"/>
  <c r="I368" i="2"/>
  <c r="F369" i="2"/>
  <c r="G369" i="2"/>
  <c r="H369" i="2"/>
  <c r="I369" i="2"/>
  <c r="F370" i="2"/>
  <c r="G370" i="2"/>
  <c r="H370" i="2"/>
  <c r="I370" i="2"/>
  <c r="F371" i="2"/>
  <c r="G371" i="2"/>
  <c r="H371" i="2"/>
  <c r="I371" i="2"/>
  <c r="F372" i="2"/>
  <c r="G372" i="2"/>
  <c r="H372" i="2"/>
  <c r="I372" i="2"/>
  <c r="F373" i="2"/>
  <c r="G373" i="2"/>
  <c r="H373" i="2"/>
  <c r="I373" i="2"/>
  <c r="F374" i="2"/>
  <c r="G374" i="2"/>
  <c r="H374" i="2"/>
  <c r="I374" i="2"/>
  <c r="F375" i="2"/>
  <c r="G375" i="2"/>
  <c r="H375" i="2"/>
  <c r="I375" i="2"/>
  <c r="F376" i="2"/>
  <c r="G376" i="2"/>
  <c r="H376" i="2"/>
  <c r="I376" i="2"/>
  <c r="F377" i="2"/>
  <c r="G377" i="2"/>
  <c r="H377" i="2"/>
  <c r="I377" i="2"/>
  <c r="F378" i="2"/>
  <c r="G378" i="2"/>
  <c r="H378" i="2"/>
  <c r="I378" i="2"/>
  <c r="F379" i="2"/>
  <c r="G379" i="2"/>
  <c r="H379" i="2"/>
  <c r="I379" i="2"/>
  <c r="F380" i="2"/>
  <c r="G380" i="2"/>
  <c r="H380" i="2"/>
  <c r="I380" i="2"/>
  <c r="F381" i="2"/>
  <c r="G381" i="2"/>
  <c r="H381" i="2"/>
  <c r="I381" i="2"/>
  <c r="F382" i="2"/>
  <c r="G382" i="2"/>
  <c r="H382" i="2"/>
  <c r="I382" i="2"/>
  <c r="F383" i="2"/>
  <c r="G383" i="2"/>
  <c r="H383" i="2"/>
  <c r="I383" i="2"/>
  <c r="F384" i="2"/>
  <c r="G384" i="2"/>
  <c r="H384" i="2"/>
  <c r="I384" i="2"/>
  <c r="F385" i="2"/>
  <c r="G385" i="2"/>
  <c r="H385" i="2"/>
  <c r="I385" i="2"/>
  <c r="F386" i="2"/>
  <c r="G386" i="2"/>
  <c r="H386" i="2"/>
  <c r="I386" i="2"/>
  <c r="F387" i="2"/>
  <c r="G387" i="2"/>
  <c r="H387" i="2"/>
  <c r="I387" i="2"/>
  <c r="F388" i="2"/>
  <c r="G388" i="2"/>
  <c r="H388" i="2"/>
  <c r="I388" i="2"/>
  <c r="F389" i="2"/>
  <c r="G389" i="2"/>
  <c r="H389" i="2"/>
  <c r="I389" i="2"/>
  <c r="F390" i="2"/>
  <c r="G390" i="2"/>
  <c r="H390" i="2"/>
  <c r="I390" i="2"/>
  <c r="F391" i="2"/>
  <c r="G391" i="2"/>
  <c r="H391" i="2"/>
  <c r="I391" i="2"/>
  <c r="F392" i="2"/>
  <c r="G392" i="2"/>
  <c r="H392" i="2"/>
  <c r="I392" i="2"/>
  <c r="F393" i="2"/>
  <c r="G393" i="2"/>
  <c r="H393" i="2"/>
  <c r="I393" i="2"/>
  <c r="F394" i="2"/>
  <c r="G394" i="2"/>
  <c r="H394" i="2"/>
  <c r="I394" i="2"/>
  <c r="F395" i="2"/>
  <c r="G395" i="2"/>
  <c r="H395" i="2"/>
  <c r="I395" i="2"/>
  <c r="F396" i="2"/>
  <c r="G396" i="2"/>
  <c r="H396" i="2"/>
  <c r="I396" i="2"/>
  <c r="F397" i="2"/>
  <c r="G397" i="2"/>
  <c r="H397" i="2"/>
  <c r="I397" i="2"/>
  <c r="F398" i="2"/>
  <c r="G398" i="2"/>
  <c r="H398" i="2"/>
  <c r="I398" i="2"/>
  <c r="F399" i="2"/>
  <c r="G399" i="2"/>
  <c r="H399" i="2"/>
  <c r="I399" i="2"/>
  <c r="F400" i="2"/>
  <c r="G400" i="2"/>
  <c r="H400" i="2"/>
  <c r="I400" i="2"/>
  <c r="F401" i="2"/>
  <c r="G401" i="2"/>
  <c r="H401" i="2"/>
  <c r="I401" i="2"/>
  <c r="F402" i="2"/>
  <c r="G402" i="2"/>
  <c r="H402" i="2"/>
  <c r="I402" i="2"/>
  <c r="F403" i="2"/>
  <c r="G403" i="2"/>
  <c r="H403" i="2"/>
  <c r="I403" i="2"/>
  <c r="F404" i="2"/>
  <c r="G404" i="2"/>
  <c r="H404" i="2"/>
  <c r="I404" i="2"/>
  <c r="F405" i="2"/>
  <c r="G405" i="2"/>
  <c r="H405" i="2"/>
  <c r="I405" i="2"/>
  <c r="F406" i="2"/>
  <c r="G406" i="2"/>
  <c r="H406" i="2"/>
  <c r="I406" i="2"/>
  <c r="F407" i="2"/>
  <c r="G407" i="2"/>
  <c r="H407" i="2"/>
  <c r="I407" i="2"/>
  <c r="F408" i="2"/>
  <c r="G408" i="2"/>
  <c r="H408" i="2"/>
  <c r="I408" i="2"/>
  <c r="F409" i="2"/>
  <c r="G409" i="2"/>
  <c r="H409" i="2"/>
  <c r="I409" i="2"/>
  <c r="F410" i="2"/>
  <c r="G410" i="2"/>
  <c r="H410" i="2"/>
  <c r="I410" i="2"/>
  <c r="F411" i="2"/>
  <c r="G411" i="2"/>
  <c r="H411" i="2"/>
  <c r="I411" i="2"/>
  <c r="F412" i="2"/>
  <c r="G412" i="2"/>
  <c r="H412" i="2"/>
  <c r="I412" i="2"/>
  <c r="F413" i="2"/>
  <c r="G413" i="2"/>
  <c r="H413" i="2"/>
  <c r="I413" i="2"/>
  <c r="F414" i="2"/>
  <c r="G414" i="2"/>
  <c r="H414" i="2"/>
  <c r="I414" i="2"/>
  <c r="F415" i="2"/>
  <c r="G415" i="2"/>
  <c r="H415" i="2"/>
  <c r="I415" i="2"/>
  <c r="F416" i="2"/>
  <c r="G416" i="2"/>
  <c r="H416" i="2"/>
  <c r="I416" i="2"/>
  <c r="F417" i="2"/>
  <c r="G417" i="2"/>
  <c r="H417" i="2"/>
  <c r="I417" i="2"/>
  <c r="F418" i="2"/>
  <c r="G418" i="2"/>
  <c r="H418" i="2"/>
  <c r="I418" i="2"/>
  <c r="F419" i="2"/>
  <c r="G419" i="2"/>
  <c r="H419" i="2"/>
  <c r="I419" i="2"/>
  <c r="F420" i="2"/>
  <c r="G420" i="2"/>
  <c r="H420" i="2"/>
  <c r="I420" i="2"/>
  <c r="F421" i="2"/>
  <c r="G421" i="2"/>
  <c r="H421" i="2"/>
  <c r="I421" i="2"/>
  <c r="F422" i="2"/>
  <c r="G422" i="2"/>
  <c r="H422" i="2"/>
  <c r="I422" i="2"/>
  <c r="F423" i="2"/>
  <c r="G423" i="2"/>
  <c r="H423" i="2"/>
  <c r="I423" i="2"/>
  <c r="F424" i="2"/>
  <c r="G424" i="2"/>
  <c r="H424" i="2"/>
  <c r="I424" i="2"/>
  <c r="F425" i="2"/>
  <c r="G425" i="2"/>
  <c r="H425" i="2"/>
  <c r="I425" i="2"/>
  <c r="F426" i="2"/>
  <c r="G426" i="2"/>
  <c r="H426" i="2"/>
  <c r="I426" i="2"/>
  <c r="F427" i="2"/>
  <c r="G427" i="2"/>
  <c r="H427" i="2"/>
  <c r="I427" i="2"/>
  <c r="F428" i="2"/>
  <c r="G428" i="2"/>
  <c r="H428" i="2"/>
  <c r="I428" i="2"/>
  <c r="F429" i="2"/>
  <c r="G429" i="2"/>
  <c r="H429" i="2"/>
  <c r="I429" i="2"/>
  <c r="F430" i="2"/>
  <c r="G430" i="2"/>
  <c r="H430" i="2"/>
  <c r="I430" i="2"/>
  <c r="F431" i="2"/>
  <c r="G431" i="2"/>
  <c r="H431" i="2"/>
  <c r="I431" i="2"/>
  <c r="F432" i="2"/>
  <c r="G432" i="2"/>
  <c r="H432" i="2"/>
  <c r="I432" i="2"/>
  <c r="F433" i="2"/>
  <c r="G433" i="2"/>
  <c r="H433" i="2"/>
  <c r="I433" i="2"/>
  <c r="F434" i="2"/>
  <c r="G434" i="2"/>
  <c r="H434" i="2"/>
  <c r="I434" i="2"/>
  <c r="F435" i="2"/>
  <c r="G435" i="2"/>
  <c r="H435" i="2"/>
  <c r="I435" i="2"/>
  <c r="F436" i="2"/>
  <c r="G436" i="2"/>
  <c r="H436" i="2"/>
  <c r="I436" i="2"/>
  <c r="F437" i="2"/>
  <c r="G437" i="2"/>
  <c r="H437" i="2"/>
  <c r="I437" i="2"/>
  <c r="F438" i="2"/>
  <c r="G438" i="2"/>
  <c r="H438" i="2"/>
  <c r="I438" i="2"/>
  <c r="F439" i="2"/>
  <c r="G439" i="2"/>
  <c r="H439" i="2"/>
  <c r="I439" i="2"/>
  <c r="F440" i="2"/>
  <c r="G440" i="2"/>
  <c r="H440" i="2"/>
  <c r="I440" i="2"/>
  <c r="F441" i="2"/>
  <c r="G441" i="2"/>
  <c r="H441" i="2"/>
  <c r="I441" i="2"/>
  <c r="F442" i="2"/>
  <c r="G442" i="2"/>
  <c r="H442" i="2"/>
  <c r="I442" i="2"/>
  <c r="F443" i="2"/>
  <c r="G443" i="2"/>
  <c r="H443" i="2"/>
  <c r="I443" i="2"/>
  <c r="F444" i="2"/>
  <c r="G444" i="2"/>
  <c r="H444" i="2"/>
  <c r="I444" i="2"/>
  <c r="F445" i="2"/>
  <c r="G445" i="2"/>
  <c r="H445" i="2"/>
  <c r="I445" i="2"/>
  <c r="F446" i="2"/>
  <c r="G446" i="2"/>
  <c r="H446" i="2"/>
  <c r="I446" i="2"/>
  <c r="F447" i="2"/>
  <c r="G447" i="2"/>
  <c r="H447" i="2"/>
  <c r="I447" i="2"/>
  <c r="F448" i="2"/>
  <c r="G448" i="2"/>
  <c r="H448" i="2"/>
  <c r="I448" i="2"/>
  <c r="F449" i="2"/>
  <c r="G449" i="2"/>
  <c r="H449" i="2"/>
  <c r="I449" i="2"/>
  <c r="F450" i="2"/>
  <c r="G450" i="2"/>
  <c r="H450" i="2"/>
  <c r="I450" i="2"/>
  <c r="F451" i="2"/>
  <c r="G451" i="2"/>
  <c r="H451" i="2"/>
  <c r="I451" i="2"/>
  <c r="F452" i="2"/>
  <c r="G452" i="2"/>
  <c r="H452" i="2"/>
  <c r="I452" i="2"/>
  <c r="F453" i="2"/>
  <c r="G453" i="2"/>
  <c r="H453" i="2"/>
  <c r="I453" i="2"/>
  <c r="F454" i="2"/>
  <c r="G454" i="2"/>
  <c r="H454" i="2"/>
  <c r="I454" i="2"/>
  <c r="F455" i="2"/>
  <c r="G455" i="2"/>
  <c r="H455" i="2"/>
  <c r="I455" i="2"/>
  <c r="F456" i="2"/>
  <c r="G456" i="2"/>
  <c r="H456" i="2"/>
  <c r="I456" i="2"/>
  <c r="F457" i="2"/>
  <c r="G457" i="2"/>
  <c r="H457" i="2"/>
  <c r="I457" i="2"/>
  <c r="F458" i="2"/>
  <c r="G458" i="2"/>
  <c r="H458" i="2"/>
  <c r="I458" i="2"/>
  <c r="F459" i="2"/>
  <c r="G459" i="2"/>
  <c r="H459" i="2"/>
  <c r="I459" i="2"/>
  <c r="F460" i="2"/>
  <c r="G460" i="2"/>
  <c r="H460" i="2"/>
  <c r="I460" i="2"/>
  <c r="F461" i="2"/>
  <c r="G461" i="2"/>
  <c r="H461" i="2"/>
  <c r="I461" i="2"/>
  <c r="F462" i="2"/>
  <c r="G462" i="2"/>
  <c r="H462" i="2"/>
  <c r="I462" i="2"/>
  <c r="F463" i="2"/>
  <c r="G463" i="2"/>
  <c r="H463" i="2"/>
  <c r="I463" i="2"/>
  <c r="F464" i="2"/>
  <c r="G464" i="2"/>
  <c r="H464" i="2"/>
  <c r="I464" i="2"/>
  <c r="F465" i="2"/>
  <c r="G465" i="2"/>
  <c r="H465" i="2"/>
  <c r="I465" i="2"/>
  <c r="F466" i="2"/>
  <c r="G466" i="2"/>
  <c r="H466" i="2"/>
  <c r="I466" i="2"/>
  <c r="F467" i="2"/>
  <c r="G467" i="2"/>
  <c r="H467" i="2"/>
  <c r="I467" i="2"/>
  <c r="F468" i="2"/>
  <c r="G468" i="2"/>
  <c r="H468" i="2"/>
  <c r="I468" i="2"/>
  <c r="F469" i="2"/>
  <c r="G469" i="2"/>
  <c r="H469" i="2"/>
  <c r="I469" i="2"/>
  <c r="F470" i="2"/>
  <c r="G470" i="2"/>
  <c r="H470" i="2"/>
  <c r="I470" i="2"/>
  <c r="F471" i="2"/>
  <c r="G471" i="2"/>
  <c r="H471" i="2"/>
  <c r="I471" i="2"/>
  <c r="F472" i="2"/>
  <c r="G472" i="2"/>
  <c r="H472" i="2"/>
  <c r="I472" i="2"/>
  <c r="F473" i="2"/>
  <c r="G473" i="2"/>
  <c r="H473" i="2"/>
  <c r="I473" i="2"/>
  <c r="F474" i="2"/>
  <c r="G474" i="2"/>
  <c r="H474" i="2"/>
  <c r="I474" i="2"/>
  <c r="F475" i="2"/>
  <c r="G475" i="2"/>
  <c r="H475" i="2"/>
  <c r="I475" i="2"/>
  <c r="F476" i="2"/>
  <c r="G476" i="2"/>
  <c r="H476" i="2"/>
  <c r="I476" i="2"/>
  <c r="F477" i="2"/>
  <c r="G477" i="2"/>
  <c r="H477" i="2"/>
  <c r="I477" i="2"/>
  <c r="F478" i="2"/>
  <c r="G478" i="2"/>
  <c r="H478" i="2"/>
  <c r="I478" i="2"/>
  <c r="F479" i="2"/>
  <c r="G479" i="2"/>
  <c r="H479" i="2"/>
  <c r="I479" i="2"/>
  <c r="F480" i="2"/>
  <c r="G480" i="2"/>
  <c r="H480" i="2"/>
  <c r="I480" i="2"/>
  <c r="F481" i="2"/>
  <c r="G481" i="2"/>
  <c r="H481" i="2"/>
  <c r="I481" i="2"/>
  <c r="F482" i="2"/>
  <c r="G482" i="2"/>
  <c r="H482" i="2"/>
  <c r="I482" i="2"/>
  <c r="F483" i="2"/>
  <c r="G483" i="2"/>
  <c r="H483" i="2"/>
  <c r="I483" i="2"/>
  <c r="F484" i="2"/>
  <c r="G484" i="2"/>
  <c r="H484" i="2"/>
  <c r="I484" i="2"/>
  <c r="F485" i="2"/>
  <c r="G485" i="2"/>
  <c r="H485" i="2"/>
  <c r="I485" i="2"/>
  <c r="F486" i="2"/>
  <c r="G486" i="2"/>
  <c r="H486" i="2"/>
  <c r="I486" i="2"/>
  <c r="F487" i="2"/>
  <c r="G487" i="2"/>
  <c r="H487" i="2"/>
  <c r="I487" i="2"/>
  <c r="F488" i="2"/>
  <c r="G488" i="2"/>
  <c r="H488" i="2"/>
  <c r="I488" i="2"/>
  <c r="F489" i="2"/>
  <c r="G489" i="2"/>
  <c r="H489" i="2"/>
  <c r="I489" i="2"/>
  <c r="F490" i="2"/>
  <c r="G490" i="2"/>
  <c r="H490" i="2"/>
  <c r="I490" i="2"/>
  <c r="F491" i="2"/>
  <c r="G491" i="2"/>
  <c r="H491" i="2"/>
  <c r="I491" i="2"/>
  <c r="F492" i="2"/>
  <c r="G492" i="2"/>
  <c r="H492" i="2"/>
  <c r="I492" i="2"/>
  <c r="F493" i="2"/>
  <c r="G493" i="2"/>
  <c r="H493" i="2"/>
  <c r="I493" i="2"/>
  <c r="F494" i="2"/>
  <c r="G494" i="2"/>
  <c r="H494" i="2"/>
  <c r="I494" i="2"/>
  <c r="F495" i="2"/>
  <c r="G495" i="2"/>
  <c r="H495" i="2"/>
  <c r="I495" i="2"/>
  <c r="F496" i="2"/>
  <c r="G496" i="2"/>
  <c r="H496" i="2"/>
  <c r="I496" i="2"/>
  <c r="F497" i="2"/>
  <c r="G497" i="2"/>
  <c r="H497" i="2"/>
  <c r="I497" i="2"/>
  <c r="F498" i="2"/>
  <c r="G498" i="2"/>
  <c r="H498" i="2"/>
  <c r="I498" i="2"/>
  <c r="F499" i="2"/>
  <c r="G499" i="2"/>
  <c r="H499" i="2"/>
  <c r="I499" i="2"/>
  <c r="F500" i="2"/>
  <c r="G500" i="2"/>
  <c r="H500" i="2"/>
  <c r="I500" i="2"/>
  <c r="F501" i="2"/>
  <c r="G501" i="2"/>
  <c r="H501" i="2"/>
  <c r="I501" i="2"/>
  <c r="F502" i="2"/>
  <c r="G502" i="2"/>
  <c r="H502" i="2"/>
  <c r="I502" i="2"/>
  <c r="F503" i="2"/>
  <c r="G503" i="2"/>
  <c r="H503" i="2"/>
  <c r="I503" i="2"/>
  <c r="F504" i="2"/>
  <c r="G504" i="2"/>
  <c r="H504" i="2"/>
  <c r="I504" i="2"/>
  <c r="F505" i="2"/>
  <c r="G505" i="2"/>
  <c r="H505" i="2"/>
  <c r="I505" i="2"/>
  <c r="F506" i="2"/>
  <c r="G506" i="2"/>
  <c r="H506" i="2"/>
  <c r="I506" i="2"/>
  <c r="F507" i="2"/>
  <c r="G507" i="2"/>
  <c r="H507" i="2"/>
  <c r="I507" i="2"/>
  <c r="F508" i="2"/>
  <c r="G508" i="2"/>
  <c r="H508" i="2"/>
  <c r="I508" i="2"/>
  <c r="F509" i="2"/>
  <c r="G509" i="2"/>
  <c r="H509" i="2"/>
  <c r="I509" i="2"/>
  <c r="F510" i="2"/>
  <c r="G510" i="2"/>
  <c r="H510" i="2"/>
  <c r="I510" i="2"/>
  <c r="F511" i="2"/>
  <c r="G511" i="2"/>
  <c r="H511" i="2"/>
  <c r="I511" i="2"/>
  <c r="F512" i="2"/>
  <c r="G512" i="2"/>
  <c r="H512" i="2"/>
  <c r="I512" i="2"/>
  <c r="F513" i="2"/>
  <c r="G513" i="2"/>
  <c r="H513" i="2"/>
  <c r="I513" i="2"/>
  <c r="F514" i="2"/>
  <c r="G514" i="2"/>
  <c r="H514" i="2"/>
  <c r="I514" i="2"/>
  <c r="F515" i="2"/>
  <c r="G515" i="2"/>
  <c r="H515" i="2"/>
  <c r="I515" i="2"/>
  <c r="F516" i="2"/>
  <c r="G516" i="2"/>
  <c r="H516" i="2"/>
  <c r="I516" i="2"/>
  <c r="F517" i="2"/>
  <c r="G517" i="2"/>
  <c r="H517" i="2"/>
  <c r="I517" i="2"/>
  <c r="F518" i="2"/>
  <c r="G518" i="2"/>
  <c r="H518" i="2"/>
  <c r="I518" i="2"/>
  <c r="F519" i="2"/>
  <c r="G519" i="2"/>
  <c r="H519" i="2"/>
  <c r="I519" i="2"/>
  <c r="F520" i="2"/>
  <c r="G520" i="2"/>
  <c r="H520" i="2"/>
  <c r="I520" i="2"/>
  <c r="F521" i="2"/>
  <c r="G521" i="2"/>
  <c r="H521" i="2"/>
  <c r="I521" i="2"/>
  <c r="F522" i="2"/>
  <c r="G522" i="2"/>
  <c r="H522" i="2"/>
  <c r="I522" i="2"/>
  <c r="F523" i="2"/>
  <c r="G523" i="2"/>
  <c r="H523" i="2"/>
  <c r="I523" i="2"/>
  <c r="F524" i="2"/>
  <c r="G524" i="2"/>
  <c r="H524" i="2"/>
  <c r="I524" i="2"/>
  <c r="F525" i="2"/>
  <c r="G525" i="2"/>
  <c r="H525" i="2"/>
  <c r="I525" i="2"/>
  <c r="F526" i="2"/>
  <c r="G526" i="2"/>
  <c r="H526" i="2"/>
  <c r="I526" i="2"/>
  <c r="F527" i="2"/>
  <c r="G527" i="2"/>
  <c r="H527" i="2"/>
  <c r="I527" i="2"/>
  <c r="F528" i="2"/>
  <c r="G528" i="2"/>
  <c r="H528" i="2"/>
  <c r="I528" i="2"/>
  <c r="F529" i="2"/>
  <c r="G529" i="2"/>
  <c r="H529" i="2"/>
  <c r="I529" i="2"/>
  <c r="F530" i="2"/>
  <c r="G530" i="2"/>
  <c r="H530" i="2"/>
  <c r="I530" i="2"/>
  <c r="F531" i="2"/>
  <c r="G531" i="2"/>
  <c r="H531" i="2"/>
  <c r="I531" i="2"/>
  <c r="F532" i="2"/>
  <c r="G532" i="2"/>
  <c r="H532" i="2"/>
  <c r="I532" i="2"/>
  <c r="F533" i="2"/>
  <c r="G533" i="2"/>
  <c r="H533" i="2"/>
  <c r="I533" i="2"/>
  <c r="F534" i="2"/>
  <c r="G534" i="2"/>
  <c r="H534" i="2"/>
  <c r="I534" i="2"/>
  <c r="F535" i="2"/>
  <c r="G535" i="2"/>
  <c r="H535" i="2"/>
  <c r="I535" i="2"/>
  <c r="F536" i="2"/>
  <c r="G536" i="2"/>
  <c r="H536" i="2"/>
  <c r="I536" i="2"/>
  <c r="F537" i="2"/>
  <c r="G537" i="2"/>
  <c r="H537" i="2"/>
  <c r="I537" i="2"/>
  <c r="F538" i="2"/>
  <c r="G538" i="2"/>
  <c r="H538" i="2"/>
  <c r="I538" i="2"/>
  <c r="F539" i="2"/>
  <c r="G539" i="2"/>
  <c r="H539" i="2"/>
  <c r="I539" i="2"/>
  <c r="F540" i="2"/>
  <c r="G540" i="2"/>
  <c r="H540" i="2"/>
  <c r="I540" i="2"/>
  <c r="F541" i="2"/>
  <c r="G541" i="2"/>
  <c r="H541" i="2"/>
  <c r="I541" i="2"/>
  <c r="F542" i="2"/>
  <c r="G542" i="2"/>
  <c r="H542" i="2"/>
  <c r="I542" i="2"/>
  <c r="F543" i="2"/>
  <c r="G543" i="2"/>
  <c r="H543" i="2"/>
  <c r="I543" i="2"/>
  <c r="F544" i="2"/>
  <c r="G544" i="2"/>
  <c r="H544" i="2"/>
  <c r="I544" i="2"/>
  <c r="F545" i="2"/>
  <c r="G545" i="2"/>
  <c r="H545" i="2"/>
  <c r="I545" i="2"/>
  <c r="F546" i="2"/>
  <c r="G546" i="2"/>
  <c r="H546" i="2"/>
  <c r="I546" i="2"/>
  <c r="F547" i="2"/>
  <c r="G547" i="2"/>
  <c r="H547" i="2"/>
  <c r="I547" i="2"/>
  <c r="F548" i="2"/>
  <c r="G548" i="2"/>
  <c r="H548" i="2"/>
  <c r="I548" i="2"/>
  <c r="F549" i="2"/>
  <c r="G549" i="2"/>
  <c r="H549" i="2"/>
  <c r="I549" i="2"/>
  <c r="F550" i="2"/>
  <c r="G550" i="2"/>
  <c r="H550" i="2"/>
  <c r="I550" i="2"/>
  <c r="F551" i="2"/>
  <c r="G551" i="2"/>
  <c r="H551" i="2"/>
  <c r="I551" i="2"/>
  <c r="F552" i="2"/>
  <c r="G552" i="2"/>
  <c r="H552" i="2"/>
  <c r="I552" i="2"/>
  <c r="F553" i="2"/>
  <c r="G553" i="2"/>
  <c r="H553" i="2"/>
  <c r="I553" i="2"/>
  <c r="F554" i="2"/>
  <c r="G554" i="2"/>
  <c r="H554" i="2"/>
  <c r="I554" i="2"/>
  <c r="F555" i="2"/>
  <c r="G555" i="2"/>
  <c r="H555" i="2"/>
  <c r="I555" i="2"/>
  <c r="F556" i="2"/>
  <c r="G556" i="2"/>
  <c r="H556" i="2"/>
  <c r="I556" i="2"/>
  <c r="F557" i="2"/>
  <c r="G557" i="2"/>
  <c r="H557" i="2"/>
  <c r="I557" i="2"/>
  <c r="F558" i="2"/>
  <c r="G558" i="2"/>
  <c r="H558" i="2"/>
  <c r="I558" i="2"/>
  <c r="F559" i="2"/>
  <c r="G559" i="2"/>
  <c r="H559" i="2"/>
  <c r="I559" i="2"/>
  <c r="F560" i="2"/>
  <c r="G560" i="2"/>
  <c r="H560" i="2"/>
  <c r="I560" i="2"/>
  <c r="F561" i="2"/>
  <c r="G561" i="2"/>
  <c r="H561" i="2"/>
  <c r="I561" i="2"/>
  <c r="F562" i="2"/>
  <c r="G562" i="2"/>
  <c r="H562" i="2"/>
  <c r="I562" i="2"/>
  <c r="F563" i="2"/>
  <c r="G563" i="2"/>
  <c r="H563" i="2"/>
  <c r="I563" i="2"/>
  <c r="F564" i="2"/>
  <c r="G564" i="2"/>
  <c r="H564" i="2"/>
  <c r="I564" i="2"/>
  <c r="F565" i="2"/>
  <c r="G565" i="2"/>
  <c r="H565" i="2"/>
  <c r="I565" i="2"/>
  <c r="F566" i="2"/>
  <c r="G566" i="2"/>
  <c r="H566" i="2"/>
  <c r="I566" i="2"/>
  <c r="F567" i="2"/>
  <c r="G567" i="2"/>
  <c r="H567" i="2"/>
  <c r="I567" i="2"/>
  <c r="F568" i="2"/>
  <c r="G568" i="2"/>
  <c r="H568" i="2"/>
  <c r="I568" i="2"/>
  <c r="F569" i="2"/>
  <c r="G569" i="2"/>
  <c r="H569" i="2"/>
  <c r="I569" i="2"/>
  <c r="F570" i="2"/>
  <c r="G570" i="2"/>
  <c r="H570" i="2"/>
  <c r="I570" i="2"/>
  <c r="F571" i="2"/>
  <c r="G571" i="2"/>
  <c r="H571" i="2"/>
  <c r="I571" i="2"/>
  <c r="F572" i="2"/>
  <c r="G572" i="2"/>
  <c r="H572" i="2"/>
  <c r="I572" i="2"/>
  <c r="F573" i="2"/>
  <c r="G573" i="2"/>
  <c r="H573" i="2"/>
  <c r="I573" i="2"/>
  <c r="F574" i="2"/>
  <c r="G574" i="2"/>
  <c r="H574" i="2"/>
  <c r="I574" i="2"/>
  <c r="F575" i="2"/>
  <c r="G575" i="2"/>
  <c r="H575" i="2"/>
  <c r="I575" i="2"/>
  <c r="F576" i="2"/>
  <c r="G576" i="2"/>
  <c r="H576" i="2"/>
  <c r="I576" i="2"/>
  <c r="F577" i="2"/>
  <c r="G577" i="2"/>
  <c r="H577" i="2"/>
  <c r="I577" i="2"/>
  <c r="F578" i="2"/>
  <c r="G578" i="2"/>
  <c r="H578" i="2"/>
  <c r="I578" i="2"/>
  <c r="F579" i="2"/>
  <c r="G579" i="2"/>
  <c r="H579" i="2"/>
  <c r="I579" i="2"/>
  <c r="F580" i="2"/>
  <c r="G580" i="2"/>
  <c r="H580" i="2"/>
  <c r="I580" i="2"/>
  <c r="F581" i="2"/>
  <c r="G581" i="2"/>
  <c r="H581" i="2"/>
  <c r="I581" i="2"/>
  <c r="F582" i="2"/>
  <c r="G582" i="2"/>
  <c r="H582" i="2"/>
  <c r="I582" i="2"/>
  <c r="F583" i="2"/>
  <c r="G583" i="2"/>
  <c r="H583" i="2"/>
  <c r="I583" i="2"/>
  <c r="F584" i="2"/>
  <c r="G584" i="2"/>
  <c r="H584" i="2"/>
  <c r="I584" i="2"/>
  <c r="F585" i="2"/>
  <c r="G585" i="2"/>
  <c r="H585" i="2"/>
  <c r="I585" i="2"/>
  <c r="F586" i="2"/>
  <c r="G586" i="2"/>
  <c r="H586" i="2"/>
  <c r="I586" i="2"/>
  <c r="F587" i="2"/>
  <c r="G587" i="2"/>
  <c r="H587" i="2"/>
  <c r="I587" i="2"/>
  <c r="F588" i="2"/>
  <c r="G588" i="2"/>
  <c r="H588" i="2"/>
  <c r="I588" i="2"/>
  <c r="F589" i="2"/>
  <c r="G589" i="2"/>
  <c r="H589" i="2"/>
  <c r="I589" i="2"/>
  <c r="F590" i="2"/>
  <c r="G590" i="2"/>
  <c r="H590" i="2"/>
  <c r="I590" i="2"/>
  <c r="F591" i="2"/>
  <c r="G591" i="2"/>
  <c r="H591" i="2"/>
  <c r="I591" i="2"/>
  <c r="F592" i="2"/>
  <c r="G592" i="2"/>
  <c r="H592" i="2"/>
  <c r="I592" i="2"/>
  <c r="F593" i="2"/>
  <c r="G593" i="2"/>
  <c r="H593" i="2"/>
  <c r="I593" i="2"/>
  <c r="F594" i="2"/>
  <c r="G594" i="2"/>
  <c r="H594" i="2"/>
  <c r="I594" i="2"/>
  <c r="F595" i="2"/>
  <c r="G595" i="2"/>
  <c r="H595" i="2"/>
  <c r="I595" i="2"/>
  <c r="F596" i="2"/>
  <c r="G596" i="2"/>
  <c r="H596" i="2"/>
  <c r="I596" i="2"/>
  <c r="F601" i="2"/>
  <c r="G601" i="2"/>
  <c r="H601" i="2"/>
  <c r="I601" i="2"/>
  <c r="F602" i="2"/>
  <c r="G602" i="2"/>
  <c r="H602" i="2"/>
  <c r="I602" i="2"/>
  <c r="F603" i="2"/>
  <c r="G603" i="2"/>
  <c r="H603" i="2"/>
  <c r="I603" i="2"/>
  <c r="F604" i="2"/>
  <c r="G604" i="2"/>
  <c r="H604" i="2"/>
  <c r="I604" i="2"/>
  <c r="F605" i="2"/>
  <c r="G605" i="2"/>
  <c r="H605" i="2"/>
  <c r="I605" i="2"/>
  <c r="F606" i="2"/>
  <c r="G606" i="2"/>
  <c r="H606" i="2"/>
  <c r="I606" i="2"/>
  <c r="F607" i="2"/>
  <c r="G607" i="2"/>
  <c r="H607" i="2"/>
  <c r="I607" i="2"/>
  <c r="F608" i="2"/>
  <c r="G608" i="2"/>
  <c r="H608" i="2"/>
  <c r="I608" i="2"/>
  <c r="F609" i="2"/>
  <c r="G609" i="2"/>
  <c r="H609" i="2"/>
  <c r="I609" i="2"/>
  <c r="F610" i="2"/>
  <c r="G610" i="2"/>
  <c r="H610" i="2"/>
  <c r="I610" i="2"/>
  <c r="F611" i="2"/>
  <c r="G611" i="2"/>
  <c r="H611" i="2"/>
  <c r="I611" i="2"/>
  <c r="F612" i="2"/>
  <c r="G612" i="2"/>
  <c r="H612" i="2"/>
  <c r="I612" i="2"/>
  <c r="F613" i="2"/>
  <c r="G613" i="2"/>
  <c r="H613" i="2"/>
  <c r="I613" i="2"/>
  <c r="F614" i="2"/>
  <c r="G614" i="2"/>
  <c r="H614" i="2"/>
  <c r="I614" i="2"/>
  <c r="F615" i="2"/>
  <c r="G615" i="2"/>
  <c r="H615" i="2"/>
  <c r="I615" i="2"/>
  <c r="F616" i="2"/>
  <c r="G616" i="2"/>
  <c r="H616" i="2"/>
  <c r="I616" i="2"/>
  <c r="F617" i="2"/>
  <c r="G617" i="2"/>
  <c r="H617" i="2"/>
  <c r="I617" i="2"/>
  <c r="F618" i="2"/>
  <c r="G618" i="2"/>
  <c r="H618" i="2"/>
  <c r="I618" i="2"/>
  <c r="F619" i="2"/>
  <c r="G619" i="2"/>
  <c r="H619" i="2"/>
  <c r="I619" i="2"/>
  <c r="F620" i="2"/>
  <c r="G620" i="2"/>
  <c r="H620" i="2"/>
  <c r="I620" i="2"/>
  <c r="F621" i="2"/>
  <c r="G621" i="2"/>
  <c r="H621" i="2"/>
  <c r="I621" i="2"/>
  <c r="F622" i="2"/>
  <c r="G622" i="2"/>
  <c r="H622" i="2"/>
  <c r="I622" i="2"/>
  <c r="F623" i="2"/>
  <c r="G623" i="2"/>
  <c r="H623" i="2"/>
  <c r="I623" i="2"/>
  <c r="F624" i="2"/>
  <c r="G624" i="2"/>
  <c r="H624" i="2"/>
  <c r="I624" i="2"/>
  <c r="F625" i="2"/>
  <c r="G625" i="2"/>
  <c r="H625" i="2"/>
  <c r="I625" i="2"/>
  <c r="F626" i="2"/>
  <c r="G626" i="2"/>
  <c r="H626" i="2"/>
  <c r="I626" i="2"/>
  <c r="F627" i="2"/>
  <c r="G627" i="2"/>
  <c r="H627" i="2"/>
  <c r="I627" i="2"/>
  <c r="F628" i="2"/>
  <c r="G628" i="2"/>
  <c r="H628" i="2"/>
  <c r="I628" i="2"/>
  <c r="F629" i="2"/>
  <c r="G629" i="2"/>
  <c r="H629" i="2"/>
  <c r="I629" i="2"/>
  <c r="F630" i="2"/>
  <c r="G630" i="2"/>
  <c r="H630" i="2"/>
  <c r="I630" i="2"/>
  <c r="F631" i="2"/>
  <c r="G631" i="2"/>
  <c r="H631" i="2"/>
  <c r="I631" i="2"/>
  <c r="F632" i="2"/>
  <c r="G632" i="2"/>
  <c r="H632" i="2"/>
  <c r="I632" i="2"/>
  <c r="F633" i="2"/>
  <c r="G633" i="2"/>
  <c r="H633" i="2"/>
  <c r="I633" i="2"/>
  <c r="F634" i="2"/>
  <c r="G634" i="2"/>
  <c r="H634" i="2"/>
  <c r="I634" i="2"/>
  <c r="F203" i="2"/>
  <c r="G203" i="2"/>
  <c r="H203" i="2"/>
  <c r="I203" i="2"/>
  <c r="F204" i="2"/>
  <c r="G204" i="2"/>
  <c r="H204" i="2"/>
  <c r="F205" i="2"/>
  <c r="G205" i="2"/>
  <c r="H205" i="2"/>
  <c r="I205" i="2"/>
  <c r="F206" i="2"/>
  <c r="G206" i="2"/>
  <c r="H206" i="2"/>
  <c r="I206" i="2"/>
  <c r="F207" i="2"/>
  <c r="G207" i="2"/>
  <c r="H207" i="2"/>
  <c r="I207" i="2"/>
  <c r="F208" i="2"/>
  <c r="G208" i="2"/>
  <c r="H208" i="2"/>
  <c r="I208" i="2"/>
  <c r="F209" i="2"/>
  <c r="G209" i="2"/>
  <c r="H209" i="2"/>
  <c r="I209" i="2"/>
  <c r="F210" i="2"/>
  <c r="G210" i="2"/>
  <c r="H210" i="2"/>
  <c r="F211" i="2"/>
  <c r="G211" i="2"/>
  <c r="H211" i="2"/>
  <c r="I211" i="2"/>
  <c r="F212" i="2"/>
  <c r="G212" i="2"/>
  <c r="H212" i="2"/>
  <c r="I212" i="2"/>
  <c r="F213" i="2"/>
  <c r="G213" i="2"/>
  <c r="H213" i="2"/>
  <c r="I213" i="2"/>
  <c r="F214" i="2"/>
  <c r="G214" i="2"/>
  <c r="H214" i="2"/>
  <c r="I214" i="2"/>
  <c r="F215" i="2"/>
  <c r="G215" i="2"/>
  <c r="H215" i="2"/>
  <c r="I215" i="2"/>
  <c r="F216" i="2"/>
  <c r="G216" i="2"/>
  <c r="H216" i="2"/>
  <c r="F217" i="2"/>
  <c r="G217" i="2"/>
  <c r="H217" i="2"/>
  <c r="I217" i="2"/>
  <c r="F218" i="2"/>
  <c r="G218" i="2"/>
  <c r="H218" i="2"/>
  <c r="I218" i="2"/>
  <c r="F219" i="2"/>
  <c r="G219" i="2"/>
  <c r="H219" i="2"/>
  <c r="I219" i="2"/>
  <c r="F220" i="2"/>
  <c r="G220" i="2"/>
  <c r="H220" i="2"/>
  <c r="I220" i="2"/>
  <c r="F221" i="2"/>
  <c r="G221" i="2"/>
  <c r="H221" i="2"/>
  <c r="I221" i="2"/>
  <c r="F222" i="2"/>
  <c r="G222" i="2"/>
  <c r="H222" i="2"/>
  <c r="F223" i="2"/>
  <c r="G223" i="2"/>
  <c r="H223" i="2"/>
  <c r="I223" i="2"/>
  <c r="F224" i="2"/>
  <c r="G224" i="2"/>
  <c r="H224" i="2"/>
  <c r="I224" i="2"/>
  <c r="F225" i="2"/>
  <c r="G225" i="2"/>
  <c r="H225" i="2"/>
  <c r="I225" i="2"/>
  <c r="F226" i="2"/>
  <c r="G226" i="2"/>
  <c r="H226" i="2"/>
  <c r="I226" i="2"/>
  <c r="F227" i="2"/>
  <c r="G227" i="2"/>
  <c r="H227" i="2"/>
  <c r="I227" i="2"/>
  <c r="F228" i="2"/>
  <c r="G228" i="2"/>
  <c r="H228" i="2"/>
  <c r="F229" i="2"/>
  <c r="G229" i="2"/>
  <c r="H229" i="2"/>
  <c r="I229" i="2"/>
  <c r="F230" i="2"/>
  <c r="G230" i="2"/>
  <c r="H230" i="2"/>
  <c r="I230" i="2"/>
  <c r="F231" i="2"/>
  <c r="G231" i="2"/>
  <c r="H231" i="2"/>
  <c r="I231" i="2"/>
  <c r="F232" i="2"/>
  <c r="G232" i="2"/>
  <c r="H232" i="2"/>
  <c r="I232" i="2"/>
  <c r="F233" i="2"/>
  <c r="G233" i="2"/>
  <c r="H233" i="2"/>
  <c r="I233" i="2"/>
  <c r="F234" i="2"/>
  <c r="G234" i="2"/>
  <c r="H234" i="2"/>
  <c r="F235" i="2"/>
  <c r="G235" i="2"/>
  <c r="H235" i="2"/>
  <c r="I235" i="2"/>
  <c r="F236" i="2"/>
  <c r="G236" i="2"/>
  <c r="H236" i="2"/>
  <c r="I236" i="2"/>
  <c r="F237" i="2"/>
  <c r="G237" i="2"/>
  <c r="H237" i="2"/>
  <c r="I237" i="2"/>
  <c r="F238" i="2"/>
  <c r="G238" i="2"/>
  <c r="H238" i="2"/>
  <c r="I238" i="2"/>
  <c r="F239" i="2"/>
  <c r="G239" i="2"/>
  <c r="H239" i="2"/>
  <c r="I239" i="2"/>
  <c r="F240" i="2"/>
  <c r="G240" i="2"/>
  <c r="H240" i="2"/>
  <c r="F241" i="2"/>
  <c r="G241" i="2"/>
  <c r="H241" i="2"/>
  <c r="I241" i="2"/>
  <c r="F242" i="2"/>
  <c r="G242" i="2"/>
  <c r="H242" i="2"/>
  <c r="I242" i="2"/>
  <c r="F243" i="2"/>
  <c r="G243" i="2"/>
  <c r="H243" i="2"/>
  <c r="I243" i="2"/>
  <c r="F244" i="2"/>
  <c r="G244" i="2"/>
  <c r="H244" i="2"/>
  <c r="I244" i="2"/>
  <c r="F245" i="2"/>
  <c r="G245" i="2"/>
  <c r="H245" i="2"/>
  <c r="I245" i="2"/>
  <c r="F246" i="2"/>
  <c r="G246" i="2"/>
  <c r="H246" i="2"/>
  <c r="F247" i="2"/>
  <c r="G247" i="2"/>
  <c r="H247" i="2"/>
  <c r="I247" i="2"/>
  <c r="F248" i="2"/>
  <c r="G248" i="2"/>
  <c r="H248" i="2"/>
  <c r="I248" i="2"/>
  <c r="F249" i="2"/>
  <c r="G249" i="2"/>
  <c r="H249" i="2"/>
  <c r="I249" i="2"/>
  <c r="F250" i="2"/>
  <c r="G250" i="2"/>
  <c r="H250" i="2"/>
  <c r="I250" i="2"/>
  <c r="F251" i="2"/>
  <c r="G251" i="2"/>
  <c r="H251" i="2"/>
  <c r="I251" i="2"/>
  <c r="F252" i="2"/>
  <c r="G252" i="2"/>
  <c r="H252" i="2"/>
  <c r="F253" i="2"/>
  <c r="G253" i="2"/>
  <c r="H253" i="2"/>
  <c r="I253" i="2"/>
  <c r="F254" i="2"/>
  <c r="G254" i="2"/>
  <c r="H254" i="2"/>
  <c r="I254" i="2"/>
  <c r="F255" i="2"/>
  <c r="G255" i="2"/>
  <c r="H255" i="2"/>
  <c r="I255" i="2"/>
  <c r="F256" i="2"/>
  <c r="G256" i="2"/>
  <c r="H256" i="2"/>
  <c r="I256" i="2"/>
  <c r="F257" i="2"/>
  <c r="G257" i="2"/>
  <c r="H257" i="2"/>
  <c r="I257" i="2"/>
  <c r="F258" i="2"/>
  <c r="G258" i="2"/>
  <c r="H258" i="2"/>
  <c r="F259" i="2"/>
  <c r="G259" i="2"/>
  <c r="H259" i="2"/>
  <c r="I259" i="2"/>
  <c r="F260" i="2"/>
  <c r="G260" i="2"/>
  <c r="H260" i="2"/>
  <c r="I260" i="2"/>
  <c r="F261" i="2"/>
  <c r="G261" i="2"/>
  <c r="H261" i="2"/>
  <c r="I261" i="2"/>
  <c r="F262" i="2"/>
  <c r="G262" i="2"/>
  <c r="H262" i="2"/>
  <c r="I262" i="2"/>
  <c r="F263" i="2"/>
  <c r="G263" i="2"/>
  <c r="H263" i="2"/>
  <c r="I263" i="2"/>
  <c r="F264" i="2"/>
  <c r="G264" i="2"/>
  <c r="H264" i="2"/>
  <c r="F265" i="2"/>
  <c r="G265" i="2"/>
  <c r="H265" i="2"/>
  <c r="I265" i="2"/>
  <c r="F266" i="2"/>
  <c r="G266" i="2"/>
  <c r="H266" i="2"/>
  <c r="I266" i="2"/>
  <c r="F267" i="2"/>
  <c r="G267" i="2"/>
  <c r="H267" i="2"/>
  <c r="I267" i="2"/>
  <c r="F268" i="2"/>
  <c r="G268" i="2"/>
  <c r="H268" i="2"/>
  <c r="I268" i="2"/>
  <c r="F269" i="2"/>
  <c r="G269" i="2"/>
  <c r="H269" i="2"/>
  <c r="I269" i="2"/>
  <c r="F270" i="2"/>
  <c r="G270" i="2"/>
  <c r="H270" i="2"/>
  <c r="F271" i="2"/>
  <c r="G271" i="2"/>
  <c r="H271" i="2"/>
  <c r="I271" i="2"/>
  <c r="F272" i="2"/>
  <c r="G272" i="2"/>
  <c r="H272" i="2"/>
  <c r="I272" i="2"/>
  <c r="F273" i="2"/>
  <c r="G273" i="2"/>
  <c r="H273" i="2"/>
  <c r="I273" i="2"/>
  <c r="F274" i="2"/>
  <c r="G274" i="2"/>
  <c r="H274" i="2"/>
  <c r="I274" i="2"/>
  <c r="F275" i="2"/>
  <c r="G275" i="2"/>
  <c r="H275" i="2"/>
  <c r="I275" i="2"/>
  <c r="F276" i="2"/>
  <c r="G276" i="2"/>
  <c r="H276" i="2"/>
  <c r="F277" i="2"/>
  <c r="G277" i="2"/>
  <c r="H277" i="2"/>
  <c r="I277" i="2"/>
  <c r="F278" i="2"/>
  <c r="G278" i="2"/>
  <c r="H278" i="2"/>
  <c r="I278" i="2"/>
  <c r="F279" i="2"/>
  <c r="G279" i="2"/>
  <c r="H279" i="2"/>
  <c r="I279" i="2"/>
  <c r="F280" i="2"/>
  <c r="G280" i="2"/>
  <c r="H280" i="2"/>
  <c r="I280" i="2"/>
  <c r="F281" i="2"/>
  <c r="G281" i="2"/>
  <c r="H281" i="2"/>
  <c r="I281" i="2"/>
  <c r="F282" i="2"/>
  <c r="G282" i="2"/>
  <c r="H282" i="2"/>
  <c r="F283" i="2"/>
  <c r="G283" i="2"/>
  <c r="H283" i="2"/>
  <c r="I283" i="2"/>
  <c r="F284" i="2"/>
  <c r="G284" i="2"/>
  <c r="H284" i="2"/>
  <c r="I284" i="2"/>
  <c r="F285" i="2"/>
  <c r="G285" i="2"/>
  <c r="H285" i="2"/>
  <c r="I285" i="2"/>
  <c r="F286" i="2"/>
  <c r="G286" i="2"/>
  <c r="H286" i="2"/>
  <c r="I286" i="2"/>
  <c r="F287" i="2"/>
  <c r="G287" i="2"/>
  <c r="H287" i="2"/>
  <c r="I287" i="2"/>
  <c r="F288" i="2"/>
  <c r="G288" i="2"/>
  <c r="H288" i="2"/>
  <c r="F289" i="2"/>
  <c r="G289" i="2"/>
  <c r="H289" i="2"/>
  <c r="I289" i="2"/>
  <c r="F290" i="2"/>
  <c r="G290" i="2"/>
  <c r="H290" i="2"/>
  <c r="I290" i="2"/>
  <c r="F291" i="2"/>
  <c r="G291" i="2"/>
  <c r="H291" i="2"/>
  <c r="I291" i="2"/>
  <c r="F292" i="2"/>
  <c r="G292" i="2"/>
  <c r="H292" i="2"/>
  <c r="I292" i="2"/>
  <c r="F293" i="2"/>
  <c r="G293" i="2"/>
  <c r="H293" i="2"/>
  <c r="I293" i="2"/>
  <c r="F294" i="2"/>
  <c r="G294" i="2"/>
  <c r="H294" i="2"/>
  <c r="F295" i="2"/>
  <c r="G295" i="2"/>
  <c r="H295" i="2"/>
  <c r="I295" i="2"/>
  <c r="F296" i="2"/>
  <c r="G296" i="2"/>
  <c r="H296" i="2"/>
  <c r="I296" i="2"/>
  <c r="F297" i="2"/>
  <c r="G297" i="2"/>
  <c r="H297" i="2"/>
  <c r="I297" i="2"/>
  <c r="F298" i="2"/>
  <c r="G298" i="2"/>
  <c r="H298" i="2"/>
  <c r="I298" i="2"/>
  <c r="F299" i="2"/>
  <c r="G299" i="2"/>
  <c r="H299" i="2"/>
  <c r="I299" i="2"/>
  <c r="F300" i="2"/>
  <c r="G300" i="2"/>
  <c r="H300" i="2"/>
  <c r="F301" i="2"/>
  <c r="G301" i="2"/>
  <c r="H301" i="2"/>
  <c r="I301" i="2"/>
  <c r="F302" i="2"/>
  <c r="G302" i="2"/>
  <c r="H302" i="2"/>
  <c r="I302" i="2"/>
  <c r="F303" i="2"/>
  <c r="G303" i="2"/>
  <c r="H303" i="2"/>
  <c r="I303" i="2"/>
  <c r="F304" i="2"/>
  <c r="G304" i="2"/>
  <c r="H304" i="2"/>
  <c r="I304" i="2"/>
  <c r="F305" i="2"/>
  <c r="G305" i="2"/>
  <c r="H305" i="2"/>
  <c r="I305" i="2"/>
  <c r="F306" i="2"/>
  <c r="G306" i="2"/>
  <c r="H306" i="2"/>
  <c r="F307" i="2"/>
  <c r="G307" i="2"/>
  <c r="H307" i="2"/>
  <c r="I307" i="2"/>
  <c r="F308" i="2"/>
  <c r="G308" i="2"/>
  <c r="H308" i="2"/>
  <c r="I308" i="2"/>
  <c r="F309" i="2"/>
  <c r="G309" i="2"/>
  <c r="H309" i="2"/>
  <c r="I309" i="2"/>
  <c r="F310" i="2"/>
  <c r="G310" i="2"/>
  <c r="H310" i="2"/>
  <c r="I310" i="2"/>
  <c r="F311" i="2"/>
  <c r="G311" i="2"/>
  <c r="H311" i="2"/>
  <c r="I311" i="2"/>
  <c r="F312" i="2"/>
  <c r="G312" i="2"/>
  <c r="H312" i="2"/>
  <c r="F313" i="2"/>
  <c r="G313" i="2"/>
  <c r="H313" i="2"/>
  <c r="I313" i="2"/>
  <c r="F314" i="2"/>
  <c r="G314" i="2"/>
  <c r="H314" i="2"/>
  <c r="I314" i="2"/>
  <c r="F315" i="2"/>
  <c r="G315" i="2"/>
  <c r="H315" i="2"/>
  <c r="I315" i="2"/>
  <c r="F316" i="2"/>
  <c r="G316" i="2"/>
  <c r="H316" i="2"/>
  <c r="I316" i="2"/>
  <c r="F317" i="2"/>
  <c r="G317" i="2"/>
  <c r="H317" i="2"/>
  <c r="I317" i="2"/>
  <c r="F318" i="2"/>
  <c r="G318" i="2"/>
  <c r="H318" i="2"/>
  <c r="F319" i="2"/>
  <c r="G319" i="2"/>
  <c r="H319" i="2"/>
  <c r="I319" i="2"/>
  <c r="F320" i="2"/>
  <c r="G320" i="2"/>
  <c r="H320" i="2"/>
  <c r="I320" i="2"/>
  <c r="F321" i="2"/>
  <c r="G321" i="2"/>
  <c r="H321" i="2"/>
  <c r="I321" i="2"/>
  <c r="F322" i="2"/>
  <c r="G322" i="2"/>
  <c r="H322" i="2"/>
  <c r="I322" i="2"/>
  <c r="F323" i="2"/>
  <c r="G323" i="2"/>
  <c r="H323" i="2"/>
  <c r="I323" i="2"/>
  <c r="F324" i="2"/>
  <c r="G324" i="2"/>
  <c r="H324" i="2"/>
  <c r="F325" i="2"/>
  <c r="G325" i="2"/>
  <c r="H325" i="2"/>
  <c r="I325" i="2"/>
  <c r="F326" i="2"/>
  <c r="G326" i="2"/>
  <c r="H326" i="2"/>
  <c r="I326" i="2"/>
  <c r="F327" i="2"/>
  <c r="G327" i="2"/>
  <c r="H327" i="2"/>
  <c r="I327" i="2"/>
  <c r="F328" i="2"/>
  <c r="G328" i="2"/>
  <c r="H328" i="2"/>
  <c r="I328" i="2"/>
  <c r="F329" i="2"/>
  <c r="G329" i="2"/>
  <c r="H329" i="2"/>
  <c r="I329" i="2"/>
  <c r="F330" i="2"/>
  <c r="G330" i="2"/>
  <c r="H330" i="2"/>
  <c r="F331" i="2"/>
  <c r="G331" i="2"/>
  <c r="H331" i="2"/>
  <c r="I331" i="2"/>
  <c r="F332" i="2"/>
  <c r="G332" i="2"/>
  <c r="H332" i="2"/>
  <c r="I332" i="2"/>
  <c r="F333" i="2"/>
  <c r="G333" i="2"/>
  <c r="H333" i="2"/>
  <c r="I333" i="2"/>
  <c r="F334" i="2"/>
  <c r="G334" i="2"/>
  <c r="H334" i="2"/>
  <c r="I334" i="2"/>
  <c r="F335" i="2"/>
  <c r="G335" i="2"/>
  <c r="H335" i="2"/>
  <c r="I335" i="2"/>
  <c r="F336" i="2"/>
  <c r="G336" i="2"/>
  <c r="H336" i="2"/>
  <c r="F337" i="2"/>
  <c r="G337" i="2"/>
  <c r="H337" i="2"/>
  <c r="I337" i="2"/>
  <c r="F338" i="2"/>
  <c r="G338" i="2"/>
  <c r="H338" i="2"/>
  <c r="I338" i="2"/>
  <c r="F339" i="2"/>
  <c r="G339" i="2"/>
  <c r="H339" i="2"/>
  <c r="I339" i="2"/>
  <c r="F340" i="2"/>
  <c r="G340" i="2"/>
  <c r="H340" i="2"/>
  <c r="I340" i="2"/>
  <c r="F341" i="2"/>
  <c r="G341" i="2"/>
  <c r="H341" i="2"/>
  <c r="I341" i="2"/>
  <c r="F342" i="2"/>
  <c r="G342" i="2"/>
  <c r="H342" i="2"/>
  <c r="F343" i="2"/>
  <c r="G343" i="2"/>
  <c r="H343" i="2"/>
  <c r="I343" i="2"/>
  <c r="F344" i="2"/>
  <c r="G344" i="2"/>
  <c r="H344" i="2"/>
  <c r="I344" i="2"/>
  <c r="F345" i="2"/>
  <c r="G345" i="2"/>
  <c r="H345" i="2"/>
  <c r="I345" i="2"/>
  <c r="F346" i="2"/>
  <c r="G346" i="2"/>
  <c r="H346" i="2"/>
  <c r="I346" i="2"/>
  <c r="L634" i="2" l="1"/>
  <c r="L633" i="2"/>
  <c r="L632" i="2"/>
  <c r="L631" i="2"/>
  <c r="L630" i="2"/>
  <c r="L629" i="2"/>
  <c r="L628" i="2"/>
  <c r="L627" i="2"/>
  <c r="L626" i="2"/>
  <c r="L625" i="2"/>
  <c r="L624" i="2"/>
  <c r="L623" i="2"/>
  <c r="L622" i="2"/>
  <c r="L621" i="2"/>
  <c r="L620" i="2"/>
  <c r="L619" i="2"/>
  <c r="L618" i="2"/>
  <c r="L617" i="2"/>
  <c r="L616" i="2"/>
  <c r="L615" i="2"/>
  <c r="L614" i="2"/>
  <c r="AF598" i="2"/>
  <c r="AE598" i="2"/>
  <c r="AD598" i="2"/>
  <c r="AC598" i="2"/>
  <c r="AB598" i="2"/>
  <c r="AA598" i="2"/>
  <c r="Z598" i="2"/>
  <c r="L775" i="2"/>
  <c r="L776" i="2"/>
  <c r="L778" i="2"/>
  <c r="L779" i="2"/>
  <c r="L781" i="2"/>
  <c r="L782" i="2"/>
  <c r="L784" i="2"/>
  <c r="L785" i="2"/>
  <c r="L787" i="2"/>
  <c r="L788" i="2"/>
  <c r="L790" i="2"/>
  <c r="L791" i="2"/>
  <c r="L793" i="2"/>
  <c r="L794" i="2"/>
  <c r="L796" i="2"/>
  <c r="L797" i="2"/>
  <c r="L799" i="2"/>
  <c r="L800" i="2"/>
  <c r="L802" i="2"/>
  <c r="L803" i="2"/>
  <c r="L805" i="2"/>
  <c r="L806" i="2"/>
  <c r="L808" i="2"/>
  <c r="L809" i="2"/>
  <c r="L811" i="2"/>
  <c r="L812" i="2"/>
  <c r="L814" i="2"/>
  <c r="L815" i="2"/>
  <c r="L817" i="2"/>
  <c r="L818" i="2"/>
  <c r="L820" i="2"/>
  <c r="L821" i="2"/>
  <c r="Z779" i="2"/>
  <c r="AA779" i="2"/>
  <c r="AB779" i="2"/>
  <c r="AC779" i="2"/>
  <c r="AD779" i="2"/>
  <c r="AE779" i="2"/>
  <c r="AF779" i="2"/>
  <c r="Z780" i="2"/>
  <c r="AA780" i="2"/>
  <c r="AB780" i="2"/>
  <c r="AC780" i="2"/>
  <c r="AD780" i="2"/>
  <c r="AE780" i="2"/>
  <c r="AF780" i="2"/>
  <c r="Z781" i="2"/>
  <c r="AA781" i="2"/>
  <c r="AB781" i="2"/>
  <c r="AC781" i="2"/>
  <c r="AD781" i="2"/>
  <c r="AE781" i="2"/>
  <c r="AF781" i="2"/>
  <c r="Z782" i="2"/>
  <c r="AA782" i="2"/>
  <c r="AB782" i="2"/>
  <c r="AC782" i="2"/>
  <c r="AD782" i="2"/>
  <c r="AE782" i="2"/>
  <c r="AF782" i="2"/>
  <c r="Z783" i="2"/>
  <c r="AA783" i="2"/>
  <c r="AB783" i="2"/>
  <c r="AC783" i="2"/>
  <c r="AD783" i="2"/>
  <c r="AE783" i="2"/>
  <c r="AF783" i="2"/>
  <c r="Z784" i="2"/>
  <c r="AA784" i="2"/>
  <c r="AB784" i="2"/>
  <c r="AC784" i="2"/>
  <c r="AD784" i="2"/>
  <c r="AE784" i="2"/>
  <c r="AF784" i="2"/>
  <c r="Z785" i="2"/>
  <c r="AA785" i="2"/>
  <c r="AB785" i="2"/>
  <c r="AC785" i="2"/>
  <c r="AD785" i="2"/>
  <c r="AE785" i="2"/>
  <c r="AF785" i="2"/>
  <c r="Z786" i="2"/>
  <c r="AA786" i="2"/>
  <c r="AB786" i="2"/>
  <c r="AC786" i="2"/>
  <c r="AD786" i="2"/>
  <c r="AE786" i="2"/>
  <c r="AF786" i="2"/>
  <c r="Z787" i="2"/>
  <c r="AA787" i="2"/>
  <c r="AB787" i="2"/>
  <c r="AC787" i="2"/>
  <c r="AD787" i="2"/>
  <c r="AE787" i="2"/>
  <c r="AF787" i="2"/>
  <c r="Z788" i="2"/>
  <c r="AA788" i="2"/>
  <c r="AB788" i="2"/>
  <c r="AC788" i="2"/>
  <c r="AD788" i="2"/>
  <c r="AE788" i="2"/>
  <c r="AF788" i="2"/>
  <c r="Z789" i="2"/>
  <c r="AA789" i="2"/>
  <c r="AB789" i="2"/>
  <c r="AC789" i="2"/>
  <c r="AD789" i="2"/>
  <c r="AE789" i="2"/>
  <c r="AF789" i="2"/>
  <c r="Z790" i="2"/>
  <c r="AA790" i="2"/>
  <c r="AB790" i="2"/>
  <c r="AC790" i="2"/>
  <c r="AD790" i="2"/>
  <c r="AE790" i="2"/>
  <c r="AF790" i="2"/>
  <c r="Z791" i="2"/>
  <c r="AA791" i="2"/>
  <c r="AB791" i="2"/>
  <c r="AC791" i="2"/>
  <c r="AD791" i="2"/>
  <c r="AE791" i="2"/>
  <c r="AF791" i="2"/>
  <c r="Z792" i="2"/>
  <c r="AA792" i="2"/>
  <c r="AB792" i="2"/>
  <c r="AC792" i="2"/>
  <c r="AD792" i="2"/>
  <c r="AE792" i="2"/>
  <c r="AF792" i="2"/>
  <c r="Z793" i="2"/>
  <c r="AA793" i="2"/>
  <c r="AB793" i="2"/>
  <c r="AC793" i="2"/>
  <c r="AD793" i="2"/>
  <c r="AE793" i="2"/>
  <c r="AF793" i="2"/>
  <c r="Z794" i="2"/>
  <c r="AA794" i="2"/>
  <c r="AB794" i="2"/>
  <c r="AC794" i="2"/>
  <c r="AD794" i="2"/>
  <c r="AE794" i="2"/>
  <c r="AF794" i="2"/>
  <c r="Z795" i="2"/>
  <c r="AA795" i="2"/>
  <c r="AB795" i="2"/>
  <c r="AC795" i="2"/>
  <c r="AD795" i="2"/>
  <c r="AE795" i="2"/>
  <c r="AF795" i="2"/>
  <c r="Z796" i="2"/>
  <c r="AA796" i="2"/>
  <c r="AB796" i="2"/>
  <c r="AC796" i="2"/>
  <c r="AD796" i="2"/>
  <c r="AE796" i="2"/>
  <c r="AF796" i="2"/>
  <c r="Z797" i="2"/>
  <c r="AA797" i="2"/>
  <c r="AB797" i="2"/>
  <c r="AC797" i="2"/>
  <c r="AD797" i="2"/>
  <c r="AE797" i="2"/>
  <c r="AF797" i="2"/>
  <c r="Z798" i="2"/>
  <c r="AA798" i="2"/>
  <c r="AB798" i="2"/>
  <c r="AC798" i="2"/>
  <c r="AD798" i="2"/>
  <c r="AE798" i="2"/>
  <c r="AF798" i="2"/>
  <c r="Z799" i="2"/>
  <c r="AA799" i="2"/>
  <c r="AB799" i="2"/>
  <c r="AC799" i="2"/>
  <c r="AD799" i="2"/>
  <c r="AE799" i="2"/>
  <c r="AF799" i="2"/>
  <c r="Z800" i="2"/>
  <c r="AA800" i="2"/>
  <c r="AB800" i="2"/>
  <c r="AC800" i="2"/>
  <c r="AD800" i="2"/>
  <c r="AE800" i="2"/>
  <c r="AF800" i="2"/>
  <c r="Z801" i="2"/>
  <c r="AA801" i="2"/>
  <c r="AB801" i="2"/>
  <c r="AC801" i="2"/>
  <c r="AD801" i="2"/>
  <c r="AE801" i="2"/>
  <c r="AF801" i="2"/>
  <c r="Z802" i="2"/>
  <c r="AA802" i="2"/>
  <c r="AB802" i="2"/>
  <c r="AC802" i="2"/>
  <c r="AD802" i="2"/>
  <c r="AE802" i="2"/>
  <c r="AF802" i="2"/>
  <c r="Z803" i="2"/>
  <c r="AA803" i="2"/>
  <c r="AB803" i="2"/>
  <c r="AC803" i="2"/>
  <c r="AD803" i="2"/>
  <c r="AE803" i="2"/>
  <c r="AF803" i="2"/>
  <c r="Z804" i="2"/>
  <c r="AA804" i="2"/>
  <c r="AB804" i="2"/>
  <c r="AC804" i="2"/>
  <c r="AD804" i="2"/>
  <c r="AE804" i="2"/>
  <c r="AF804" i="2"/>
  <c r="Z805" i="2"/>
  <c r="AA805" i="2"/>
  <c r="AB805" i="2"/>
  <c r="AC805" i="2"/>
  <c r="AD805" i="2"/>
  <c r="AE805" i="2"/>
  <c r="AF805" i="2"/>
  <c r="Z806" i="2"/>
  <c r="AA806" i="2"/>
  <c r="AB806" i="2"/>
  <c r="AC806" i="2"/>
  <c r="AD806" i="2"/>
  <c r="AE806" i="2"/>
  <c r="AF806" i="2"/>
  <c r="Z807" i="2"/>
  <c r="AA807" i="2"/>
  <c r="AB807" i="2"/>
  <c r="AC807" i="2"/>
  <c r="AD807" i="2"/>
  <c r="AE807" i="2"/>
  <c r="AF807" i="2"/>
  <c r="Z808" i="2"/>
  <c r="AA808" i="2"/>
  <c r="AB808" i="2"/>
  <c r="AC808" i="2"/>
  <c r="AD808" i="2"/>
  <c r="AE808" i="2"/>
  <c r="AF808" i="2"/>
  <c r="Z809" i="2"/>
  <c r="AA809" i="2"/>
  <c r="AB809" i="2"/>
  <c r="AC809" i="2"/>
  <c r="AD809" i="2"/>
  <c r="AE809" i="2"/>
  <c r="AF809" i="2"/>
  <c r="Z810" i="2"/>
  <c r="AA810" i="2"/>
  <c r="AB810" i="2"/>
  <c r="AC810" i="2"/>
  <c r="AD810" i="2"/>
  <c r="AE810" i="2"/>
  <c r="AF810" i="2"/>
  <c r="Z811" i="2"/>
  <c r="AA811" i="2"/>
  <c r="AB811" i="2"/>
  <c r="AC811" i="2"/>
  <c r="AD811" i="2"/>
  <c r="AE811" i="2"/>
  <c r="AF811" i="2"/>
  <c r="Z812" i="2"/>
  <c r="AA812" i="2"/>
  <c r="AB812" i="2"/>
  <c r="AC812" i="2"/>
  <c r="AD812" i="2"/>
  <c r="AE812" i="2"/>
  <c r="AF812" i="2"/>
  <c r="Z813" i="2"/>
  <c r="AA813" i="2"/>
  <c r="AB813" i="2"/>
  <c r="AC813" i="2"/>
  <c r="AD813" i="2"/>
  <c r="AE813" i="2"/>
  <c r="AF813" i="2"/>
  <c r="Z814" i="2"/>
  <c r="AA814" i="2"/>
  <c r="AB814" i="2"/>
  <c r="AC814" i="2"/>
  <c r="AD814" i="2"/>
  <c r="AE814" i="2"/>
  <c r="AF814" i="2"/>
  <c r="Z815" i="2"/>
  <c r="AA815" i="2"/>
  <c r="AB815" i="2"/>
  <c r="AC815" i="2"/>
  <c r="AD815" i="2"/>
  <c r="AE815" i="2"/>
  <c r="AF815" i="2"/>
  <c r="Z816" i="2"/>
  <c r="AA816" i="2"/>
  <c r="AB816" i="2"/>
  <c r="AC816" i="2"/>
  <c r="AD816" i="2"/>
  <c r="AE816" i="2"/>
  <c r="AF816" i="2"/>
  <c r="Z817" i="2"/>
  <c r="AA817" i="2"/>
  <c r="AB817" i="2"/>
  <c r="AC817" i="2"/>
  <c r="AD817" i="2"/>
  <c r="AE817" i="2"/>
  <c r="AF817" i="2"/>
  <c r="Z818" i="2"/>
  <c r="AA818" i="2"/>
  <c r="AB818" i="2"/>
  <c r="AC818" i="2"/>
  <c r="AD818" i="2"/>
  <c r="AE818" i="2"/>
  <c r="AF818" i="2"/>
  <c r="Z819" i="2"/>
  <c r="AA819" i="2"/>
  <c r="AB819" i="2"/>
  <c r="AC819" i="2"/>
  <c r="AD819" i="2"/>
  <c r="AE819" i="2"/>
  <c r="AF819" i="2"/>
  <c r="Z820" i="2"/>
  <c r="AA820" i="2"/>
  <c r="AB820" i="2"/>
  <c r="AC820" i="2"/>
  <c r="AD820" i="2"/>
  <c r="AE820" i="2"/>
  <c r="AF820" i="2"/>
  <c r="Z821" i="2"/>
  <c r="AA821" i="2"/>
  <c r="AB821" i="2"/>
  <c r="AC821" i="2"/>
  <c r="AD821" i="2"/>
  <c r="AE821" i="2"/>
  <c r="AF821" i="2"/>
  <c r="Z822" i="2"/>
  <c r="AA822" i="2"/>
  <c r="AB822" i="2"/>
  <c r="AC822" i="2"/>
  <c r="AD822" i="2"/>
  <c r="AE822" i="2"/>
  <c r="AF822" i="2"/>
  <c r="AF778" i="2"/>
  <c r="AE778" i="2"/>
  <c r="AD778" i="2"/>
  <c r="AC778" i="2"/>
  <c r="AB778" i="2"/>
  <c r="AA778" i="2"/>
  <c r="Z778" i="2"/>
  <c r="AF777" i="2"/>
  <c r="AE777" i="2"/>
  <c r="AD777" i="2"/>
  <c r="AC777" i="2"/>
  <c r="AB777" i="2"/>
  <c r="AA777" i="2"/>
  <c r="Z777" i="2"/>
  <c r="AF776" i="2"/>
  <c r="AE776" i="2"/>
  <c r="AD776" i="2"/>
  <c r="AC776" i="2"/>
  <c r="AB776" i="2"/>
  <c r="AA776" i="2"/>
  <c r="Z776" i="2"/>
  <c r="Z494" i="2"/>
  <c r="AA494" i="2"/>
  <c r="AB494" i="2"/>
  <c r="AC494" i="2"/>
  <c r="AD494" i="2"/>
  <c r="AE494" i="2"/>
  <c r="AF494" i="2"/>
  <c r="Z495" i="2"/>
  <c r="AA495" i="2"/>
  <c r="AB495" i="2"/>
  <c r="AC495" i="2"/>
  <c r="AD495" i="2"/>
  <c r="AE495" i="2"/>
  <c r="AF495" i="2"/>
  <c r="Z496" i="2"/>
  <c r="AA496" i="2"/>
  <c r="AB496" i="2"/>
  <c r="AC496" i="2"/>
  <c r="AD496" i="2"/>
  <c r="AE496" i="2"/>
  <c r="AF496" i="2"/>
  <c r="Z497" i="2"/>
  <c r="AA497" i="2"/>
  <c r="AB497" i="2"/>
  <c r="AC497" i="2"/>
  <c r="AD497" i="2"/>
  <c r="AE497" i="2"/>
  <c r="AF497" i="2"/>
  <c r="Z498" i="2"/>
  <c r="AA498" i="2"/>
  <c r="AB498" i="2"/>
  <c r="AC498" i="2"/>
  <c r="AD498" i="2"/>
  <c r="AE498" i="2"/>
  <c r="AF498" i="2"/>
  <c r="Z499" i="2"/>
  <c r="AA499" i="2"/>
  <c r="AB499" i="2"/>
  <c r="AC499" i="2"/>
  <c r="AD499" i="2"/>
  <c r="AE499" i="2"/>
  <c r="AF499" i="2"/>
  <c r="Z500" i="2"/>
  <c r="AA500" i="2"/>
  <c r="AB500" i="2"/>
  <c r="AC500" i="2"/>
  <c r="AD500" i="2"/>
  <c r="AE500" i="2"/>
  <c r="AF500" i="2"/>
  <c r="Z501" i="2"/>
  <c r="AA501" i="2"/>
  <c r="AB501" i="2"/>
  <c r="AC501" i="2"/>
  <c r="AD501" i="2"/>
  <c r="AE501" i="2"/>
  <c r="AF501" i="2"/>
  <c r="Z502" i="2"/>
  <c r="AA502" i="2"/>
  <c r="AB502" i="2"/>
  <c r="AC502" i="2"/>
  <c r="AD502" i="2"/>
  <c r="AE502" i="2"/>
  <c r="AF502" i="2"/>
  <c r="Z503" i="2"/>
  <c r="AA503" i="2"/>
  <c r="AB503" i="2"/>
  <c r="AC503" i="2"/>
  <c r="AD503" i="2"/>
  <c r="AE503" i="2"/>
  <c r="AF503" i="2"/>
  <c r="Z504" i="2"/>
  <c r="AA504" i="2"/>
  <c r="AB504" i="2"/>
  <c r="AC504" i="2"/>
  <c r="AD504" i="2"/>
  <c r="AE504" i="2"/>
  <c r="AF504" i="2"/>
  <c r="Z505" i="2"/>
  <c r="AA505" i="2"/>
  <c r="AB505" i="2"/>
  <c r="AC505" i="2"/>
  <c r="AD505" i="2"/>
  <c r="AE505" i="2"/>
  <c r="AF505" i="2"/>
  <c r="Z506" i="2"/>
  <c r="AA506" i="2"/>
  <c r="AB506" i="2"/>
  <c r="AC506" i="2"/>
  <c r="AD506" i="2"/>
  <c r="AE506" i="2"/>
  <c r="AF506" i="2"/>
  <c r="Z507" i="2"/>
  <c r="AA507" i="2"/>
  <c r="AB507" i="2"/>
  <c r="AC507" i="2"/>
  <c r="AD507" i="2"/>
  <c r="AE507" i="2"/>
  <c r="AF507" i="2"/>
  <c r="Z508" i="2"/>
  <c r="AA508" i="2"/>
  <c r="AB508" i="2"/>
  <c r="AC508" i="2"/>
  <c r="AD508" i="2"/>
  <c r="AE508" i="2"/>
  <c r="AF508" i="2"/>
  <c r="Z509" i="2"/>
  <c r="AA509" i="2"/>
  <c r="AB509" i="2"/>
  <c r="AC509" i="2"/>
  <c r="AD509" i="2"/>
  <c r="AE509" i="2"/>
  <c r="AF509" i="2"/>
  <c r="Z510" i="2"/>
  <c r="AA510" i="2"/>
  <c r="AB510" i="2"/>
  <c r="AC510" i="2"/>
  <c r="AD510" i="2"/>
  <c r="AE510" i="2"/>
  <c r="AF510" i="2"/>
  <c r="Z511" i="2"/>
  <c r="AA511" i="2"/>
  <c r="AB511" i="2"/>
  <c r="AC511" i="2"/>
  <c r="AD511" i="2"/>
  <c r="AE511" i="2"/>
  <c r="AF511" i="2"/>
  <c r="Z512" i="2"/>
  <c r="AA512" i="2"/>
  <c r="AB512" i="2"/>
  <c r="AC512" i="2"/>
  <c r="AD512" i="2"/>
  <c r="AE512" i="2"/>
  <c r="AF512" i="2"/>
  <c r="Z513" i="2"/>
  <c r="AA513" i="2"/>
  <c r="AB513" i="2"/>
  <c r="AC513" i="2"/>
  <c r="AD513" i="2"/>
  <c r="AE513" i="2"/>
  <c r="AF513" i="2"/>
  <c r="Z514" i="2"/>
  <c r="AA514" i="2"/>
  <c r="AB514" i="2"/>
  <c r="AC514" i="2"/>
  <c r="AD514" i="2"/>
  <c r="AE514" i="2"/>
  <c r="AF514" i="2"/>
  <c r="Z515" i="2"/>
  <c r="AA515" i="2"/>
  <c r="AB515" i="2"/>
  <c r="AC515" i="2"/>
  <c r="AD515" i="2"/>
  <c r="AE515" i="2"/>
  <c r="AF515" i="2"/>
  <c r="Z516" i="2"/>
  <c r="AA516" i="2"/>
  <c r="AB516" i="2"/>
  <c r="AC516" i="2"/>
  <c r="AD516" i="2"/>
  <c r="AE516" i="2"/>
  <c r="AF516" i="2"/>
  <c r="Z517" i="2"/>
  <c r="AA517" i="2"/>
  <c r="AB517" i="2"/>
  <c r="AC517" i="2"/>
  <c r="AD517" i="2"/>
  <c r="AE517" i="2"/>
  <c r="AF517" i="2"/>
  <c r="Z518" i="2"/>
  <c r="AA518" i="2"/>
  <c r="AB518" i="2"/>
  <c r="AC518" i="2"/>
  <c r="AD518" i="2"/>
  <c r="AE518" i="2"/>
  <c r="AF518" i="2"/>
  <c r="Z519" i="2"/>
  <c r="AA519" i="2"/>
  <c r="AB519" i="2"/>
  <c r="AC519" i="2"/>
  <c r="AD519" i="2"/>
  <c r="AE519" i="2"/>
  <c r="AF519" i="2"/>
  <c r="Z520" i="2"/>
  <c r="AA520" i="2"/>
  <c r="AB520" i="2"/>
  <c r="AC520" i="2"/>
  <c r="AD520" i="2"/>
  <c r="AE520" i="2"/>
  <c r="AF520" i="2"/>
  <c r="Z521" i="2"/>
  <c r="AA521" i="2"/>
  <c r="AB521" i="2"/>
  <c r="AC521" i="2"/>
  <c r="AD521" i="2"/>
  <c r="AE521" i="2"/>
  <c r="AF521" i="2"/>
  <c r="Z522" i="2"/>
  <c r="AA522" i="2"/>
  <c r="AB522" i="2"/>
  <c r="AC522" i="2"/>
  <c r="AD522" i="2"/>
  <c r="AE522" i="2"/>
  <c r="AF522" i="2"/>
  <c r="Z523" i="2"/>
  <c r="AA523" i="2"/>
  <c r="AB523" i="2"/>
  <c r="AC523" i="2"/>
  <c r="AD523" i="2"/>
  <c r="AE523" i="2"/>
  <c r="AF523" i="2"/>
  <c r="Z524" i="2"/>
  <c r="AA524" i="2"/>
  <c r="AB524" i="2"/>
  <c r="AC524" i="2"/>
  <c r="AD524" i="2"/>
  <c r="AE524" i="2"/>
  <c r="AF524" i="2"/>
  <c r="Z525" i="2"/>
  <c r="AA525" i="2"/>
  <c r="AB525" i="2"/>
  <c r="AC525" i="2"/>
  <c r="AD525" i="2"/>
  <c r="AE525" i="2"/>
  <c r="AF525" i="2"/>
  <c r="Z526" i="2"/>
  <c r="AA526" i="2"/>
  <c r="AB526" i="2"/>
  <c r="AC526" i="2"/>
  <c r="AD526" i="2"/>
  <c r="AE526" i="2"/>
  <c r="AF526" i="2"/>
  <c r="Z527" i="2"/>
  <c r="AA527" i="2"/>
  <c r="AB527" i="2"/>
  <c r="AC527" i="2"/>
  <c r="AD527" i="2"/>
  <c r="AE527" i="2"/>
  <c r="AF527" i="2"/>
  <c r="Z528" i="2"/>
  <c r="AA528" i="2"/>
  <c r="AB528" i="2"/>
  <c r="AC528" i="2"/>
  <c r="AD528" i="2"/>
  <c r="AE528" i="2"/>
  <c r="AF528" i="2"/>
  <c r="Z529" i="2"/>
  <c r="AA529" i="2"/>
  <c r="AB529" i="2"/>
  <c r="AC529" i="2"/>
  <c r="AD529" i="2"/>
  <c r="AE529" i="2"/>
  <c r="AF529" i="2"/>
  <c r="Z530" i="2"/>
  <c r="AA530" i="2"/>
  <c r="AB530" i="2"/>
  <c r="AC530" i="2"/>
  <c r="AD530" i="2"/>
  <c r="AE530" i="2"/>
  <c r="AF530" i="2"/>
  <c r="Z531" i="2"/>
  <c r="AA531" i="2"/>
  <c r="AB531" i="2"/>
  <c r="AC531" i="2"/>
  <c r="AD531" i="2"/>
  <c r="AE531" i="2"/>
  <c r="AF531" i="2"/>
  <c r="Z532" i="2"/>
  <c r="AA532" i="2"/>
  <c r="AB532" i="2"/>
  <c r="AC532" i="2"/>
  <c r="AD532" i="2"/>
  <c r="AE532" i="2"/>
  <c r="AF532" i="2"/>
  <c r="Z533" i="2"/>
  <c r="AA533" i="2"/>
  <c r="AB533" i="2"/>
  <c r="AC533" i="2"/>
  <c r="AD533" i="2"/>
  <c r="AE533" i="2"/>
  <c r="AF533" i="2"/>
  <c r="Z534" i="2"/>
  <c r="AA534" i="2"/>
  <c r="AB534" i="2"/>
  <c r="AC534" i="2"/>
  <c r="AD534" i="2"/>
  <c r="AE534" i="2"/>
  <c r="AF534" i="2"/>
  <c r="Z535" i="2"/>
  <c r="AA535" i="2"/>
  <c r="AB535" i="2"/>
  <c r="AC535" i="2"/>
  <c r="AD535" i="2"/>
  <c r="AE535" i="2"/>
  <c r="AF535" i="2"/>
  <c r="Z536" i="2"/>
  <c r="AA536" i="2"/>
  <c r="AB536" i="2"/>
  <c r="AC536" i="2"/>
  <c r="AD536" i="2"/>
  <c r="AE536" i="2"/>
  <c r="AF536" i="2"/>
  <c r="Z537" i="2"/>
  <c r="AA537" i="2"/>
  <c r="AB537" i="2"/>
  <c r="AC537" i="2"/>
  <c r="AD537" i="2"/>
  <c r="AE537" i="2"/>
  <c r="AF537" i="2"/>
  <c r="Z538" i="2"/>
  <c r="AA538" i="2"/>
  <c r="AB538" i="2"/>
  <c r="AC538" i="2"/>
  <c r="AD538" i="2"/>
  <c r="AE538" i="2"/>
  <c r="AF538" i="2"/>
  <c r="Z539" i="2"/>
  <c r="AA539" i="2"/>
  <c r="AB539" i="2"/>
  <c r="AC539" i="2"/>
  <c r="AD539" i="2"/>
  <c r="AE539" i="2"/>
  <c r="AF539" i="2"/>
  <c r="Z540" i="2"/>
  <c r="AA540" i="2"/>
  <c r="AB540" i="2"/>
  <c r="AC540" i="2"/>
  <c r="AD540" i="2"/>
  <c r="AE540" i="2"/>
  <c r="AF540" i="2"/>
  <c r="Z541" i="2"/>
  <c r="AA541" i="2"/>
  <c r="AB541" i="2"/>
  <c r="AC541" i="2"/>
  <c r="AD541" i="2"/>
  <c r="AE541" i="2"/>
  <c r="AF541" i="2"/>
  <c r="Z542" i="2"/>
  <c r="AA542" i="2"/>
  <c r="AB542" i="2"/>
  <c r="AC542" i="2"/>
  <c r="AD542" i="2"/>
  <c r="AE542" i="2"/>
  <c r="AF542" i="2"/>
  <c r="Z543" i="2"/>
  <c r="AA543" i="2"/>
  <c r="AB543" i="2"/>
  <c r="AC543" i="2"/>
  <c r="AD543" i="2"/>
  <c r="AE543" i="2"/>
  <c r="AF543" i="2"/>
  <c r="Z544" i="2"/>
  <c r="AA544" i="2"/>
  <c r="AB544" i="2"/>
  <c r="AC544" i="2"/>
  <c r="AD544" i="2"/>
  <c r="AE544" i="2"/>
  <c r="AF544" i="2"/>
  <c r="Z545" i="2"/>
  <c r="AA545" i="2"/>
  <c r="AB545" i="2"/>
  <c r="AC545" i="2"/>
  <c r="AD545" i="2"/>
  <c r="AE545" i="2"/>
  <c r="AF545" i="2"/>
  <c r="Z546" i="2"/>
  <c r="AA546" i="2"/>
  <c r="AB546" i="2"/>
  <c r="AC546" i="2"/>
  <c r="AD546" i="2"/>
  <c r="AE546" i="2"/>
  <c r="AF546" i="2"/>
  <c r="Z547" i="2"/>
  <c r="AA547" i="2"/>
  <c r="AB547" i="2"/>
  <c r="AC547" i="2"/>
  <c r="AD547" i="2"/>
  <c r="AE547" i="2"/>
  <c r="AF547" i="2"/>
  <c r="Z548" i="2"/>
  <c r="AA548" i="2"/>
  <c r="AB548" i="2"/>
  <c r="AC548" i="2"/>
  <c r="AD548" i="2"/>
  <c r="AE548" i="2"/>
  <c r="AF548" i="2"/>
  <c r="Z549" i="2"/>
  <c r="AA549" i="2"/>
  <c r="AB549" i="2"/>
  <c r="AC549" i="2"/>
  <c r="AD549" i="2"/>
  <c r="AE549" i="2"/>
  <c r="AF549" i="2"/>
  <c r="Z550" i="2"/>
  <c r="AA550" i="2"/>
  <c r="AB550" i="2"/>
  <c r="AC550" i="2"/>
  <c r="AD550" i="2"/>
  <c r="AE550" i="2"/>
  <c r="AF550" i="2"/>
  <c r="Z551" i="2"/>
  <c r="AA551" i="2"/>
  <c r="AB551" i="2"/>
  <c r="AC551" i="2"/>
  <c r="AD551" i="2"/>
  <c r="AE551" i="2"/>
  <c r="AF551" i="2"/>
  <c r="Z552" i="2"/>
  <c r="AA552" i="2"/>
  <c r="AB552" i="2"/>
  <c r="AC552" i="2"/>
  <c r="AD552" i="2"/>
  <c r="AE552" i="2"/>
  <c r="AF552" i="2"/>
  <c r="Z553" i="2"/>
  <c r="AA553" i="2"/>
  <c r="AB553" i="2"/>
  <c r="AC553" i="2"/>
  <c r="AD553" i="2"/>
  <c r="AE553" i="2"/>
  <c r="AF553" i="2"/>
  <c r="Z554" i="2"/>
  <c r="AA554" i="2"/>
  <c r="AB554" i="2"/>
  <c r="AC554" i="2"/>
  <c r="AD554" i="2"/>
  <c r="AE554" i="2"/>
  <c r="AF554" i="2"/>
  <c r="Z555" i="2"/>
  <c r="AA555" i="2"/>
  <c r="AB555" i="2"/>
  <c r="AC555" i="2"/>
  <c r="AD555" i="2"/>
  <c r="AE555" i="2"/>
  <c r="AF555" i="2"/>
  <c r="Z556" i="2"/>
  <c r="AA556" i="2"/>
  <c r="AB556" i="2"/>
  <c r="AC556" i="2"/>
  <c r="AD556" i="2"/>
  <c r="AE556" i="2"/>
  <c r="AF556" i="2"/>
  <c r="Z557" i="2"/>
  <c r="AA557" i="2"/>
  <c r="AB557" i="2"/>
  <c r="AC557" i="2"/>
  <c r="AD557" i="2"/>
  <c r="AE557" i="2"/>
  <c r="AF557" i="2"/>
  <c r="Z558" i="2"/>
  <c r="AA558" i="2"/>
  <c r="AB558" i="2"/>
  <c r="AC558" i="2"/>
  <c r="AD558" i="2"/>
  <c r="AE558" i="2"/>
  <c r="AF558" i="2"/>
  <c r="Z559" i="2"/>
  <c r="AA559" i="2"/>
  <c r="AB559" i="2"/>
  <c r="AC559" i="2"/>
  <c r="AD559" i="2"/>
  <c r="AE559" i="2"/>
  <c r="AF559" i="2"/>
  <c r="Z560" i="2"/>
  <c r="AA560" i="2"/>
  <c r="AB560" i="2"/>
  <c r="AC560" i="2"/>
  <c r="AD560" i="2"/>
  <c r="AE560" i="2"/>
  <c r="AF560" i="2"/>
  <c r="Z561" i="2"/>
  <c r="AA561" i="2"/>
  <c r="AB561" i="2"/>
  <c r="AC561" i="2"/>
  <c r="AD561" i="2"/>
  <c r="AE561" i="2"/>
  <c r="AF561" i="2"/>
  <c r="Z562" i="2"/>
  <c r="AA562" i="2"/>
  <c r="AB562" i="2"/>
  <c r="AC562" i="2"/>
  <c r="AD562" i="2"/>
  <c r="AE562" i="2"/>
  <c r="AF562" i="2"/>
  <c r="Z563" i="2"/>
  <c r="AA563" i="2"/>
  <c r="AB563" i="2"/>
  <c r="AC563" i="2"/>
  <c r="AD563" i="2"/>
  <c r="AE563" i="2"/>
  <c r="AF563" i="2"/>
  <c r="Z564" i="2"/>
  <c r="AA564" i="2"/>
  <c r="AB564" i="2"/>
  <c r="AC564" i="2"/>
  <c r="AD564" i="2"/>
  <c r="AE564" i="2"/>
  <c r="AF564" i="2"/>
  <c r="Z565" i="2"/>
  <c r="AA565" i="2"/>
  <c r="AB565" i="2"/>
  <c r="AC565" i="2"/>
  <c r="AD565" i="2"/>
  <c r="AE565" i="2"/>
  <c r="AF565" i="2"/>
  <c r="Z566" i="2"/>
  <c r="AA566" i="2"/>
  <c r="AB566" i="2"/>
  <c r="AC566" i="2"/>
  <c r="AD566" i="2"/>
  <c r="AE566" i="2"/>
  <c r="AF566" i="2"/>
  <c r="Z567" i="2"/>
  <c r="AA567" i="2"/>
  <c r="AB567" i="2"/>
  <c r="AC567" i="2"/>
  <c r="AD567" i="2"/>
  <c r="AE567" i="2"/>
  <c r="AF567" i="2"/>
  <c r="Z568" i="2"/>
  <c r="AA568" i="2"/>
  <c r="AB568" i="2"/>
  <c r="AC568" i="2"/>
  <c r="AD568" i="2"/>
  <c r="AE568" i="2"/>
  <c r="AF568" i="2"/>
  <c r="Z569" i="2"/>
  <c r="AA569" i="2"/>
  <c r="AB569" i="2"/>
  <c r="AC569" i="2"/>
  <c r="AD569" i="2"/>
  <c r="AE569" i="2"/>
  <c r="AF569" i="2"/>
  <c r="Z570" i="2"/>
  <c r="AA570" i="2"/>
  <c r="AB570" i="2"/>
  <c r="AC570" i="2"/>
  <c r="AD570" i="2"/>
  <c r="AE570" i="2"/>
  <c r="AF570" i="2"/>
  <c r="Z571" i="2"/>
  <c r="AA571" i="2"/>
  <c r="AB571" i="2"/>
  <c r="AC571" i="2"/>
  <c r="AD571" i="2"/>
  <c r="AE571" i="2"/>
  <c r="AF571" i="2"/>
  <c r="Z572" i="2"/>
  <c r="AA572" i="2"/>
  <c r="AB572" i="2"/>
  <c r="AC572" i="2"/>
  <c r="AD572" i="2"/>
  <c r="AE572" i="2"/>
  <c r="AF572" i="2"/>
  <c r="Z573" i="2"/>
  <c r="AA573" i="2"/>
  <c r="AB573" i="2"/>
  <c r="AC573" i="2"/>
  <c r="AD573" i="2"/>
  <c r="AE573" i="2"/>
  <c r="AF573" i="2"/>
  <c r="Z574" i="2"/>
  <c r="AA574" i="2"/>
  <c r="AB574" i="2"/>
  <c r="AC574" i="2"/>
  <c r="AD574" i="2"/>
  <c r="AE574" i="2"/>
  <c r="AF574" i="2"/>
  <c r="Z575" i="2"/>
  <c r="AA575" i="2"/>
  <c r="AB575" i="2"/>
  <c r="AC575" i="2"/>
  <c r="AD575" i="2"/>
  <c r="AE575" i="2"/>
  <c r="AF575" i="2"/>
  <c r="Z576" i="2"/>
  <c r="AA576" i="2"/>
  <c r="AB576" i="2"/>
  <c r="AC576" i="2"/>
  <c r="AD576" i="2"/>
  <c r="AE576" i="2"/>
  <c r="AF576" i="2"/>
  <c r="Z577" i="2"/>
  <c r="AA577" i="2"/>
  <c r="AB577" i="2"/>
  <c r="AC577" i="2"/>
  <c r="AD577" i="2"/>
  <c r="AE577" i="2"/>
  <c r="AF577" i="2"/>
  <c r="Z578" i="2"/>
  <c r="AA578" i="2"/>
  <c r="AB578" i="2"/>
  <c r="AC578" i="2"/>
  <c r="AD578" i="2"/>
  <c r="AE578" i="2"/>
  <c r="AF578" i="2"/>
  <c r="Z579" i="2"/>
  <c r="AA579" i="2"/>
  <c r="AB579" i="2"/>
  <c r="AC579" i="2"/>
  <c r="AD579" i="2"/>
  <c r="AE579" i="2"/>
  <c r="AF579" i="2"/>
  <c r="Z580" i="2"/>
  <c r="AA580" i="2"/>
  <c r="AB580" i="2"/>
  <c r="AC580" i="2"/>
  <c r="AD580" i="2"/>
  <c r="AE580" i="2"/>
  <c r="AF580" i="2"/>
  <c r="Z581" i="2"/>
  <c r="AA581" i="2"/>
  <c r="AB581" i="2"/>
  <c r="AC581" i="2"/>
  <c r="AD581" i="2"/>
  <c r="AE581" i="2"/>
  <c r="AF581" i="2"/>
  <c r="Z582" i="2"/>
  <c r="AA582" i="2"/>
  <c r="AB582" i="2"/>
  <c r="AC582" i="2"/>
  <c r="AD582" i="2"/>
  <c r="AE582" i="2"/>
  <c r="AF582" i="2"/>
  <c r="Z583" i="2"/>
  <c r="AA583" i="2"/>
  <c r="AB583" i="2"/>
  <c r="AC583" i="2"/>
  <c r="AD583" i="2"/>
  <c r="AE583" i="2"/>
  <c r="AF583" i="2"/>
  <c r="Z584" i="2"/>
  <c r="AA584" i="2"/>
  <c r="AB584" i="2"/>
  <c r="AC584" i="2"/>
  <c r="AD584" i="2"/>
  <c r="AE584" i="2"/>
  <c r="AF584" i="2"/>
  <c r="Z585" i="2"/>
  <c r="AA585" i="2"/>
  <c r="AB585" i="2"/>
  <c r="AC585" i="2"/>
  <c r="AD585" i="2"/>
  <c r="AE585" i="2"/>
  <c r="AF585" i="2"/>
  <c r="Z586" i="2"/>
  <c r="AA586" i="2"/>
  <c r="AB586" i="2"/>
  <c r="AC586" i="2"/>
  <c r="AD586" i="2"/>
  <c r="AE586" i="2"/>
  <c r="AF586" i="2"/>
  <c r="Z587" i="2"/>
  <c r="AA587" i="2"/>
  <c r="AB587" i="2"/>
  <c r="AC587" i="2"/>
  <c r="AD587" i="2"/>
  <c r="AE587" i="2"/>
  <c r="AF587" i="2"/>
  <c r="Z588" i="2"/>
  <c r="AA588" i="2"/>
  <c r="AB588" i="2"/>
  <c r="AC588" i="2"/>
  <c r="AD588" i="2"/>
  <c r="AE588" i="2"/>
  <c r="AF588" i="2"/>
  <c r="Z589" i="2"/>
  <c r="AA589" i="2"/>
  <c r="AB589" i="2"/>
  <c r="AC589" i="2"/>
  <c r="AD589" i="2"/>
  <c r="AE589" i="2"/>
  <c r="AF589" i="2"/>
  <c r="Z590" i="2"/>
  <c r="AA590" i="2"/>
  <c r="AB590" i="2"/>
  <c r="AC590" i="2"/>
  <c r="AD590" i="2"/>
  <c r="AE590" i="2"/>
  <c r="AF590" i="2"/>
  <c r="Z591" i="2"/>
  <c r="AA591" i="2"/>
  <c r="AB591" i="2"/>
  <c r="AC591" i="2"/>
  <c r="AD591" i="2"/>
  <c r="AE591" i="2"/>
  <c r="AF591" i="2"/>
  <c r="Z592" i="2"/>
  <c r="AA592" i="2"/>
  <c r="AB592" i="2"/>
  <c r="AC592" i="2"/>
  <c r="AD592" i="2"/>
  <c r="AE592" i="2"/>
  <c r="AF592" i="2"/>
  <c r="Z593" i="2"/>
  <c r="AA593" i="2"/>
  <c r="AB593" i="2"/>
  <c r="AC593" i="2"/>
  <c r="AD593" i="2"/>
  <c r="AE593" i="2"/>
  <c r="AF593" i="2"/>
  <c r="Z594" i="2"/>
  <c r="AA594" i="2"/>
  <c r="AB594" i="2"/>
  <c r="AC594" i="2"/>
  <c r="AD594" i="2"/>
  <c r="AE594" i="2"/>
  <c r="AF594" i="2"/>
  <c r="Z595" i="2"/>
  <c r="AA595" i="2"/>
  <c r="AB595" i="2"/>
  <c r="AC595" i="2"/>
  <c r="AD595" i="2"/>
  <c r="AE595" i="2"/>
  <c r="AF595" i="2"/>
  <c r="Z596" i="2"/>
  <c r="AA596" i="2"/>
  <c r="AB596" i="2"/>
  <c r="AC596" i="2"/>
  <c r="AD596" i="2"/>
  <c r="AE596" i="2"/>
  <c r="AF596" i="2"/>
  <c r="Z597" i="2"/>
  <c r="AA597" i="2"/>
  <c r="AB597" i="2"/>
  <c r="AC597" i="2"/>
  <c r="AD597" i="2"/>
  <c r="AE597" i="2"/>
  <c r="AF597" i="2"/>
  <c r="Z599" i="2"/>
  <c r="AA599" i="2"/>
  <c r="AB599" i="2"/>
  <c r="AC599" i="2"/>
  <c r="AD599" i="2"/>
  <c r="AE599" i="2"/>
  <c r="AF599" i="2"/>
  <c r="Z600" i="2"/>
  <c r="AA600" i="2"/>
  <c r="AB600" i="2"/>
  <c r="AC600" i="2"/>
  <c r="AD600" i="2"/>
  <c r="AE600" i="2"/>
  <c r="AF600" i="2"/>
  <c r="Z601" i="2"/>
  <c r="AA601" i="2"/>
  <c r="AB601" i="2"/>
  <c r="AC601" i="2"/>
  <c r="AD601" i="2"/>
  <c r="AE601" i="2"/>
  <c r="AF601" i="2"/>
  <c r="Z602" i="2"/>
  <c r="AA602" i="2"/>
  <c r="AB602" i="2"/>
  <c r="AC602" i="2"/>
  <c r="AD602" i="2"/>
  <c r="AE602" i="2"/>
  <c r="AF602" i="2"/>
  <c r="Z603" i="2"/>
  <c r="AA603" i="2"/>
  <c r="AB603" i="2"/>
  <c r="AC603" i="2"/>
  <c r="AD603" i="2"/>
  <c r="AE603" i="2"/>
  <c r="AF603" i="2"/>
  <c r="Z604" i="2"/>
  <c r="AA604" i="2"/>
  <c r="AB604" i="2"/>
  <c r="AC604" i="2"/>
  <c r="AD604" i="2"/>
  <c r="AE604" i="2"/>
  <c r="AF604" i="2"/>
  <c r="Z605" i="2"/>
  <c r="AA605" i="2"/>
  <c r="AB605" i="2"/>
  <c r="AC605" i="2"/>
  <c r="AD605" i="2"/>
  <c r="AE605" i="2"/>
  <c r="AF605" i="2"/>
  <c r="Z606" i="2"/>
  <c r="AA606" i="2"/>
  <c r="AB606" i="2"/>
  <c r="AC606" i="2"/>
  <c r="AD606" i="2"/>
  <c r="AE606" i="2"/>
  <c r="AF606" i="2"/>
  <c r="Z607" i="2"/>
  <c r="AA607" i="2"/>
  <c r="AB607" i="2"/>
  <c r="AC607" i="2"/>
  <c r="AD607" i="2"/>
  <c r="AE607" i="2"/>
  <c r="AF607" i="2"/>
  <c r="Z608" i="2"/>
  <c r="AA608" i="2"/>
  <c r="AB608" i="2"/>
  <c r="AC608" i="2"/>
  <c r="AD608" i="2"/>
  <c r="AE608" i="2"/>
  <c r="AF608" i="2"/>
  <c r="Z609" i="2"/>
  <c r="AA609" i="2"/>
  <c r="AB609" i="2"/>
  <c r="AC609" i="2"/>
  <c r="AD609" i="2"/>
  <c r="AE609" i="2"/>
  <c r="AF609" i="2"/>
  <c r="Z610" i="2"/>
  <c r="AA610" i="2"/>
  <c r="AB610" i="2"/>
  <c r="AC610" i="2"/>
  <c r="AD610" i="2"/>
  <c r="AE610" i="2"/>
  <c r="AF610" i="2"/>
  <c r="Z611" i="2"/>
  <c r="AA611" i="2"/>
  <c r="AB611" i="2"/>
  <c r="AC611" i="2"/>
  <c r="AD611" i="2"/>
  <c r="AE611" i="2"/>
  <c r="AF611" i="2"/>
  <c r="Z612" i="2"/>
  <c r="AA612" i="2"/>
  <c r="AB612" i="2"/>
  <c r="AC612" i="2"/>
  <c r="AD612" i="2"/>
  <c r="AE612" i="2"/>
  <c r="AF612" i="2"/>
  <c r="Z613" i="2"/>
  <c r="AA613" i="2"/>
  <c r="AB613" i="2"/>
  <c r="AC613" i="2"/>
  <c r="AD613" i="2"/>
  <c r="AE613" i="2"/>
  <c r="AF613" i="2"/>
  <c r="Z614" i="2"/>
  <c r="AA614" i="2"/>
  <c r="AB614" i="2"/>
  <c r="AC614" i="2"/>
  <c r="AD614" i="2"/>
  <c r="AE614" i="2"/>
  <c r="AF614" i="2"/>
  <c r="Z615" i="2"/>
  <c r="AA615" i="2"/>
  <c r="AB615" i="2"/>
  <c r="AC615" i="2"/>
  <c r="AD615" i="2"/>
  <c r="AE615" i="2"/>
  <c r="AF615" i="2"/>
  <c r="Z616" i="2"/>
  <c r="AA616" i="2"/>
  <c r="AB616" i="2"/>
  <c r="AC616" i="2"/>
  <c r="AD616" i="2"/>
  <c r="AE616" i="2"/>
  <c r="AF616" i="2"/>
  <c r="Z617" i="2"/>
  <c r="AA617" i="2"/>
  <c r="AB617" i="2"/>
  <c r="AC617" i="2"/>
  <c r="AD617" i="2"/>
  <c r="AE617" i="2"/>
  <c r="AF617" i="2"/>
  <c r="Z618" i="2"/>
  <c r="AA618" i="2"/>
  <c r="AB618" i="2"/>
  <c r="AC618" i="2"/>
  <c r="AD618" i="2"/>
  <c r="AE618" i="2"/>
  <c r="AF618" i="2"/>
  <c r="Z619" i="2"/>
  <c r="AA619" i="2"/>
  <c r="AB619" i="2"/>
  <c r="AC619" i="2"/>
  <c r="AD619" i="2"/>
  <c r="AE619" i="2"/>
  <c r="AF619" i="2"/>
  <c r="Z620" i="2"/>
  <c r="AA620" i="2"/>
  <c r="AB620" i="2"/>
  <c r="AC620" i="2"/>
  <c r="AD620" i="2"/>
  <c r="AE620" i="2"/>
  <c r="AF620" i="2"/>
  <c r="Z621" i="2"/>
  <c r="AA621" i="2"/>
  <c r="AB621" i="2"/>
  <c r="AC621" i="2"/>
  <c r="AD621" i="2"/>
  <c r="AE621" i="2"/>
  <c r="AF621" i="2"/>
  <c r="Z622" i="2"/>
  <c r="AA622" i="2"/>
  <c r="AB622" i="2"/>
  <c r="AC622" i="2"/>
  <c r="AD622" i="2"/>
  <c r="AE622" i="2"/>
  <c r="AF622" i="2"/>
  <c r="Z623" i="2"/>
  <c r="AA623" i="2"/>
  <c r="AB623" i="2"/>
  <c r="AC623" i="2"/>
  <c r="AD623" i="2"/>
  <c r="AE623" i="2"/>
  <c r="AF623" i="2"/>
  <c r="Z624" i="2"/>
  <c r="AA624" i="2"/>
  <c r="AB624" i="2"/>
  <c r="AC624" i="2"/>
  <c r="AD624" i="2"/>
  <c r="AE624" i="2"/>
  <c r="AF624" i="2"/>
  <c r="Z625" i="2"/>
  <c r="AA625" i="2"/>
  <c r="AB625" i="2"/>
  <c r="AC625" i="2"/>
  <c r="AD625" i="2"/>
  <c r="AE625" i="2"/>
  <c r="AF625" i="2"/>
  <c r="Z626" i="2"/>
  <c r="AA626" i="2"/>
  <c r="AB626" i="2"/>
  <c r="AC626" i="2"/>
  <c r="AD626" i="2"/>
  <c r="AE626" i="2"/>
  <c r="AF626" i="2"/>
  <c r="Z627" i="2"/>
  <c r="AA627" i="2"/>
  <c r="AB627" i="2"/>
  <c r="AC627" i="2"/>
  <c r="AD627" i="2"/>
  <c r="AE627" i="2"/>
  <c r="AF627" i="2"/>
  <c r="Z628" i="2"/>
  <c r="AA628" i="2"/>
  <c r="AB628" i="2"/>
  <c r="AC628" i="2"/>
  <c r="AD628" i="2"/>
  <c r="AE628" i="2"/>
  <c r="AF628" i="2"/>
  <c r="Z629" i="2"/>
  <c r="AA629" i="2"/>
  <c r="AB629" i="2"/>
  <c r="AC629" i="2"/>
  <c r="AD629" i="2"/>
  <c r="AE629" i="2"/>
  <c r="AF629" i="2"/>
  <c r="Z630" i="2"/>
  <c r="AA630" i="2"/>
  <c r="AB630" i="2"/>
  <c r="AC630" i="2"/>
  <c r="AD630" i="2"/>
  <c r="AE630" i="2"/>
  <c r="AF630" i="2"/>
  <c r="Z631" i="2"/>
  <c r="AA631" i="2"/>
  <c r="AB631" i="2"/>
  <c r="AC631" i="2"/>
  <c r="AD631" i="2"/>
  <c r="AE631" i="2"/>
  <c r="AF631" i="2"/>
  <c r="Z632" i="2"/>
  <c r="AA632" i="2"/>
  <c r="AB632" i="2"/>
  <c r="AC632" i="2"/>
  <c r="AD632" i="2"/>
  <c r="AE632" i="2"/>
  <c r="AF632" i="2"/>
  <c r="Z633" i="2"/>
  <c r="AA633" i="2"/>
  <c r="AB633" i="2"/>
  <c r="AC633" i="2"/>
  <c r="AD633" i="2"/>
  <c r="AE633" i="2"/>
  <c r="AF633" i="2"/>
  <c r="Z634" i="2"/>
  <c r="AA634" i="2"/>
  <c r="AB634" i="2"/>
  <c r="AC634" i="2"/>
  <c r="AD634" i="2"/>
  <c r="AE634" i="2"/>
  <c r="AF634" i="2"/>
  <c r="Z635" i="2"/>
  <c r="AA635" i="2"/>
  <c r="AB635" i="2"/>
  <c r="AC635" i="2"/>
  <c r="AD635" i="2"/>
  <c r="AE635" i="2"/>
  <c r="AF635" i="2"/>
  <c r="Z636" i="2"/>
  <c r="AA636" i="2"/>
  <c r="AB636" i="2"/>
  <c r="AC636" i="2"/>
  <c r="AD636" i="2"/>
  <c r="AE636" i="2"/>
  <c r="AF636" i="2"/>
  <c r="Z482" i="2"/>
  <c r="AA482" i="2"/>
  <c r="AB482" i="2"/>
  <c r="AC482" i="2"/>
  <c r="AD482" i="2"/>
  <c r="AE482" i="2"/>
  <c r="AF482" i="2"/>
  <c r="Z483" i="2"/>
  <c r="AA483" i="2"/>
  <c r="AB483" i="2"/>
  <c r="AC483" i="2"/>
  <c r="AD483" i="2"/>
  <c r="AE483" i="2"/>
  <c r="AF483" i="2"/>
  <c r="Z484" i="2"/>
  <c r="AA484" i="2"/>
  <c r="AB484" i="2"/>
  <c r="AC484" i="2"/>
  <c r="AD484" i="2"/>
  <c r="AE484" i="2"/>
  <c r="AF484" i="2"/>
  <c r="Z485" i="2"/>
  <c r="AA485" i="2"/>
  <c r="AB485" i="2"/>
  <c r="AC485" i="2"/>
  <c r="AD485" i="2"/>
  <c r="AE485" i="2"/>
  <c r="AF485" i="2"/>
  <c r="Z486" i="2"/>
  <c r="AA486" i="2"/>
  <c r="AB486" i="2"/>
  <c r="AC486" i="2"/>
  <c r="AD486" i="2"/>
  <c r="AE486" i="2"/>
  <c r="AF486" i="2"/>
  <c r="Z487" i="2"/>
  <c r="AA487" i="2"/>
  <c r="AB487" i="2"/>
  <c r="AC487" i="2"/>
  <c r="AD487" i="2"/>
  <c r="AE487" i="2"/>
  <c r="AF487" i="2"/>
  <c r="Z488" i="2"/>
  <c r="AA488" i="2"/>
  <c r="AB488" i="2"/>
  <c r="AC488" i="2"/>
  <c r="AD488" i="2"/>
  <c r="AE488" i="2"/>
  <c r="AF488" i="2"/>
  <c r="Z489" i="2"/>
  <c r="AA489" i="2"/>
  <c r="AB489" i="2"/>
  <c r="AC489" i="2"/>
  <c r="AD489" i="2"/>
  <c r="AE489" i="2"/>
  <c r="AF489" i="2"/>
  <c r="Z490" i="2"/>
  <c r="AA490" i="2"/>
  <c r="AB490" i="2"/>
  <c r="AC490" i="2"/>
  <c r="AD490" i="2"/>
  <c r="AE490" i="2"/>
  <c r="AF490" i="2"/>
  <c r="Z491" i="2"/>
  <c r="AA491" i="2"/>
  <c r="AB491" i="2"/>
  <c r="AC491" i="2"/>
  <c r="AD491" i="2"/>
  <c r="AE491" i="2"/>
  <c r="AF491" i="2"/>
  <c r="Z492" i="2"/>
  <c r="AA492" i="2"/>
  <c r="AB492" i="2"/>
  <c r="AC492" i="2"/>
  <c r="AD492" i="2"/>
  <c r="AE492" i="2"/>
  <c r="AF492" i="2"/>
  <c r="Z493" i="2"/>
  <c r="AA493" i="2"/>
  <c r="AB493" i="2"/>
  <c r="AC493" i="2"/>
  <c r="AD493" i="2"/>
  <c r="AE493" i="2"/>
  <c r="AF493" i="2"/>
  <c r="AF481" i="2"/>
  <c r="AE481" i="2"/>
  <c r="AD481" i="2"/>
  <c r="AC481" i="2"/>
  <c r="AB481" i="2"/>
  <c r="AA481" i="2"/>
  <c r="Z481" i="2"/>
  <c r="AF480" i="2"/>
  <c r="AE480" i="2"/>
  <c r="AD480" i="2"/>
  <c r="AC480" i="2"/>
  <c r="AB480" i="2"/>
  <c r="AA480" i="2"/>
  <c r="Z480" i="2"/>
  <c r="AF479" i="2"/>
  <c r="AE479" i="2"/>
  <c r="AD479" i="2"/>
  <c r="AC479" i="2"/>
  <c r="AB479" i="2"/>
  <c r="AA479" i="2"/>
  <c r="Z479" i="2"/>
  <c r="AF478" i="2"/>
  <c r="AE478" i="2"/>
  <c r="AD478" i="2"/>
  <c r="AC478" i="2"/>
  <c r="AB478" i="2"/>
  <c r="AA478" i="2"/>
  <c r="Z478" i="2"/>
  <c r="AF477" i="2"/>
  <c r="AE477" i="2"/>
  <c r="AD477" i="2"/>
  <c r="AC477" i="2"/>
  <c r="AB477" i="2"/>
  <c r="AA477" i="2"/>
  <c r="Z477" i="2"/>
  <c r="AF476" i="2"/>
  <c r="AE476" i="2"/>
  <c r="AD476" i="2"/>
  <c r="AC476" i="2"/>
  <c r="AB476" i="2"/>
  <c r="AA476" i="2"/>
  <c r="Z476" i="2"/>
  <c r="AF475" i="2"/>
  <c r="AE475" i="2"/>
  <c r="AD475" i="2"/>
  <c r="AC475" i="2"/>
  <c r="AB475" i="2"/>
  <c r="AA475" i="2"/>
  <c r="Z475" i="2"/>
  <c r="AF474" i="2"/>
  <c r="AE474" i="2"/>
  <c r="AD474" i="2"/>
  <c r="AC474" i="2"/>
  <c r="AB474" i="2"/>
  <c r="AA474" i="2"/>
  <c r="Z474" i="2"/>
  <c r="AF473" i="2"/>
  <c r="AE473" i="2"/>
  <c r="AD473" i="2"/>
  <c r="AC473" i="2"/>
  <c r="AB473" i="2"/>
  <c r="AA473" i="2"/>
  <c r="Z473" i="2"/>
  <c r="AF472" i="2"/>
  <c r="AE472" i="2"/>
  <c r="AD472" i="2"/>
  <c r="AC472" i="2"/>
  <c r="AB472" i="2"/>
  <c r="AA472" i="2"/>
  <c r="Z472" i="2"/>
  <c r="AF471" i="2"/>
  <c r="AE471" i="2"/>
  <c r="AD471" i="2"/>
  <c r="AC471" i="2"/>
  <c r="AB471" i="2"/>
  <c r="AA471" i="2"/>
  <c r="Z471" i="2"/>
  <c r="AF470" i="2"/>
  <c r="AE470" i="2"/>
  <c r="AD470" i="2"/>
  <c r="AC470" i="2"/>
  <c r="AB470" i="2"/>
  <c r="AA470" i="2"/>
  <c r="Z470" i="2"/>
  <c r="AF469" i="2"/>
  <c r="AE469" i="2"/>
  <c r="AD469" i="2"/>
  <c r="AC469" i="2"/>
  <c r="AB469" i="2"/>
  <c r="AA469" i="2"/>
  <c r="Z469" i="2"/>
  <c r="AF468" i="2"/>
  <c r="AE468" i="2"/>
  <c r="AD468" i="2"/>
  <c r="AC468" i="2"/>
  <c r="AB468" i="2"/>
  <c r="AA468" i="2"/>
  <c r="Z468" i="2"/>
  <c r="AF467" i="2"/>
  <c r="AE467" i="2"/>
  <c r="AD467" i="2"/>
  <c r="AC467" i="2"/>
  <c r="AB467" i="2"/>
  <c r="AA467" i="2"/>
  <c r="Z467" i="2"/>
  <c r="AF466" i="2"/>
  <c r="AE466" i="2"/>
  <c r="AD466" i="2"/>
  <c r="AC466" i="2"/>
  <c r="AB466" i="2"/>
  <c r="AA466" i="2"/>
  <c r="Z466" i="2"/>
  <c r="AF465" i="2"/>
  <c r="AE465" i="2"/>
  <c r="AD465" i="2"/>
  <c r="AC465" i="2"/>
  <c r="AB465" i="2"/>
  <c r="AA465" i="2"/>
  <c r="Z465" i="2"/>
  <c r="AF464" i="2"/>
  <c r="AE464" i="2"/>
  <c r="AD464" i="2"/>
  <c r="AC464" i="2"/>
  <c r="AB464" i="2"/>
  <c r="AA464" i="2"/>
  <c r="Z464" i="2"/>
  <c r="AF463" i="2"/>
  <c r="AE463" i="2"/>
  <c r="AD463" i="2"/>
  <c r="AC463" i="2"/>
  <c r="AB463" i="2"/>
  <c r="AA463" i="2"/>
  <c r="Z463" i="2"/>
  <c r="AF462" i="2"/>
  <c r="AE462" i="2"/>
  <c r="AD462" i="2"/>
  <c r="AC462" i="2"/>
  <c r="AB462" i="2"/>
  <c r="AA462" i="2"/>
  <c r="Z462" i="2"/>
  <c r="AF461" i="2"/>
  <c r="AE461" i="2"/>
  <c r="AD461" i="2"/>
  <c r="AC461" i="2"/>
  <c r="AB461" i="2"/>
  <c r="AA461" i="2"/>
  <c r="Z461" i="2"/>
  <c r="AF460" i="2"/>
  <c r="AE460" i="2"/>
  <c r="AD460" i="2"/>
  <c r="AC460" i="2"/>
  <c r="AB460" i="2"/>
  <c r="AA460" i="2"/>
  <c r="Z460" i="2"/>
  <c r="AF459" i="2"/>
  <c r="AE459" i="2"/>
  <c r="AD459" i="2"/>
  <c r="AC459" i="2"/>
  <c r="AB459" i="2"/>
  <c r="AA459" i="2"/>
  <c r="Z459" i="2"/>
  <c r="AF458" i="2"/>
  <c r="AE458" i="2"/>
  <c r="AD458" i="2"/>
  <c r="AC458" i="2"/>
  <c r="AB458" i="2"/>
  <c r="AA458" i="2"/>
  <c r="Z458" i="2"/>
  <c r="AF457" i="2"/>
  <c r="AE457" i="2"/>
  <c r="AD457" i="2"/>
  <c r="AC457" i="2"/>
  <c r="AB457" i="2"/>
  <c r="AA457" i="2"/>
  <c r="Z457" i="2"/>
  <c r="AF456" i="2"/>
  <c r="AE456" i="2"/>
  <c r="AD456" i="2"/>
  <c r="AC456" i="2"/>
  <c r="AB456" i="2"/>
  <c r="AA456" i="2"/>
  <c r="Z456" i="2"/>
  <c r="AF455" i="2"/>
  <c r="AE455" i="2"/>
  <c r="AD455" i="2"/>
  <c r="AC455" i="2"/>
  <c r="AB455" i="2"/>
  <c r="AA455" i="2"/>
  <c r="Z455" i="2"/>
  <c r="AF454" i="2"/>
  <c r="AE454" i="2"/>
  <c r="AD454" i="2"/>
  <c r="AC454" i="2"/>
  <c r="AB454" i="2"/>
  <c r="AA454" i="2"/>
  <c r="Z454" i="2"/>
  <c r="AF453" i="2"/>
  <c r="AE453" i="2"/>
  <c r="AD453" i="2"/>
  <c r="AC453" i="2"/>
  <c r="AB453" i="2"/>
  <c r="AA453" i="2"/>
  <c r="Z453" i="2"/>
  <c r="AF452" i="2"/>
  <c r="AE452" i="2"/>
  <c r="AD452" i="2"/>
  <c r="AC452" i="2"/>
  <c r="AB452" i="2"/>
  <c r="AA452" i="2"/>
  <c r="Z452" i="2"/>
  <c r="AF451" i="2"/>
  <c r="AE451" i="2"/>
  <c r="AD451" i="2"/>
  <c r="AC451" i="2"/>
  <c r="AB451" i="2"/>
  <c r="AA451" i="2"/>
  <c r="Z451" i="2"/>
  <c r="AF450" i="2"/>
  <c r="AE450" i="2"/>
  <c r="AD450" i="2"/>
  <c r="AC450" i="2"/>
  <c r="AB450" i="2"/>
  <c r="AA450" i="2"/>
  <c r="Z450" i="2"/>
  <c r="AF449" i="2"/>
  <c r="AE449" i="2"/>
  <c r="AD449" i="2"/>
  <c r="AC449" i="2"/>
  <c r="AB449" i="2"/>
  <c r="AA449" i="2"/>
  <c r="Z449" i="2"/>
  <c r="AF448" i="2"/>
  <c r="AE448" i="2"/>
  <c r="AD448" i="2"/>
  <c r="AC448" i="2"/>
  <c r="AB448" i="2"/>
  <c r="AA448" i="2"/>
  <c r="Z448" i="2"/>
  <c r="AF447" i="2"/>
  <c r="AE447" i="2"/>
  <c r="AD447" i="2"/>
  <c r="AC447" i="2"/>
  <c r="AB447" i="2"/>
  <c r="AA447" i="2"/>
  <c r="Z447" i="2"/>
  <c r="AF446" i="2"/>
  <c r="AE446" i="2"/>
  <c r="AD446" i="2"/>
  <c r="AC446" i="2"/>
  <c r="AB446" i="2"/>
  <c r="AA446" i="2"/>
  <c r="Z446" i="2"/>
  <c r="AF445" i="2"/>
  <c r="AE445" i="2"/>
  <c r="AD445" i="2"/>
  <c r="AC445" i="2"/>
  <c r="AB445" i="2"/>
  <c r="AA445" i="2"/>
  <c r="Z445" i="2"/>
  <c r="AF444" i="2"/>
  <c r="AE444" i="2"/>
  <c r="AD444" i="2"/>
  <c r="AC444" i="2"/>
  <c r="AB444" i="2"/>
  <c r="AA444" i="2"/>
  <c r="Z444" i="2"/>
  <c r="AF443" i="2"/>
  <c r="AE443" i="2"/>
  <c r="AD443" i="2"/>
  <c r="AC443" i="2"/>
  <c r="AB443" i="2"/>
  <c r="AA443" i="2"/>
  <c r="Z443" i="2"/>
  <c r="AF442" i="2"/>
  <c r="AE442" i="2"/>
  <c r="AD442" i="2"/>
  <c r="AC442" i="2"/>
  <c r="AB442" i="2"/>
  <c r="AA442" i="2"/>
  <c r="Z442" i="2"/>
  <c r="AF441" i="2"/>
  <c r="AE441" i="2"/>
  <c r="AD441" i="2"/>
  <c r="AC441" i="2"/>
  <c r="AB441" i="2"/>
  <c r="AA441" i="2"/>
  <c r="Z441" i="2"/>
  <c r="AF440" i="2"/>
  <c r="AE440" i="2"/>
  <c r="AD440" i="2"/>
  <c r="AC440" i="2"/>
  <c r="AB440" i="2"/>
  <c r="AA440" i="2"/>
  <c r="Z440" i="2"/>
  <c r="AF439" i="2"/>
  <c r="AE439" i="2"/>
  <c r="AD439" i="2"/>
  <c r="AC439" i="2"/>
  <c r="AB439" i="2"/>
  <c r="AA439" i="2"/>
  <c r="Z439" i="2"/>
  <c r="AF438" i="2"/>
  <c r="AE438" i="2"/>
  <c r="AD438" i="2"/>
  <c r="AC438" i="2"/>
  <c r="AB438" i="2"/>
  <c r="AA438" i="2"/>
  <c r="Z438" i="2"/>
  <c r="AF437" i="2"/>
  <c r="AE437" i="2"/>
  <c r="AD437" i="2"/>
  <c r="AC437" i="2"/>
  <c r="AB437" i="2"/>
  <c r="AA437" i="2"/>
  <c r="Z437" i="2"/>
  <c r="AF436" i="2"/>
  <c r="AE436" i="2"/>
  <c r="AD436" i="2"/>
  <c r="AC436" i="2"/>
  <c r="AB436" i="2"/>
  <c r="AA436" i="2"/>
  <c r="Z436" i="2"/>
  <c r="AF435" i="2"/>
  <c r="AE435" i="2"/>
  <c r="AD435" i="2"/>
  <c r="AC435" i="2"/>
  <c r="AB435" i="2"/>
  <c r="AA435" i="2"/>
  <c r="Z435" i="2"/>
  <c r="AF434" i="2"/>
  <c r="AE434" i="2"/>
  <c r="AD434" i="2"/>
  <c r="AC434" i="2"/>
  <c r="AB434" i="2"/>
  <c r="AA434" i="2"/>
  <c r="Z434" i="2"/>
  <c r="AF433" i="2"/>
  <c r="AE433" i="2"/>
  <c r="AD433" i="2"/>
  <c r="AC433" i="2"/>
  <c r="AB433" i="2"/>
  <c r="AA433" i="2"/>
  <c r="Z433" i="2"/>
  <c r="AF432" i="2"/>
  <c r="AE432" i="2"/>
  <c r="AD432" i="2"/>
  <c r="AC432" i="2"/>
  <c r="AB432" i="2"/>
  <c r="AA432" i="2"/>
  <c r="Z432" i="2"/>
  <c r="AF431" i="2"/>
  <c r="AE431" i="2"/>
  <c r="AD431" i="2"/>
  <c r="AC431" i="2"/>
  <c r="AB431" i="2"/>
  <c r="AA431" i="2"/>
  <c r="Z431" i="2"/>
  <c r="AF430" i="2"/>
  <c r="AE430" i="2"/>
  <c r="AD430" i="2"/>
  <c r="AC430" i="2"/>
  <c r="AB430" i="2"/>
  <c r="AA430" i="2"/>
  <c r="Z430" i="2"/>
  <c r="AF429" i="2"/>
  <c r="AE429" i="2"/>
  <c r="AD429" i="2"/>
  <c r="AC429" i="2"/>
  <c r="AB429" i="2"/>
  <c r="AA429" i="2"/>
  <c r="Z429" i="2"/>
  <c r="AF428" i="2"/>
  <c r="AE428" i="2"/>
  <c r="AD428" i="2"/>
  <c r="AC428" i="2"/>
  <c r="AB428" i="2"/>
  <c r="AA428" i="2"/>
  <c r="Z428" i="2"/>
  <c r="AF427" i="2"/>
  <c r="AE427" i="2"/>
  <c r="AD427" i="2"/>
  <c r="AC427" i="2"/>
  <c r="AB427" i="2"/>
  <c r="AA427" i="2"/>
  <c r="Z427" i="2"/>
  <c r="AF426" i="2"/>
  <c r="AE426" i="2"/>
  <c r="AD426" i="2"/>
  <c r="AC426" i="2"/>
  <c r="AB426" i="2"/>
  <c r="AA426" i="2"/>
  <c r="Z426" i="2"/>
  <c r="AF425" i="2"/>
  <c r="AE425" i="2"/>
  <c r="AD425" i="2"/>
  <c r="AC425" i="2"/>
  <c r="AB425" i="2"/>
  <c r="AA425" i="2"/>
  <c r="Z425" i="2"/>
  <c r="AF424" i="2"/>
  <c r="AE424" i="2"/>
  <c r="AD424" i="2"/>
  <c r="AC424" i="2"/>
  <c r="AB424" i="2"/>
  <c r="AA424" i="2"/>
  <c r="Z424" i="2"/>
  <c r="AF423" i="2"/>
  <c r="AE423" i="2"/>
  <c r="AD423" i="2"/>
  <c r="AC423" i="2"/>
  <c r="AB423" i="2"/>
  <c r="AA423" i="2"/>
  <c r="Z423" i="2"/>
  <c r="AF422" i="2"/>
  <c r="AE422" i="2"/>
  <c r="AD422" i="2"/>
  <c r="AC422" i="2"/>
  <c r="AB422" i="2"/>
  <c r="AA422" i="2"/>
  <c r="Z422" i="2"/>
  <c r="AF421" i="2"/>
  <c r="AE421" i="2"/>
  <c r="AD421" i="2"/>
  <c r="AC421" i="2"/>
  <c r="AB421" i="2"/>
  <c r="AA421" i="2"/>
  <c r="Z421" i="2"/>
  <c r="AF420" i="2"/>
  <c r="AE420" i="2"/>
  <c r="AD420" i="2"/>
  <c r="AC420" i="2"/>
  <c r="AB420" i="2"/>
  <c r="AA420" i="2"/>
  <c r="Z420" i="2"/>
  <c r="AF419" i="2"/>
  <c r="AE419" i="2"/>
  <c r="AD419" i="2"/>
  <c r="AC419" i="2"/>
  <c r="AB419" i="2"/>
  <c r="AA419" i="2"/>
  <c r="Z419" i="2"/>
  <c r="AF418" i="2"/>
  <c r="AE418" i="2"/>
  <c r="AD418" i="2"/>
  <c r="AC418" i="2"/>
  <c r="AB418" i="2"/>
  <c r="AA418" i="2"/>
  <c r="Z418" i="2"/>
  <c r="AF417" i="2"/>
  <c r="AE417" i="2"/>
  <c r="AD417" i="2"/>
  <c r="AC417" i="2"/>
  <c r="AB417" i="2"/>
  <c r="AA417" i="2"/>
  <c r="Z417" i="2"/>
  <c r="AF416" i="2"/>
  <c r="AE416" i="2"/>
  <c r="AD416" i="2"/>
  <c r="AC416" i="2"/>
  <c r="AB416" i="2"/>
  <c r="AA416" i="2"/>
  <c r="Z416" i="2"/>
  <c r="AF415" i="2"/>
  <c r="AE415" i="2"/>
  <c r="AD415" i="2"/>
  <c r="AC415" i="2"/>
  <c r="AB415" i="2"/>
  <c r="AA415" i="2"/>
  <c r="Z415" i="2"/>
  <c r="AF414" i="2"/>
  <c r="AE414" i="2"/>
  <c r="AD414" i="2"/>
  <c r="AC414" i="2"/>
  <c r="AB414" i="2"/>
  <c r="AA414" i="2"/>
  <c r="Z414" i="2"/>
  <c r="AF413" i="2"/>
  <c r="AE413" i="2"/>
  <c r="AD413" i="2"/>
  <c r="AC413" i="2"/>
  <c r="AB413" i="2"/>
  <c r="AA413" i="2"/>
  <c r="Z413" i="2"/>
  <c r="AF412" i="2"/>
  <c r="AE412" i="2"/>
  <c r="AD412" i="2"/>
  <c r="AC412" i="2"/>
  <c r="AB412" i="2"/>
  <c r="AA412" i="2"/>
  <c r="Z412" i="2"/>
  <c r="AF411" i="2"/>
  <c r="AE411" i="2"/>
  <c r="AD411" i="2"/>
  <c r="AC411" i="2"/>
  <c r="AB411" i="2"/>
  <c r="AA411" i="2"/>
  <c r="Z411" i="2"/>
  <c r="AF410" i="2"/>
  <c r="AE410" i="2"/>
  <c r="AD410" i="2"/>
  <c r="AC410" i="2"/>
  <c r="AB410" i="2"/>
  <c r="AA410" i="2"/>
  <c r="Z410" i="2"/>
  <c r="AF409" i="2"/>
  <c r="AE409" i="2"/>
  <c r="AD409" i="2"/>
  <c r="AC409" i="2"/>
  <c r="AB409" i="2"/>
  <c r="AA409" i="2"/>
  <c r="Z409" i="2"/>
  <c r="AF408" i="2"/>
  <c r="AE408" i="2"/>
  <c r="AD408" i="2"/>
  <c r="AC408" i="2"/>
  <c r="AB408" i="2"/>
  <c r="AA408" i="2"/>
  <c r="Z408" i="2"/>
  <c r="AF407" i="2"/>
  <c r="AE407" i="2"/>
  <c r="AD407" i="2"/>
  <c r="AC407" i="2"/>
  <c r="AB407" i="2"/>
  <c r="AA407" i="2"/>
  <c r="Z407" i="2"/>
  <c r="AF406" i="2"/>
  <c r="AE406" i="2"/>
  <c r="AD406" i="2"/>
  <c r="AC406" i="2"/>
  <c r="AB406" i="2"/>
  <c r="AA406" i="2"/>
  <c r="Z406" i="2"/>
  <c r="AF405" i="2"/>
  <c r="AE405" i="2"/>
  <c r="AD405" i="2"/>
  <c r="AC405" i="2"/>
  <c r="AB405" i="2"/>
  <c r="AA405" i="2"/>
  <c r="Z405" i="2"/>
  <c r="AF404" i="2"/>
  <c r="AE404" i="2"/>
  <c r="AD404" i="2"/>
  <c r="AC404" i="2"/>
  <c r="AB404" i="2"/>
  <c r="AA404" i="2"/>
  <c r="Z404" i="2"/>
  <c r="AF403" i="2"/>
  <c r="AE403" i="2"/>
  <c r="AD403" i="2"/>
  <c r="AC403" i="2"/>
  <c r="AB403" i="2"/>
  <c r="AA403" i="2"/>
  <c r="Z403" i="2"/>
  <c r="AF402" i="2"/>
  <c r="AE402" i="2"/>
  <c r="AD402" i="2"/>
  <c r="AC402" i="2"/>
  <c r="AB402" i="2"/>
  <c r="AA402" i="2"/>
  <c r="Z402" i="2"/>
  <c r="AF401" i="2"/>
  <c r="AE401" i="2"/>
  <c r="AD401" i="2"/>
  <c r="AC401" i="2"/>
  <c r="AB401" i="2"/>
  <c r="AA401" i="2"/>
  <c r="Z401" i="2"/>
  <c r="AF400" i="2"/>
  <c r="AE400" i="2"/>
  <c r="AD400" i="2"/>
  <c r="AC400" i="2"/>
  <c r="AB400" i="2"/>
  <c r="AA400" i="2"/>
  <c r="Z400" i="2"/>
  <c r="AF399" i="2"/>
  <c r="AE399" i="2"/>
  <c r="AD399" i="2"/>
  <c r="AC399" i="2"/>
  <c r="AB399" i="2"/>
  <c r="AA399" i="2"/>
  <c r="Z399" i="2"/>
  <c r="AF398" i="2"/>
  <c r="AE398" i="2"/>
  <c r="AD398" i="2"/>
  <c r="AC398" i="2"/>
  <c r="AB398" i="2"/>
  <c r="AA398" i="2"/>
  <c r="Z398" i="2"/>
  <c r="AF397" i="2"/>
  <c r="AE397" i="2"/>
  <c r="AD397" i="2"/>
  <c r="AC397" i="2"/>
  <c r="AB397" i="2"/>
  <c r="AA397" i="2"/>
  <c r="Z397" i="2"/>
  <c r="AF396" i="2"/>
  <c r="AE396" i="2"/>
  <c r="AD396" i="2"/>
  <c r="AC396" i="2"/>
  <c r="AB396" i="2"/>
  <c r="AA396" i="2"/>
  <c r="Z396" i="2"/>
  <c r="AF395" i="2"/>
  <c r="AE395" i="2"/>
  <c r="AD395" i="2"/>
  <c r="AC395" i="2"/>
  <c r="AB395" i="2"/>
  <c r="AA395" i="2"/>
  <c r="Z395" i="2"/>
  <c r="AF394" i="2"/>
  <c r="AE394" i="2"/>
  <c r="AD394" i="2"/>
  <c r="AC394" i="2"/>
  <c r="AB394" i="2"/>
  <c r="AA394" i="2"/>
  <c r="Z394" i="2"/>
  <c r="AF393" i="2"/>
  <c r="AE393" i="2"/>
  <c r="AD393" i="2"/>
  <c r="AC393" i="2"/>
  <c r="AB393" i="2"/>
  <c r="AA393" i="2"/>
  <c r="Z393" i="2"/>
  <c r="AF392" i="2"/>
  <c r="AE392" i="2"/>
  <c r="AD392" i="2"/>
  <c r="AC392" i="2"/>
  <c r="AB392" i="2"/>
  <c r="AA392" i="2"/>
  <c r="Z392" i="2"/>
  <c r="AF391" i="2"/>
  <c r="AE391" i="2"/>
  <c r="AD391" i="2"/>
  <c r="AC391" i="2"/>
  <c r="AB391" i="2"/>
  <c r="AA391" i="2"/>
  <c r="Z391" i="2"/>
  <c r="AF390" i="2"/>
  <c r="AE390" i="2"/>
  <c r="AD390" i="2"/>
  <c r="AC390" i="2"/>
  <c r="AB390" i="2"/>
  <c r="AA390" i="2"/>
  <c r="Z390" i="2"/>
  <c r="AF389" i="2"/>
  <c r="AE389" i="2"/>
  <c r="AD389" i="2"/>
  <c r="AC389" i="2"/>
  <c r="AB389" i="2"/>
  <c r="AA389" i="2"/>
  <c r="Z389" i="2"/>
  <c r="AF388" i="2"/>
  <c r="AE388" i="2"/>
  <c r="AD388" i="2"/>
  <c r="AC388" i="2"/>
  <c r="AB388" i="2"/>
  <c r="AA388" i="2"/>
  <c r="Z388" i="2"/>
  <c r="AF387" i="2"/>
  <c r="AE387" i="2"/>
  <c r="AD387" i="2"/>
  <c r="AC387" i="2"/>
  <c r="AB387" i="2"/>
  <c r="AA387" i="2"/>
  <c r="Z387" i="2"/>
  <c r="AF386" i="2"/>
  <c r="AE386" i="2"/>
  <c r="AD386" i="2"/>
  <c r="AC386" i="2"/>
  <c r="AB386" i="2"/>
  <c r="AA386" i="2"/>
  <c r="Z386" i="2"/>
  <c r="AF385" i="2"/>
  <c r="AE385" i="2"/>
  <c r="AD385" i="2"/>
  <c r="AC385" i="2"/>
  <c r="AB385" i="2"/>
  <c r="AA385" i="2"/>
  <c r="Z385" i="2"/>
  <c r="AF384" i="2"/>
  <c r="AE384" i="2"/>
  <c r="AD384" i="2"/>
  <c r="AC384" i="2"/>
  <c r="AB384" i="2"/>
  <c r="AA384" i="2"/>
  <c r="Z384" i="2"/>
  <c r="AF383" i="2"/>
  <c r="AE383" i="2"/>
  <c r="AD383" i="2"/>
  <c r="AC383" i="2"/>
  <c r="AB383" i="2"/>
  <c r="AA383" i="2"/>
  <c r="Z383" i="2"/>
  <c r="AF382" i="2"/>
  <c r="AE382" i="2"/>
  <c r="AD382" i="2"/>
  <c r="AC382" i="2"/>
  <c r="AB382" i="2"/>
  <c r="AA382" i="2"/>
  <c r="Z382" i="2"/>
  <c r="AF381" i="2"/>
  <c r="AE381" i="2"/>
  <c r="AD381" i="2"/>
  <c r="AC381" i="2"/>
  <c r="AB381" i="2"/>
  <c r="AA381" i="2"/>
  <c r="Z381" i="2"/>
  <c r="AF380" i="2"/>
  <c r="AE380" i="2"/>
  <c r="AD380" i="2"/>
  <c r="AC380" i="2"/>
  <c r="AB380" i="2"/>
  <c r="AA380" i="2"/>
  <c r="Z380" i="2"/>
  <c r="AF379" i="2"/>
  <c r="AE379" i="2"/>
  <c r="AD379" i="2"/>
  <c r="AC379" i="2"/>
  <c r="AB379" i="2"/>
  <c r="AA379" i="2"/>
  <c r="Z379" i="2"/>
  <c r="AF378" i="2"/>
  <c r="AE378" i="2"/>
  <c r="AD378" i="2"/>
  <c r="AC378" i="2"/>
  <c r="AB378" i="2"/>
  <c r="AA378" i="2"/>
  <c r="Z378" i="2"/>
  <c r="AF377" i="2"/>
  <c r="AE377" i="2"/>
  <c r="AD377" i="2"/>
  <c r="AC377" i="2"/>
  <c r="AB377" i="2"/>
  <c r="AA377" i="2"/>
  <c r="Z377" i="2"/>
  <c r="AF376" i="2"/>
  <c r="AE376" i="2"/>
  <c r="AD376" i="2"/>
  <c r="AC376" i="2"/>
  <c r="AB376" i="2"/>
  <c r="AA376" i="2"/>
  <c r="Z376" i="2"/>
  <c r="AF375" i="2"/>
  <c r="AE375" i="2"/>
  <c r="AD375" i="2"/>
  <c r="AC375" i="2"/>
  <c r="AB375" i="2"/>
  <c r="AA375" i="2"/>
  <c r="Z375" i="2"/>
  <c r="AF374" i="2"/>
  <c r="AE374" i="2"/>
  <c r="AD374" i="2"/>
  <c r="AC374" i="2"/>
  <c r="AB374" i="2"/>
  <c r="AA374" i="2"/>
  <c r="Z374" i="2"/>
  <c r="AF373" i="2"/>
  <c r="AE373" i="2"/>
  <c r="AD373" i="2"/>
  <c r="AC373" i="2"/>
  <c r="AB373" i="2"/>
  <c r="AA373" i="2"/>
  <c r="Z373" i="2"/>
  <c r="AF372" i="2"/>
  <c r="AE372" i="2"/>
  <c r="AD372" i="2"/>
  <c r="AC372" i="2"/>
  <c r="AB372" i="2"/>
  <c r="AA372" i="2"/>
  <c r="Z372" i="2"/>
  <c r="AF371" i="2"/>
  <c r="AE371" i="2"/>
  <c r="AD371" i="2"/>
  <c r="AC371" i="2"/>
  <c r="AB371" i="2"/>
  <c r="AA371" i="2"/>
  <c r="Z371" i="2"/>
  <c r="AF370" i="2"/>
  <c r="AE370" i="2"/>
  <c r="AD370" i="2"/>
  <c r="AC370" i="2"/>
  <c r="AB370" i="2"/>
  <c r="AA370" i="2"/>
  <c r="Z370" i="2"/>
  <c r="AF369" i="2"/>
  <c r="AE369" i="2"/>
  <c r="AD369" i="2"/>
  <c r="AC369" i="2"/>
  <c r="AB369" i="2"/>
  <c r="AA369" i="2"/>
  <c r="Z369" i="2"/>
  <c r="AF368" i="2"/>
  <c r="AE368" i="2"/>
  <c r="AD368" i="2"/>
  <c r="AC368" i="2"/>
  <c r="AB368" i="2"/>
  <c r="AA368" i="2"/>
  <c r="Z368" i="2"/>
  <c r="AF367" i="2"/>
  <c r="AE367" i="2"/>
  <c r="AD367" i="2"/>
  <c r="AC367" i="2"/>
  <c r="AB367" i="2"/>
  <c r="AA367" i="2"/>
  <c r="Z367" i="2"/>
  <c r="AF366" i="2"/>
  <c r="AE366" i="2"/>
  <c r="AD366" i="2"/>
  <c r="AC366" i="2"/>
  <c r="AB366" i="2"/>
  <c r="AA366" i="2"/>
  <c r="Z366" i="2"/>
  <c r="AF365" i="2"/>
  <c r="AE365" i="2"/>
  <c r="AD365" i="2"/>
  <c r="AC365" i="2"/>
  <c r="AB365" i="2"/>
  <c r="AA365" i="2"/>
  <c r="Z365" i="2"/>
  <c r="AF364" i="2"/>
  <c r="AE364" i="2"/>
  <c r="AD364" i="2"/>
  <c r="AC364" i="2"/>
  <c r="AB364" i="2"/>
  <c r="AA364" i="2"/>
  <c r="Z364" i="2"/>
  <c r="AF363" i="2"/>
  <c r="AE363" i="2"/>
  <c r="AD363" i="2"/>
  <c r="AC363" i="2"/>
  <c r="AB363" i="2"/>
  <c r="AA363" i="2"/>
  <c r="Z363" i="2"/>
  <c r="AF362" i="2"/>
  <c r="AE362" i="2"/>
  <c r="AD362" i="2"/>
  <c r="AC362" i="2"/>
  <c r="AB362" i="2"/>
  <c r="AA362" i="2"/>
  <c r="Z362" i="2"/>
  <c r="AF361" i="2"/>
  <c r="AE361" i="2"/>
  <c r="AD361" i="2"/>
  <c r="AC361" i="2"/>
  <c r="AB361" i="2"/>
  <c r="AA361" i="2"/>
  <c r="Z361" i="2"/>
  <c r="AF360" i="2"/>
  <c r="AE360" i="2"/>
  <c r="AD360" i="2"/>
  <c r="AC360" i="2"/>
  <c r="AB360" i="2"/>
  <c r="AA360" i="2"/>
  <c r="Z360" i="2"/>
  <c r="AF359" i="2"/>
  <c r="AE359" i="2"/>
  <c r="AD359" i="2"/>
  <c r="AC359" i="2"/>
  <c r="AB359" i="2"/>
  <c r="AA359" i="2"/>
  <c r="Z359" i="2"/>
  <c r="AF358" i="2"/>
  <c r="AE358" i="2"/>
  <c r="AD358" i="2"/>
  <c r="AC358" i="2"/>
  <c r="AB358" i="2"/>
  <c r="AA358" i="2"/>
  <c r="Z358" i="2"/>
  <c r="AF357" i="2"/>
  <c r="AE357" i="2"/>
  <c r="AD357" i="2"/>
  <c r="AC357" i="2"/>
  <c r="AB357" i="2"/>
  <c r="AA357" i="2"/>
  <c r="Z357" i="2"/>
  <c r="AF356" i="2"/>
  <c r="AE356" i="2"/>
  <c r="AD356" i="2"/>
  <c r="AC356" i="2"/>
  <c r="AB356" i="2"/>
  <c r="AA356" i="2"/>
  <c r="Z356" i="2"/>
  <c r="AF355" i="2"/>
  <c r="AE355" i="2"/>
  <c r="AD355" i="2"/>
  <c r="AC355" i="2"/>
  <c r="AB355" i="2"/>
  <c r="AA355" i="2"/>
  <c r="Z355" i="2"/>
  <c r="AF354" i="2"/>
  <c r="AE354" i="2"/>
  <c r="AD354" i="2"/>
  <c r="AC354" i="2"/>
  <c r="AB354" i="2"/>
  <c r="AA354" i="2"/>
  <c r="Z354" i="2"/>
  <c r="AF353" i="2"/>
  <c r="AE353" i="2"/>
  <c r="AD353" i="2"/>
  <c r="AC353" i="2"/>
  <c r="AB353" i="2"/>
  <c r="AA353" i="2"/>
  <c r="Z353" i="2"/>
  <c r="AF352" i="2"/>
  <c r="AE352" i="2"/>
  <c r="AD352" i="2"/>
  <c r="AC352" i="2"/>
  <c r="AB352" i="2"/>
  <c r="AA352" i="2"/>
  <c r="Z352" i="2"/>
  <c r="AF351" i="2"/>
  <c r="AE351" i="2"/>
  <c r="AD351" i="2"/>
  <c r="AC351" i="2"/>
  <c r="AB351" i="2"/>
  <c r="AA351" i="2"/>
  <c r="Z351" i="2"/>
  <c r="AF350" i="2"/>
  <c r="AE350" i="2"/>
  <c r="AD350" i="2"/>
  <c r="AC350" i="2"/>
  <c r="AB350" i="2"/>
  <c r="AA350" i="2"/>
  <c r="Z350" i="2"/>
  <c r="AF349" i="2"/>
  <c r="AE349" i="2"/>
  <c r="AD349" i="2"/>
  <c r="AC349" i="2"/>
  <c r="AB349" i="2"/>
  <c r="AA349" i="2"/>
  <c r="Z349" i="2"/>
  <c r="AF348" i="2"/>
  <c r="AE348" i="2"/>
  <c r="AD348" i="2"/>
  <c r="AC348" i="2"/>
  <c r="AB348" i="2"/>
  <c r="AA348" i="2"/>
  <c r="Z348" i="2"/>
  <c r="AF347" i="2"/>
  <c r="AE347" i="2"/>
  <c r="AD347" i="2"/>
  <c r="AC347" i="2"/>
  <c r="AB347" i="2"/>
  <c r="AA347" i="2"/>
  <c r="Z347" i="2"/>
  <c r="AF346" i="2"/>
  <c r="AE346" i="2"/>
  <c r="AD346" i="2"/>
  <c r="AC346" i="2"/>
  <c r="AB346" i="2"/>
  <c r="AA346" i="2"/>
  <c r="Z346" i="2"/>
  <c r="AF345" i="2"/>
  <c r="AE345" i="2"/>
  <c r="AD345" i="2"/>
  <c r="AC345" i="2"/>
  <c r="AB345" i="2"/>
  <c r="AA345" i="2"/>
  <c r="Z345" i="2"/>
  <c r="AF344" i="2"/>
  <c r="AE344" i="2"/>
  <c r="AD344" i="2"/>
  <c r="AC344" i="2"/>
  <c r="AB344" i="2"/>
  <c r="AA344" i="2"/>
  <c r="Z344" i="2"/>
  <c r="AF343" i="2"/>
  <c r="AE343" i="2"/>
  <c r="AD343" i="2"/>
  <c r="AC343" i="2"/>
  <c r="AB343" i="2"/>
  <c r="AA343" i="2"/>
  <c r="Z343" i="2"/>
  <c r="AF342" i="2"/>
  <c r="AE342" i="2"/>
  <c r="AD342" i="2"/>
  <c r="AC342" i="2"/>
  <c r="AB342" i="2"/>
  <c r="AA342" i="2"/>
  <c r="Z342" i="2"/>
  <c r="AF341" i="2"/>
  <c r="AE341" i="2"/>
  <c r="AD341" i="2"/>
  <c r="AC341" i="2"/>
  <c r="AB341" i="2"/>
  <c r="AA341" i="2"/>
  <c r="Z341" i="2"/>
  <c r="AF340" i="2"/>
  <c r="AE340" i="2"/>
  <c r="AD340" i="2"/>
  <c r="AC340" i="2"/>
  <c r="AB340" i="2"/>
  <c r="AA340" i="2"/>
  <c r="Z340" i="2"/>
  <c r="AF339" i="2"/>
  <c r="AE339" i="2"/>
  <c r="AD339" i="2"/>
  <c r="AC339" i="2"/>
  <c r="AB339" i="2"/>
  <c r="AA339" i="2"/>
  <c r="Z339" i="2"/>
  <c r="AF338" i="2"/>
  <c r="AE338" i="2"/>
  <c r="AD338" i="2"/>
  <c r="AC338" i="2"/>
  <c r="AB338" i="2"/>
  <c r="AA338" i="2"/>
  <c r="Z338" i="2"/>
  <c r="AF337" i="2"/>
  <c r="AE337" i="2"/>
  <c r="AD337" i="2"/>
  <c r="AC337" i="2"/>
  <c r="AB337" i="2"/>
  <c r="AA337" i="2"/>
  <c r="Z337" i="2"/>
  <c r="AF336" i="2"/>
  <c r="AE336" i="2"/>
  <c r="AD336" i="2"/>
  <c r="AC336" i="2"/>
  <c r="AB336" i="2"/>
  <c r="AA336" i="2"/>
  <c r="Z336" i="2"/>
  <c r="AF335" i="2"/>
  <c r="AE335" i="2"/>
  <c r="AD335" i="2"/>
  <c r="AC335" i="2"/>
  <c r="AB335" i="2"/>
  <c r="AA335" i="2"/>
  <c r="Z335" i="2"/>
  <c r="AF334" i="2"/>
  <c r="AE334" i="2"/>
  <c r="AD334" i="2"/>
  <c r="AC334" i="2"/>
  <c r="AB334" i="2"/>
  <c r="AA334" i="2"/>
  <c r="Z334" i="2"/>
  <c r="AF333" i="2"/>
  <c r="AE333" i="2"/>
  <c r="AD333" i="2"/>
  <c r="AC333" i="2"/>
  <c r="AB333" i="2"/>
  <c r="AA333" i="2"/>
  <c r="Z333" i="2"/>
  <c r="AF332" i="2"/>
  <c r="AE332" i="2"/>
  <c r="AD332" i="2"/>
  <c r="AC332" i="2"/>
  <c r="AB332" i="2"/>
  <c r="AA332" i="2"/>
  <c r="Z332" i="2"/>
  <c r="AF331" i="2"/>
  <c r="AE331" i="2"/>
  <c r="AD331" i="2"/>
  <c r="AC331" i="2"/>
  <c r="AB331" i="2"/>
  <c r="AA331" i="2"/>
  <c r="Z331" i="2"/>
  <c r="AF330" i="2"/>
  <c r="AE330" i="2"/>
  <c r="AD330" i="2"/>
  <c r="AC330" i="2"/>
  <c r="AB330" i="2"/>
  <c r="AA330" i="2"/>
  <c r="Z330" i="2"/>
  <c r="AF329" i="2"/>
  <c r="AE329" i="2"/>
  <c r="AD329" i="2"/>
  <c r="AC329" i="2"/>
  <c r="AB329" i="2"/>
  <c r="AA329" i="2"/>
  <c r="Z329" i="2"/>
  <c r="AF328" i="2"/>
  <c r="AE328" i="2"/>
  <c r="AD328" i="2"/>
  <c r="AC328" i="2"/>
  <c r="AB328" i="2"/>
  <c r="AA328" i="2"/>
  <c r="Z328" i="2"/>
  <c r="AF327" i="2"/>
  <c r="AE327" i="2"/>
  <c r="AD327" i="2"/>
  <c r="AC327" i="2"/>
  <c r="AB327" i="2"/>
  <c r="AA327" i="2"/>
  <c r="Z327" i="2"/>
  <c r="AF326" i="2"/>
  <c r="AE326" i="2"/>
  <c r="AD326" i="2"/>
  <c r="AC326" i="2"/>
  <c r="AB326" i="2"/>
  <c r="AA326" i="2"/>
  <c r="Z326" i="2"/>
  <c r="AF325" i="2"/>
  <c r="AE325" i="2"/>
  <c r="AD325" i="2"/>
  <c r="AC325" i="2"/>
  <c r="AB325" i="2"/>
  <c r="AA325" i="2"/>
  <c r="Z325" i="2"/>
  <c r="AF324" i="2"/>
  <c r="AE324" i="2"/>
  <c r="AD324" i="2"/>
  <c r="AC324" i="2"/>
  <c r="AB324" i="2"/>
  <c r="AA324" i="2"/>
  <c r="Z324" i="2"/>
  <c r="AF323" i="2"/>
  <c r="AE323" i="2"/>
  <c r="AD323" i="2"/>
  <c r="AC323" i="2"/>
  <c r="AB323" i="2"/>
  <c r="AA323" i="2"/>
  <c r="Z323" i="2"/>
  <c r="AF322" i="2"/>
  <c r="AE322" i="2"/>
  <c r="AD322" i="2"/>
  <c r="AC322" i="2"/>
  <c r="AB322" i="2"/>
  <c r="AA322" i="2"/>
  <c r="Z322" i="2"/>
  <c r="AF321" i="2"/>
  <c r="AE321" i="2"/>
  <c r="AD321" i="2"/>
  <c r="AC321" i="2"/>
  <c r="AB321" i="2"/>
  <c r="AA321" i="2"/>
  <c r="Z321" i="2"/>
  <c r="AF320" i="2"/>
  <c r="AE320" i="2"/>
  <c r="AD320" i="2"/>
  <c r="AC320" i="2"/>
  <c r="AB320" i="2"/>
  <c r="AA320" i="2"/>
  <c r="Z320" i="2"/>
  <c r="AF319" i="2"/>
  <c r="AE319" i="2"/>
  <c r="AD319" i="2"/>
  <c r="AC319" i="2"/>
  <c r="AB319" i="2"/>
  <c r="AA319" i="2"/>
  <c r="Z319" i="2"/>
  <c r="AF318" i="2"/>
  <c r="AE318" i="2"/>
  <c r="AD318" i="2"/>
  <c r="AC318" i="2"/>
  <c r="AB318" i="2"/>
  <c r="AA318" i="2"/>
  <c r="Z318" i="2"/>
  <c r="AF317" i="2"/>
  <c r="AE317" i="2"/>
  <c r="AD317" i="2"/>
  <c r="AC317" i="2"/>
  <c r="AB317" i="2"/>
  <c r="AA317" i="2"/>
  <c r="Z317" i="2"/>
  <c r="AF316" i="2"/>
  <c r="AE316" i="2"/>
  <c r="AD316" i="2"/>
  <c r="AC316" i="2"/>
  <c r="AB316" i="2"/>
  <c r="AA316" i="2"/>
  <c r="Z316" i="2"/>
  <c r="AF315" i="2"/>
  <c r="AE315" i="2"/>
  <c r="AD315" i="2"/>
  <c r="AC315" i="2"/>
  <c r="AB315" i="2"/>
  <c r="AA315" i="2"/>
  <c r="Z315" i="2"/>
  <c r="AF314" i="2"/>
  <c r="AE314" i="2"/>
  <c r="AD314" i="2"/>
  <c r="AC314" i="2"/>
  <c r="AB314" i="2"/>
  <c r="AA314" i="2"/>
  <c r="Z314" i="2"/>
  <c r="AF313" i="2"/>
  <c r="AE313" i="2"/>
  <c r="AD313" i="2"/>
  <c r="AC313" i="2"/>
  <c r="AB313" i="2"/>
  <c r="AA313" i="2"/>
  <c r="Z313" i="2"/>
  <c r="AF312" i="2"/>
  <c r="AE312" i="2"/>
  <c r="AD312" i="2"/>
  <c r="AC312" i="2"/>
  <c r="AB312" i="2"/>
  <c r="AA312" i="2"/>
  <c r="Z312" i="2"/>
  <c r="AF311" i="2"/>
  <c r="AE311" i="2"/>
  <c r="AD311" i="2"/>
  <c r="AC311" i="2"/>
  <c r="AB311" i="2"/>
  <c r="AA311" i="2"/>
  <c r="Z311" i="2"/>
  <c r="AF310" i="2"/>
  <c r="AE310" i="2"/>
  <c r="AD310" i="2"/>
  <c r="AC310" i="2"/>
  <c r="AB310" i="2"/>
  <c r="AA310" i="2"/>
  <c r="Z310" i="2"/>
  <c r="AF309" i="2"/>
  <c r="AE309" i="2"/>
  <c r="AD309" i="2"/>
  <c r="AC309" i="2"/>
  <c r="AB309" i="2"/>
  <c r="AA309" i="2"/>
  <c r="Z309" i="2"/>
  <c r="AF308" i="2"/>
  <c r="AE308" i="2"/>
  <c r="AD308" i="2"/>
  <c r="AC308" i="2"/>
  <c r="AB308" i="2"/>
  <c r="AA308" i="2"/>
  <c r="Z308" i="2"/>
  <c r="AF307" i="2"/>
  <c r="AE307" i="2"/>
  <c r="AD307" i="2"/>
  <c r="AC307" i="2"/>
  <c r="AB307" i="2"/>
  <c r="AA307" i="2"/>
  <c r="Z307" i="2"/>
  <c r="AF306" i="2"/>
  <c r="AE306" i="2"/>
  <c r="AD306" i="2"/>
  <c r="AC306" i="2"/>
  <c r="AB306" i="2"/>
  <c r="AA306" i="2"/>
  <c r="Z306" i="2"/>
  <c r="AF305" i="2"/>
  <c r="AE305" i="2"/>
  <c r="AD305" i="2"/>
  <c r="AC305" i="2"/>
  <c r="AB305" i="2"/>
  <c r="AA305" i="2"/>
  <c r="Z305" i="2"/>
  <c r="AF304" i="2"/>
  <c r="AE304" i="2"/>
  <c r="AD304" i="2"/>
  <c r="AC304" i="2"/>
  <c r="AB304" i="2"/>
  <c r="AA304" i="2"/>
  <c r="Z304" i="2"/>
  <c r="AF303" i="2"/>
  <c r="AE303" i="2"/>
  <c r="AD303" i="2"/>
  <c r="AC303" i="2"/>
  <c r="AB303" i="2"/>
  <c r="AA303" i="2"/>
  <c r="Z303" i="2"/>
  <c r="AF302" i="2"/>
  <c r="AE302" i="2"/>
  <c r="AD302" i="2"/>
  <c r="AC302" i="2"/>
  <c r="AB302" i="2"/>
  <c r="AA302" i="2"/>
  <c r="Z302" i="2"/>
  <c r="AF301" i="2"/>
  <c r="AE301" i="2"/>
  <c r="AD301" i="2"/>
  <c r="AC301" i="2"/>
  <c r="AB301" i="2"/>
  <c r="AA301" i="2"/>
  <c r="Z301" i="2"/>
  <c r="AF300" i="2"/>
  <c r="AE300" i="2"/>
  <c r="AD300" i="2"/>
  <c r="AC300" i="2"/>
  <c r="AB300" i="2"/>
  <c r="AA300" i="2"/>
  <c r="Z300" i="2"/>
  <c r="AF299" i="2"/>
  <c r="AE299" i="2"/>
  <c r="AD299" i="2"/>
  <c r="AC299" i="2"/>
  <c r="AB299" i="2"/>
  <c r="AA299" i="2"/>
  <c r="Z299" i="2"/>
  <c r="AF298" i="2"/>
  <c r="AE298" i="2"/>
  <c r="AD298" i="2"/>
  <c r="AC298" i="2"/>
  <c r="AB298" i="2"/>
  <c r="AA298" i="2"/>
  <c r="Z298" i="2"/>
  <c r="AF297" i="2"/>
  <c r="AE297" i="2"/>
  <c r="AD297" i="2"/>
  <c r="AC297" i="2"/>
  <c r="AB297" i="2"/>
  <c r="AA297" i="2"/>
  <c r="Z297" i="2"/>
  <c r="AF296" i="2"/>
  <c r="AE296" i="2"/>
  <c r="AD296" i="2"/>
  <c r="AC296" i="2"/>
  <c r="AB296" i="2"/>
  <c r="AA296" i="2"/>
  <c r="Z296" i="2"/>
  <c r="AF295" i="2"/>
  <c r="AE295" i="2"/>
  <c r="AD295" i="2"/>
  <c r="AC295" i="2"/>
  <c r="AB295" i="2"/>
  <c r="AA295" i="2"/>
  <c r="Z295" i="2"/>
  <c r="AF294" i="2"/>
  <c r="AE294" i="2"/>
  <c r="AD294" i="2"/>
  <c r="AC294" i="2"/>
  <c r="AB294" i="2"/>
  <c r="AA294" i="2"/>
  <c r="Z294" i="2"/>
  <c r="AF293" i="2"/>
  <c r="AE293" i="2"/>
  <c r="AD293" i="2"/>
  <c r="AC293" i="2"/>
  <c r="AB293" i="2"/>
  <c r="AA293" i="2"/>
  <c r="Z293" i="2"/>
  <c r="AF292" i="2"/>
  <c r="AE292" i="2"/>
  <c r="AD292" i="2"/>
  <c r="AC292" i="2"/>
  <c r="AB292" i="2"/>
  <c r="AA292" i="2"/>
  <c r="Z292" i="2"/>
  <c r="AF291" i="2"/>
  <c r="AE291" i="2"/>
  <c r="AD291" i="2"/>
  <c r="AC291" i="2"/>
  <c r="AB291" i="2"/>
  <c r="AA291" i="2"/>
  <c r="Z291" i="2"/>
  <c r="AF290" i="2"/>
  <c r="AE290" i="2"/>
  <c r="AD290" i="2"/>
  <c r="AC290" i="2"/>
  <c r="AB290" i="2"/>
  <c r="AA290" i="2"/>
  <c r="Z290" i="2"/>
  <c r="AF289" i="2"/>
  <c r="AE289" i="2"/>
  <c r="AD289" i="2"/>
  <c r="AC289" i="2"/>
  <c r="AB289" i="2"/>
  <c r="AA289" i="2"/>
  <c r="Z289" i="2"/>
  <c r="AF288" i="2"/>
  <c r="AE288" i="2"/>
  <c r="AD288" i="2"/>
  <c r="AC288" i="2"/>
  <c r="AB288" i="2"/>
  <c r="AA288" i="2"/>
  <c r="Z288" i="2"/>
  <c r="AF287" i="2"/>
  <c r="AE287" i="2"/>
  <c r="AD287" i="2"/>
  <c r="AC287" i="2"/>
  <c r="AB287" i="2"/>
  <c r="AA287" i="2"/>
  <c r="Z287" i="2"/>
  <c r="AF286" i="2"/>
  <c r="AE286" i="2"/>
  <c r="AD286" i="2"/>
  <c r="AC286" i="2"/>
  <c r="AB286" i="2"/>
  <c r="AA286" i="2"/>
  <c r="Z286" i="2"/>
  <c r="AF285" i="2"/>
  <c r="AE285" i="2"/>
  <c r="AD285" i="2"/>
  <c r="AC285" i="2"/>
  <c r="AB285" i="2"/>
  <c r="AA285" i="2"/>
  <c r="Z285" i="2"/>
  <c r="AF284" i="2"/>
  <c r="AE284" i="2"/>
  <c r="AD284" i="2"/>
  <c r="AC284" i="2"/>
  <c r="AB284" i="2"/>
  <c r="AA284" i="2"/>
  <c r="Z284" i="2"/>
  <c r="AF283" i="2"/>
  <c r="AE283" i="2"/>
  <c r="AD283" i="2"/>
  <c r="AC283" i="2"/>
  <c r="AB283" i="2"/>
  <c r="AA283" i="2"/>
  <c r="Z283" i="2"/>
  <c r="AF282" i="2"/>
  <c r="AE282" i="2"/>
  <c r="AD282" i="2"/>
  <c r="AC282" i="2"/>
  <c r="AB282" i="2"/>
  <c r="AA282" i="2"/>
  <c r="Z282" i="2"/>
  <c r="AF281" i="2"/>
  <c r="AE281" i="2"/>
  <c r="AD281" i="2"/>
  <c r="AC281" i="2"/>
  <c r="AB281" i="2"/>
  <c r="AA281" i="2"/>
  <c r="Z281" i="2"/>
  <c r="AF280" i="2"/>
  <c r="AE280" i="2"/>
  <c r="AD280" i="2"/>
  <c r="AC280" i="2"/>
  <c r="AB280" i="2"/>
  <c r="AA280" i="2"/>
  <c r="Z280" i="2"/>
  <c r="AF279" i="2"/>
  <c r="AE279" i="2"/>
  <c r="AD279" i="2"/>
  <c r="AC279" i="2"/>
  <c r="AB279" i="2"/>
  <c r="AA279" i="2"/>
  <c r="Z279" i="2"/>
  <c r="AF278" i="2"/>
  <c r="AE278" i="2"/>
  <c r="AD278" i="2"/>
  <c r="AC278" i="2"/>
  <c r="AB278" i="2"/>
  <c r="AA278" i="2"/>
  <c r="Z278" i="2"/>
  <c r="AF277" i="2"/>
  <c r="AE277" i="2"/>
  <c r="AD277" i="2"/>
  <c r="AC277" i="2"/>
  <c r="AB277" i="2"/>
  <c r="AA277" i="2"/>
  <c r="Z277" i="2"/>
  <c r="AF276" i="2"/>
  <c r="AE276" i="2"/>
  <c r="AD276" i="2"/>
  <c r="AC276" i="2"/>
  <c r="AB276" i="2"/>
  <c r="AA276" i="2"/>
  <c r="Z276" i="2"/>
  <c r="AF275" i="2"/>
  <c r="AE275" i="2"/>
  <c r="AD275" i="2"/>
  <c r="AC275" i="2"/>
  <c r="AB275" i="2"/>
  <c r="AA275" i="2"/>
  <c r="Z275" i="2"/>
  <c r="AF274" i="2"/>
  <c r="AE274" i="2"/>
  <c r="AD274" i="2"/>
  <c r="AC274" i="2"/>
  <c r="AB274" i="2"/>
  <c r="AA274" i="2"/>
  <c r="Z274" i="2"/>
  <c r="AF273" i="2"/>
  <c r="AE273" i="2"/>
  <c r="AD273" i="2"/>
  <c r="AC273" i="2"/>
  <c r="AB273" i="2"/>
  <c r="AA273" i="2"/>
  <c r="Z273" i="2"/>
  <c r="AF272" i="2"/>
  <c r="AE272" i="2"/>
  <c r="AD272" i="2"/>
  <c r="AC272" i="2"/>
  <c r="AB272" i="2"/>
  <c r="AA272" i="2"/>
  <c r="Z272" i="2"/>
  <c r="AF271" i="2"/>
  <c r="AE271" i="2"/>
  <c r="AD271" i="2"/>
  <c r="AC271" i="2"/>
  <c r="AB271" i="2"/>
  <c r="AA271" i="2"/>
  <c r="Z271" i="2"/>
  <c r="AF270" i="2"/>
  <c r="AE270" i="2"/>
  <c r="AD270" i="2"/>
  <c r="AC270" i="2"/>
  <c r="AB270" i="2"/>
  <c r="AA270" i="2"/>
  <c r="Z270" i="2"/>
  <c r="AF269" i="2"/>
  <c r="AE269" i="2"/>
  <c r="AD269" i="2"/>
  <c r="AC269" i="2"/>
  <c r="AB269" i="2"/>
  <c r="AA269" i="2"/>
  <c r="Z269" i="2"/>
  <c r="AF268" i="2"/>
  <c r="AE268" i="2"/>
  <c r="AD268" i="2"/>
  <c r="AC268" i="2"/>
  <c r="AB268" i="2"/>
  <c r="AA268" i="2"/>
  <c r="Z268" i="2"/>
  <c r="AF267" i="2"/>
  <c r="AE267" i="2"/>
  <c r="AD267" i="2"/>
  <c r="AC267" i="2"/>
  <c r="AB267" i="2"/>
  <c r="AA267" i="2"/>
  <c r="Z267" i="2"/>
  <c r="AF266" i="2"/>
  <c r="AE266" i="2"/>
  <c r="AD266" i="2"/>
  <c r="AC266" i="2"/>
  <c r="AB266" i="2"/>
  <c r="AA266" i="2"/>
  <c r="Z266" i="2"/>
  <c r="AF265" i="2"/>
  <c r="AE265" i="2"/>
  <c r="AD265" i="2"/>
  <c r="AC265" i="2"/>
  <c r="AB265" i="2"/>
  <c r="AA265" i="2"/>
  <c r="Z265" i="2"/>
  <c r="AF264" i="2"/>
  <c r="AE264" i="2"/>
  <c r="AD264" i="2"/>
  <c r="AC264" i="2"/>
  <c r="AB264" i="2"/>
  <c r="AA264" i="2"/>
  <c r="Z264" i="2"/>
  <c r="AF263" i="2"/>
  <c r="AE263" i="2"/>
  <c r="AD263" i="2"/>
  <c r="AC263" i="2"/>
  <c r="AB263" i="2"/>
  <c r="AA263" i="2"/>
  <c r="Z263" i="2"/>
  <c r="AF262" i="2"/>
  <c r="AE262" i="2"/>
  <c r="AD262" i="2"/>
  <c r="AC262" i="2"/>
  <c r="AB262" i="2"/>
  <c r="AA262" i="2"/>
  <c r="Z262" i="2"/>
  <c r="AF261" i="2"/>
  <c r="AE261" i="2"/>
  <c r="AD261" i="2"/>
  <c r="AC261" i="2"/>
  <c r="AB261" i="2"/>
  <c r="AA261" i="2"/>
  <c r="Z261" i="2"/>
  <c r="AF260" i="2"/>
  <c r="AE260" i="2"/>
  <c r="AD260" i="2"/>
  <c r="AC260" i="2"/>
  <c r="AB260" i="2"/>
  <c r="AA260" i="2"/>
  <c r="Z260" i="2"/>
  <c r="AF259" i="2"/>
  <c r="AE259" i="2"/>
  <c r="AD259" i="2"/>
  <c r="AC259" i="2"/>
  <c r="AB259" i="2"/>
  <c r="AA259" i="2"/>
  <c r="Z259" i="2"/>
  <c r="AF258" i="2"/>
  <c r="AE258" i="2"/>
  <c r="AD258" i="2"/>
  <c r="AC258" i="2"/>
  <c r="AB258" i="2"/>
  <c r="AA258" i="2"/>
  <c r="Z258" i="2"/>
  <c r="AF257" i="2"/>
  <c r="AE257" i="2"/>
  <c r="AD257" i="2"/>
  <c r="AC257" i="2"/>
  <c r="AB257" i="2"/>
  <c r="AA257" i="2"/>
  <c r="Z257" i="2"/>
  <c r="AF256" i="2"/>
  <c r="AE256" i="2"/>
  <c r="AD256" i="2"/>
  <c r="AC256" i="2"/>
  <c r="AB256" i="2"/>
  <c r="AA256" i="2"/>
  <c r="Z256" i="2"/>
  <c r="AF255" i="2"/>
  <c r="AE255" i="2"/>
  <c r="AD255" i="2"/>
  <c r="AC255" i="2"/>
  <c r="AB255" i="2"/>
  <c r="AA255" i="2"/>
  <c r="Z255" i="2"/>
  <c r="AF254" i="2"/>
  <c r="AE254" i="2"/>
  <c r="AD254" i="2"/>
  <c r="AC254" i="2"/>
  <c r="AB254" i="2"/>
  <c r="AA254" i="2"/>
  <c r="Z254" i="2"/>
  <c r="AF253" i="2"/>
  <c r="AE253" i="2"/>
  <c r="AD253" i="2"/>
  <c r="AC253" i="2"/>
  <c r="AB253" i="2"/>
  <c r="AA253" i="2"/>
  <c r="Z253" i="2"/>
  <c r="AF252" i="2"/>
  <c r="AE252" i="2"/>
  <c r="AD252" i="2"/>
  <c r="AC252" i="2"/>
  <c r="AB252" i="2"/>
  <c r="AA252" i="2"/>
  <c r="Z252" i="2"/>
  <c r="AF251" i="2"/>
  <c r="AE251" i="2"/>
  <c r="AD251" i="2"/>
  <c r="AC251" i="2"/>
  <c r="AB251" i="2"/>
  <c r="AA251" i="2"/>
  <c r="Z251" i="2"/>
  <c r="AF250" i="2"/>
  <c r="AE250" i="2"/>
  <c r="AD250" i="2"/>
  <c r="AC250" i="2"/>
  <c r="AB250" i="2"/>
  <c r="AA250" i="2"/>
  <c r="Z250" i="2"/>
  <c r="AF249" i="2"/>
  <c r="AE249" i="2"/>
  <c r="AD249" i="2"/>
  <c r="AC249" i="2"/>
  <c r="AB249" i="2"/>
  <c r="AA249" i="2"/>
  <c r="Z249" i="2"/>
  <c r="AF248" i="2"/>
  <c r="AE248" i="2"/>
  <c r="AD248" i="2"/>
  <c r="AC248" i="2"/>
  <c r="AB248" i="2"/>
  <c r="AA248" i="2"/>
  <c r="Z248" i="2"/>
  <c r="AF247" i="2"/>
  <c r="AE247" i="2"/>
  <c r="AD247" i="2"/>
  <c r="AC247" i="2"/>
  <c r="AB247" i="2"/>
  <c r="AA247" i="2"/>
  <c r="Z247" i="2"/>
  <c r="AF246" i="2"/>
  <c r="AE246" i="2"/>
  <c r="AD246" i="2"/>
  <c r="AC246" i="2"/>
  <c r="AB246" i="2"/>
  <c r="AA246" i="2"/>
  <c r="Z246" i="2"/>
  <c r="AF245" i="2"/>
  <c r="AE245" i="2"/>
  <c r="AD245" i="2"/>
  <c r="AC245" i="2"/>
  <c r="AB245" i="2"/>
  <c r="AA245" i="2"/>
  <c r="Z245" i="2"/>
  <c r="AF244" i="2"/>
  <c r="AE244" i="2"/>
  <c r="AD244" i="2"/>
  <c r="AC244" i="2"/>
  <c r="AB244" i="2"/>
  <c r="AA244" i="2"/>
  <c r="Z244" i="2"/>
  <c r="AF243" i="2"/>
  <c r="AE243" i="2"/>
  <c r="AD243" i="2"/>
  <c r="AC243" i="2"/>
  <c r="AB243" i="2"/>
  <c r="AA243" i="2"/>
  <c r="Z243" i="2"/>
  <c r="AF242" i="2"/>
  <c r="AE242" i="2"/>
  <c r="AD242" i="2"/>
  <c r="AC242" i="2"/>
  <c r="AB242" i="2"/>
  <c r="AA242" i="2"/>
  <c r="Z242" i="2"/>
  <c r="AF241" i="2"/>
  <c r="AE241" i="2"/>
  <c r="AD241" i="2"/>
  <c r="AC241" i="2"/>
  <c r="AB241" i="2"/>
  <c r="AA241" i="2"/>
  <c r="Z241" i="2"/>
  <c r="AF240" i="2"/>
  <c r="AE240" i="2"/>
  <c r="AD240" i="2"/>
  <c r="AC240" i="2"/>
  <c r="AB240" i="2"/>
  <c r="AA240" i="2"/>
  <c r="Z240" i="2"/>
  <c r="AF239" i="2"/>
  <c r="AE239" i="2"/>
  <c r="AD239" i="2"/>
  <c r="AC239" i="2"/>
  <c r="AB239" i="2"/>
  <c r="AA239" i="2"/>
  <c r="Z239" i="2"/>
  <c r="AF238" i="2"/>
  <c r="AE238" i="2"/>
  <c r="AD238" i="2"/>
  <c r="AC238" i="2"/>
  <c r="AB238" i="2"/>
  <c r="AA238" i="2"/>
  <c r="Z238" i="2"/>
  <c r="AF237" i="2"/>
  <c r="AE237" i="2"/>
  <c r="AD237" i="2"/>
  <c r="AC237" i="2"/>
  <c r="AB237" i="2"/>
  <c r="AA237" i="2"/>
  <c r="Z237" i="2"/>
  <c r="AF236" i="2"/>
  <c r="AE236" i="2"/>
  <c r="AD236" i="2"/>
  <c r="AC236" i="2"/>
  <c r="AB236" i="2"/>
  <c r="AA236" i="2"/>
  <c r="Z236" i="2"/>
  <c r="AF235" i="2"/>
  <c r="AE235" i="2"/>
  <c r="AD235" i="2"/>
  <c r="AC235" i="2"/>
  <c r="AB235" i="2"/>
  <c r="AA235" i="2"/>
  <c r="Z235" i="2"/>
  <c r="AF234" i="2"/>
  <c r="AE234" i="2"/>
  <c r="AD234" i="2"/>
  <c r="AC234" i="2"/>
  <c r="AB234" i="2"/>
  <c r="AA234" i="2"/>
  <c r="Z234" i="2"/>
  <c r="AF233" i="2"/>
  <c r="AE233" i="2"/>
  <c r="AD233" i="2"/>
  <c r="AC233" i="2"/>
  <c r="AB233" i="2"/>
  <c r="AA233" i="2"/>
  <c r="Z233" i="2"/>
  <c r="AF232" i="2"/>
  <c r="AE232" i="2"/>
  <c r="AD232" i="2"/>
  <c r="AC232" i="2"/>
  <c r="AB232" i="2"/>
  <c r="AA232" i="2"/>
  <c r="Z232" i="2"/>
  <c r="AF231" i="2"/>
  <c r="AE231" i="2"/>
  <c r="AD231" i="2"/>
  <c r="AC231" i="2"/>
  <c r="AB231" i="2"/>
  <c r="AA231" i="2"/>
  <c r="Z231" i="2"/>
  <c r="AF230" i="2"/>
  <c r="AE230" i="2"/>
  <c r="AD230" i="2"/>
  <c r="AC230" i="2"/>
  <c r="AB230" i="2"/>
  <c r="AA230" i="2"/>
  <c r="Z230" i="2"/>
  <c r="AF229" i="2"/>
  <c r="AE229" i="2"/>
  <c r="AD229" i="2"/>
  <c r="AC229" i="2"/>
  <c r="AB229" i="2"/>
  <c r="AA229" i="2"/>
  <c r="Z229" i="2"/>
  <c r="AF228" i="2"/>
  <c r="AE228" i="2"/>
  <c r="AD228" i="2"/>
  <c r="AC228" i="2"/>
  <c r="AB228" i="2"/>
  <c r="AA228" i="2"/>
  <c r="Z228" i="2"/>
  <c r="AF227" i="2"/>
  <c r="AE227" i="2"/>
  <c r="AD227" i="2"/>
  <c r="AC227" i="2"/>
  <c r="AB227" i="2"/>
  <c r="AA227" i="2"/>
  <c r="Z227" i="2"/>
  <c r="AF226" i="2"/>
  <c r="AE226" i="2"/>
  <c r="AD226" i="2"/>
  <c r="AC226" i="2"/>
  <c r="AB226" i="2"/>
  <c r="AA226" i="2"/>
  <c r="Z226" i="2"/>
  <c r="AF225" i="2"/>
  <c r="AE225" i="2"/>
  <c r="AD225" i="2"/>
  <c r="AC225" i="2"/>
  <c r="AB225" i="2"/>
  <c r="AA225" i="2"/>
  <c r="Z225" i="2"/>
  <c r="AF224" i="2"/>
  <c r="AE224" i="2"/>
  <c r="AD224" i="2"/>
  <c r="AC224" i="2"/>
  <c r="AB224" i="2"/>
  <c r="AA224" i="2"/>
  <c r="Z224" i="2"/>
  <c r="AF223" i="2"/>
  <c r="AE223" i="2"/>
  <c r="AD223" i="2"/>
  <c r="AC223" i="2"/>
  <c r="AB223" i="2"/>
  <c r="AA223" i="2"/>
  <c r="Z223" i="2"/>
  <c r="AF222" i="2"/>
  <c r="AE222" i="2"/>
  <c r="AD222" i="2"/>
  <c r="AC222" i="2"/>
  <c r="AB222" i="2"/>
  <c r="AA222" i="2"/>
  <c r="Z222" i="2"/>
  <c r="AF221" i="2"/>
  <c r="AE221" i="2"/>
  <c r="AD221" i="2"/>
  <c r="AC221" i="2"/>
  <c r="AB221" i="2"/>
  <c r="AA221" i="2"/>
  <c r="Z221" i="2"/>
  <c r="AF220" i="2"/>
  <c r="AE220" i="2"/>
  <c r="AD220" i="2"/>
  <c r="AC220" i="2"/>
  <c r="AB220" i="2"/>
  <c r="AA220" i="2"/>
  <c r="Z220" i="2"/>
  <c r="AF219" i="2"/>
  <c r="AE219" i="2"/>
  <c r="AD219" i="2"/>
  <c r="AC219" i="2"/>
  <c r="AB219" i="2"/>
  <c r="AA219" i="2"/>
  <c r="Z219" i="2"/>
  <c r="AF218" i="2"/>
  <c r="AE218" i="2"/>
  <c r="AD218" i="2"/>
  <c r="AC218" i="2"/>
  <c r="AB218" i="2"/>
  <c r="AA218" i="2"/>
  <c r="Z218" i="2"/>
  <c r="AF217" i="2"/>
  <c r="AE217" i="2"/>
  <c r="AD217" i="2"/>
  <c r="AC217" i="2"/>
  <c r="AB217" i="2"/>
  <c r="AA217" i="2"/>
  <c r="Z217" i="2"/>
  <c r="AF216" i="2"/>
  <c r="AE216" i="2"/>
  <c r="AD216" i="2"/>
  <c r="AC216" i="2"/>
  <c r="AB216" i="2"/>
  <c r="AA216" i="2"/>
  <c r="Z216" i="2"/>
  <c r="AF215" i="2"/>
  <c r="AE215" i="2"/>
  <c r="AD215" i="2"/>
  <c r="AC215" i="2"/>
  <c r="AB215" i="2"/>
  <c r="AA215" i="2"/>
  <c r="Z215" i="2"/>
  <c r="AF214" i="2"/>
  <c r="AE214" i="2"/>
  <c r="AD214" i="2"/>
  <c r="AC214" i="2"/>
  <c r="AB214" i="2"/>
  <c r="AA214" i="2"/>
  <c r="Z214" i="2"/>
  <c r="AF213" i="2"/>
  <c r="AE213" i="2"/>
  <c r="AD213" i="2"/>
  <c r="AC213" i="2"/>
  <c r="AB213" i="2"/>
  <c r="AA213" i="2"/>
  <c r="Z213" i="2"/>
  <c r="AF212" i="2"/>
  <c r="AE212" i="2"/>
  <c r="AD212" i="2"/>
  <c r="AC212" i="2"/>
  <c r="AB212" i="2"/>
  <c r="AA212" i="2"/>
  <c r="Z212" i="2"/>
  <c r="AF211" i="2"/>
  <c r="AE211" i="2"/>
  <c r="AD211" i="2"/>
  <c r="AC211" i="2"/>
  <c r="AB211" i="2"/>
  <c r="AA211" i="2"/>
  <c r="Z211" i="2"/>
  <c r="AF210" i="2"/>
  <c r="AE210" i="2"/>
  <c r="AD210" i="2"/>
  <c r="AC210" i="2"/>
  <c r="AB210" i="2"/>
  <c r="AA210" i="2"/>
  <c r="Z210" i="2"/>
  <c r="AF209" i="2"/>
  <c r="AE209" i="2"/>
  <c r="AD209" i="2"/>
  <c r="AC209" i="2"/>
  <c r="AB209" i="2"/>
  <c r="AA209" i="2"/>
  <c r="Z209" i="2"/>
  <c r="AF208" i="2"/>
  <c r="AE208" i="2"/>
  <c r="AD208" i="2"/>
  <c r="AC208" i="2"/>
  <c r="AB208" i="2"/>
  <c r="AA208" i="2"/>
  <c r="Z208" i="2"/>
  <c r="AF207" i="2"/>
  <c r="AE207" i="2"/>
  <c r="AD207" i="2"/>
  <c r="AC207" i="2"/>
  <c r="AB207" i="2"/>
  <c r="AA207" i="2"/>
  <c r="Z207" i="2"/>
  <c r="AF206" i="2"/>
  <c r="AE206" i="2"/>
  <c r="AD206" i="2"/>
  <c r="AC206" i="2"/>
  <c r="AB206" i="2"/>
  <c r="AA206" i="2"/>
  <c r="Z206" i="2"/>
  <c r="T535" i="2"/>
  <c r="T196" i="2"/>
  <c r="T700" i="2"/>
  <c r="J161" i="2"/>
  <c r="L752" i="2"/>
  <c r="L751" i="2"/>
  <c r="L750" i="2"/>
  <c r="L749" i="2"/>
  <c r="L610" i="2"/>
  <c r="L748" i="2"/>
  <c r="L747" i="2"/>
  <c r="L744" i="2"/>
  <c r="L743" i="2"/>
  <c r="L609" i="2"/>
  <c r="L608" i="2"/>
  <c r="L742" i="2"/>
  <c r="L607" i="2"/>
  <c r="L741" i="2"/>
  <c r="L740" i="2"/>
  <c r="L738" i="2"/>
  <c r="L605" i="2"/>
  <c r="L604" i="2"/>
  <c r="L603" i="2"/>
  <c r="L602" i="2"/>
  <c r="L601" i="2"/>
  <c r="L600" i="2"/>
  <c r="L599" i="2"/>
  <c r="L596" i="2"/>
  <c r="L595" i="2"/>
  <c r="L737" i="2"/>
  <c r="L736" i="2"/>
  <c r="L735" i="2"/>
  <c r="L594" i="2"/>
  <c r="L593" i="2"/>
  <c r="L592" i="2"/>
  <c r="L591" i="2"/>
  <c r="L590" i="2"/>
  <c r="L588" i="2"/>
  <c r="L587" i="2"/>
  <c r="L586" i="2"/>
  <c r="L585" i="2"/>
  <c r="L584" i="2"/>
  <c r="L734" i="2"/>
  <c r="L733" i="2"/>
  <c r="L583" i="2"/>
  <c r="L582" i="2"/>
  <c r="L581" i="2"/>
  <c r="L579" i="2"/>
  <c r="L578" i="2"/>
  <c r="L577" i="2"/>
  <c r="L576" i="2"/>
  <c r="L575" i="2"/>
  <c r="L574" i="2"/>
  <c r="L732" i="2"/>
  <c r="L573" i="2"/>
  <c r="L572" i="2"/>
  <c r="L571" i="2"/>
  <c r="L569" i="2"/>
  <c r="L568" i="2"/>
  <c r="L731" i="2"/>
  <c r="L567" i="2"/>
  <c r="L730" i="2"/>
  <c r="L566" i="2"/>
  <c r="L565" i="2"/>
  <c r="L564" i="2"/>
  <c r="L729" i="2"/>
  <c r="L563" i="2"/>
  <c r="L561" i="2"/>
  <c r="L560" i="2"/>
  <c r="L559" i="2"/>
  <c r="L728" i="2"/>
  <c r="L558" i="2"/>
  <c r="L557" i="2"/>
  <c r="L556" i="2"/>
  <c r="L555" i="2"/>
  <c r="L554" i="2"/>
  <c r="L553" i="2"/>
  <c r="L727" i="2"/>
  <c r="L551" i="2"/>
  <c r="L550" i="2"/>
  <c r="L549" i="2"/>
  <c r="L548" i="2"/>
  <c r="L547" i="2"/>
  <c r="L546" i="2"/>
  <c r="L545" i="2"/>
  <c r="L544" i="2"/>
  <c r="L543" i="2"/>
  <c r="L541" i="2"/>
  <c r="L540" i="2"/>
  <c r="L539" i="2"/>
  <c r="L538" i="2"/>
  <c r="L537" i="2"/>
  <c r="L536" i="2"/>
  <c r="L535" i="2"/>
  <c r="L726" i="2"/>
  <c r="L534" i="2"/>
  <c r="L533" i="2"/>
  <c r="L725" i="2"/>
  <c r="L724" i="2"/>
  <c r="L531" i="2"/>
  <c r="L530" i="2"/>
  <c r="L529" i="2"/>
  <c r="L528" i="2"/>
  <c r="L723" i="2"/>
  <c r="L722" i="2"/>
  <c r="L527" i="2"/>
  <c r="L721" i="2"/>
  <c r="L525" i="2"/>
  <c r="L720" i="2"/>
  <c r="L524" i="2"/>
  <c r="L523" i="2"/>
  <c r="L522" i="2"/>
  <c r="L521" i="2"/>
  <c r="L520" i="2"/>
  <c r="L519" i="2"/>
  <c r="L518" i="2"/>
  <c r="L517" i="2"/>
  <c r="L719" i="2"/>
  <c r="L515" i="2"/>
  <c r="L514" i="2"/>
  <c r="L513" i="2"/>
  <c r="L512" i="2"/>
  <c r="L511" i="2"/>
  <c r="L718" i="2"/>
  <c r="L510" i="2"/>
  <c r="L509" i="2"/>
  <c r="L508" i="2"/>
  <c r="L506" i="2"/>
  <c r="L717" i="2"/>
  <c r="L505" i="2"/>
  <c r="L716" i="2"/>
  <c r="L504" i="2"/>
  <c r="L503" i="2"/>
  <c r="L502" i="2"/>
  <c r="L501" i="2"/>
  <c r="L500" i="2"/>
  <c r="L499" i="2"/>
  <c r="L497" i="2"/>
  <c r="L496" i="2"/>
  <c r="L495" i="2"/>
  <c r="L494" i="2"/>
  <c r="L715" i="2"/>
  <c r="L493" i="2"/>
  <c r="L492" i="2"/>
  <c r="L491" i="2"/>
  <c r="L490" i="2"/>
  <c r="L489" i="2"/>
  <c r="L487" i="2"/>
  <c r="L486" i="2"/>
  <c r="L485" i="2"/>
  <c r="L484" i="2"/>
  <c r="L483" i="2"/>
  <c r="L482" i="2"/>
  <c r="L481" i="2"/>
  <c r="L480" i="2"/>
  <c r="L479" i="2"/>
  <c r="L478" i="2"/>
  <c r="L476" i="2"/>
  <c r="L714" i="2"/>
  <c r="L475" i="2"/>
  <c r="L474" i="2"/>
  <c r="L473" i="2"/>
  <c r="L472" i="2"/>
  <c r="L471" i="2"/>
  <c r="L470" i="2"/>
  <c r="L469" i="2"/>
  <c r="L468" i="2"/>
  <c r="L466" i="2"/>
  <c r="L465" i="2"/>
  <c r="L464" i="2"/>
  <c r="L463" i="2"/>
  <c r="L462" i="2"/>
  <c r="L713" i="2"/>
  <c r="L461" i="2"/>
  <c r="L460" i="2"/>
  <c r="L712" i="2"/>
  <c r="L459" i="2"/>
  <c r="L457" i="2"/>
  <c r="L456" i="2"/>
  <c r="L455" i="2"/>
  <c r="L454" i="2"/>
  <c r="L453" i="2"/>
  <c r="L452" i="2"/>
  <c r="L451" i="2"/>
  <c r="L450" i="2"/>
  <c r="L449" i="2"/>
  <c r="L448" i="2"/>
  <c r="L446" i="2"/>
  <c r="L445" i="2"/>
  <c r="L444" i="2"/>
  <c r="L443" i="2"/>
  <c r="L442" i="2"/>
  <c r="L441" i="2"/>
  <c r="L440" i="2"/>
  <c r="L439" i="2"/>
  <c r="L438" i="2"/>
  <c r="L437" i="2"/>
  <c r="L435" i="2"/>
  <c r="L434" i="2"/>
  <c r="L433" i="2"/>
  <c r="L432" i="2"/>
  <c r="L431" i="2"/>
  <c r="L430" i="2"/>
  <c r="L711" i="2"/>
  <c r="L429" i="2"/>
  <c r="L710" i="2"/>
  <c r="L428" i="2"/>
  <c r="L426" i="2"/>
  <c r="L425" i="2"/>
  <c r="L424" i="2"/>
  <c r="L423" i="2"/>
  <c r="L422" i="2"/>
  <c r="L421" i="2"/>
  <c r="L420" i="2"/>
  <c r="L419" i="2"/>
  <c r="L418" i="2"/>
  <c r="L417" i="2"/>
  <c r="L415" i="2"/>
  <c r="L414" i="2"/>
  <c r="L413" i="2"/>
  <c r="L412" i="2"/>
  <c r="L411" i="2"/>
  <c r="L410" i="2"/>
  <c r="L409" i="2"/>
  <c r="L408" i="2"/>
  <c r="L407" i="2"/>
  <c r="L406" i="2"/>
  <c r="L404" i="2"/>
  <c r="L403" i="2"/>
  <c r="L402" i="2"/>
  <c r="L401" i="2"/>
  <c r="L400" i="2"/>
  <c r="L399" i="2"/>
  <c r="L398" i="2"/>
  <c r="L397" i="2"/>
  <c r="L396" i="2"/>
  <c r="L395" i="2"/>
  <c r="L393" i="2"/>
  <c r="L392" i="2"/>
  <c r="L391" i="2"/>
  <c r="L390" i="2"/>
  <c r="L389" i="2"/>
  <c r="L388" i="2"/>
  <c r="L387" i="2"/>
  <c r="L386" i="2"/>
  <c r="L385" i="2"/>
  <c r="L384" i="2"/>
  <c r="L382" i="2"/>
  <c r="L381" i="2"/>
  <c r="L380" i="2"/>
  <c r="L379" i="2"/>
  <c r="L378" i="2"/>
  <c r="L377" i="2"/>
  <c r="L376" i="2"/>
  <c r="L375" i="2"/>
  <c r="L374" i="2"/>
  <c r="L373" i="2"/>
  <c r="L371" i="2"/>
  <c r="L370" i="2"/>
  <c r="L369" i="2"/>
  <c r="L368" i="2"/>
  <c r="L367" i="2"/>
  <c r="L366" i="2"/>
  <c r="L365" i="2"/>
  <c r="L364" i="2"/>
  <c r="L363" i="2"/>
  <c r="L362" i="2"/>
  <c r="L360" i="2"/>
  <c r="L359" i="2"/>
  <c r="L358" i="2"/>
  <c r="L357" i="2"/>
  <c r="L356" i="2"/>
  <c r="L355" i="2"/>
  <c r="L354" i="2"/>
  <c r="L353" i="2"/>
  <c r="L352" i="2"/>
  <c r="L351" i="2"/>
  <c r="L709" i="2"/>
  <c r="L349" i="2"/>
  <c r="L348" i="2"/>
  <c r="L708" i="2"/>
  <c r="L347" i="2"/>
  <c r="L346" i="2"/>
  <c r="L345" i="2"/>
  <c r="L344" i="2"/>
  <c r="L343" i="2"/>
  <c r="L342" i="2"/>
  <c r="L340" i="2"/>
  <c r="L339" i="2"/>
  <c r="L338" i="2"/>
  <c r="L337" i="2"/>
  <c r="L336" i="2"/>
  <c r="L335" i="2"/>
  <c r="L334" i="2"/>
  <c r="L333" i="2"/>
  <c r="L332" i="2"/>
  <c r="L331" i="2"/>
  <c r="L329" i="2"/>
  <c r="L328" i="2"/>
  <c r="L327" i="2"/>
  <c r="L326" i="2"/>
  <c r="L325" i="2"/>
  <c r="L324" i="2"/>
  <c r="L323" i="2"/>
  <c r="L322" i="2"/>
  <c r="L321" i="2"/>
  <c r="L320" i="2"/>
  <c r="L318" i="2"/>
  <c r="L317" i="2"/>
  <c r="L707" i="2"/>
  <c r="L316" i="2"/>
  <c r="L315" i="2"/>
  <c r="L314" i="2"/>
  <c r="L313" i="2"/>
  <c r="L312" i="2"/>
  <c r="L311" i="2"/>
  <c r="L310" i="2"/>
  <c r="L308" i="2"/>
  <c r="L307" i="2"/>
  <c r="L306" i="2"/>
  <c r="L305" i="2"/>
  <c r="L304" i="2"/>
  <c r="L303" i="2"/>
  <c r="L302" i="2"/>
  <c r="L301" i="2"/>
  <c r="L300" i="2"/>
  <c r="L299" i="2"/>
  <c r="L298" i="2"/>
  <c r="L297" i="2"/>
  <c r="L296" i="2"/>
  <c r="L295" i="2"/>
  <c r="L293" i="2"/>
  <c r="L292" i="2"/>
  <c r="L291" i="2"/>
  <c r="L290" i="2"/>
  <c r="L289" i="2"/>
  <c r="L288" i="2"/>
  <c r="L706" i="2"/>
  <c r="L705" i="2"/>
  <c r="L287" i="2"/>
  <c r="L286" i="2"/>
  <c r="L284" i="2"/>
  <c r="L283" i="2"/>
  <c r="L282" i="2"/>
  <c r="L281" i="2"/>
  <c r="L704" i="2"/>
  <c r="L703" i="2"/>
  <c r="L280" i="2"/>
  <c r="L279" i="2"/>
  <c r="L278" i="2"/>
  <c r="L277" i="2"/>
  <c r="L275" i="2"/>
  <c r="L274" i="2"/>
  <c r="L273" i="2"/>
  <c r="L272" i="2"/>
  <c r="L271" i="2"/>
  <c r="L270" i="2"/>
  <c r="L269" i="2"/>
  <c r="L268" i="2"/>
  <c r="L267" i="2"/>
  <c r="L266" i="2"/>
  <c r="L265" i="2"/>
  <c r="L264" i="2"/>
  <c r="L263" i="2"/>
  <c r="L262" i="2"/>
  <c r="L261" i="2"/>
  <c r="L260" i="2"/>
  <c r="L259" i="2"/>
  <c r="L701" i="2"/>
  <c r="L258" i="2"/>
  <c r="L256" i="2"/>
  <c r="L255" i="2"/>
  <c r="L254" i="2"/>
  <c r="L253" i="2"/>
  <c r="L252" i="2"/>
  <c r="L251" i="2"/>
  <c r="L250" i="2"/>
  <c r="L249" i="2"/>
  <c r="L248" i="2"/>
  <c r="L247" i="2"/>
  <c r="L245" i="2"/>
  <c r="L244" i="2"/>
  <c r="L243" i="2"/>
  <c r="L242" i="2"/>
  <c r="L241" i="2"/>
  <c r="L240" i="2"/>
  <c r="L239" i="2"/>
  <c r="L238" i="2"/>
  <c r="L237" i="2"/>
  <c r="L236" i="2"/>
  <c r="L235" i="2"/>
  <c r="L234" i="2"/>
  <c r="L233" i="2"/>
  <c r="L231" i="2"/>
  <c r="L230" i="2"/>
  <c r="L229" i="2"/>
  <c r="L228" i="2"/>
  <c r="L227" i="2"/>
  <c r="L226" i="2"/>
  <c r="L225" i="2"/>
  <c r="L224" i="2"/>
  <c r="L223" i="2"/>
  <c r="L222" i="2"/>
  <c r="L221" i="2"/>
  <c r="L220" i="2"/>
  <c r="L219" i="2"/>
  <c r="L217" i="2"/>
  <c r="L216" i="2"/>
  <c r="L215" i="2"/>
  <c r="L214" i="2"/>
  <c r="L213" i="2"/>
  <c r="L212" i="2"/>
  <c r="L211" i="2"/>
  <c r="L210" i="2"/>
  <c r="L209" i="2"/>
  <c r="L208" i="2"/>
  <c r="L207" i="2"/>
  <c r="L206" i="2"/>
  <c r="A676" i="2"/>
  <c r="F676" i="2"/>
  <c r="G676" i="2"/>
  <c r="H676" i="2"/>
  <c r="I676" i="2"/>
  <c r="L676" i="2"/>
  <c r="Z676" i="2"/>
  <c r="AA676" i="2"/>
  <c r="AB676" i="2"/>
  <c r="AC676" i="2"/>
  <c r="AD676" i="2"/>
  <c r="AE676" i="2"/>
  <c r="AF676" i="2"/>
  <c r="A669" i="2"/>
  <c r="F669" i="2"/>
  <c r="G669" i="2"/>
  <c r="H669" i="2"/>
  <c r="I669" i="2"/>
  <c r="L669" i="2"/>
  <c r="Z669" i="2"/>
  <c r="AA669" i="2"/>
  <c r="AB669" i="2"/>
  <c r="AC669" i="2"/>
  <c r="AD669" i="2"/>
  <c r="AE669" i="2"/>
  <c r="AF669" i="2"/>
  <c r="A670" i="2"/>
  <c r="F670" i="2"/>
  <c r="G670" i="2"/>
  <c r="H670" i="2"/>
  <c r="I670" i="2"/>
  <c r="L670" i="2"/>
  <c r="Z670" i="2"/>
  <c r="AA670" i="2"/>
  <c r="AB670" i="2"/>
  <c r="AC670" i="2"/>
  <c r="AD670" i="2"/>
  <c r="AE670" i="2"/>
  <c r="AF670" i="2"/>
  <c r="A671" i="2"/>
  <c r="F671" i="2"/>
  <c r="G671" i="2"/>
  <c r="H671" i="2"/>
  <c r="I671" i="2"/>
  <c r="L671" i="2"/>
  <c r="T671" i="2"/>
  <c r="W671" i="2"/>
  <c r="Z671" i="2"/>
  <c r="AA671" i="2"/>
  <c r="AB671" i="2"/>
  <c r="AC671" i="2"/>
  <c r="AD671" i="2"/>
  <c r="AE671" i="2"/>
  <c r="AF671" i="2"/>
  <c r="A672" i="2"/>
  <c r="F672" i="2"/>
  <c r="G672" i="2"/>
  <c r="H672" i="2"/>
  <c r="I672" i="2"/>
  <c r="L672" i="2"/>
  <c r="T672" i="2"/>
  <c r="Z672" i="2"/>
  <c r="AA672" i="2"/>
  <c r="AB672" i="2"/>
  <c r="AC672" i="2"/>
  <c r="AD672" i="2"/>
  <c r="AE672" i="2"/>
  <c r="AF672" i="2"/>
  <c r="A673" i="2"/>
  <c r="F673" i="2"/>
  <c r="G673" i="2"/>
  <c r="H673" i="2"/>
  <c r="I673" i="2"/>
  <c r="L673" i="2"/>
  <c r="T673" i="2"/>
  <c r="Z673" i="2"/>
  <c r="AA673" i="2"/>
  <c r="AB673" i="2"/>
  <c r="AC673" i="2"/>
  <c r="AD673" i="2"/>
  <c r="AE673" i="2"/>
  <c r="AF673" i="2"/>
  <c r="A674" i="2"/>
  <c r="F674" i="2"/>
  <c r="G674" i="2"/>
  <c r="H674" i="2"/>
  <c r="I674" i="2"/>
  <c r="L674" i="2"/>
  <c r="T674" i="2"/>
  <c r="Z674" i="2"/>
  <c r="AA674" i="2"/>
  <c r="AB674" i="2"/>
  <c r="AC674" i="2"/>
  <c r="AD674" i="2"/>
  <c r="AE674" i="2"/>
  <c r="AF674" i="2"/>
  <c r="A675" i="2"/>
  <c r="F675" i="2"/>
  <c r="G675" i="2"/>
  <c r="H675" i="2"/>
  <c r="I675" i="2"/>
  <c r="Z675" i="2"/>
  <c r="AA675" i="2"/>
  <c r="AB675" i="2"/>
  <c r="AC675" i="2"/>
  <c r="AD675" i="2"/>
  <c r="AE675" i="2"/>
  <c r="AF675" i="2"/>
  <c r="A664" i="2"/>
  <c r="F664" i="2"/>
  <c r="G664" i="2"/>
  <c r="H664" i="2"/>
  <c r="I664" i="2"/>
  <c r="L664" i="2"/>
  <c r="Z664" i="2"/>
  <c r="AA664" i="2"/>
  <c r="AB664" i="2"/>
  <c r="AC664" i="2"/>
  <c r="AD664" i="2"/>
  <c r="AE664" i="2"/>
  <c r="AF664" i="2"/>
  <c r="A665" i="2"/>
  <c r="F665" i="2"/>
  <c r="G665" i="2"/>
  <c r="H665" i="2"/>
  <c r="I665" i="2"/>
  <c r="L665" i="2"/>
  <c r="Z665" i="2"/>
  <c r="AA665" i="2"/>
  <c r="AB665" i="2"/>
  <c r="AC665" i="2"/>
  <c r="AD665" i="2"/>
  <c r="AE665" i="2"/>
  <c r="AF665" i="2"/>
  <c r="A666" i="2"/>
  <c r="F666" i="2"/>
  <c r="G666" i="2"/>
  <c r="H666" i="2"/>
  <c r="I666" i="2"/>
  <c r="L666" i="2"/>
  <c r="Z666" i="2"/>
  <c r="AA666" i="2"/>
  <c r="AB666" i="2"/>
  <c r="AC666" i="2"/>
  <c r="AD666" i="2"/>
  <c r="AE666" i="2"/>
  <c r="AF666" i="2"/>
  <c r="A667" i="2"/>
  <c r="F667" i="2"/>
  <c r="G667" i="2"/>
  <c r="H667" i="2"/>
  <c r="I667" i="2"/>
  <c r="L667" i="2"/>
  <c r="Z667" i="2"/>
  <c r="AA667" i="2"/>
  <c r="AB667" i="2"/>
  <c r="AC667" i="2"/>
  <c r="AD667" i="2"/>
  <c r="AE667" i="2"/>
  <c r="AF667" i="2"/>
  <c r="A668" i="2"/>
  <c r="F668" i="2"/>
  <c r="G668" i="2"/>
  <c r="H668" i="2"/>
  <c r="I668" i="2"/>
  <c r="L668" i="2"/>
  <c r="Z668" i="2"/>
  <c r="AA668" i="2"/>
  <c r="AB668" i="2"/>
  <c r="AC668" i="2"/>
  <c r="AD668" i="2"/>
  <c r="AE668" i="2"/>
  <c r="AF668" i="2"/>
  <c r="A649" i="2"/>
  <c r="F649" i="2"/>
  <c r="G649" i="2"/>
  <c r="H649" i="2"/>
  <c r="I649" i="2"/>
  <c r="L649" i="2"/>
  <c r="Z649" i="2"/>
  <c r="AA649" i="2"/>
  <c r="AB649" i="2"/>
  <c r="AC649" i="2"/>
  <c r="AD649" i="2"/>
  <c r="AE649" i="2"/>
  <c r="AF649" i="2"/>
  <c r="A650" i="2"/>
  <c r="F650" i="2"/>
  <c r="G650" i="2"/>
  <c r="H650" i="2"/>
  <c r="I650" i="2"/>
  <c r="L650" i="2"/>
  <c r="Z650" i="2"/>
  <c r="AA650" i="2"/>
  <c r="AB650" i="2"/>
  <c r="AC650" i="2"/>
  <c r="AD650" i="2"/>
  <c r="AE650" i="2"/>
  <c r="AF650" i="2"/>
  <c r="A651" i="2"/>
  <c r="F651" i="2"/>
  <c r="G651" i="2"/>
  <c r="H651" i="2"/>
  <c r="I651" i="2"/>
  <c r="L651" i="2"/>
  <c r="Z651" i="2"/>
  <c r="AA651" i="2"/>
  <c r="AB651" i="2"/>
  <c r="AC651" i="2"/>
  <c r="AD651" i="2"/>
  <c r="AE651" i="2"/>
  <c r="AF651" i="2"/>
  <c r="A652" i="2"/>
  <c r="F652" i="2"/>
  <c r="G652" i="2"/>
  <c r="H652" i="2"/>
  <c r="I652" i="2"/>
  <c r="L652" i="2"/>
  <c r="Z652" i="2"/>
  <c r="AA652" i="2"/>
  <c r="AB652" i="2"/>
  <c r="AC652" i="2"/>
  <c r="AD652" i="2"/>
  <c r="AE652" i="2"/>
  <c r="AF652" i="2"/>
  <c r="A653" i="2"/>
  <c r="F653" i="2"/>
  <c r="G653" i="2"/>
  <c r="H653" i="2"/>
  <c r="I653" i="2"/>
  <c r="L653" i="2"/>
  <c r="Z653" i="2"/>
  <c r="AA653" i="2"/>
  <c r="AB653" i="2"/>
  <c r="AC653" i="2"/>
  <c r="AD653" i="2"/>
  <c r="AE653" i="2"/>
  <c r="AF653" i="2"/>
  <c r="A654" i="2"/>
  <c r="F654" i="2"/>
  <c r="G654" i="2"/>
  <c r="H654" i="2"/>
  <c r="I654" i="2"/>
  <c r="L654" i="2"/>
  <c r="Z654" i="2"/>
  <c r="AA654" i="2"/>
  <c r="AB654" i="2"/>
  <c r="AC654" i="2"/>
  <c r="AD654" i="2"/>
  <c r="AE654" i="2"/>
  <c r="AF654" i="2"/>
  <c r="A655" i="2"/>
  <c r="F655" i="2"/>
  <c r="G655" i="2"/>
  <c r="H655" i="2"/>
  <c r="I655" i="2"/>
  <c r="L655" i="2"/>
  <c r="Z655" i="2"/>
  <c r="AA655" i="2"/>
  <c r="AB655" i="2"/>
  <c r="AC655" i="2"/>
  <c r="AD655" i="2"/>
  <c r="AE655" i="2"/>
  <c r="AF655" i="2"/>
  <c r="A656" i="2"/>
  <c r="F656" i="2"/>
  <c r="G656" i="2"/>
  <c r="H656" i="2"/>
  <c r="I656" i="2"/>
  <c r="L656" i="2"/>
  <c r="Z656" i="2"/>
  <c r="AA656" i="2"/>
  <c r="AB656" i="2"/>
  <c r="AC656" i="2"/>
  <c r="AD656" i="2"/>
  <c r="AE656" i="2"/>
  <c r="AF656" i="2"/>
  <c r="A657" i="2"/>
  <c r="F657" i="2"/>
  <c r="G657" i="2"/>
  <c r="H657" i="2"/>
  <c r="I657" i="2"/>
  <c r="L657" i="2"/>
  <c r="Z657" i="2"/>
  <c r="AA657" i="2"/>
  <c r="AB657" i="2"/>
  <c r="AC657" i="2"/>
  <c r="AD657" i="2"/>
  <c r="AE657" i="2"/>
  <c r="AF657" i="2"/>
  <c r="A658" i="2"/>
  <c r="F658" i="2"/>
  <c r="G658" i="2"/>
  <c r="H658" i="2"/>
  <c r="I658" i="2"/>
  <c r="L658" i="2"/>
  <c r="Z658" i="2"/>
  <c r="AA658" i="2"/>
  <c r="AB658" i="2"/>
  <c r="AC658" i="2"/>
  <c r="AD658" i="2"/>
  <c r="AE658" i="2"/>
  <c r="AF658" i="2"/>
  <c r="A659" i="2"/>
  <c r="F659" i="2"/>
  <c r="G659" i="2"/>
  <c r="H659" i="2"/>
  <c r="I659" i="2"/>
  <c r="L659" i="2"/>
  <c r="Z659" i="2"/>
  <c r="AA659" i="2"/>
  <c r="AB659" i="2"/>
  <c r="AC659" i="2"/>
  <c r="AD659" i="2"/>
  <c r="AE659" i="2"/>
  <c r="AF659" i="2"/>
  <c r="A660" i="2"/>
  <c r="F660" i="2"/>
  <c r="G660" i="2"/>
  <c r="H660" i="2"/>
  <c r="I660" i="2"/>
  <c r="L660" i="2"/>
  <c r="Z660" i="2"/>
  <c r="AA660" i="2"/>
  <c r="AB660" i="2"/>
  <c r="AC660" i="2"/>
  <c r="AD660" i="2"/>
  <c r="AE660" i="2"/>
  <c r="AF660" i="2"/>
  <c r="A661" i="2"/>
  <c r="F661" i="2"/>
  <c r="G661" i="2"/>
  <c r="H661" i="2"/>
  <c r="I661" i="2"/>
  <c r="L661" i="2"/>
  <c r="Z661" i="2"/>
  <c r="AA661" i="2"/>
  <c r="AB661" i="2"/>
  <c r="AC661" i="2"/>
  <c r="AD661" i="2"/>
  <c r="AE661" i="2"/>
  <c r="AF661" i="2"/>
  <c r="A662" i="2"/>
  <c r="F662" i="2"/>
  <c r="G662" i="2"/>
  <c r="H662" i="2"/>
  <c r="I662" i="2"/>
  <c r="L662" i="2"/>
  <c r="Z662" i="2"/>
  <c r="AA662" i="2"/>
  <c r="AB662" i="2"/>
  <c r="AC662" i="2"/>
  <c r="AD662" i="2"/>
  <c r="AE662" i="2"/>
  <c r="AF662" i="2"/>
  <c r="A663" i="2"/>
  <c r="F663" i="2"/>
  <c r="G663" i="2"/>
  <c r="H663" i="2"/>
  <c r="I663" i="2"/>
  <c r="L663" i="2"/>
  <c r="Z663" i="2"/>
  <c r="AA663" i="2"/>
  <c r="AB663" i="2"/>
  <c r="AC663" i="2"/>
  <c r="AD663" i="2"/>
  <c r="AE663" i="2"/>
  <c r="AF663" i="2"/>
  <c r="A639" i="2"/>
  <c r="F639" i="2"/>
  <c r="G639" i="2"/>
  <c r="H639" i="2"/>
  <c r="I639" i="2"/>
  <c r="L639" i="2"/>
  <c r="T639" i="2"/>
  <c r="W639" i="2"/>
  <c r="Z639" i="2"/>
  <c r="AA639" i="2"/>
  <c r="AB639" i="2"/>
  <c r="AC639" i="2"/>
  <c r="AD639" i="2"/>
  <c r="AE639" i="2"/>
  <c r="AF639" i="2"/>
  <c r="A640" i="2"/>
  <c r="F640" i="2"/>
  <c r="G640" i="2"/>
  <c r="H640" i="2"/>
  <c r="I640" i="2"/>
  <c r="L640" i="2"/>
  <c r="T640" i="2"/>
  <c r="Z640" i="2"/>
  <c r="AA640" i="2"/>
  <c r="AB640" i="2"/>
  <c r="AC640" i="2"/>
  <c r="AD640" i="2"/>
  <c r="AE640" i="2"/>
  <c r="AF640" i="2"/>
  <c r="A641" i="2"/>
  <c r="F641" i="2"/>
  <c r="G641" i="2"/>
  <c r="H641" i="2"/>
  <c r="I641" i="2"/>
  <c r="L641" i="2"/>
  <c r="Z641" i="2"/>
  <c r="AA641" i="2"/>
  <c r="AB641" i="2"/>
  <c r="AC641" i="2"/>
  <c r="AD641" i="2"/>
  <c r="AE641" i="2"/>
  <c r="AF641" i="2"/>
  <c r="A642" i="2"/>
  <c r="F642" i="2"/>
  <c r="G642" i="2"/>
  <c r="H642" i="2"/>
  <c r="I642" i="2"/>
  <c r="L642" i="2"/>
  <c r="T642" i="2"/>
  <c r="W642" i="2"/>
  <c r="Z642" i="2"/>
  <c r="AA642" i="2"/>
  <c r="AB642" i="2"/>
  <c r="AC642" i="2"/>
  <c r="AD642" i="2"/>
  <c r="AE642" i="2"/>
  <c r="AF642" i="2"/>
  <c r="A643" i="2"/>
  <c r="F643" i="2"/>
  <c r="G643" i="2"/>
  <c r="H643" i="2"/>
  <c r="I643" i="2"/>
  <c r="L643" i="2"/>
  <c r="Z643" i="2"/>
  <c r="AA643" i="2"/>
  <c r="AB643" i="2"/>
  <c r="AC643" i="2"/>
  <c r="AD643" i="2"/>
  <c r="AE643" i="2"/>
  <c r="AF643" i="2"/>
  <c r="A644" i="2"/>
  <c r="A645" i="2"/>
  <c r="F645" i="2"/>
  <c r="G645" i="2"/>
  <c r="H645" i="2"/>
  <c r="I645" i="2"/>
  <c r="L645" i="2"/>
  <c r="Z645" i="2"/>
  <c r="AA645" i="2"/>
  <c r="AB645" i="2"/>
  <c r="AC645" i="2"/>
  <c r="AD645" i="2"/>
  <c r="AE645" i="2"/>
  <c r="AF645" i="2"/>
  <c r="A646" i="2"/>
  <c r="F646" i="2"/>
  <c r="G646" i="2"/>
  <c r="H646" i="2"/>
  <c r="I646" i="2"/>
  <c r="L646" i="2"/>
  <c r="Z646" i="2"/>
  <c r="AA646" i="2"/>
  <c r="AB646" i="2"/>
  <c r="AC646" i="2"/>
  <c r="AD646" i="2"/>
  <c r="AE646" i="2"/>
  <c r="AF646" i="2"/>
  <c r="A647" i="2"/>
  <c r="F647" i="2"/>
  <c r="G647" i="2"/>
  <c r="H647" i="2"/>
  <c r="I647" i="2"/>
  <c r="L647" i="2"/>
  <c r="Z647" i="2"/>
  <c r="AA647" i="2"/>
  <c r="AB647" i="2"/>
  <c r="AC647" i="2"/>
  <c r="AD647" i="2"/>
  <c r="AE647" i="2"/>
  <c r="AF647" i="2"/>
  <c r="A648" i="2"/>
  <c r="F648" i="2"/>
  <c r="G648" i="2"/>
  <c r="H648" i="2"/>
  <c r="I648" i="2"/>
  <c r="L648" i="2"/>
  <c r="Z648" i="2"/>
  <c r="AA648" i="2"/>
  <c r="AB648" i="2"/>
  <c r="AC648" i="2"/>
  <c r="AD648" i="2"/>
  <c r="AE648" i="2"/>
  <c r="AF648" i="2"/>
  <c r="A637" i="2"/>
  <c r="F637" i="2"/>
  <c r="G637" i="2"/>
  <c r="H637" i="2"/>
  <c r="I637" i="2"/>
  <c r="L637" i="2"/>
  <c r="T637" i="2"/>
  <c r="W637" i="2"/>
  <c r="Z637" i="2"/>
  <c r="AA637" i="2"/>
  <c r="AB637" i="2"/>
  <c r="AC637" i="2"/>
  <c r="AD637" i="2"/>
  <c r="AE637" i="2"/>
  <c r="AF637" i="2"/>
  <c r="A638" i="2"/>
  <c r="F638" i="2"/>
  <c r="G638" i="2"/>
  <c r="H638" i="2"/>
  <c r="I638" i="2"/>
  <c r="L638" i="2"/>
  <c r="T638" i="2"/>
  <c r="W638" i="2"/>
  <c r="Z638" i="2"/>
  <c r="AA638" i="2"/>
  <c r="AB638" i="2"/>
  <c r="AC638" i="2"/>
  <c r="AD638" i="2"/>
  <c r="AE638" i="2"/>
  <c r="AF638" i="2"/>
  <c r="A635" i="2"/>
  <c r="F635" i="2"/>
  <c r="G635" i="2"/>
  <c r="H635" i="2"/>
  <c r="I635" i="2"/>
  <c r="L635" i="2"/>
  <c r="T635" i="2"/>
  <c r="W635" i="2"/>
  <c r="A636" i="2"/>
  <c r="F636" i="2"/>
  <c r="G636" i="2"/>
  <c r="H636" i="2"/>
  <c r="I636" i="2"/>
  <c r="L636" i="2"/>
  <c r="W636" i="2"/>
  <c r="S669" i="5" l="1"/>
  <c r="A651" i="5"/>
  <c r="A650" i="5"/>
  <c r="A647" i="5"/>
  <c r="AE645" i="5"/>
  <c r="AD645" i="5"/>
  <c r="AC645" i="5"/>
  <c r="AB645" i="5"/>
  <c r="AA645" i="5"/>
  <c r="Z645" i="5"/>
  <c r="Y645" i="5"/>
  <c r="H645" i="5"/>
  <c r="G645" i="5"/>
  <c r="F645" i="5"/>
  <c r="E645" i="5"/>
  <c r="A645" i="5"/>
  <c r="AE644" i="5"/>
  <c r="AD644" i="5"/>
  <c r="AC644" i="5"/>
  <c r="AB644" i="5"/>
  <c r="AA644" i="5"/>
  <c r="Z644" i="5"/>
  <c r="Y644" i="5"/>
  <c r="H644" i="5"/>
  <c r="G644" i="5"/>
  <c r="F644" i="5"/>
  <c r="E644" i="5"/>
  <c r="A644" i="5"/>
  <c r="AE643" i="5"/>
  <c r="AD643" i="5"/>
  <c r="AC643" i="5"/>
  <c r="AB643" i="5"/>
  <c r="AA643" i="5"/>
  <c r="Z643" i="5"/>
  <c r="Y643" i="5"/>
  <c r="H643" i="5"/>
  <c r="G643" i="5"/>
  <c r="F643" i="5"/>
  <c r="E643" i="5"/>
  <c r="A643" i="5"/>
  <c r="AE642" i="5"/>
  <c r="AD642" i="5"/>
  <c r="AC642" i="5"/>
  <c r="AB642" i="5"/>
  <c r="AA642" i="5"/>
  <c r="Z642" i="5"/>
  <c r="Y642" i="5"/>
  <c r="H642" i="5"/>
  <c r="G642" i="5"/>
  <c r="F642" i="5"/>
  <c r="E642" i="5"/>
  <c r="A642" i="5"/>
  <c r="AE641" i="5"/>
  <c r="AD641" i="5"/>
  <c r="AC641" i="5"/>
  <c r="AB641" i="5"/>
  <c r="AA641" i="5"/>
  <c r="Z641" i="5"/>
  <c r="Y641" i="5"/>
  <c r="H641" i="5"/>
  <c r="G641" i="5"/>
  <c r="F641" i="5"/>
  <c r="E641" i="5"/>
  <c r="A641" i="5"/>
  <c r="AE640" i="5"/>
  <c r="AD640" i="5"/>
  <c r="AC640" i="5"/>
  <c r="AB640" i="5"/>
  <c r="AA640" i="5"/>
  <c r="Z640" i="5"/>
  <c r="Y640" i="5"/>
  <c r="K640" i="5"/>
  <c r="H640" i="5"/>
  <c r="G640" i="5"/>
  <c r="F640" i="5"/>
  <c r="E640" i="5"/>
  <c r="A640" i="5"/>
  <c r="AE639" i="5"/>
  <c r="AD639" i="5"/>
  <c r="AC639" i="5"/>
  <c r="AB639" i="5"/>
  <c r="AA639" i="5"/>
  <c r="Z639" i="5"/>
  <c r="Y639" i="5"/>
  <c r="K639" i="5"/>
  <c r="H639" i="5"/>
  <c r="G639" i="5"/>
  <c r="F639" i="5"/>
  <c r="E639" i="5"/>
  <c r="A639" i="5"/>
  <c r="AE638" i="5"/>
  <c r="AD638" i="5"/>
  <c r="AC638" i="5"/>
  <c r="AB638" i="5"/>
  <c r="AA638" i="5"/>
  <c r="Z638" i="5"/>
  <c r="Y638" i="5"/>
  <c r="H638" i="5"/>
  <c r="G638" i="5"/>
  <c r="F638" i="5"/>
  <c r="E638" i="5"/>
  <c r="A638" i="5"/>
  <c r="AE637" i="5"/>
  <c r="AD637" i="5"/>
  <c r="AC637" i="5"/>
  <c r="AB637" i="5"/>
  <c r="AA637" i="5"/>
  <c r="Z637" i="5"/>
  <c r="Y637" i="5"/>
  <c r="H637" i="5"/>
  <c r="G637" i="5"/>
  <c r="F637" i="5"/>
  <c r="E637" i="5"/>
  <c r="A637" i="5"/>
  <c r="AE636" i="5"/>
  <c r="AD636" i="5"/>
  <c r="AC636" i="5"/>
  <c r="AB636" i="5"/>
  <c r="AA636" i="5"/>
  <c r="Z636" i="5"/>
  <c r="Y636" i="5"/>
  <c r="H636" i="5"/>
  <c r="G636" i="5"/>
  <c r="F636" i="5"/>
  <c r="E636" i="5"/>
  <c r="A636" i="5"/>
  <c r="AE635" i="5"/>
  <c r="AD635" i="5"/>
  <c r="AC635" i="5"/>
  <c r="AB635" i="5"/>
  <c r="AA635" i="5"/>
  <c r="Z635" i="5"/>
  <c r="Y635" i="5"/>
  <c r="H635" i="5"/>
  <c r="G635" i="5"/>
  <c r="F635" i="5"/>
  <c r="E635" i="5"/>
  <c r="A635" i="5"/>
  <c r="AE634" i="5"/>
  <c r="AD634" i="5"/>
  <c r="AC634" i="5"/>
  <c r="AB634" i="5"/>
  <c r="AA634" i="5"/>
  <c r="Z634" i="5"/>
  <c r="Y634" i="5"/>
  <c r="H634" i="5"/>
  <c r="G634" i="5"/>
  <c r="F634" i="5"/>
  <c r="E634" i="5"/>
  <c r="A634" i="5"/>
  <c r="AE633" i="5"/>
  <c r="AD633" i="5"/>
  <c r="AC633" i="5"/>
  <c r="AB633" i="5"/>
  <c r="AA633" i="5"/>
  <c r="Z633" i="5"/>
  <c r="Y633" i="5"/>
  <c r="H633" i="5"/>
  <c r="G633" i="5"/>
  <c r="F633" i="5"/>
  <c r="E633" i="5"/>
  <c r="A633" i="5"/>
  <c r="AE632" i="5"/>
  <c r="AD632" i="5"/>
  <c r="AC632" i="5"/>
  <c r="AB632" i="5"/>
  <c r="AA632" i="5"/>
  <c r="Z632" i="5"/>
  <c r="Y632" i="5"/>
  <c r="H632" i="5"/>
  <c r="G632" i="5"/>
  <c r="F632" i="5"/>
  <c r="E632" i="5"/>
  <c r="A632" i="5"/>
  <c r="AE631" i="5"/>
  <c r="AD631" i="5"/>
  <c r="AC631" i="5"/>
  <c r="AB631" i="5"/>
  <c r="AA631" i="5"/>
  <c r="Z631" i="5"/>
  <c r="Y631" i="5"/>
  <c r="H631" i="5"/>
  <c r="G631" i="5"/>
  <c r="F631" i="5"/>
  <c r="E631" i="5"/>
  <c r="A631" i="5"/>
  <c r="AE630" i="5"/>
  <c r="AD630" i="5"/>
  <c r="AC630" i="5"/>
  <c r="AB630" i="5"/>
  <c r="AA630" i="5"/>
  <c r="Z630" i="5"/>
  <c r="Y630" i="5"/>
  <c r="H630" i="5"/>
  <c r="G630" i="5"/>
  <c r="F630" i="5"/>
  <c r="E630" i="5"/>
  <c r="A630" i="5"/>
  <c r="AE629" i="5"/>
  <c r="AD629" i="5"/>
  <c r="AC629" i="5"/>
  <c r="AB629" i="5"/>
  <c r="AA629" i="5"/>
  <c r="Z629" i="5"/>
  <c r="Y629" i="5"/>
  <c r="H629" i="5"/>
  <c r="G629" i="5"/>
  <c r="F629" i="5"/>
  <c r="E629" i="5"/>
  <c r="A629" i="5"/>
  <c r="AE628" i="5"/>
  <c r="AD628" i="5"/>
  <c r="AC628" i="5"/>
  <c r="AB628" i="5"/>
  <c r="AA628" i="5"/>
  <c r="Z628" i="5"/>
  <c r="Y628" i="5"/>
  <c r="H628" i="5"/>
  <c r="G628" i="5"/>
  <c r="F628" i="5"/>
  <c r="E628" i="5"/>
  <c r="A628" i="5"/>
  <c r="AE627" i="5"/>
  <c r="AD627" i="5"/>
  <c r="AC627" i="5"/>
  <c r="AB627" i="5"/>
  <c r="AA627" i="5"/>
  <c r="Z627" i="5"/>
  <c r="Y627" i="5"/>
  <c r="H627" i="5"/>
  <c r="G627" i="5"/>
  <c r="F627" i="5"/>
  <c r="E627" i="5"/>
  <c r="A627" i="5"/>
  <c r="AE626" i="5"/>
  <c r="AD626" i="5"/>
  <c r="AC626" i="5"/>
  <c r="AB626" i="5"/>
  <c r="AA626" i="5"/>
  <c r="Z626" i="5"/>
  <c r="Y626" i="5"/>
  <c r="K626" i="5"/>
  <c r="H626" i="5"/>
  <c r="G626" i="5"/>
  <c r="F626" i="5"/>
  <c r="E626" i="5"/>
  <c r="A626" i="5"/>
  <c r="AE625" i="5"/>
  <c r="AD625" i="5"/>
  <c r="AC625" i="5"/>
  <c r="AB625" i="5"/>
  <c r="AA625" i="5"/>
  <c r="Z625" i="5"/>
  <c r="Y625" i="5"/>
  <c r="K625" i="5"/>
  <c r="H625" i="5"/>
  <c r="G625" i="5"/>
  <c r="F625" i="5"/>
  <c r="E625" i="5"/>
  <c r="A625" i="5"/>
  <c r="AE624" i="5"/>
  <c r="AD624" i="5"/>
  <c r="AC624" i="5"/>
  <c r="AB624" i="5"/>
  <c r="AA624" i="5"/>
  <c r="Z624" i="5"/>
  <c r="Y624" i="5"/>
  <c r="H624" i="5"/>
  <c r="G624" i="5"/>
  <c r="F624" i="5"/>
  <c r="E624" i="5"/>
  <c r="A624" i="5"/>
  <c r="AE623" i="5"/>
  <c r="AD623" i="5"/>
  <c r="AC623" i="5"/>
  <c r="AB623" i="5"/>
  <c r="AA623" i="5"/>
  <c r="Z623" i="5"/>
  <c r="Y623" i="5"/>
  <c r="K623" i="5"/>
  <c r="H623" i="5"/>
  <c r="G623" i="5"/>
  <c r="F623" i="5"/>
  <c r="E623" i="5"/>
  <c r="A623" i="5"/>
  <c r="AE622" i="5"/>
  <c r="AD622" i="5"/>
  <c r="AC622" i="5"/>
  <c r="AB622" i="5"/>
  <c r="AA622" i="5"/>
  <c r="Z622" i="5"/>
  <c r="Y622" i="5"/>
  <c r="K622" i="5"/>
  <c r="H622" i="5"/>
  <c r="G622" i="5"/>
  <c r="F622" i="5"/>
  <c r="E622" i="5"/>
  <c r="A622" i="5"/>
  <c r="AE621" i="5"/>
  <c r="AD621" i="5"/>
  <c r="AC621" i="5"/>
  <c r="AB621" i="5"/>
  <c r="AA621" i="5"/>
  <c r="Z621" i="5"/>
  <c r="Y621" i="5"/>
  <c r="K621" i="5"/>
  <c r="H621" i="5"/>
  <c r="G621" i="5"/>
  <c r="F621" i="5"/>
  <c r="E621" i="5"/>
  <c r="A621" i="5"/>
  <c r="AE620" i="5"/>
  <c r="AD620" i="5"/>
  <c r="AC620" i="5"/>
  <c r="AB620" i="5"/>
  <c r="AA620" i="5"/>
  <c r="Z620" i="5"/>
  <c r="Y620" i="5"/>
  <c r="K620" i="5"/>
  <c r="H620" i="5"/>
  <c r="G620" i="5"/>
  <c r="F620" i="5"/>
  <c r="E620" i="5"/>
  <c r="A620" i="5"/>
  <c r="AE619" i="5"/>
  <c r="AD619" i="5"/>
  <c r="AC619" i="5"/>
  <c r="AB619" i="5"/>
  <c r="AA619" i="5"/>
  <c r="Z619" i="5"/>
  <c r="Y619" i="5"/>
  <c r="K619" i="5"/>
  <c r="H619" i="5"/>
  <c r="G619" i="5"/>
  <c r="F619" i="5"/>
  <c r="E619" i="5"/>
  <c r="A619" i="5"/>
  <c r="AE618" i="5"/>
  <c r="AD618" i="5"/>
  <c r="AC618" i="5"/>
  <c r="AB618" i="5"/>
  <c r="AA618" i="5"/>
  <c r="Z618" i="5"/>
  <c r="Y618" i="5"/>
  <c r="K618" i="5"/>
  <c r="H618" i="5"/>
  <c r="G618" i="5"/>
  <c r="F618" i="5"/>
  <c r="E618" i="5"/>
  <c r="A618" i="5"/>
  <c r="AE617" i="5"/>
  <c r="AD617" i="5"/>
  <c r="AC617" i="5"/>
  <c r="AB617" i="5"/>
  <c r="AA617" i="5"/>
  <c r="Z617" i="5"/>
  <c r="Y617" i="5"/>
  <c r="K617" i="5"/>
  <c r="H617" i="5"/>
  <c r="G617" i="5"/>
  <c r="F617" i="5"/>
  <c r="E617" i="5"/>
  <c r="A617" i="5"/>
  <c r="AE616" i="5"/>
  <c r="AD616" i="5"/>
  <c r="AC616" i="5"/>
  <c r="AB616" i="5"/>
  <c r="AA616" i="5"/>
  <c r="Z616" i="5"/>
  <c r="Y616" i="5"/>
  <c r="K616" i="5"/>
  <c r="H616" i="5"/>
  <c r="G616" i="5"/>
  <c r="F616" i="5"/>
  <c r="E616" i="5"/>
  <c r="A616" i="5"/>
  <c r="AE615" i="5"/>
  <c r="AD615" i="5"/>
  <c r="AC615" i="5"/>
  <c r="AB615" i="5"/>
  <c r="AA615" i="5"/>
  <c r="Z615" i="5"/>
  <c r="Y615" i="5"/>
  <c r="K615" i="5"/>
  <c r="H615" i="5"/>
  <c r="G615" i="5"/>
  <c r="F615" i="5"/>
  <c r="E615" i="5"/>
  <c r="A615" i="5"/>
  <c r="AE614" i="5"/>
  <c r="AD614" i="5"/>
  <c r="AC614" i="5"/>
  <c r="AB614" i="5"/>
  <c r="AA614" i="5"/>
  <c r="Z614" i="5"/>
  <c r="Y614" i="5"/>
  <c r="K614" i="5"/>
  <c r="H614" i="5"/>
  <c r="G614" i="5"/>
  <c r="F614" i="5"/>
  <c r="E614" i="5"/>
  <c r="A614" i="5"/>
  <c r="AE613" i="5"/>
  <c r="AD613" i="5"/>
  <c r="AC613" i="5"/>
  <c r="AB613" i="5"/>
  <c r="AA613" i="5"/>
  <c r="Z613" i="5"/>
  <c r="Y613" i="5"/>
  <c r="K613" i="5"/>
  <c r="H613" i="5"/>
  <c r="G613" i="5"/>
  <c r="F613" i="5"/>
  <c r="E613" i="5"/>
  <c r="A613" i="5"/>
  <c r="AE612" i="5"/>
  <c r="AD612" i="5"/>
  <c r="AC612" i="5"/>
  <c r="AB612" i="5"/>
  <c r="AA612" i="5"/>
  <c r="Z612" i="5"/>
  <c r="Y612" i="5"/>
  <c r="K612" i="5"/>
  <c r="H612" i="5"/>
  <c r="G612" i="5"/>
  <c r="F612" i="5"/>
  <c r="E612" i="5"/>
  <c r="A612" i="5"/>
  <c r="AE611" i="5"/>
  <c r="AD611" i="5"/>
  <c r="AC611" i="5"/>
  <c r="AB611" i="5"/>
  <c r="AA611" i="5"/>
  <c r="Z611" i="5"/>
  <c r="Y611" i="5"/>
  <c r="K611" i="5"/>
  <c r="H611" i="5"/>
  <c r="G611" i="5"/>
  <c r="F611" i="5"/>
  <c r="E611" i="5"/>
  <c r="A611" i="5"/>
  <c r="AE610" i="5"/>
  <c r="AD610" i="5"/>
  <c r="AC610" i="5"/>
  <c r="AB610" i="5"/>
  <c r="AA610" i="5"/>
  <c r="Z610" i="5"/>
  <c r="Y610" i="5"/>
  <c r="K610" i="5"/>
  <c r="H610" i="5"/>
  <c r="G610" i="5"/>
  <c r="F610" i="5"/>
  <c r="E610" i="5"/>
  <c r="A610" i="5"/>
  <c r="AE609" i="5"/>
  <c r="AD609" i="5"/>
  <c r="AC609" i="5"/>
  <c r="AB609" i="5"/>
  <c r="AA609" i="5"/>
  <c r="Z609" i="5"/>
  <c r="Y609" i="5"/>
  <c r="K609" i="5"/>
  <c r="H609" i="5"/>
  <c r="G609" i="5"/>
  <c r="F609" i="5"/>
  <c r="E609" i="5"/>
  <c r="A609" i="5"/>
  <c r="AE608" i="5"/>
  <c r="AD608" i="5"/>
  <c r="AC608" i="5"/>
  <c r="AB608" i="5"/>
  <c r="AA608" i="5"/>
  <c r="Z608" i="5"/>
  <c r="Y608" i="5"/>
  <c r="K608" i="5"/>
  <c r="H608" i="5"/>
  <c r="G608" i="5"/>
  <c r="F608" i="5"/>
  <c r="E608" i="5"/>
  <c r="A608" i="5"/>
  <c r="AE607" i="5"/>
  <c r="AD607" i="5"/>
  <c r="AC607" i="5"/>
  <c r="AB607" i="5"/>
  <c r="AA607" i="5"/>
  <c r="Z607" i="5"/>
  <c r="Y607" i="5"/>
  <c r="K607" i="5"/>
  <c r="H607" i="5"/>
  <c r="G607" i="5"/>
  <c r="F607" i="5"/>
  <c r="E607" i="5"/>
  <c r="A607" i="5"/>
  <c r="AE606" i="5"/>
  <c r="AD606" i="5"/>
  <c r="AC606" i="5"/>
  <c r="AB606" i="5"/>
  <c r="AA606" i="5"/>
  <c r="Z606" i="5"/>
  <c r="Y606" i="5"/>
  <c r="K606" i="5"/>
  <c r="H606" i="5"/>
  <c r="G606" i="5"/>
  <c r="F606" i="5"/>
  <c r="E606" i="5"/>
  <c r="A606" i="5"/>
  <c r="AE605" i="5"/>
  <c r="AD605" i="5"/>
  <c r="AC605" i="5"/>
  <c r="AB605" i="5"/>
  <c r="AA605" i="5"/>
  <c r="Z605" i="5"/>
  <c r="Y605" i="5"/>
  <c r="K605" i="5"/>
  <c r="H605" i="5"/>
  <c r="G605" i="5"/>
  <c r="F605" i="5"/>
  <c r="E605" i="5"/>
  <c r="A605" i="5"/>
  <c r="AE604" i="5"/>
  <c r="AD604" i="5"/>
  <c r="AC604" i="5"/>
  <c r="AB604" i="5"/>
  <c r="AA604" i="5"/>
  <c r="Z604" i="5"/>
  <c r="Y604" i="5"/>
  <c r="K604" i="5"/>
  <c r="H604" i="5"/>
  <c r="G604" i="5"/>
  <c r="F604" i="5"/>
  <c r="E604" i="5"/>
  <c r="A604" i="5"/>
  <c r="AE603" i="5"/>
  <c r="AD603" i="5"/>
  <c r="AC603" i="5"/>
  <c r="AB603" i="5"/>
  <c r="AA603" i="5"/>
  <c r="Z603" i="5"/>
  <c r="Y603" i="5"/>
  <c r="K603" i="5"/>
  <c r="H603" i="5"/>
  <c r="G603" i="5"/>
  <c r="F603" i="5"/>
  <c r="E603" i="5"/>
  <c r="A603" i="5"/>
  <c r="AE602" i="5"/>
  <c r="AD602" i="5"/>
  <c r="AC602" i="5"/>
  <c r="AB602" i="5"/>
  <c r="AA602" i="5"/>
  <c r="Z602" i="5"/>
  <c r="Y602" i="5"/>
  <c r="K602" i="5"/>
  <c r="H602" i="5"/>
  <c r="G602" i="5"/>
  <c r="F602" i="5"/>
  <c r="E602" i="5"/>
  <c r="A602" i="5"/>
  <c r="AE601" i="5"/>
  <c r="AD601" i="5"/>
  <c r="AC601" i="5"/>
  <c r="AB601" i="5"/>
  <c r="AA601" i="5"/>
  <c r="Z601" i="5"/>
  <c r="Y601" i="5"/>
  <c r="K601" i="5"/>
  <c r="H601" i="5"/>
  <c r="G601" i="5"/>
  <c r="F601" i="5"/>
  <c r="E601" i="5"/>
  <c r="A601" i="5"/>
  <c r="AE600" i="5"/>
  <c r="AD600" i="5"/>
  <c r="AC600" i="5"/>
  <c r="AB600" i="5"/>
  <c r="AA600" i="5"/>
  <c r="Z600" i="5"/>
  <c r="Y600" i="5"/>
  <c r="K600" i="5"/>
  <c r="H600" i="5"/>
  <c r="G600" i="5"/>
  <c r="F600" i="5"/>
  <c r="E600" i="5"/>
  <c r="A600" i="5"/>
  <c r="AE599" i="5"/>
  <c r="AD599" i="5"/>
  <c r="AC599" i="5"/>
  <c r="AB599" i="5"/>
  <c r="AA599" i="5"/>
  <c r="Z599" i="5"/>
  <c r="Y599" i="5"/>
  <c r="K599" i="5"/>
  <c r="H599" i="5"/>
  <c r="G599" i="5"/>
  <c r="F599" i="5"/>
  <c r="E599" i="5"/>
  <c r="A599" i="5"/>
  <c r="AE598" i="5"/>
  <c r="AD598" i="5"/>
  <c r="AC598" i="5"/>
  <c r="AB598" i="5"/>
  <c r="AA598" i="5"/>
  <c r="Z598" i="5"/>
  <c r="Y598" i="5"/>
  <c r="K598" i="5"/>
  <c r="H598" i="5"/>
  <c r="G598" i="5"/>
  <c r="F598" i="5"/>
  <c r="E598" i="5"/>
  <c r="A598" i="5"/>
  <c r="AE597" i="5"/>
  <c r="AD597" i="5"/>
  <c r="AC597" i="5"/>
  <c r="AB597" i="5"/>
  <c r="AA597" i="5"/>
  <c r="Z597" i="5"/>
  <c r="Y597" i="5"/>
  <c r="K597" i="5"/>
  <c r="H597" i="5"/>
  <c r="G597" i="5"/>
  <c r="F597" i="5"/>
  <c r="E597" i="5"/>
  <c r="A597" i="5"/>
  <c r="AE596" i="5"/>
  <c r="AD596" i="5"/>
  <c r="AC596" i="5"/>
  <c r="AB596" i="5"/>
  <c r="AA596" i="5"/>
  <c r="Z596" i="5"/>
  <c r="Y596" i="5"/>
  <c r="K596" i="5"/>
  <c r="H596" i="5"/>
  <c r="G596" i="5"/>
  <c r="F596" i="5"/>
  <c r="E596" i="5"/>
  <c r="A596" i="5"/>
  <c r="AE595" i="5"/>
  <c r="AD595" i="5"/>
  <c r="AC595" i="5"/>
  <c r="AB595" i="5"/>
  <c r="AA595" i="5"/>
  <c r="Z595" i="5"/>
  <c r="Y595" i="5"/>
  <c r="K595" i="5"/>
  <c r="H595" i="5"/>
  <c r="G595" i="5"/>
  <c r="F595" i="5"/>
  <c r="E595" i="5"/>
  <c r="A595" i="5"/>
  <c r="AE594" i="5"/>
  <c r="AD594" i="5"/>
  <c r="AC594" i="5"/>
  <c r="AB594" i="5"/>
  <c r="AA594" i="5"/>
  <c r="Z594" i="5"/>
  <c r="Y594" i="5"/>
  <c r="K594" i="5"/>
  <c r="H594" i="5"/>
  <c r="G594" i="5"/>
  <c r="F594" i="5"/>
  <c r="E594" i="5"/>
  <c r="A594" i="5"/>
  <c r="AE593" i="5"/>
  <c r="AD593" i="5"/>
  <c r="AC593" i="5"/>
  <c r="AB593" i="5"/>
  <c r="AA593" i="5"/>
  <c r="Z593" i="5"/>
  <c r="Y593" i="5"/>
  <c r="K593" i="5"/>
  <c r="H593" i="5"/>
  <c r="G593" i="5"/>
  <c r="F593" i="5"/>
  <c r="E593" i="5"/>
  <c r="A593" i="5"/>
  <c r="AE592" i="5"/>
  <c r="AD592" i="5"/>
  <c r="AC592" i="5"/>
  <c r="AB592" i="5"/>
  <c r="AA592" i="5"/>
  <c r="Z592" i="5"/>
  <c r="Y592" i="5"/>
  <c r="K592" i="5"/>
  <c r="H592" i="5"/>
  <c r="G592" i="5"/>
  <c r="F592" i="5"/>
  <c r="E592" i="5"/>
  <c r="A592" i="5"/>
  <c r="AE591" i="5"/>
  <c r="AD591" i="5"/>
  <c r="AC591" i="5"/>
  <c r="AB591" i="5"/>
  <c r="AA591" i="5"/>
  <c r="Z591" i="5"/>
  <c r="Y591" i="5"/>
  <c r="K591" i="5"/>
  <c r="H591" i="5"/>
  <c r="G591" i="5"/>
  <c r="F591" i="5"/>
  <c r="E591" i="5"/>
  <c r="A591" i="5"/>
  <c r="AE590" i="5"/>
  <c r="AD590" i="5"/>
  <c r="AC590" i="5"/>
  <c r="AB590" i="5"/>
  <c r="AA590" i="5"/>
  <c r="Z590" i="5"/>
  <c r="Y590" i="5"/>
  <c r="K590" i="5"/>
  <c r="H590" i="5"/>
  <c r="G590" i="5"/>
  <c r="F590" i="5"/>
  <c r="E590" i="5"/>
  <c r="A590" i="5"/>
  <c r="AE589" i="5"/>
  <c r="AD589" i="5"/>
  <c r="AC589" i="5"/>
  <c r="AB589" i="5"/>
  <c r="AA589" i="5"/>
  <c r="Z589" i="5"/>
  <c r="Y589" i="5"/>
  <c r="K589" i="5"/>
  <c r="H589" i="5"/>
  <c r="G589" i="5"/>
  <c r="F589" i="5"/>
  <c r="E589" i="5"/>
  <c r="A589" i="5"/>
  <c r="AE588" i="5"/>
  <c r="AD588" i="5"/>
  <c r="AC588" i="5"/>
  <c r="AB588" i="5"/>
  <c r="AA588" i="5"/>
  <c r="Z588" i="5"/>
  <c r="Y588" i="5"/>
  <c r="K588" i="5"/>
  <c r="H588" i="5"/>
  <c r="G588" i="5"/>
  <c r="F588" i="5"/>
  <c r="E588" i="5"/>
  <c r="A588" i="5"/>
  <c r="AE587" i="5"/>
  <c r="AD587" i="5"/>
  <c r="AC587" i="5"/>
  <c r="AB587" i="5"/>
  <c r="AA587" i="5"/>
  <c r="Z587" i="5"/>
  <c r="Y587" i="5"/>
  <c r="K587" i="5"/>
  <c r="H587" i="5"/>
  <c r="G587" i="5"/>
  <c r="F587" i="5"/>
  <c r="E587" i="5"/>
  <c r="A587" i="5"/>
  <c r="AE586" i="5"/>
  <c r="AD586" i="5"/>
  <c r="AC586" i="5"/>
  <c r="AB586" i="5"/>
  <c r="AA586" i="5"/>
  <c r="Z586" i="5"/>
  <c r="Y586" i="5"/>
  <c r="K586" i="5"/>
  <c r="H586" i="5"/>
  <c r="G586" i="5"/>
  <c r="F586" i="5"/>
  <c r="E586" i="5"/>
  <c r="A586" i="5"/>
  <c r="AE585" i="5"/>
  <c r="AD585" i="5"/>
  <c r="AC585" i="5"/>
  <c r="AB585" i="5"/>
  <c r="AA585" i="5"/>
  <c r="Z585" i="5"/>
  <c r="Y585" i="5"/>
  <c r="K585" i="5"/>
  <c r="H585" i="5"/>
  <c r="G585" i="5"/>
  <c r="F585" i="5"/>
  <c r="E585" i="5"/>
  <c r="A585" i="5"/>
  <c r="AE584" i="5"/>
  <c r="AD584" i="5"/>
  <c r="AC584" i="5"/>
  <c r="AB584" i="5"/>
  <c r="AA584" i="5"/>
  <c r="Z584" i="5"/>
  <c r="Y584" i="5"/>
  <c r="K584" i="5"/>
  <c r="H584" i="5"/>
  <c r="G584" i="5"/>
  <c r="F584" i="5"/>
  <c r="E584" i="5"/>
  <c r="A584" i="5"/>
  <c r="AE583" i="5"/>
  <c r="AD583" i="5"/>
  <c r="AC583" i="5"/>
  <c r="AB583" i="5"/>
  <c r="AA583" i="5"/>
  <c r="Z583" i="5"/>
  <c r="Y583" i="5"/>
  <c r="K583" i="5"/>
  <c r="H583" i="5"/>
  <c r="G583" i="5"/>
  <c r="F583" i="5"/>
  <c r="E583" i="5"/>
  <c r="A583" i="5"/>
  <c r="AE582" i="5"/>
  <c r="AD582" i="5"/>
  <c r="AC582" i="5"/>
  <c r="AB582" i="5"/>
  <c r="AA582" i="5"/>
  <c r="Z582" i="5"/>
  <c r="Y582" i="5"/>
  <c r="K582" i="5"/>
  <c r="H582" i="5"/>
  <c r="G582" i="5"/>
  <c r="F582" i="5"/>
  <c r="E582" i="5"/>
  <c r="A582" i="5"/>
  <c r="AE581" i="5"/>
  <c r="AD581" i="5"/>
  <c r="AC581" i="5"/>
  <c r="AB581" i="5"/>
  <c r="AA581" i="5"/>
  <c r="Z581" i="5"/>
  <c r="Y581" i="5"/>
  <c r="K581" i="5"/>
  <c r="H581" i="5"/>
  <c r="G581" i="5"/>
  <c r="F581" i="5"/>
  <c r="E581" i="5"/>
  <c r="A581" i="5"/>
  <c r="AE580" i="5"/>
  <c r="AD580" i="5"/>
  <c r="AC580" i="5"/>
  <c r="AB580" i="5"/>
  <c r="AA580" i="5"/>
  <c r="Z580" i="5"/>
  <c r="Y580" i="5"/>
  <c r="K580" i="5"/>
  <c r="H580" i="5"/>
  <c r="G580" i="5"/>
  <c r="F580" i="5"/>
  <c r="E580" i="5"/>
  <c r="A580" i="5"/>
  <c r="AE579" i="5"/>
  <c r="AD579" i="5"/>
  <c r="AC579" i="5"/>
  <c r="AB579" i="5"/>
  <c r="AA579" i="5"/>
  <c r="Z579" i="5"/>
  <c r="Y579" i="5"/>
  <c r="H579" i="5"/>
  <c r="G579" i="5"/>
  <c r="F579" i="5"/>
  <c r="E579" i="5"/>
  <c r="A579" i="5"/>
  <c r="AE578" i="5"/>
  <c r="AD578" i="5"/>
  <c r="AC578" i="5"/>
  <c r="AB578" i="5"/>
  <c r="AA578" i="5"/>
  <c r="Z578" i="5"/>
  <c r="Y578" i="5"/>
  <c r="K578" i="5"/>
  <c r="H578" i="5"/>
  <c r="G578" i="5"/>
  <c r="F578" i="5"/>
  <c r="E578" i="5"/>
  <c r="A578" i="5"/>
  <c r="AE577" i="5"/>
  <c r="AD577" i="5"/>
  <c r="AC577" i="5"/>
  <c r="AB577" i="5"/>
  <c r="AA577" i="5"/>
  <c r="Z577" i="5"/>
  <c r="Y577" i="5"/>
  <c r="K577" i="5"/>
  <c r="H577" i="5"/>
  <c r="G577" i="5"/>
  <c r="F577" i="5"/>
  <c r="E577" i="5"/>
  <c r="A577" i="5"/>
  <c r="AE576" i="5"/>
  <c r="AD576" i="5"/>
  <c r="AC576" i="5"/>
  <c r="AB576" i="5"/>
  <c r="AA576" i="5"/>
  <c r="Z576" i="5"/>
  <c r="Y576" i="5"/>
  <c r="K576" i="5"/>
  <c r="H576" i="5"/>
  <c r="G576" i="5"/>
  <c r="F576" i="5"/>
  <c r="E576" i="5"/>
  <c r="A576" i="5"/>
  <c r="AE575" i="5"/>
  <c r="AD575" i="5"/>
  <c r="AC575" i="5"/>
  <c r="AB575" i="5"/>
  <c r="AA575" i="5"/>
  <c r="Z575" i="5"/>
  <c r="Y575" i="5"/>
  <c r="K575" i="5"/>
  <c r="H575" i="5"/>
  <c r="G575" i="5"/>
  <c r="F575" i="5"/>
  <c r="E575" i="5"/>
  <c r="A575" i="5"/>
  <c r="AE574" i="5"/>
  <c r="AD574" i="5"/>
  <c r="AC574" i="5"/>
  <c r="AB574" i="5"/>
  <c r="AA574" i="5"/>
  <c r="Z574" i="5"/>
  <c r="Y574" i="5"/>
  <c r="K574" i="5"/>
  <c r="H574" i="5"/>
  <c r="G574" i="5"/>
  <c r="F574" i="5"/>
  <c r="E574" i="5"/>
  <c r="A574" i="5"/>
  <c r="AE573" i="5"/>
  <c r="AD573" i="5"/>
  <c r="AC573" i="5"/>
  <c r="AB573" i="5"/>
  <c r="AA573" i="5"/>
  <c r="Z573" i="5"/>
  <c r="Y573" i="5"/>
  <c r="K573" i="5"/>
  <c r="H573" i="5"/>
  <c r="G573" i="5"/>
  <c r="F573" i="5"/>
  <c r="E573" i="5"/>
  <c r="A573" i="5"/>
  <c r="AE572" i="5"/>
  <c r="AD572" i="5"/>
  <c r="AC572" i="5"/>
  <c r="AB572" i="5"/>
  <c r="AA572" i="5"/>
  <c r="Z572" i="5"/>
  <c r="Y572" i="5"/>
  <c r="K572" i="5"/>
  <c r="H572" i="5"/>
  <c r="G572" i="5"/>
  <c r="F572" i="5"/>
  <c r="E572" i="5"/>
  <c r="A572" i="5"/>
  <c r="AE571" i="5"/>
  <c r="AD571" i="5"/>
  <c r="AC571" i="5"/>
  <c r="AB571" i="5"/>
  <c r="AA571" i="5"/>
  <c r="Z571" i="5"/>
  <c r="Y571" i="5"/>
  <c r="K571" i="5"/>
  <c r="H571" i="5"/>
  <c r="G571" i="5"/>
  <c r="F571" i="5"/>
  <c r="E571" i="5"/>
  <c r="A571" i="5"/>
  <c r="AE570" i="5"/>
  <c r="AD570" i="5"/>
  <c r="AC570" i="5"/>
  <c r="AB570" i="5"/>
  <c r="AA570" i="5"/>
  <c r="Z570" i="5"/>
  <c r="Y570" i="5"/>
  <c r="K570" i="5"/>
  <c r="H570" i="5"/>
  <c r="G570" i="5"/>
  <c r="F570" i="5"/>
  <c r="E570" i="5"/>
  <c r="A570" i="5"/>
  <c r="AE569" i="5"/>
  <c r="AD569" i="5"/>
  <c r="AC569" i="5"/>
  <c r="AB569" i="5"/>
  <c r="AA569" i="5"/>
  <c r="Z569" i="5"/>
  <c r="Y569" i="5"/>
  <c r="K569" i="5"/>
  <c r="H569" i="5"/>
  <c r="G569" i="5"/>
  <c r="F569" i="5"/>
  <c r="E569" i="5"/>
  <c r="A569" i="5"/>
  <c r="AE568" i="5"/>
  <c r="AD568" i="5"/>
  <c r="AC568" i="5"/>
  <c r="AB568" i="5"/>
  <c r="AA568" i="5"/>
  <c r="Z568" i="5"/>
  <c r="Y568" i="5"/>
  <c r="K568" i="5"/>
  <c r="H568" i="5"/>
  <c r="G568" i="5"/>
  <c r="F568" i="5"/>
  <c r="E568" i="5"/>
  <c r="A568" i="5"/>
  <c r="AE567" i="5"/>
  <c r="AD567" i="5"/>
  <c r="AC567" i="5"/>
  <c r="AB567" i="5"/>
  <c r="AA567" i="5"/>
  <c r="Z567" i="5"/>
  <c r="Y567" i="5"/>
  <c r="K567" i="5"/>
  <c r="H567" i="5"/>
  <c r="G567" i="5"/>
  <c r="F567" i="5"/>
  <c r="E567" i="5"/>
  <c r="A567" i="5"/>
  <c r="AE566" i="5"/>
  <c r="AD566" i="5"/>
  <c r="AC566" i="5"/>
  <c r="AB566" i="5"/>
  <c r="AA566" i="5"/>
  <c r="Z566" i="5"/>
  <c r="Y566" i="5"/>
  <c r="K566" i="5"/>
  <c r="H566" i="5"/>
  <c r="G566" i="5"/>
  <c r="F566" i="5"/>
  <c r="E566" i="5"/>
  <c r="A566" i="5"/>
  <c r="AE565" i="5"/>
  <c r="AD565" i="5"/>
  <c r="AC565" i="5"/>
  <c r="AB565" i="5"/>
  <c r="AA565" i="5"/>
  <c r="Z565" i="5"/>
  <c r="Y565" i="5"/>
  <c r="K565" i="5"/>
  <c r="H565" i="5"/>
  <c r="G565" i="5"/>
  <c r="F565" i="5"/>
  <c r="E565" i="5"/>
  <c r="A565" i="5"/>
  <c r="AE564" i="5"/>
  <c r="AD564" i="5"/>
  <c r="AC564" i="5"/>
  <c r="AB564" i="5"/>
  <c r="AA564" i="5"/>
  <c r="Z564" i="5"/>
  <c r="Y564" i="5"/>
  <c r="K564" i="5"/>
  <c r="H564" i="5"/>
  <c r="G564" i="5"/>
  <c r="F564" i="5"/>
  <c r="E564" i="5"/>
  <c r="A564" i="5"/>
  <c r="AE563" i="5"/>
  <c r="AD563" i="5"/>
  <c r="AC563" i="5"/>
  <c r="AB563" i="5"/>
  <c r="AA563" i="5"/>
  <c r="Z563" i="5"/>
  <c r="Y563" i="5"/>
  <c r="K563" i="5"/>
  <c r="H563" i="5"/>
  <c r="G563" i="5"/>
  <c r="F563" i="5"/>
  <c r="E563" i="5"/>
  <c r="A563" i="5"/>
  <c r="AE562" i="5"/>
  <c r="AD562" i="5"/>
  <c r="AC562" i="5"/>
  <c r="AB562" i="5"/>
  <c r="AA562" i="5"/>
  <c r="Z562" i="5"/>
  <c r="Y562" i="5"/>
  <c r="K562" i="5"/>
  <c r="H562" i="5"/>
  <c r="G562" i="5"/>
  <c r="F562" i="5"/>
  <c r="E562" i="5"/>
  <c r="A562" i="5"/>
  <c r="AE561" i="5"/>
  <c r="AD561" i="5"/>
  <c r="AC561" i="5"/>
  <c r="AB561" i="5"/>
  <c r="AA561" i="5"/>
  <c r="Z561" i="5"/>
  <c r="Y561" i="5"/>
  <c r="K561" i="5"/>
  <c r="H561" i="5"/>
  <c r="G561" i="5"/>
  <c r="F561" i="5"/>
  <c r="E561" i="5"/>
  <c r="A561" i="5"/>
  <c r="AE560" i="5"/>
  <c r="AD560" i="5"/>
  <c r="AC560" i="5"/>
  <c r="AB560" i="5"/>
  <c r="AA560" i="5"/>
  <c r="Z560" i="5"/>
  <c r="Y560" i="5"/>
  <c r="K560" i="5"/>
  <c r="H560" i="5"/>
  <c r="G560" i="5"/>
  <c r="F560" i="5"/>
  <c r="E560" i="5"/>
  <c r="A560" i="5"/>
  <c r="AE559" i="5"/>
  <c r="AD559" i="5"/>
  <c r="AC559" i="5"/>
  <c r="AB559" i="5"/>
  <c r="AA559" i="5"/>
  <c r="Z559" i="5"/>
  <c r="Y559" i="5"/>
  <c r="K559" i="5"/>
  <c r="H559" i="5"/>
  <c r="G559" i="5"/>
  <c r="F559" i="5"/>
  <c r="E559" i="5"/>
  <c r="A559" i="5"/>
  <c r="AE558" i="5"/>
  <c r="AD558" i="5"/>
  <c r="AC558" i="5"/>
  <c r="AB558" i="5"/>
  <c r="AA558" i="5"/>
  <c r="Z558" i="5"/>
  <c r="Y558" i="5"/>
  <c r="K558" i="5"/>
  <c r="H558" i="5"/>
  <c r="G558" i="5"/>
  <c r="F558" i="5"/>
  <c r="E558" i="5"/>
  <c r="A558" i="5"/>
  <c r="AE557" i="5"/>
  <c r="AD557" i="5"/>
  <c r="AC557" i="5"/>
  <c r="AB557" i="5"/>
  <c r="AA557" i="5"/>
  <c r="Z557" i="5"/>
  <c r="Y557" i="5"/>
  <c r="K557" i="5"/>
  <c r="H557" i="5"/>
  <c r="G557" i="5"/>
  <c r="F557" i="5"/>
  <c r="E557" i="5"/>
  <c r="A557" i="5"/>
  <c r="AE556" i="5"/>
  <c r="AD556" i="5"/>
  <c r="AC556" i="5"/>
  <c r="AB556" i="5"/>
  <c r="AA556" i="5"/>
  <c r="Z556" i="5"/>
  <c r="Y556" i="5"/>
  <c r="K556" i="5"/>
  <c r="H556" i="5"/>
  <c r="G556" i="5"/>
  <c r="F556" i="5"/>
  <c r="E556" i="5"/>
  <c r="A556" i="5"/>
  <c r="AE555" i="5"/>
  <c r="AD555" i="5"/>
  <c r="AC555" i="5"/>
  <c r="AB555" i="5"/>
  <c r="AA555" i="5"/>
  <c r="Z555" i="5"/>
  <c r="Y555" i="5"/>
  <c r="K555" i="5"/>
  <c r="H555" i="5"/>
  <c r="G555" i="5"/>
  <c r="F555" i="5"/>
  <c r="E555" i="5"/>
  <c r="A555" i="5"/>
  <c r="AE554" i="5"/>
  <c r="AD554" i="5"/>
  <c r="AC554" i="5"/>
  <c r="AB554" i="5"/>
  <c r="AA554" i="5"/>
  <c r="Z554" i="5"/>
  <c r="Y554" i="5"/>
  <c r="K554" i="5"/>
  <c r="H554" i="5"/>
  <c r="G554" i="5"/>
  <c r="F554" i="5"/>
  <c r="E554" i="5"/>
  <c r="A554" i="5"/>
  <c r="AE553" i="5"/>
  <c r="AD553" i="5"/>
  <c r="AC553" i="5"/>
  <c r="AB553" i="5"/>
  <c r="AA553" i="5"/>
  <c r="Z553" i="5"/>
  <c r="Y553" i="5"/>
  <c r="K553" i="5"/>
  <c r="H553" i="5"/>
  <c r="G553" i="5"/>
  <c r="F553" i="5"/>
  <c r="E553" i="5"/>
  <c r="A553" i="5"/>
  <c r="AE552" i="5"/>
  <c r="AD552" i="5"/>
  <c r="AC552" i="5"/>
  <c r="AB552" i="5"/>
  <c r="AA552" i="5"/>
  <c r="Z552" i="5"/>
  <c r="Y552" i="5"/>
  <c r="K552" i="5"/>
  <c r="H552" i="5"/>
  <c r="G552" i="5"/>
  <c r="F552" i="5"/>
  <c r="E552" i="5"/>
  <c r="A552" i="5"/>
  <c r="AE551" i="5"/>
  <c r="AD551" i="5"/>
  <c r="AC551" i="5"/>
  <c r="AB551" i="5"/>
  <c r="AA551" i="5"/>
  <c r="Z551" i="5"/>
  <c r="Y551" i="5"/>
  <c r="K551" i="5"/>
  <c r="H551" i="5"/>
  <c r="G551" i="5"/>
  <c r="F551" i="5"/>
  <c r="E551" i="5"/>
  <c r="A551" i="5"/>
  <c r="AE550" i="5"/>
  <c r="AD550" i="5"/>
  <c r="AC550" i="5"/>
  <c r="AB550" i="5"/>
  <c r="AA550" i="5"/>
  <c r="Z550" i="5"/>
  <c r="Y550" i="5"/>
  <c r="K550" i="5"/>
  <c r="H550" i="5"/>
  <c r="G550" i="5"/>
  <c r="F550" i="5"/>
  <c r="E550" i="5"/>
  <c r="A550" i="5"/>
  <c r="AE549" i="5"/>
  <c r="AD549" i="5"/>
  <c r="AC549" i="5"/>
  <c r="AB549" i="5"/>
  <c r="AA549" i="5"/>
  <c r="Z549" i="5"/>
  <c r="Y549" i="5"/>
  <c r="K549" i="5"/>
  <c r="H549" i="5"/>
  <c r="G549" i="5"/>
  <c r="F549" i="5"/>
  <c r="E549" i="5"/>
  <c r="A549" i="5"/>
  <c r="AE548" i="5"/>
  <c r="AD548" i="5"/>
  <c r="AC548" i="5"/>
  <c r="AB548" i="5"/>
  <c r="AA548" i="5"/>
  <c r="Z548" i="5"/>
  <c r="Y548" i="5"/>
  <c r="K548" i="5"/>
  <c r="H548" i="5"/>
  <c r="G548" i="5"/>
  <c r="F548" i="5"/>
  <c r="E548" i="5"/>
  <c r="A548" i="5"/>
  <c r="AE547" i="5"/>
  <c r="AD547" i="5"/>
  <c r="AC547" i="5"/>
  <c r="AB547" i="5"/>
  <c r="AA547" i="5"/>
  <c r="Z547" i="5"/>
  <c r="Y547" i="5"/>
  <c r="K547" i="5"/>
  <c r="H547" i="5"/>
  <c r="G547" i="5"/>
  <c r="F547" i="5"/>
  <c r="E547" i="5"/>
  <c r="A547" i="5"/>
  <c r="AE546" i="5"/>
  <c r="AD546" i="5"/>
  <c r="AC546" i="5"/>
  <c r="AB546" i="5"/>
  <c r="AA546" i="5"/>
  <c r="Z546" i="5"/>
  <c r="Y546" i="5"/>
  <c r="K546" i="5"/>
  <c r="H546" i="5"/>
  <c r="G546" i="5"/>
  <c r="F546" i="5"/>
  <c r="E546" i="5"/>
  <c r="A546" i="5"/>
  <c r="AE545" i="5"/>
  <c r="AD545" i="5"/>
  <c r="AC545" i="5"/>
  <c r="AB545" i="5"/>
  <c r="AA545" i="5"/>
  <c r="Z545" i="5"/>
  <c r="Y545" i="5"/>
  <c r="K545" i="5"/>
  <c r="H545" i="5"/>
  <c r="G545" i="5"/>
  <c r="F545" i="5"/>
  <c r="E545" i="5"/>
  <c r="A545" i="5"/>
  <c r="AE544" i="5"/>
  <c r="AD544" i="5"/>
  <c r="AC544" i="5"/>
  <c r="AB544" i="5"/>
  <c r="AA544" i="5"/>
  <c r="Z544" i="5"/>
  <c r="Y544" i="5"/>
  <c r="K544" i="5"/>
  <c r="H544" i="5"/>
  <c r="G544" i="5"/>
  <c r="F544" i="5"/>
  <c r="E544" i="5"/>
  <c r="A544" i="5"/>
  <c r="AE543" i="5"/>
  <c r="AD543" i="5"/>
  <c r="AC543" i="5"/>
  <c r="AB543" i="5"/>
  <c r="AA543" i="5"/>
  <c r="Z543" i="5"/>
  <c r="Y543" i="5"/>
  <c r="K543" i="5"/>
  <c r="H543" i="5"/>
  <c r="G543" i="5"/>
  <c r="F543" i="5"/>
  <c r="E543" i="5"/>
  <c r="A543" i="5"/>
  <c r="AE542" i="5"/>
  <c r="AD542" i="5"/>
  <c r="AC542" i="5"/>
  <c r="AB542" i="5"/>
  <c r="AA542" i="5"/>
  <c r="Z542" i="5"/>
  <c r="Y542" i="5"/>
  <c r="K542" i="5"/>
  <c r="H542" i="5"/>
  <c r="G542" i="5"/>
  <c r="F542" i="5"/>
  <c r="E542" i="5"/>
  <c r="A542" i="5"/>
  <c r="AE541" i="5"/>
  <c r="AD541" i="5"/>
  <c r="AC541" i="5"/>
  <c r="AB541" i="5"/>
  <c r="AA541" i="5"/>
  <c r="Z541" i="5"/>
  <c r="Y541" i="5"/>
  <c r="K541" i="5"/>
  <c r="H541" i="5"/>
  <c r="G541" i="5"/>
  <c r="F541" i="5"/>
  <c r="E541" i="5"/>
  <c r="A541" i="5"/>
  <c r="AE540" i="5"/>
  <c r="AD540" i="5"/>
  <c r="AC540" i="5"/>
  <c r="AB540" i="5"/>
  <c r="AA540" i="5"/>
  <c r="Z540" i="5"/>
  <c r="Y540" i="5"/>
  <c r="K540" i="5"/>
  <c r="H540" i="5"/>
  <c r="G540" i="5"/>
  <c r="F540" i="5"/>
  <c r="E540" i="5"/>
  <c r="A540" i="5"/>
  <c r="AE539" i="5"/>
  <c r="AD539" i="5"/>
  <c r="AC539" i="5"/>
  <c r="AB539" i="5"/>
  <c r="AA539" i="5"/>
  <c r="Z539" i="5"/>
  <c r="Y539" i="5"/>
  <c r="K539" i="5"/>
  <c r="H539" i="5"/>
  <c r="G539" i="5"/>
  <c r="F539" i="5"/>
  <c r="E539" i="5"/>
  <c r="A539" i="5"/>
  <c r="AE538" i="5"/>
  <c r="AD538" i="5"/>
  <c r="AC538" i="5"/>
  <c r="AB538" i="5"/>
  <c r="AA538" i="5"/>
  <c r="Z538" i="5"/>
  <c r="Y538" i="5"/>
  <c r="K538" i="5"/>
  <c r="H538" i="5"/>
  <c r="G538" i="5"/>
  <c r="F538" i="5"/>
  <c r="E538" i="5"/>
  <c r="A538" i="5"/>
  <c r="AE537" i="5"/>
  <c r="AD537" i="5"/>
  <c r="AC537" i="5"/>
  <c r="AB537" i="5"/>
  <c r="AA537" i="5"/>
  <c r="Z537" i="5"/>
  <c r="Y537" i="5"/>
  <c r="K537" i="5"/>
  <c r="H537" i="5"/>
  <c r="G537" i="5"/>
  <c r="F537" i="5"/>
  <c r="E537" i="5"/>
  <c r="A537" i="5"/>
  <c r="AE536" i="5"/>
  <c r="AD536" i="5"/>
  <c r="AC536" i="5"/>
  <c r="AB536" i="5"/>
  <c r="AA536" i="5"/>
  <c r="Z536" i="5"/>
  <c r="Y536" i="5"/>
  <c r="K536" i="5"/>
  <c r="H536" i="5"/>
  <c r="G536" i="5"/>
  <c r="F536" i="5"/>
  <c r="E536" i="5"/>
  <c r="A536" i="5"/>
  <c r="AE535" i="5"/>
  <c r="AD535" i="5"/>
  <c r="AC535" i="5"/>
  <c r="AB535" i="5"/>
  <c r="AA535" i="5"/>
  <c r="Z535" i="5"/>
  <c r="Y535" i="5"/>
  <c r="K535" i="5"/>
  <c r="H535" i="5"/>
  <c r="G535" i="5"/>
  <c r="F535" i="5"/>
  <c r="E535" i="5"/>
  <c r="A535" i="5"/>
  <c r="AE534" i="5"/>
  <c r="AD534" i="5"/>
  <c r="AC534" i="5"/>
  <c r="AB534" i="5"/>
  <c r="AA534" i="5"/>
  <c r="Z534" i="5"/>
  <c r="Y534" i="5"/>
  <c r="K534" i="5"/>
  <c r="H534" i="5"/>
  <c r="G534" i="5"/>
  <c r="F534" i="5"/>
  <c r="E534" i="5"/>
  <c r="A534" i="5"/>
  <c r="AE533" i="5"/>
  <c r="AD533" i="5"/>
  <c r="AC533" i="5"/>
  <c r="AB533" i="5"/>
  <c r="AA533" i="5"/>
  <c r="Z533" i="5"/>
  <c r="Y533" i="5"/>
  <c r="K533" i="5"/>
  <c r="H533" i="5"/>
  <c r="G533" i="5"/>
  <c r="F533" i="5"/>
  <c r="E533" i="5"/>
  <c r="A533" i="5"/>
  <c r="AE532" i="5"/>
  <c r="AD532" i="5"/>
  <c r="AC532" i="5"/>
  <c r="AB532" i="5"/>
  <c r="AA532" i="5"/>
  <c r="Z532" i="5"/>
  <c r="Y532" i="5"/>
  <c r="K532" i="5"/>
  <c r="H532" i="5"/>
  <c r="G532" i="5"/>
  <c r="F532" i="5"/>
  <c r="E532" i="5"/>
  <c r="A532" i="5"/>
  <c r="AE531" i="5"/>
  <c r="AD531" i="5"/>
  <c r="AC531" i="5"/>
  <c r="AB531" i="5"/>
  <c r="AA531" i="5"/>
  <c r="Z531" i="5"/>
  <c r="Y531" i="5"/>
  <c r="K531" i="5"/>
  <c r="H531" i="5"/>
  <c r="G531" i="5"/>
  <c r="F531" i="5"/>
  <c r="E531" i="5"/>
  <c r="A531" i="5"/>
  <c r="AE530" i="5"/>
  <c r="AD530" i="5"/>
  <c r="AC530" i="5"/>
  <c r="AB530" i="5"/>
  <c r="AA530" i="5"/>
  <c r="Z530" i="5"/>
  <c r="Y530" i="5"/>
  <c r="H530" i="5"/>
  <c r="G530" i="5"/>
  <c r="F530" i="5"/>
  <c r="E530" i="5"/>
  <c r="A530" i="5"/>
  <c r="AE529" i="5"/>
  <c r="AD529" i="5"/>
  <c r="AC529" i="5"/>
  <c r="AB529" i="5"/>
  <c r="AA529" i="5"/>
  <c r="Z529" i="5"/>
  <c r="Y529" i="5"/>
  <c r="K529" i="5"/>
  <c r="H529" i="5"/>
  <c r="G529" i="5"/>
  <c r="F529" i="5"/>
  <c r="E529" i="5"/>
  <c r="A529" i="5"/>
  <c r="AE528" i="5"/>
  <c r="AD528" i="5"/>
  <c r="AC528" i="5"/>
  <c r="AB528" i="5"/>
  <c r="AA528" i="5"/>
  <c r="Z528" i="5"/>
  <c r="Y528" i="5"/>
  <c r="K528" i="5"/>
  <c r="H528" i="5"/>
  <c r="G528" i="5"/>
  <c r="F528" i="5"/>
  <c r="E528" i="5"/>
  <c r="A528" i="5"/>
  <c r="AE527" i="5"/>
  <c r="AD527" i="5"/>
  <c r="AC527" i="5"/>
  <c r="AB527" i="5"/>
  <c r="AA527" i="5"/>
  <c r="Z527" i="5"/>
  <c r="Y527" i="5"/>
  <c r="K527" i="5"/>
  <c r="H527" i="5"/>
  <c r="G527" i="5"/>
  <c r="F527" i="5"/>
  <c r="E527" i="5"/>
  <c r="A527" i="5"/>
  <c r="AE526" i="5"/>
  <c r="AD526" i="5"/>
  <c r="AC526" i="5"/>
  <c r="AB526" i="5"/>
  <c r="AA526" i="5"/>
  <c r="Z526" i="5"/>
  <c r="Y526" i="5"/>
  <c r="K526" i="5"/>
  <c r="H526" i="5"/>
  <c r="G526" i="5"/>
  <c r="F526" i="5"/>
  <c r="E526" i="5"/>
  <c r="A526" i="5"/>
  <c r="AE525" i="5"/>
  <c r="AD525" i="5"/>
  <c r="AC525" i="5"/>
  <c r="AB525" i="5"/>
  <c r="AA525" i="5"/>
  <c r="Z525" i="5"/>
  <c r="Y525" i="5"/>
  <c r="K525" i="5"/>
  <c r="H525" i="5"/>
  <c r="G525" i="5"/>
  <c r="F525" i="5"/>
  <c r="E525" i="5"/>
  <c r="A525" i="5"/>
  <c r="AE524" i="5"/>
  <c r="AD524" i="5"/>
  <c r="AC524" i="5"/>
  <c r="AB524" i="5"/>
  <c r="AA524" i="5"/>
  <c r="Z524" i="5"/>
  <c r="Y524" i="5"/>
  <c r="K524" i="5"/>
  <c r="H524" i="5"/>
  <c r="G524" i="5"/>
  <c r="F524" i="5"/>
  <c r="E524" i="5"/>
  <c r="A524" i="5"/>
  <c r="AE523" i="5"/>
  <c r="AD523" i="5"/>
  <c r="AC523" i="5"/>
  <c r="AB523" i="5"/>
  <c r="AA523" i="5"/>
  <c r="Z523" i="5"/>
  <c r="Y523" i="5"/>
  <c r="K523" i="5"/>
  <c r="H523" i="5"/>
  <c r="G523" i="5"/>
  <c r="F523" i="5"/>
  <c r="E523" i="5"/>
  <c r="A523" i="5"/>
  <c r="AE522" i="5"/>
  <c r="AD522" i="5"/>
  <c r="AC522" i="5"/>
  <c r="AB522" i="5"/>
  <c r="AA522" i="5"/>
  <c r="Z522" i="5"/>
  <c r="Y522" i="5"/>
  <c r="K522" i="5"/>
  <c r="H522" i="5"/>
  <c r="G522" i="5"/>
  <c r="F522" i="5"/>
  <c r="E522" i="5"/>
  <c r="A522" i="5"/>
  <c r="AE521" i="5"/>
  <c r="AD521" i="5"/>
  <c r="AC521" i="5"/>
  <c r="AB521" i="5"/>
  <c r="AA521" i="5"/>
  <c r="Z521" i="5"/>
  <c r="Y521" i="5"/>
  <c r="K521" i="5"/>
  <c r="H521" i="5"/>
  <c r="G521" i="5"/>
  <c r="F521" i="5"/>
  <c r="E521" i="5"/>
  <c r="A521" i="5"/>
  <c r="AE520" i="5"/>
  <c r="AD520" i="5"/>
  <c r="AC520" i="5"/>
  <c r="AB520" i="5"/>
  <c r="AA520" i="5"/>
  <c r="Z520" i="5"/>
  <c r="Y520" i="5"/>
  <c r="K520" i="5"/>
  <c r="H520" i="5"/>
  <c r="G520" i="5"/>
  <c r="F520" i="5"/>
  <c r="E520" i="5"/>
  <c r="A520" i="5"/>
  <c r="AE519" i="5"/>
  <c r="AD519" i="5"/>
  <c r="AC519" i="5"/>
  <c r="AB519" i="5"/>
  <c r="AA519" i="5"/>
  <c r="Z519" i="5"/>
  <c r="Y519" i="5"/>
  <c r="K519" i="5"/>
  <c r="H519" i="5"/>
  <c r="G519" i="5"/>
  <c r="F519" i="5"/>
  <c r="E519" i="5"/>
  <c r="A519" i="5"/>
  <c r="AE518" i="5"/>
  <c r="AD518" i="5"/>
  <c r="AC518" i="5"/>
  <c r="AB518" i="5"/>
  <c r="AA518" i="5"/>
  <c r="Z518" i="5"/>
  <c r="Y518" i="5"/>
  <c r="K518" i="5"/>
  <c r="H518" i="5"/>
  <c r="G518" i="5"/>
  <c r="F518" i="5"/>
  <c r="E518" i="5"/>
  <c r="A518" i="5"/>
  <c r="AE517" i="5"/>
  <c r="AD517" i="5"/>
  <c r="AC517" i="5"/>
  <c r="AB517" i="5"/>
  <c r="AA517" i="5"/>
  <c r="Z517" i="5"/>
  <c r="Y517" i="5"/>
  <c r="K517" i="5"/>
  <c r="H517" i="5"/>
  <c r="G517" i="5"/>
  <c r="F517" i="5"/>
  <c r="E517" i="5"/>
  <c r="A517" i="5"/>
  <c r="AE516" i="5"/>
  <c r="AD516" i="5"/>
  <c r="AC516" i="5"/>
  <c r="AB516" i="5"/>
  <c r="AA516" i="5"/>
  <c r="Z516" i="5"/>
  <c r="Y516" i="5"/>
  <c r="K516" i="5"/>
  <c r="H516" i="5"/>
  <c r="G516" i="5"/>
  <c r="F516" i="5"/>
  <c r="E516" i="5"/>
  <c r="A516" i="5"/>
  <c r="AE515" i="5"/>
  <c r="AD515" i="5"/>
  <c r="AC515" i="5"/>
  <c r="AB515" i="5"/>
  <c r="AA515" i="5"/>
  <c r="Z515" i="5"/>
  <c r="Y515" i="5"/>
  <c r="K515" i="5"/>
  <c r="H515" i="5"/>
  <c r="G515" i="5"/>
  <c r="F515" i="5"/>
  <c r="E515" i="5"/>
  <c r="A515" i="5"/>
  <c r="AE514" i="5"/>
  <c r="AD514" i="5"/>
  <c r="AC514" i="5"/>
  <c r="AB514" i="5"/>
  <c r="AA514" i="5"/>
  <c r="Z514" i="5"/>
  <c r="Y514" i="5"/>
  <c r="K514" i="5"/>
  <c r="H514" i="5"/>
  <c r="G514" i="5"/>
  <c r="F514" i="5"/>
  <c r="E514" i="5"/>
  <c r="A514" i="5"/>
  <c r="AE513" i="5"/>
  <c r="AD513" i="5"/>
  <c r="AC513" i="5"/>
  <c r="AB513" i="5"/>
  <c r="AA513" i="5"/>
  <c r="Z513" i="5"/>
  <c r="Y513" i="5"/>
  <c r="K513" i="5"/>
  <c r="H513" i="5"/>
  <c r="G513" i="5"/>
  <c r="F513" i="5"/>
  <c r="E513" i="5"/>
  <c r="A513" i="5"/>
  <c r="AE512" i="5"/>
  <c r="AD512" i="5"/>
  <c r="AC512" i="5"/>
  <c r="AB512" i="5"/>
  <c r="AA512" i="5"/>
  <c r="Z512" i="5"/>
  <c r="Y512" i="5"/>
  <c r="K512" i="5"/>
  <c r="H512" i="5"/>
  <c r="G512" i="5"/>
  <c r="F512" i="5"/>
  <c r="E512" i="5"/>
  <c r="A512" i="5"/>
  <c r="AE511" i="5"/>
  <c r="AD511" i="5"/>
  <c r="AC511" i="5"/>
  <c r="AB511" i="5"/>
  <c r="AA511" i="5"/>
  <c r="Z511" i="5"/>
  <c r="Y511" i="5"/>
  <c r="K511" i="5"/>
  <c r="H511" i="5"/>
  <c r="G511" i="5"/>
  <c r="F511" i="5"/>
  <c r="E511" i="5"/>
  <c r="A511" i="5"/>
  <c r="AE510" i="5"/>
  <c r="AD510" i="5"/>
  <c r="AC510" i="5"/>
  <c r="AB510" i="5"/>
  <c r="AA510" i="5"/>
  <c r="Z510" i="5"/>
  <c r="Y510" i="5"/>
  <c r="K510" i="5"/>
  <c r="H510" i="5"/>
  <c r="G510" i="5"/>
  <c r="F510" i="5"/>
  <c r="E510" i="5"/>
  <c r="A510" i="5"/>
  <c r="AE509" i="5"/>
  <c r="AD509" i="5"/>
  <c r="AC509" i="5"/>
  <c r="AB509" i="5"/>
  <c r="AA509" i="5"/>
  <c r="Z509" i="5"/>
  <c r="Y509" i="5"/>
  <c r="K509" i="5"/>
  <c r="H509" i="5"/>
  <c r="G509" i="5"/>
  <c r="F509" i="5"/>
  <c r="E509" i="5"/>
  <c r="A509" i="5"/>
  <c r="AE508" i="5"/>
  <c r="AD508" i="5"/>
  <c r="AC508" i="5"/>
  <c r="AB508" i="5"/>
  <c r="AA508" i="5"/>
  <c r="Z508" i="5"/>
  <c r="Y508" i="5"/>
  <c r="K508" i="5"/>
  <c r="H508" i="5"/>
  <c r="G508" i="5"/>
  <c r="F508" i="5"/>
  <c r="E508" i="5"/>
  <c r="A508" i="5"/>
  <c r="AE507" i="5"/>
  <c r="AD507" i="5"/>
  <c r="AC507" i="5"/>
  <c r="AB507" i="5"/>
  <c r="AA507" i="5"/>
  <c r="Z507" i="5"/>
  <c r="Y507" i="5"/>
  <c r="K507" i="5"/>
  <c r="H507" i="5"/>
  <c r="G507" i="5"/>
  <c r="F507" i="5"/>
  <c r="E507" i="5"/>
  <c r="A507" i="5"/>
  <c r="AE506" i="5"/>
  <c r="AD506" i="5"/>
  <c r="AC506" i="5"/>
  <c r="AB506" i="5"/>
  <c r="AA506" i="5"/>
  <c r="Z506" i="5"/>
  <c r="Y506" i="5"/>
  <c r="K506" i="5"/>
  <c r="H506" i="5"/>
  <c r="G506" i="5"/>
  <c r="F506" i="5"/>
  <c r="E506" i="5"/>
  <c r="A506" i="5"/>
  <c r="AE505" i="5"/>
  <c r="AD505" i="5"/>
  <c r="AC505" i="5"/>
  <c r="AB505" i="5"/>
  <c r="AA505" i="5"/>
  <c r="Z505" i="5"/>
  <c r="Y505" i="5"/>
  <c r="K505" i="5"/>
  <c r="H505" i="5"/>
  <c r="G505" i="5"/>
  <c r="F505" i="5"/>
  <c r="E505" i="5"/>
  <c r="A505" i="5"/>
  <c r="AE504" i="5"/>
  <c r="AD504" i="5"/>
  <c r="AC504" i="5"/>
  <c r="AB504" i="5"/>
  <c r="AA504" i="5"/>
  <c r="Z504" i="5"/>
  <c r="Y504" i="5"/>
  <c r="K504" i="5"/>
  <c r="H504" i="5"/>
  <c r="G504" i="5"/>
  <c r="F504" i="5"/>
  <c r="E504" i="5"/>
  <c r="A504" i="5"/>
  <c r="AE503" i="5"/>
  <c r="AD503" i="5"/>
  <c r="AC503" i="5"/>
  <c r="AB503" i="5"/>
  <c r="AA503" i="5"/>
  <c r="Z503" i="5"/>
  <c r="Y503" i="5"/>
  <c r="K503" i="5"/>
  <c r="H503" i="5"/>
  <c r="G503" i="5"/>
  <c r="F503" i="5"/>
  <c r="E503" i="5"/>
  <c r="A503" i="5"/>
  <c r="AE502" i="5"/>
  <c r="AD502" i="5"/>
  <c r="AC502" i="5"/>
  <c r="AB502" i="5"/>
  <c r="AA502" i="5"/>
  <c r="Z502" i="5"/>
  <c r="Y502" i="5"/>
  <c r="K502" i="5"/>
  <c r="H502" i="5"/>
  <c r="G502" i="5"/>
  <c r="F502" i="5"/>
  <c r="E502" i="5"/>
  <c r="A502" i="5"/>
  <c r="AE501" i="5"/>
  <c r="AD501" i="5"/>
  <c r="AC501" i="5"/>
  <c r="AB501" i="5"/>
  <c r="AA501" i="5"/>
  <c r="Z501" i="5"/>
  <c r="Y501" i="5"/>
  <c r="K501" i="5"/>
  <c r="H501" i="5"/>
  <c r="G501" i="5"/>
  <c r="F501" i="5"/>
  <c r="E501" i="5"/>
  <c r="A501" i="5"/>
  <c r="AE500" i="5"/>
  <c r="AD500" i="5"/>
  <c r="AC500" i="5"/>
  <c r="AB500" i="5"/>
  <c r="AA500" i="5"/>
  <c r="Z500" i="5"/>
  <c r="Y500" i="5"/>
  <c r="K500" i="5"/>
  <c r="H500" i="5"/>
  <c r="G500" i="5"/>
  <c r="F500" i="5"/>
  <c r="E500" i="5"/>
  <c r="A500" i="5"/>
  <c r="AE499" i="5"/>
  <c r="AD499" i="5"/>
  <c r="AC499" i="5"/>
  <c r="AB499" i="5"/>
  <c r="AA499" i="5"/>
  <c r="Z499" i="5"/>
  <c r="Y499" i="5"/>
  <c r="K499" i="5"/>
  <c r="H499" i="5"/>
  <c r="G499" i="5"/>
  <c r="F499" i="5"/>
  <c r="E499" i="5"/>
  <c r="A499" i="5"/>
  <c r="AE498" i="5"/>
  <c r="AD498" i="5"/>
  <c r="AC498" i="5"/>
  <c r="AB498" i="5"/>
  <c r="AA498" i="5"/>
  <c r="Z498" i="5"/>
  <c r="Y498" i="5"/>
  <c r="K498" i="5"/>
  <c r="H498" i="5"/>
  <c r="G498" i="5"/>
  <c r="F498" i="5"/>
  <c r="E498" i="5"/>
  <c r="A498" i="5"/>
  <c r="AE497" i="5"/>
  <c r="AD497" i="5"/>
  <c r="AC497" i="5"/>
  <c r="AB497" i="5"/>
  <c r="AA497" i="5"/>
  <c r="Z497" i="5"/>
  <c r="Y497" i="5"/>
  <c r="K497" i="5"/>
  <c r="H497" i="5"/>
  <c r="G497" i="5"/>
  <c r="F497" i="5"/>
  <c r="E497" i="5"/>
  <c r="A497" i="5"/>
  <c r="AE496" i="5"/>
  <c r="AD496" i="5"/>
  <c r="AC496" i="5"/>
  <c r="AB496" i="5"/>
  <c r="AA496" i="5"/>
  <c r="Z496" i="5"/>
  <c r="Y496" i="5"/>
  <c r="K496" i="5"/>
  <c r="H496" i="5"/>
  <c r="G496" i="5"/>
  <c r="F496" i="5"/>
  <c r="E496" i="5"/>
  <c r="A496" i="5"/>
  <c r="AE495" i="5"/>
  <c r="AD495" i="5"/>
  <c r="AC495" i="5"/>
  <c r="AB495" i="5"/>
  <c r="AA495" i="5"/>
  <c r="Z495" i="5"/>
  <c r="Y495" i="5"/>
  <c r="K495" i="5"/>
  <c r="H495" i="5"/>
  <c r="G495" i="5"/>
  <c r="F495" i="5"/>
  <c r="E495" i="5"/>
  <c r="A495" i="5"/>
  <c r="AE494" i="5"/>
  <c r="AD494" i="5"/>
  <c r="AC494" i="5"/>
  <c r="AB494" i="5"/>
  <c r="AA494" i="5"/>
  <c r="Z494" i="5"/>
  <c r="Y494" i="5"/>
  <c r="K494" i="5"/>
  <c r="H494" i="5"/>
  <c r="G494" i="5"/>
  <c r="F494" i="5"/>
  <c r="E494" i="5"/>
  <c r="A494" i="5"/>
  <c r="AE493" i="5"/>
  <c r="AD493" i="5"/>
  <c r="AC493" i="5"/>
  <c r="AB493" i="5"/>
  <c r="AA493" i="5"/>
  <c r="Z493" i="5"/>
  <c r="Y493" i="5"/>
  <c r="K493" i="5"/>
  <c r="H493" i="5"/>
  <c r="G493" i="5"/>
  <c r="F493" i="5"/>
  <c r="E493" i="5"/>
  <c r="A493" i="5"/>
  <c r="AE492" i="5"/>
  <c r="AD492" i="5"/>
  <c r="AC492" i="5"/>
  <c r="AB492" i="5"/>
  <c r="AA492" i="5"/>
  <c r="Z492" i="5"/>
  <c r="Y492" i="5"/>
  <c r="K492" i="5"/>
  <c r="H492" i="5"/>
  <c r="G492" i="5"/>
  <c r="F492" i="5"/>
  <c r="E492" i="5"/>
  <c r="A492" i="5"/>
  <c r="AE491" i="5"/>
  <c r="AD491" i="5"/>
  <c r="AC491" i="5"/>
  <c r="AB491" i="5"/>
  <c r="AA491" i="5"/>
  <c r="Z491" i="5"/>
  <c r="Y491" i="5"/>
  <c r="K491" i="5"/>
  <c r="H491" i="5"/>
  <c r="G491" i="5"/>
  <c r="F491" i="5"/>
  <c r="E491" i="5"/>
  <c r="A491" i="5"/>
  <c r="AE490" i="5"/>
  <c r="AD490" i="5"/>
  <c r="AC490" i="5"/>
  <c r="AB490" i="5"/>
  <c r="AA490" i="5"/>
  <c r="Z490" i="5"/>
  <c r="Y490" i="5"/>
  <c r="K490" i="5"/>
  <c r="H490" i="5"/>
  <c r="G490" i="5"/>
  <c r="F490" i="5"/>
  <c r="E490" i="5"/>
  <c r="A490" i="5"/>
  <c r="AE489" i="5"/>
  <c r="AD489" i="5"/>
  <c r="AC489" i="5"/>
  <c r="AB489" i="5"/>
  <c r="AA489" i="5"/>
  <c r="Z489" i="5"/>
  <c r="Y489" i="5"/>
  <c r="K489" i="5"/>
  <c r="H489" i="5"/>
  <c r="G489" i="5"/>
  <c r="F489" i="5"/>
  <c r="E489" i="5"/>
  <c r="A489" i="5"/>
  <c r="AE488" i="5"/>
  <c r="AD488" i="5"/>
  <c r="AC488" i="5"/>
  <c r="AB488" i="5"/>
  <c r="AA488" i="5"/>
  <c r="Z488" i="5"/>
  <c r="Y488" i="5"/>
  <c r="K488" i="5"/>
  <c r="H488" i="5"/>
  <c r="G488" i="5"/>
  <c r="F488" i="5"/>
  <c r="E488" i="5"/>
  <c r="A488" i="5"/>
  <c r="AE487" i="5"/>
  <c r="AD487" i="5"/>
  <c r="AC487" i="5"/>
  <c r="AB487" i="5"/>
  <c r="AA487" i="5"/>
  <c r="Z487" i="5"/>
  <c r="Y487" i="5"/>
  <c r="K487" i="5"/>
  <c r="H487" i="5"/>
  <c r="G487" i="5"/>
  <c r="F487" i="5"/>
  <c r="E487" i="5"/>
  <c r="A487" i="5"/>
  <c r="AE486" i="5"/>
  <c r="AD486" i="5"/>
  <c r="AC486" i="5"/>
  <c r="AB486" i="5"/>
  <c r="AA486" i="5"/>
  <c r="Z486" i="5"/>
  <c r="Y486" i="5"/>
  <c r="K486" i="5"/>
  <c r="H486" i="5"/>
  <c r="G486" i="5"/>
  <c r="F486" i="5"/>
  <c r="E486" i="5"/>
  <c r="A486" i="5"/>
  <c r="AE485" i="5"/>
  <c r="AD485" i="5"/>
  <c r="AC485" i="5"/>
  <c r="AB485" i="5"/>
  <c r="AA485" i="5"/>
  <c r="Z485" i="5"/>
  <c r="Y485" i="5"/>
  <c r="K485" i="5"/>
  <c r="H485" i="5"/>
  <c r="G485" i="5"/>
  <c r="F485" i="5"/>
  <c r="E485" i="5"/>
  <c r="A485" i="5"/>
  <c r="AE484" i="5"/>
  <c r="AD484" i="5"/>
  <c r="AC484" i="5"/>
  <c r="AB484" i="5"/>
  <c r="AA484" i="5"/>
  <c r="Z484" i="5"/>
  <c r="Y484" i="5"/>
  <c r="K484" i="5"/>
  <c r="H484" i="5"/>
  <c r="G484" i="5"/>
  <c r="F484" i="5"/>
  <c r="E484" i="5"/>
  <c r="A484" i="5"/>
  <c r="AE483" i="5"/>
  <c r="AD483" i="5"/>
  <c r="AC483" i="5"/>
  <c r="AB483" i="5"/>
  <c r="AA483" i="5"/>
  <c r="Z483" i="5"/>
  <c r="Y483" i="5"/>
  <c r="K483" i="5"/>
  <c r="H483" i="5"/>
  <c r="G483" i="5"/>
  <c r="F483" i="5"/>
  <c r="E483" i="5"/>
  <c r="A483" i="5"/>
  <c r="AE482" i="5"/>
  <c r="AD482" i="5"/>
  <c r="AC482" i="5"/>
  <c r="AB482" i="5"/>
  <c r="AA482" i="5"/>
  <c r="Z482" i="5"/>
  <c r="Y482" i="5"/>
  <c r="K482" i="5"/>
  <c r="H482" i="5"/>
  <c r="G482" i="5"/>
  <c r="F482" i="5"/>
  <c r="E482" i="5"/>
  <c r="A482" i="5"/>
  <c r="AE481" i="5"/>
  <c r="AD481" i="5"/>
  <c r="AC481" i="5"/>
  <c r="AB481" i="5"/>
  <c r="AA481" i="5"/>
  <c r="Z481" i="5"/>
  <c r="Y481" i="5"/>
  <c r="K481" i="5"/>
  <c r="H481" i="5"/>
  <c r="G481" i="5"/>
  <c r="F481" i="5"/>
  <c r="E481" i="5"/>
  <c r="A481" i="5"/>
  <c r="AE480" i="5"/>
  <c r="AD480" i="5"/>
  <c r="AC480" i="5"/>
  <c r="AB480" i="5"/>
  <c r="AA480" i="5"/>
  <c r="Z480" i="5"/>
  <c r="Y480" i="5"/>
  <c r="K480" i="5"/>
  <c r="H480" i="5"/>
  <c r="G480" i="5"/>
  <c r="F480" i="5"/>
  <c r="E480" i="5"/>
  <c r="A480" i="5"/>
  <c r="AE479" i="5"/>
  <c r="AD479" i="5"/>
  <c r="AC479" i="5"/>
  <c r="AB479" i="5"/>
  <c r="AA479" i="5"/>
  <c r="Z479" i="5"/>
  <c r="Y479" i="5"/>
  <c r="K479" i="5"/>
  <c r="H479" i="5"/>
  <c r="G479" i="5"/>
  <c r="F479" i="5"/>
  <c r="E479" i="5"/>
  <c r="A479" i="5"/>
  <c r="AE478" i="5"/>
  <c r="AD478" i="5"/>
  <c r="AC478" i="5"/>
  <c r="AB478" i="5"/>
  <c r="AA478" i="5"/>
  <c r="Z478" i="5"/>
  <c r="Y478" i="5"/>
  <c r="K478" i="5"/>
  <c r="H478" i="5"/>
  <c r="G478" i="5"/>
  <c r="F478" i="5"/>
  <c r="E478" i="5"/>
  <c r="A478" i="5"/>
  <c r="AE477" i="5"/>
  <c r="AD477" i="5"/>
  <c r="AC477" i="5"/>
  <c r="AB477" i="5"/>
  <c r="AA477" i="5"/>
  <c r="Z477" i="5"/>
  <c r="Y477" i="5"/>
  <c r="K477" i="5"/>
  <c r="H477" i="5"/>
  <c r="G477" i="5"/>
  <c r="F477" i="5"/>
  <c r="E477" i="5"/>
  <c r="A477" i="5"/>
  <c r="AE476" i="5"/>
  <c r="AD476" i="5"/>
  <c r="AC476" i="5"/>
  <c r="AB476" i="5"/>
  <c r="AA476" i="5"/>
  <c r="Z476" i="5"/>
  <c r="Y476" i="5"/>
  <c r="K476" i="5"/>
  <c r="H476" i="5"/>
  <c r="G476" i="5"/>
  <c r="F476" i="5"/>
  <c r="E476" i="5"/>
  <c r="A476" i="5"/>
  <c r="AE475" i="5"/>
  <c r="AD475" i="5"/>
  <c r="AC475" i="5"/>
  <c r="AB475" i="5"/>
  <c r="AA475" i="5"/>
  <c r="Z475" i="5"/>
  <c r="Y475" i="5"/>
  <c r="K475" i="5"/>
  <c r="H475" i="5"/>
  <c r="G475" i="5"/>
  <c r="F475" i="5"/>
  <c r="E475" i="5"/>
  <c r="A475" i="5"/>
  <c r="AE474" i="5"/>
  <c r="AD474" i="5"/>
  <c r="AC474" i="5"/>
  <c r="AB474" i="5"/>
  <c r="AA474" i="5"/>
  <c r="Z474" i="5"/>
  <c r="Y474" i="5"/>
  <c r="K474" i="5"/>
  <c r="H474" i="5"/>
  <c r="G474" i="5"/>
  <c r="F474" i="5"/>
  <c r="E474" i="5"/>
  <c r="A474" i="5"/>
  <c r="AE473" i="5"/>
  <c r="AD473" i="5"/>
  <c r="AC473" i="5"/>
  <c r="AB473" i="5"/>
  <c r="AA473" i="5"/>
  <c r="Z473" i="5"/>
  <c r="Y473" i="5"/>
  <c r="K473" i="5"/>
  <c r="H473" i="5"/>
  <c r="G473" i="5"/>
  <c r="F473" i="5"/>
  <c r="E473" i="5"/>
  <c r="A473" i="5"/>
  <c r="AE472" i="5"/>
  <c r="AD472" i="5"/>
  <c r="AC472" i="5"/>
  <c r="AB472" i="5"/>
  <c r="AA472" i="5"/>
  <c r="Z472" i="5"/>
  <c r="Y472" i="5"/>
  <c r="K472" i="5"/>
  <c r="H472" i="5"/>
  <c r="G472" i="5"/>
  <c r="F472" i="5"/>
  <c r="E472" i="5"/>
  <c r="A472" i="5"/>
  <c r="AE471" i="5"/>
  <c r="AD471" i="5"/>
  <c r="AC471" i="5"/>
  <c r="AB471" i="5"/>
  <c r="AA471" i="5"/>
  <c r="Z471" i="5"/>
  <c r="Y471" i="5"/>
  <c r="K471" i="5"/>
  <c r="H471" i="5"/>
  <c r="G471" i="5"/>
  <c r="F471" i="5"/>
  <c r="E471" i="5"/>
  <c r="A471" i="5"/>
  <c r="AE470" i="5"/>
  <c r="AD470" i="5"/>
  <c r="AC470" i="5"/>
  <c r="AB470" i="5"/>
  <c r="AA470" i="5"/>
  <c r="Z470" i="5"/>
  <c r="Y470" i="5"/>
  <c r="K470" i="5"/>
  <c r="H470" i="5"/>
  <c r="G470" i="5"/>
  <c r="F470" i="5"/>
  <c r="E470" i="5"/>
  <c r="A470" i="5"/>
  <c r="AE469" i="5"/>
  <c r="AD469" i="5"/>
  <c r="AC469" i="5"/>
  <c r="AB469" i="5"/>
  <c r="AA469" i="5"/>
  <c r="Z469" i="5"/>
  <c r="Y469" i="5"/>
  <c r="K469" i="5"/>
  <c r="H469" i="5"/>
  <c r="G469" i="5"/>
  <c r="F469" i="5"/>
  <c r="E469" i="5"/>
  <c r="A469" i="5"/>
  <c r="AE468" i="5"/>
  <c r="AD468" i="5"/>
  <c r="AC468" i="5"/>
  <c r="AB468" i="5"/>
  <c r="AA468" i="5"/>
  <c r="Z468" i="5"/>
  <c r="Y468" i="5"/>
  <c r="K468" i="5"/>
  <c r="H468" i="5"/>
  <c r="G468" i="5"/>
  <c r="F468" i="5"/>
  <c r="E468" i="5"/>
  <c r="A468" i="5"/>
  <c r="AE467" i="5"/>
  <c r="AD467" i="5"/>
  <c r="AC467" i="5"/>
  <c r="AB467" i="5"/>
  <c r="AA467" i="5"/>
  <c r="Z467" i="5"/>
  <c r="Y467" i="5"/>
  <c r="K467" i="5"/>
  <c r="H467" i="5"/>
  <c r="G467" i="5"/>
  <c r="F467" i="5"/>
  <c r="E467" i="5"/>
  <c r="A467" i="5"/>
  <c r="AE466" i="5"/>
  <c r="AD466" i="5"/>
  <c r="AC466" i="5"/>
  <c r="AB466" i="5"/>
  <c r="AA466" i="5"/>
  <c r="Z466" i="5"/>
  <c r="Y466" i="5"/>
  <c r="K466" i="5"/>
  <c r="H466" i="5"/>
  <c r="G466" i="5"/>
  <c r="F466" i="5"/>
  <c r="E466" i="5"/>
  <c r="A466" i="5"/>
  <c r="AE465" i="5"/>
  <c r="AD465" i="5"/>
  <c r="AC465" i="5"/>
  <c r="AB465" i="5"/>
  <c r="AA465" i="5"/>
  <c r="Z465" i="5"/>
  <c r="Y465" i="5"/>
  <c r="K465" i="5"/>
  <c r="H465" i="5"/>
  <c r="G465" i="5"/>
  <c r="F465" i="5"/>
  <c r="E465" i="5"/>
  <c r="A465" i="5"/>
  <c r="AE464" i="5"/>
  <c r="AD464" i="5"/>
  <c r="AC464" i="5"/>
  <c r="AB464" i="5"/>
  <c r="AA464" i="5"/>
  <c r="Z464" i="5"/>
  <c r="Y464" i="5"/>
  <c r="K464" i="5"/>
  <c r="H464" i="5"/>
  <c r="G464" i="5"/>
  <c r="F464" i="5"/>
  <c r="E464" i="5"/>
  <c r="A464" i="5"/>
  <c r="AE463" i="5"/>
  <c r="AD463" i="5"/>
  <c r="AC463" i="5"/>
  <c r="AB463" i="5"/>
  <c r="AA463" i="5"/>
  <c r="Z463" i="5"/>
  <c r="Y463" i="5"/>
  <c r="K463" i="5"/>
  <c r="H463" i="5"/>
  <c r="G463" i="5"/>
  <c r="F463" i="5"/>
  <c r="E463" i="5"/>
  <c r="A463" i="5"/>
  <c r="AE462" i="5"/>
  <c r="AD462" i="5"/>
  <c r="AC462" i="5"/>
  <c r="AB462" i="5"/>
  <c r="AA462" i="5"/>
  <c r="Z462" i="5"/>
  <c r="Y462" i="5"/>
  <c r="K462" i="5"/>
  <c r="H462" i="5"/>
  <c r="G462" i="5"/>
  <c r="F462" i="5"/>
  <c r="E462" i="5"/>
  <c r="A462" i="5"/>
  <c r="AE461" i="5"/>
  <c r="AD461" i="5"/>
  <c r="AC461" i="5"/>
  <c r="AB461" i="5"/>
  <c r="AA461" i="5"/>
  <c r="Z461" i="5"/>
  <c r="Y461" i="5"/>
  <c r="K461" i="5"/>
  <c r="H461" i="5"/>
  <c r="G461" i="5"/>
  <c r="F461" i="5"/>
  <c r="E461" i="5"/>
  <c r="A461" i="5"/>
  <c r="AE460" i="5"/>
  <c r="AD460" i="5"/>
  <c r="AC460" i="5"/>
  <c r="AB460" i="5"/>
  <c r="AA460" i="5"/>
  <c r="Z460" i="5"/>
  <c r="Y460" i="5"/>
  <c r="K460" i="5"/>
  <c r="H460" i="5"/>
  <c r="G460" i="5"/>
  <c r="F460" i="5"/>
  <c r="E460" i="5"/>
  <c r="A460" i="5"/>
  <c r="AE459" i="5"/>
  <c r="AD459" i="5"/>
  <c r="AC459" i="5"/>
  <c r="AB459" i="5"/>
  <c r="AA459" i="5"/>
  <c r="Z459" i="5"/>
  <c r="Y459" i="5"/>
  <c r="K459" i="5"/>
  <c r="H459" i="5"/>
  <c r="G459" i="5"/>
  <c r="F459" i="5"/>
  <c r="E459" i="5"/>
  <c r="A459" i="5"/>
  <c r="AE458" i="5"/>
  <c r="AD458" i="5"/>
  <c r="AC458" i="5"/>
  <c r="AB458" i="5"/>
  <c r="AA458" i="5"/>
  <c r="Z458" i="5"/>
  <c r="Y458" i="5"/>
  <c r="K458" i="5"/>
  <c r="H458" i="5"/>
  <c r="G458" i="5"/>
  <c r="F458" i="5"/>
  <c r="E458" i="5"/>
  <c r="A458" i="5"/>
  <c r="AE457" i="5"/>
  <c r="AD457" i="5"/>
  <c r="AC457" i="5"/>
  <c r="AB457" i="5"/>
  <c r="AA457" i="5"/>
  <c r="Z457" i="5"/>
  <c r="Y457" i="5"/>
  <c r="K457" i="5"/>
  <c r="H457" i="5"/>
  <c r="G457" i="5"/>
  <c r="F457" i="5"/>
  <c r="E457" i="5"/>
  <c r="A457" i="5"/>
  <c r="AE456" i="5"/>
  <c r="AD456" i="5"/>
  <c r="AC456" i="5"/>
  <c r="AB456" i="5"/>
  <c r="AA456" i="5"/>
  <c r="Z456" i="5"/>
  <c r="Y456" i="5"/>
  <c r="K456" i="5"/>
  <c r="H456" i="5"/>
  <c r="G456" i="5"/>
  <c r="F456" i="5"/>
  <c r="E456" i="5"/>
  <c r="A456" i="5"/>
  <c r="AE455" i="5"/>
  <c r="AD455" i="5"/>
  <c r="AC455" i="5"/>
  <c r="AB455" i="5"/>
  <c r="AA455" i="5"/>
  <c r="Z455" i="5"/>
  <c r="Y455" i="5"/>
  <c r="K455" i="5"/>
  <c r="H455" i="5"/>
  <c r="G455" i="5"/>
  <c r="F455" i="5"/>
  <c r="E455" i="5"/>
  <c r="A455" i="5"/>
  <c r="AE454" i="5"/>
  <c r="AD454" i="5"/>
  <c r="AC454" i="5"/>
  <c r="AB454" i="5"/>
  <c r="AA454" i="5"/>
  <c r="Z454" i="5"/>
  <c r="Y454" i="5"/>
  <c r="K454" i="5"/>
  <c r="H454" i="5"/>
  <c r="G454" i="5"/>
  <c r="F454" i="5"/>
  <c r="E454" i="5"/>
  <c r="A454" i="5"/>
  <c r="AE453" i="5"/>
  <c r="AD453" i="5"/>
  <c r="AC453" i="5"/>
  <c r="AB453" i="5"/>
  <c r="AA453" i="5"/>
  <c r="Z453" i="5"/>
  <c r="Y453" i="5"/>
  <c r="K453" i="5"/>
  <c r="H453" i="5"/>
  <c r="G453" i="5"/>
  <c r="F453" i="5"/>
  <c r="E453" i="5"/>
  <c r="A453" i="5"/>
  <c r="AE452" i="5"/>
  <c r="AD452" i="5"/>
  <c r="AC452" i="5"/>
  <c r="AB452" i="5"/>
  <c r="AA452" i="5"/>
  <c r="Z452" i="5"/>
  <c r="Y452" i="5"/>
  <c r="K452" i="5"/>
  <c r="H452" i="5"/>
  <c r="G452" i="5"/>
  <c r="F452" i="5"/>
  <c r="E452" i="5"/>
  <c r="A452" i="5"/>
  <c r="AE451" i="5"/>
  <c r="AD451" i="5"/>
  <c r="AC451" i="5"/>
  <c r="AB451" i="5"/>
  <c r="AA451" i="5"/>
  <c r="Z451" i="5"/>
  <c r="Y451" i="5"/>
  <c r="K451" i="5"/>
  <c r="H451" i="5"/>
  <c r="G451" i="5"/>
  <c r="F451" i="5"/>
  <c r="E451" i="5"/>
  <c r="A451" i="5"/>
  <c r="AE450" i="5"/>
  <c r="AD450" i="5"/>
  <c r="AC450" i="5"/>
  <c r="AB450" i="5"/>
  <c r="AA450" i="5"/>
  <c r="Z450" i="5"/>
  <c r="Y450" i="5"/>
  <c r="K450" i="5"/>
  <c r="H450" i="5"/>
  <c r="G450" i="5"/>
  <c r="F450" i="5"/>
  <c r="E450" i="5"/>
  <c r="A450" i="5"/>
  <c r="AE449" i="5"/>
  <c r="AD449" i="5"/>
  <c r="AC449" i="5"/>
  <c r="AB449" i="5"/>
  <c r="AA449" i="5"/>
  <c r="Z449" i="5"/>
  <c r="Y449" i="5"/>
  <c r="K449" i="5"/>
  <c r="H449" i="5"/>
  <c r="G449" i="5"/>
  <c r="F449" i="5"/>
  <c r="E449" i="5"/>
  <c r="A449" i="5"/>
  <c r="AE448" i="5"/>
  <c r="AD448" i="5"/>
  <c r="AC448" i="5"/>
  <c r="AB448" i="5"/>
  <c r="AA448" i="5"/>
  <c r="Z448" i="5"/>
  <c r="Y448" i="5"/>
  <c r="K448" i="5"/>
  <c r="H448" i="5"/>
  <c r="G448" i="5"/>
  <c r="F448" i="5"/>
  <c r="E448" i="5"/>
  <c r="A448" i="5"/>
  <c r="AE447" i="5"/>
  <c r="AD447" i="5"/>
  <c r="AC447" i="5"/>
  <c r="AB447" i="5"/>
  <c r="AA447" i="5"/>
  <c r="Z447" i="5"/>
  <c r="Y447" i="5"/>
  <c r="K447" i="5"/>
  <c r="H447" i="5"/>
  <c r="G447" i="5"/>
  <c r="F447" i="5"/>
  <c r="E447" i="5"/>
  <c r="A447" i="5"/>
  <c r="AE446" i="5"/>
  <c r="AD446" i="5"/>
  <c r="AC446" i="5"/>
  <c r="AB446" i="5"/>
  <c r="AA446" i="5"/>
  <c r="Z446" i="5"/>
  <c r="Y446" i="5"/>
  <c r="K446" i="5"/>
  <c r="H446" i="5"/>
  <c r="G446" i="5"/>
  <c r="F446" i="5"/>
  <c r="E446" i="5"/>
  <c r="A446" i="5"/>
  <c r="AE445" i="5"/>
  <c r="AD445" i="5"/>
  <c r="AC445" i="5"/>
  <c r="AB445" i="5"/>
  <c r="AA445" i="5"/>
  <c r="Z445" i="5"/>
  <c r="Y445" i="5"/>
  <c r="K445" i="5"/>
  <c r="H445" i="5"/>
  <c r="G445" i="5"/>
  <c r="F445" i="5"/>
  <c r="E445" i="5"/>
  <c r="A445" i="5"/>
  <c r="AE444" i="5"/>
  <c r="AD444" i="5"/>
  <c r="AC444" i="5"/>
  <c r="AB444" i="5"/>
  <c r="AA444" i="5"/>
  <c r="Z444" i="5"/>
  <c r="Y444" i="5"/>
  <c r="K444" i="5"/>
  <c r="H444" i="5"/>
  <c r="G444" i="5"/>
  <c r="F444" i="5"/>
  <c r="E444" i="5"/>
  <c r="A444" i="5"/>
  <c r="AE443" i="5"/>
  <c r="AD443" i="5"/>
  <c r="AC443" i="5"/>
  <c r="AB443" i="5"/>
  <c r="AA443" i="5"/>
  <c r="Z443" i="5"/>
  <c r="Y443" i="5"/>
  <c r="K443" i="5"/>
  <c r="H443" i="5"/>
  <c r="G443" i="5"/>
  <c r="F443" i="5"/>
  <c r="E443" i="5"/>
  <c r="A443" i="5"/>
  <c r="AE442" i="5"/>
  <c r="AD442" i="5"/>
  <c r="AC442" i="5"/>
  <c r="AB442" i="5"/>
  <c r="AA442" i="5"/>
  <c r="Z442" i="5"/>
  <c r="Y442" i="5"/>
  <c r="K442" i="5"/>
  <c r="H442" i="5"/>
  <c r="G442" i="5"/>
  <c r="F442" i="5"/>
  <c r="E442" i="5"/>
  <c r="A442" i="5"/>
  <c r="AE441" i="5"/>
  <c r="AD441" i="5"/>
  <c r="AC441" i="5"/>
  <c r="AB441" i="5"/>
  <c r="AA441" i="5"/>
  <c r="Z441" i="5"/>
  <c r="Y441" i="5"/>
  <c r="K441" i="5"/>
  <c r="H441" i="5"/>
  <c r="G441" i="5"/>
  <c r="F441" i="5"/>
  <c r="E441" i="5"/>
  <c r="A441" i="5"/>
  <c r="AE440" i="5"/>
  <c r="AD440" i="5"/>
  <c r="AC440" i="5"/>
  <c r="AB440" i="5"/>
  <c r="AA440" i="5"/>
  <c r="Z440" i="5"/>
  <c r="Y440" i="5"/>
  <c r="K440" i="5"/>
  <c r="H440" i="5"/>
  <c r="G440" i="5"/>
  <c r="F440" i="5"/>
  <c r="E440" i="5"/>
  <c r="A440" i="5"/>
  <c r="AE439" i="5"/>
  <c r="AD439" i="5"/>
  <c r="AC439" i="5"/>
  <c r="AB439" i="5"/>
  <c r="AA439" i="5"/>
  <c r="Z439" i="5"/>
  <c r="Y439" i="5"/>
  <c r="K439" i="5"/>
  <c r="H439" i="5"/>
  <c r="G439" i="5"/>
  <c r="F439" i="5"/>
  <c r="E439" i="5"/>
  <c r="A439" i="5"/>
  <c r="AE438" i="5"/>
  <c r="AD438" i="5"/>
  <c r="AC438" i="5"/>
  <c r="AB438" i="5"/>
  <c r="AA438" i="5"/>
  <c r="Z438" i="5"/>
  <c r="Y438" i="5"/>
  <c r="K438" i="5"/>
  <c r="H438" i="5"/>
  <c r="G438" i="5"/>
  <c r="F438" i="5"/>
  <c r="E438" i="5"/>
  <c r="A438" i="5"/>
  <c r="AE437" i="5"/>
  <c r="AD437" i="5"/>
  <c r="AC437" i="5"/>
  <c r="AB437" i="5"/>
  <c r="AA437" i="5"/>
  <c r="Z437" i="5"/>
  <c r="Y437" i="5"/>
  <c r="K437" i="5"/>
  <c r="H437" i="5"/>
  <c r="G437" i="5"/>
  <c r="F437" i="5"/>
  <c r="E437" i="5"/>
  <c r="A437" i="5"/>
  <c r="AE436" i="5"/>
  <c r="AD436" i="5"/>
  <c r="AC436" i="5"/>
  <c r="AB436" i="5"/>
  <c r="AA436" i="5"/>
  <c r="Z436" i="5"/>
  <c r="Y436" i="5"/>
  <c r="K436" i="5"/>
  <c r="H436" i="5"/>
  <c r="G436" i="5"/>
  <c r="F436" i="5"/>
  <c r="E436" i="5"/>
  <c r="A436" i="5"/>
  <c r="AE435" i="5"/>
  <c r="AD435" i="5"/>
  <c r="AC435" i="5"/>
  <c r="AB435" i="5"/>
  <c r="AA435" i="5"/>
  <c r="Z435" i="5"/>
  <c r="Y435" i="5"/>
  <c r="K435" i="5"/>
  <c r="H435" i="5"/>
  <c r="G435" i="5"/>
  <c r="F435" i="5"/>
  <c r="E435" i="5"/>
  <c r="A435" i="5"/>
  <c r="AE434" i="5"/>
  <c r="AD434" i="5"/>
  <c r="AC434" i="5"/>
  <c r="AB434" i="5"/>
  <c r="AA434" i="5"/>
  <c r="Z434" i="5"/>
  <c r="Y434" i="5"/>
  <c r="K434" i="5"/>
  <c r="H434" i="5"/>
  <c r="G434" i="5"/>
  <c r="F434" i="5"/>
  <c r="E434" i="5"/>
  <c r="A434" i="5"/>
  <c r="AE433" i="5"/>
  <c r="AD433" i="5"/>
  <c r="AC433" i="5"/>
  <c r="AB433" i="5"/>
  <c r="AA433" i="5"/>
  <c r="Z433" i="5"/>
  <c r="Y433" i="5"/>
  <c r="K433" i="5"/>
  <c r="H433" i="5"/>
  <c r="G433" i="5"/>
  <c r="F433" i="5"/>
  <c r="E433" i="5"/>
  <c r="A433" i="5"/>
  <c r="AE432" i="5"/>
  <c r="AD432" i="5"/>
  <c r="AC432" i="5"/>
  <c r="AB432" i="5"/>
  <c r="AA432" i="5"/>
  <c r="Z432" i="5"/>
  <c r="Y432" i="5"/>
  <c r="K432" i="5"/>
  <c r="H432" i="5"/>
  <c r="G432" i="5"/>
  <c r="F432" i="5"/>
  <c r="E432" i="5"/>
  <c r="A432" i="5"/>
  <c r="AE431" i="5"/>
  <c r="AD431" i="5"/>
  <c r="AC431" i="5"/>
  <c r="AB431" i="5"/>
  <c r="AA431" i="5"/>
  <c r="Z431" i="5"/>
  <c r="Y431" i="5"/>
  <c r="K431" i="5"/>
  <c r="H431" i="5"/>
  <c r="G431" i="5"/>
  <c r="F431" i="5"/>
  <c r="E431" i="5"/>
  <c r="A431" i="5"/>
  <c r="AE430" i="5"/>
  <c r="AD430" i="5"/>
  <c r="AC430" i="5"/>
  <c r="AB430" i="5"/>
  <c r="AA430" i="5"/>
  <c r="Z430" i="5"/>
  <c r="Y430" i="5"/>
  <c r="K430" i="5"/>
  <c r="H430" i="5"/>
  <c r="G430" i="5"/>
  <c r="F430" i="5"/>
  <c r="E430" i="5"/>
  <c r="A430" i="5"/>
  <c r="AE429" i="5"/>
  <c r="AD429" i="5"/>
  <c r="AC429" i="5"/>
  <c r="AB429" i="5"/>
  <c r="AA429" i="5"/>
  <c r="Z429" i="5"/>
  <c r="Y429" i="5"/>
  <c r="K429" i="5"/>
  <c r="H429" i="5"/>
  <c r="G429" i="5"/>
  <c r="F429" i="5"/>
  <c r="E429" i="5"/>
  <c r="A429" i="5"/>
  <c r="AE428" i="5"/>
  <c r="AD428" i="5"/>
  <c r="AC428" i="5"/>
  <c r="AB428" i="5"/>
  <c r="AA428" i="5"/>
  <c r="Z428" i="5"/>
  <c r="Y428" i="5"/>
  <c r="K428" i="5"/>
  <c r="H428" i="5"/>
  <c r="G428" i="5"/>
  <c r="F428" i="5"/>
  <c r="E428" i="5"/>
  <c r="A428" i="5"/>
  <c r="AE427" i="5"/>
  <c r="AD427" i="5"/>
  <c r="AC427" i="5"/>
  <c r="AB427" i="5"/>
  <c r="AA427" i="5"/>
  <c r="Z427" i="5"/>
  <c r="Y427" i="5"/>
  <c r="K427" i="5"/>
  <c r="H427" i="5"/>
  <c r="G427" i="5"/>
  <c r="F427" i="5"/>
  <c r="E427" i="5"/>
  <c r="A427" i="5"/>
  <c r="AE426" i="5"/>
  <c r="AD426" i="5"/>
  <c r="AC426" i="5"/>
  <c r="AB426" i="5"/>
  <c r="AA426" i="5"/>
  <c r="Z426" i="5"/>
  <c r="Y426" i="5"/>
  <c r="K426" i="5"/>
  <c r="H426" i="5"/>
  <c r="G426" i="5"/>
  <c r="F426" i="5"/>
  <c r="E426" i="5"/>
  <c r="A426" i="5"/>
  <c r="AE425" i="5"/>
  <c r="AD425" i="5"/>
  <c r="AC425" i="5"/>
  <c r="AB425" i="5"/>
  <c r="AA425" i="5"/>
  <c r="Z425" i="5"/>
  <c r="Y425" i="5"/>
  <c r="K425" i="5"/>
  <c r="H425" i="5"/>
  <c r="G425" i="5"/>
  <c r="F425" i="5"/>
  <c r="E425" i="5"/>
  <c r="A425" i="5"/>
  <c r="AE424" i="5"/>
  <c r="AD424" i="5"/>
  <c r="AC424" i="5"/>
  <c r="AB424" i="5"/>
  <c r="AA424" i="5"/>
  <c r="Z424" i="5"/>
  <c r="Y424" i="5"/>
  <c r="K424" i="5"/>
  <c r="H424" i="5"/>
  <c r="G424" i="5"/>
  <c r="F424" i="5"/>
  <c r="E424" i="5"/>
  <c r="A424" i="5"/>
  <c r="AE423" i="5"/>
  <c r="AD423" i="5"/>
  <c r="AC423" i="5"/>
  <c r="AB423" i="5"/>
  <c r="AA423" i="5"/>
  <c r="Z423" i="5"/>
  <c r="Y423" i="5"/>
  <c r="K423" i="5"/>
  <c r="H423" i="5"/>
  <c r="G423" i="5"/>
  <c r="F423" i="5"/>
  <c r="E423" i="5"/>
  <c r="A423" i="5"/>
  <c r="AE422" i="5"/>
  <c r="AD422" i="5"/>
  <c r="AC422" i="5"/>
  <c r="AB422" i="5"/>
  <c r="AA422" i="5"/>
  <c r="Z422" i="5"/>
  <c r="Y422" i="5"/>
  <c r="K422" i="5"/>
  <c r="H422" i="5"/>
  <c r="G422" i="5"/>
  <c r="F422" i="5"/>
  <c r="E422" i="5"/>
  <c r="A422" i="5"/>
  <c r="AE421" i="5"/>
  <c r="AD421" i="5"/>
  <c r="AC421" i="5"/>
  <c r="AB421" i="5"/>
  <c r="AA421" i="5"/>
  <c r="Z421" i="5"/>
  <c r="Y421" i="5"/>
  <c r="K421" i="5"/>
  <c r="H421" i="5"/>
  <c r="G421" i="5"/>
  <c r="F421" i="5"/>
  <c r="E421" i="5"/>
  <c r="A421" i="5"/>
  <c r="AE420" i="5"/>
  <c r="AD420" i="5"/>
  <c r="AC420" i="5"/>
  <c r="AB420" i="5"/>
  <c r="AA420" i="5"/>
  <c r="Z420" i="5"/>
  <c r="Y420" i="5"/>
  <c r="H420" i="5"/>
  <c r="G420" i="5"/>
  <c r="F420" i="5"/>
  <c r="E420" i="5"/>
  <c r="A420" i="5"/>
  <c r="AE419" i="5"/>
  <c r="AD419" i="5"/>
  <c r="AC419" i="5"/>
  <c r="AB419" i="5"/>
  <c r="AA419" i="5"/>
  <c r="Z419" i="5"/>
  <c r="Y419" i="5"/>
  <c r="K419" i="5"/>
  <c r="H419" i="5"/>
  <c r="G419" i="5"/>
  <c r="F419" i="5"/>
  <c r="E419" i="5"/>
  <c r="A419" i="5"/>
  <c r="AE418" i="5"/>
  <c r="AD418" i="5"/>
  <c r="AC418" i="5"/>
  <c r="AB418" i="5"/>
  <c r="AA418" i="5"/>
  <c r="Z418" i="5"/>
  <c r="Y418" i="5"/>
  <c r="K418" i="5"/>
  <c r="H418" i="5"/>
  <c r="G418" i="5"/>
  <c r="F418" i="5"/>
  <c r="E418" i="5"/>
  <c r="A418" i="5"/>
  <c r="AE417" i="5"/>
  <c r="AD417" i="5"/>
  <c r="AC417" i="5"/>
  <c r="AB417" i="5"/>
  <c r="AA417" i="5"/>
  <c r="Z417" i="5"/>
  <c r="Y417" i="5"/>
  <c r="K417" i="5"/>
  <c r="H417" i="5"/>
  <c r="G417" i="5"/>
  <c r="F417" i="5"/>
  <c r="E417" i="5"/>
  <c r="A417" i="5"/>
  <c r="AE416" i="5"/>
  <c r="AD416" i="5"/>
  <c r="AC416" i="5"/>
  <c r="AB416" i="5"/>
  <c r="AA416" i="5"/>
  <c r="Z416" i="5"/>
  <c r="Y416" i="5"/>
  <c r="K416" i="5"/>
  <c r="H416" i="5"/>
  <c r="G416" i="5"/>
  <c r="F416" i="5"/>
  <c r="E416" i="5"/>
  <c r="A416" i="5"/>
  <c r="AE415" i="5"/>
  <c r="AD415" i="5"/>
  <c r="AC415" i="5"/>
  <c r="AB415" i="5"/>
  <c r="AA415" i="5"/>
  <c r="Z415" i="5"/>
  <c r="Y415" i="5"/>
  <c r="K415" i="5"/>
  <c r="H415" i="5"/>
  <c r="G415" i="5"/>
  <c r="F415" i="5"/>
  <c r="E415" i="5"/>
  <c r="A415" i="5"/>
  <c r="AE414" i="5"/>
  <c r="AD414" i="5"/>
  <c r="AC414" i="5"/>
  <c r="AB414" i="5"/>
  <c r="AA414" i="5"/>
  <c r="Z414" i="5"/>
  <c r="Y414" i="5"/>
  <c r="K414" i="5"/>
  <c r="H414" i="5"/>
  <c r="G414" i="5"/>
  <c r="F414" i="5"/>
  <c r="E414" i="5"/>
  <c r="A414" i="5"/>
  <c r="AE413" i="5"/>
  <c r="AD413" i="5"/>
  <c r="AC413" i="5"/>
  <c r="AB413" i="5"/>
  <c r="AA413" i="5"/>
  <c r="Z413" i="5"/>
  <c r="Y413" i="5"/>
  <c r="K413" i="5"/>
  <c r="H413" i="5"/>
  <c r="G413" i="5"/>
  <c r="F413" i="5"/>
  <c r="E413" i="5"/>
  <c r="A413" i="5"/>
  <c r="AE412" i="5"/>
  <c r="AD412" i="5"/>
  <c r="AC412" i="5"/>
  <c r="AB412" i="5"/>
  <c r="AA412" i="5"/>
  <c r="Z412" i="5"/>
  <c r="Y412" i="5"/>
  <c r="K412" i="5"/>
  <c r="H412" i="5"/>
  <c r="G412" i="5"/>
  <c r="F412" i="5"/>
  <c r="E412" i="5"/>
  <c r="A412" i="5"/>
  <c r="AE411" i="5"/>
  <c r="AD411" i="5"/>
  <c r="AC411" i="5"/>
  <c r="AB411" i="5"/>
  <c r="AA411" i="5"/>
  <c r="Z411" i="5"/>
  <c r="Y411" i="5"/>
  <c r="K411" i="5"/>
  <c r="H411" i="5"/>
  <c r="G411" i="5"/>
  <c r="F411" i="5"/>
  <c r="E411" i="5"/>
  <c r="A411" i="5"/>
  <c r="AE410" i="5"/>
  <c r="AD410" i="5"/>
  <c r="AC410" i="5"/>
  <c r="AB410" i="5"/>
  <c r="AA410" i="5"/>
  <c r="Z410" i="5"/>
  <c r="Y410" i="5"/>
  <c r="K410" i="5"/>
  <c r="H410" i="5"/>
  <c r="G410" i="5"/>
  <c r="F410" i="5"/>
  <c r="E410" i="5"/>
  <c r="A410" i="5"/>
  <c r="AE409" i="5"/>
  <c r="AD409" i="5"/>
  <c r="AC409" i="5"/>
  <c r="AB409" i="5"/>
  <c r="AA409" i="5"/>
  <c r="Z409" i="5"/>
  <c r="Y409" i="5"/>
  <c r="K409" i="5"/>
  <c r="G409" i="5"/>
  <c r="F409" i="5"/>
  <c r="E409" i="5"/>
  <c r="A409" i="5"/>
  <c r="AE408" i="5"/>
  <c r="AD408" i="5"/>
  <c r="AC408" i="5"/>
  <c r="AB408" i="5"/>
  <c r="AA408" i="5"/>
  <c r="Z408" i="5"/>
  <c r="Y408" i="5"/>
  <c r="H408" i="5"/>
  <c r="G408" i="5"/>
  <c r="F408" i="5"/>
  <c r="E408" i="5"/>
  <c r="A408" i="5"/>
  <c r="AE407" i="5"/>
  <c r="AD407" i="5"/>
  <c r="AC407" i="5"/>
  <c r="AB407" i="5"/>
  <c r="AA407" i="5"/>
  <c r="Z407" i="5"/>
  <c r="Y407" i="5"/>
  <c r="H407" i="5"/>
  <c r="G407" i="5"/>
  <c r="F407" i="5"/>
  <c r="E407" i="5"/>
  <c r="A407" i="5"/>
  <c r="AE406" i="5"/>
  <c r="AD406" i="5"/>
  <c r="AC406" i="5"/>
  <c r="AB406" i="5"/>
  <c r="AA406" i="5"/>
  <c r="Z406" i="5"/>
  <c r="Y406" i="5"/>
  <c r="K406" i="5"/>
  <c r="H406" i="5"/>
  <c r="G406" i="5"/>
  <c r="F406" i="5"/>
  <c r="E406" i="5"/>
  <c r="A406" i="5"/>
  <c r="AE405" i="5"/>
  <c r="AD405" i="5"/>
  <c r="AC405" i="5"/>
  <c r="AB405" i="5"/>
  <c r="AA405" i="5"/>
  <c r="Z405" i="5"/>
  <c r="Y405" i="5"/>
  <c r="K405" i="5"/>
  <c r="H405" i="5"/>
  <c r="G405" i="5"/>
  <c r="F405" i="5"/>
  <c r="E405" i="5"/>
  <c r="A405" i="5"/>
  <c r="AE404" i="5"/>
  <c r="AD404" i="5"/>
  <c r="AC404" i="5"/>
  <c r="AB404" i="5"/>
  <c r="AA404" i="5"/>
  <c r="Z404" i="5"/>
  <c r="Y404" i="5"/>
  <c r="K404" i="5"/>
  <c r="H404" i="5"/>
  <c r="G404" i="5"/>
  <c r="F404" i="5"/>
  <c r="E404" i="5"/>
  <c r="A404" i="5"/>
  <c r="AE403" i="5"/>
  <c r="AD403" i="5"/>
  <c r="AC403" i="5"/>
  <c r="AB403" i="5"/>
  <c r="AA403" i="5"/>
  <c r="Z403" i="5"/>
  <c r="Y403" i="5"/>
  <c r="K403" i="5"/>
  <c r="H403" i="5"/>
  <c r="G403" i="5"/>
  <c r="F403" i="5"/>
  <c r="E403" i="5"/>
  <c r="A403" i="5"/>
  <c r="AE402" i="5"/>
  <c r="AD402" i="5"/>
  <c r="AC402" i="5"/>
  <c r="AB402" i="5"/>
  <c r="AA402" i="5"/>
  <c r="Z402" i="5"/>
  <c r="Y402" i="5"/>
  <c r="K402" i="5"/>
  <c r="H402" i="5"/>
  <c r="G402" i="5"/>
  <c r="F402" i="5"/>
  <c r="E402" i="5"/>
  <c r="A402" i="5"/>
  <c r="AE401" i="5"/>
  <c r="AD401" i="5"/>
  <c r="AC401" i="5"/>
  <c r="AB401" i="5"/>
  <c r="AA401" i="5"/>
  <c r="Z401" i="5"/>
  <c r="Y401" i="5"/>
  <c r="K401" i="5"/>
  <c r="H401" i="5"/>
  <c r="G401" i="5"/>
  <c r="F401" i="5"/>
  <c r="E401" i="5"/>
  <c r="A401" i="5"/>
  <c r="AE400" i="5"/>
  <c r="AD400" i="5"/>
  <c r="AC400" i="5"/>
  <c r="AB400" i="5"/>
  <c r="AA400" i="5"/>
  <c r="Z400" i="5"/>
  <c r="Y400" i="5"/>
  <c r="K400" i="5"/>
  <c r="H400" i="5"/>
  <c r="G400" i="5"/>
  <c r="F400" i="5"/>
  <c r="E400" i="5"/>
  <c r="A400" i="5"/>
  <c r="AE399" i="5"/>
  <c r="AD399" i="5"/>
  <c r="AC399" i="5"/>
  <c r="AB399" i="5"/>
  <c r="AA399" i="5"/>
  <c r="Z399" i="5"/>
  <c r="Y399" i="5"/>
  <c r="K399" i="5"/>
  <c r="H399" i="5"/>
  <c r="G399" i="5"/>
  <c r="F399" i="5"/>
  <c r="E399" i="5"/>
  <c r="A399" i="5"/>
  <c r="AE398" i="5"/>
  <c r="AD398" i="5"/>
  <c r="AC398" i="5"/>
  <c r="AB398" i="5"/>
  <c r="AA398" i="5"/>
  <c r="Z398" i="5"/>
  <c r="Y398" i="5"/>
  <c r="K398" i="5"/>
  <c r="H398" i="5"/>
  <c r="G398" i="5"/>
  <c r="F398" i="5"/>
  <c r="E398" i="5"/>
  <c r="A398" i="5"/>
  <c r="AE397" i="5"/>
  <c r="AD397" i="5"/>
  <c r="AC397" i="5"/>
  <c r="AB397" i="5"/>
  <c r="AA397" i="5"/>
  <c r="Z397" i="5"/>
  <c r="Y397" i="5"/>
  <c r="K397" i="5"/>
  <c r="H397" i="5"/>
  <c r="G397" i="5"/>
  <c r="F397" i="5"/>
  <c r="E397" i="5"/>
  <c r="A397" i="5"/>
  <c r="AE396" i="5"/>
  <c r="AD396" i="5"/>
  <c r="AC396" i="5"/>
  <c r="AB396" i="5"/>
  <c r="AA396" i="5"/>
  <c r="Z396" i="5"/>
  <c r="Y396" i="5"/>
  <c r="H396" i="5"/>
  <c r="G396" i="5"/>
  <c r="F396" i="5"/>
  <c r="E396" i="5"/>
  <c r="A396" i="5"/>
  <c r="AE395" i="5"/>
  <c r="AD395" i="5"/>
  <c r="AC395" i="5"/>
  <c r="AB395" i="5"/>
  <c r="AA395" i="5"/>
  <c r="Z395" i="5"/>
  <c r="Y395" i="5"/>
  <c r="K395" i="5"/>
  <c r="H395" i="5"/>
  <c r="G395" i="5"/>
  <c r="F395" i="5"/>
  <c r="E395" i="5"/>
  <c r="A395" i="5"/>
  <c r="AE394" i="5"/>
  <c r="AD394" i="5"/>
  <c r="AC394" i="5"/>
  <c r="AB394" i="5"/>
  <c r="AA394" i="5"/>
  <c r="Z394" i="5"/>
  <c r="Y394" i="5"/>
  <c r="K394" i="5"/>
  <c r="H394" i="5"/>
  <c r="G394" i="5"/>
  <c r="F394" i="5"/>
  <c r="E394" i="5"/>
  <c r="A394" i="5"/>
  <c r="AE393" i="5"/>
  <c r="AD393" i="5"/>
  <c r="AC393" i="5"/>
  <c r="AB393" i="5"/>
  <c r="AA393" i="5"/>
  <c r="Z393" i="5"/>
  <c r="Y393" i="5"/>
  <c r="K393" i="5"/>
  <c r="H393" i="5"/>
  <c r="G393" i="5"/>
  <c r="F393" i="5"/>
  <c r="E393" i="5"/>
  <c r="A393" i="5"/>
  <c r="AE392" i="5"/>
  <c r="AD392" i="5"/>
  <c r="AC392" i="5"/>
  <c r="AB392" i="5"/>
  <c r="AA392" i="5"/>
  <c r="Z392" i="5"/>
  <c r="Y392" i="5"/>
  <c r="K392" i="5"/>
  <c r="H392" i="5"/>
  <c r="G392" i="5"/>
  <c r="F392" i="5"/>
  <c r="E392" i="5"/>
  <c r="A392" i="5"/>
  <c r="AE391" i="5"/>
  <c r="AD391" i="5"/>
  <c r="AC391" i="5"/>
  <c r="AB391" i="5"/>
  <c r="AA391" i="5"/>
  <c r="Z391" i="5"/>
  <c r="Y391" i="5"/>
  <c r="K391" i="5"/>
  <c r="H391" i="5"/>
  <c r="G391" i="5"/>
  <c r="F391" i="5"/>
  <c r="E391" i="5"/>
  <c r="A391" i="5"/>
  <c r="AE390" i="5"/>
  <c r="AD390" i="5"/>
  <c r="AC390" i="5"/>
  <c r="AB390" i="5"/>
  <c r="AA390" i="5"/>
  <c r="Z390" i="5"/>
  <c r="Y390" i="5"/>
  <c r="K390" i="5"/>
  <c r="H390" i="5"/>
  <c r="G390" i="5"/>
  <c r="F390" i="5"/>
  <c r="E390" i="5"/>
  <c r="A390" i="5"/>
  <c r="AE389" i="5"/>
  <c r="AD389" i="5"/>
  <c r="AC389" i="5"/>
  <c r="AB389" i="5"/>
  <c r="AA389" i="5"/>
  <c r="Z389" i="5"/>
  <c r="Y389" i="5"/>
  <c r="K389" i="5"/>
  <c r="H389" i="5"/>
  <c r="G389" i="5"/>
  <c r="F389" i="5"/>
  <c r="E389" i="5"/>
  <c r="A389" i="5"/>
  <c r="AE388" i="5"/>
  <c r="AD388" i="5"/>
  <c r="AC388" i="5"/>
  <c r="AB388" i="5"/>
  <c r="AA388" i="5"/>
  <c r="Z388" i="5"/>
  <c r="Y388" i="5"/>
  <c r="K388" i="5"/>
  <c r="H388" i="5"/>
  <c r="G388" i="5"/>
  <c r="F388" i="5"/>
  <c r="E388" i="5"/>
  <c r="A388" i="5"/>
  <c r="AE387" i="5"/>
  <c r="AD387" i="5"/>
  <c r="AC387" i="5"/>
  <c r="AB387" i="5"/>
  <c r="AA387" i="5"/>
  <c r="Z387" i="5"/>
  <c r="Y387" i="5"/>
  <c r="K387" i="5"/>
  <c r="H387" i="5"/>
  <c r="G387" i="5"/>
  <c r="F387" i="5"/>
  <c r="E387" i="5"/>
  <c r="A387" i="5"/>
  <c r="AE386" i="5"/>
  <c r="AD386" i="5"/>
  <c r="AC386" i="5"/>
  <c r="AB386" i="5"/>
  <c r="AA386" i="5"/>
  <c r="Z386" i="5"/>
  <c r="Y386" i="5"/>
  <c r="K386" i="5"/>
  <c r="H386" i="5"/>
  <c r="G386" i="5"/>
  <c r="F386" i="5"/>
  <c r="E386" i="5"/>
  <c r="A386" i="5"/>
  <c r="AE385" i="5"/>
  <c r="AD385" i="5"/>
  <c r="AC385" i="5"/>
  <c r="AB385" i="5"/>
  <c r="AA385" i="5"/>
  <c r="Z385" i="5"/>
  <c r="Y385" i="5"/>
  <c r="K385" i="5"/>
  <c r="H385" i="5"/>
  <c r="G385" i="5"/>
  <c r="F385" i="5"/>
  <c r="E385" i="5"/>
  <c r="A385" i="5"/>
  <c r="AE384" i="5"/>
  <c r="AD384" i="5"/>
  <c r="AC384" i="5"/>
  <c r="AB384" i="5"/>
  <c r="AA384" i="5"/>
  <c r="Z384" i="5"/>
  <c r="Y384" i="5"/>
  <c r="K384" i="5"/>
  <c r="H384" i="5"/>
  <c r="G384" i="5"/>
  <c r="F384" i="5"/>
  <c r="E384" i="5"/>
  <c r="A384" i="5"/>
  <c r="AE383" i="5"/>
  <c r="AD383" i="5"/>
  <c r="AC383" i="5"/>
  <c r="AB383" i="5"/>
  <c r="AA383" i="5"/>
  <c r="Z383" i="5"/>
  <c r="Y383" i="5"/>
  <c r="K383" i="5"/>
  <c r="H383" i="5"/>
  <c r="G383" i="5"/>
  <c r="F383" i="5"/>
  <c r="E383" i="5"/>
  <c r="A383" i="5"/>
  <c r="AE382" i="5"/>
  <c r="AD382" i="5"/>
  <c r="AC382" i="5"/>
  <c r="AB382" i="5"/>
  <c r="AA382" i="5"/>
  <c r="Z382" i="5"/>
  <c r="Y382" i="5"/>
  <c r="K382" i="5"/>
  <c r="H382" i="5"/>
  <c r="G382" i="5"/>
  <c r="F382" i="5"/>
  <c r="E382" i="5"/>
  <c r="A382" i="5"/>
  <c r="AE381" i="5"/>
  <c r="AD381" i="5"/>
  <c r="AC381" i="5"/>
  <c r="AB381" i="5"/>
  <c r="AA381" i="5"/>
  <c r="Z381" i="5"/>
  <c r="Y381" i="5"/>
  <c r="K381" i="5"/>
  <c r="H381" i="5"/>
  <c r="G381" i="5"/>
  <c r="F381" i="5"/>
  <c r="E381" i="5"/>
  <c r="A381" i="5"/>
  <c r="AE380" i="5"/>
  <c r="AD380" i="5"/>
  <c r="AC380" i="5"/>
  <c r="AB380" i="5"/>
  <c r="AA380" i="5"/>
  <c r="Z380" i="5"/>
  <c r="Y380" i="5"/>
  <c r="K380" i="5"/>
  <c r="H380" i="5"/>
  <c r="G380" i="5"/>
  <c r="F380" i="5"/>
  <c r="E380" i="5"/>
  <c r="A380" i="5"/>
  <c r="AE379" i="5"/>
  <c r="AD379" i="5"/>
  <c r="AC379" i="5"/>
  <c r="AB379" i="5"/>
  <c r="AA379" i="5"/>
  <c r="Z379" i="5"/>
  <c r="Y379" i="5"/>
  <c r="K379" i="5"/>
  <c r="H379" i="5"/>
  <c r="G379" i="5"/>
  <c r="F379" i="5"/>
  <c r="E379" i="5"/>
  <c r="A379" i="5"/>
  <c r="AE378" i="5"/>
  <c r="AD378" i="5"/>
  <c r="AC378" i="5"/>
  <c r="AB378" i="5"/>
  <c r="AA378" i="5"/>
  <c r="Z378" i="5"/>
  <c r="Y378" i="5"/>
  <c r="K378" i="5"/>
  <c r="H378" i="5"/>
  <c r="G378" i="5"/>
  <c r="F378" i="5"/>
  <c r="E378" i="5"/>
  <c r="A378" i="5"/>
  <c r="AE377" i="5"/>
  <c r="AD377" i="5"/>
  <c r="AC377" i="5"/>
  <c r="AB377" i="5"/>
  <c r="AA377" i="5"/>
  <c r="Z377" i="5"/>
  <c r="Y377" i="5"/>
  <c r="K377" i="5"/>
  <c r="H377" i="5"/>
  <c r="G377" i="5"/>
  <c r="F377" i="5"/>
  <c r="E377" i="5"/>
  <c r="A377" i="5"/>
  <c r="AE376" i="5"/>
  <c r="AD376" i="5"/>
  <c r="AC376" i="5"/>
  <c r="AB376" i="5"/>
  <c r="AA376" i="5"/>
  <c r="Z376" i="5"/>
  <c r="Y376" i="5"/>
  <c r="K376" i="5"/>
  <c r="H376" i="5"/>
  <c r="G376" i="5"/>
  <c r="F376" i="5"/>
  <c r="E376" i="5"/>
  <c r="A376" i="5"/>
  <c r="AE375" i="5"/>
  <c r="AD375" i="5"/>
  <c r="AC375" i="5"/>
  <c r="AB375" i="5"/>
  <c r="AA375" i="5"/>
  <c r="Z375" i="5"/>
  <c r="Y375" i="5"/>
  <c r="K375" i="5"/>
  <c r="H375" i="5"/>
  <c r="G375" i="5"/>
  <c r="F375" i="5"/>
  <c r="E375" i="5"/>
  <c r="A375" i="5"/>
  <c r="AE374" i="5"/>
  <c r="AD374" i="5"/>
  <c r="AC374" i="5"/>
  <c r="AB374" i="5"/>
  <c r="AA374" i="5"/>
  <c r="Z374" i="5"/>
  <c r="Y374" i="5"/>
  <c r="K374" i="5"/>
  <c r="H374" i="5"/>
  <c r="G374" i="5"/>
  <c r="F374" i="5"/>
  <c r="E374" i="5"/>
  <c r="A374" i="5"/>
  <c r="AE373" i="5"/>
  <c r="AD373" i="5"/>
  <c r="AC373" i="5"/>
  <c r="AB373" i="5"/>
  <c r="AA373" i="5"/>
  <c r="Z373" i="5"/>
  <c r="Y373" i="5"/>
  <c r="K373" i="5"/>
  <c r="H373" i="5"/>
  <c r="G373" i="5"/>
  <c r="F373" i="5"/>
  <c r="E373" i="5"/>
  <c r="A373" i="5"/>
  <c r="AE372" i="5"/>
  <c r="AD372" i="5"/>
  <c r="AC372" i="5"/>
  <c r="AB372" i="5"/>
  <c r="AA372" i="5"/>
  <c r="Z372" i="5"/>
  <c r="Y372" i="5"/>
  <c r="K372" i="5"/>
  <c r="H372" i="5"/>
  <c r="G372" i="5"/>
  <c r="F372" i="5"/>
  <c r="E372" i="5"/>
  <c r="A372" i="5"/>
  <c r="AE371" i="5"/>
  <c r="AD371" i="5"/>
  <c r="AC371" i="5"/>
  <c r="AB371" i="5"/>
  <c r="AA371" i="5"/>
  <c r="Z371" i="5"/>
  <c r="Y371" i="5"/>
  <c r="K371" i="5"/>
  <c r="H371" i="5"/>
  <c r="G371" i="5"/>
  <c r="F371" i="5"/>
  <c r="E371" i="5"/>
  <c r="A371" i="5"/>
  <c r="AE370" i="5"/>
  <c r="AD370" i="5"/>
  <c r="AC370" i="5"/>
  <c r="AB370" i="5"/>
  <c r="AA370" i="5"/>
  <c r="Z370" i="5"/>
  <c r="Y370" i="5"/>
  <c r="K370" i="5"/>
  <c r="H370" i="5"/>
  <c r="G370" i="5"/>
  <c r="F370" i="5"/>
  <c r="E370" i="5"/>
  <c r="A370" i="5"/>
  <c r="AE369" i="5"/>
  <c r="AD369" i="5"/>
  <c r="AC369" i="5"/>
  <c r="AB369" i="5"/>
  <c r="AA369" i="5"/>
  <c r="Z369" i="5"/>
  <c r="Y369" i="5"/>
  <c r="K369" i="5"/>
  <c r="H369" i="5"/>
  <c r="G369" i="5"/>
  <c r="F369" i="5"/>
  <c r="E369" i="5"/>
  <c r="A369" i="5"/>
  <c r="AE368" i="5"/>
  <c r="AD368" i="5"/>
  <c r="AC368" i="5"/>
  <c r="AB368" i="5"/>
  <c r="AA368" i="5"/>
  <c r="Z368" i="5"/>
  <c r="Y368" i="5"/>
  <c r="K368" i="5"/>
  <c r="H368" i="5"/>
  <c r="G368" i="5"/>
  <c r="F368" i="5"/>
  <c r="E368" i="5"/>
  <c r="A368" i="5"/>
  <c r="AE367" i="5"/>
  <c r="AD367" i="5"/>
  <c r="AC367" i="5"/>
  <c r="AB367" i="5"/>
  <c r="AA367" i="5"/>
  <c r="Z367" i="5"/>
  <c r="Y367" i="5"/>
  <c r="K367" i="5"/>
  <c r="H367" i="5"/>
  <c r="G367" i="5"/>
  <c r="F367" i="5"/>
  <c r="E367" i="5"/>
  <c r="A367" i="5"/>
  <c r="AE366" i="5"/>
  <c r="AD366" i="5"/>
  <c r="AC366" i="5"/>
  <c r="AB366" i="5"/>
  <c r="AA366" i="5"/>
  <c r="Z366" i="5"/>
  <c r="Y366" i="5"/>
  <c r="K366" i="5"/>
  <c r="H366" i="5"/>
  <c r="G366" i="5"/>
  <c r="F366" i="5"/>
  <c r="E366" i="5"/>
  <c r="A366" i="5"/>
  <c r="AE365" i="5"/>
  <c r="AD365" i="5"/>
  <c r="AC365" i="5"/>
  <c r="AB365" i="5"/>
  <c r="AA365" i="5"/>
  <c r="Z365" i="5"/>
  <c r="Y365" i="5"/>
  <c r="K365" i="5"/>
  <c r="H365" i="5"/>
  <c r="G365" i="5"/>
  <c r="F365" i="5"/>
  <c r="E365" i="5"/>
  <c r="A365" i="5"/>
  <c r="AE364" i="5"/>
  <c r="AD364" i="5"/>
  <c r="AC364" i="5"/>
  <c r="AB364" i="5"/>
  <c r="AA364" i="5"/>
  <c r="Z364" i="5"/>
  <c r="Y364" i="5"/>
  <c r="K364" i="5"/>
  <c r="H364" i="5"/>
  <c r="G364" i="5"/>
  <c r="F364" i="5"/>
  <c r="E364" i="5"/>
  <c r="A364" i="5"/>
  <c r="AE363" i="5"/>
  <c r="AD363" i="5"/>
  <c r="AC363" i="5"/>
  <c r="AB363" i="5"/>
  <c r="AA363" i="5"/>
  <c r="Z363" i="5"/>
  <c r="Y363" i="5"/>
  <c r="K363" i="5"/>
  <c r="H363" i="5"/>
  <c r="G363" i="5"/>
  <c r="F363" i="5"/>
  <c r="E363" i="5"/>
  <c r="A363" i="5"/>
  <c r="AE362" i="5"/>
  <c r="AD362" i="5"/>
  <c r="AC362" i="5"/>
  <c r="AB362" i="5"/>
  <c r="AA362" i="5"/>
  <c r="Z362" i="5"/>
  <c r="Y362" i="5"/>
  <c r="K362" i="5"/>
  <c r="H362" i="5"/>
  <c r="G362" i="5"/>
  <c r="F362" i="5"/>
  <c r="E362" i="5"/>
  <c r="A362" i="5"/>
  <c r="AE361" i="5"/>
  <c r="AD361" i="5"/>
  <c r="AC361" i="5"/>
  <c r="AB361" i="5"/>
  <c r="AA361" i="5"/>
  <c r="Z361" i="5"/>
  <c r="Y361" i="5"/>
  <c r="K361" i="5"/>
  <c r="H361" i="5"/>
  <c r="G361" i="5"/>
  <c r="F361" i="5"/>
  <c r="E361" i="5"/>
  <c r="A361" i="5"/>
  <c r="AE360" i="5"/>
  <c r="AD360" i="5"/>
  <c r="AC360" i="5"/>
  <c r="AB360" i="5"/>
  <c r="AA360" i="5"/>
  <c r="Z360" i="5"/>
  <c r="Y360" i="5"/>
  <c r="K360" i="5"/>
  <c r="H360" i="5"/>
  <c r="G360" i="5"/>
  <c r="F360" i="5"/>
  <c r="E360" i="5"/>
  <c r="A360" i="5"/>
  <c r="AE359" i="5"/>
  <c r="AD359" i="5"/>
  <c r="AC359" i="5"/>
  <c r="AB359" i="5"/>
  <c r="AA359" i="5"/>
  <c r="Z359" i="5"/>
  <c r="Y359" i="5"/>
  <c r="K359" i="5"/>
  <c r="H359" i="5"/>
  <c r="G359" i="5"/>
  <c r="F359" i="5"/>
  <c r="E359" i="5"/>
  <c r="A359" i="5"/>
  <c r="AE358" i="5"/>
  <c r="AD358" i="5"/>
  <c r="AC358" i="5"/>
  <c r="AB358" i="5"/>
  <c r="AA358" i="5"/>
  <c r="Z358" i="5"/>
  <c r="Y358" i="5"/>
  <c r="K358" i="5"/>
  <c r="H358" i="5"/>
  <c r="G358" i="5"/>
  <c r="F358" i="5"/>
  <c r="E358" i="5"/>
  <c r="A358" i="5"/>
  <c r="AE357" i="5"/>
  <c r="AD357" i="5"/>
  <c r="AC357" i="5"/>
  <c r="AB357" i="5"/>
  <c r="AA357" i="5"/>
  <c r="Z357" i="5"/>
  <c r="Y357" i="5"/>
  <c r="K357" i="5"/>
  <c r="H357" i="5"/>
  <c r="G357" i="5"/>
  <c r="F357" i="5"/>
  <c r="E357" i="5"/>
  <c r="A357" i="5"/>
  <c r="AE356" i="5"/>
  <c r="AD356" i="5"/>
  <c r="AC356" i="5"/>
  <c r="AB356" i="5"/>
  <c r="AA356" i="5"/>
  <c r="Z356" i="5"/>
  <c r="Y356" i="5"/>
  <c r="K356" i="5"/>
  <c r="H356" i="5"/>
  <c r="G356" i="5"/>
  <c r="F356" i="5"/>
  <c r="E356" i="5"/>
  <c r="A356" i="5"/>
  <c r="AE355" i="5"/>
  <c r="AD355" i="5"/>
  <c r="AC355" i="5"/>
  <c r="AB355" i="5"/>
  <c r="AA355" i="5"/>
  <c r="Z355" i="5"/>
  <c r="Y355" i="5"/>
  <c r="K355" i="5"/>
  <c r="H355" i="5"/>
  <c r="G355" i="5"/>
  <c r="F355" i="5"/>
  <c r="E355" i="5"/>
  <c r="A355" i="5"/>
  <c r="AE354" i="5"/>
  <c r="AD354" i="5"/>
  <c r="AC354" i="5"/>
  <c r="AB354" i="5"/>
  <c r="AA354" i="5"/>
  <c r="Z354" i="5"/>
  <c r="Y354" i="5"/>
  <c r="K354" i="5"/>
  <c r="H354" i="5"/>
  <c r="G354" i="5"/>
  <c r="F354" i="5"/>
  <c r="E354" i="5"/>
  <c r="A354" i="5"/>
  <c r="AE353" i="5"/>
  <c r="AD353" i="5"/>
  <c r="AC353" i="5"/>
  <c r="AB353" i="5"/>
  <c r="AA353" i="5"/>
  <c r="Z353" i="5"/>
  <c r="Y353" i="5"/>
  <c r="K353" i="5"/>
  <c r="H353" i="5"/>
  <c r="G353" i="5"/>
  <c r="F353" i="5"/>
  <c r="E353" i="5"/>
  <c r="A353" i="5"/>
  <c r="AE352" i="5"/>
  <c r="AD352" i="5"/>
  <c r="AC352" i="5"/>
  <c r="AB352" i="5"/>
  <c r="AA352" i="5"/>
  <c r="Z352" i="5"/>
  <c r="Y352" i="5"/>
  <c r="K352" i="5"/>
  <c r="H352" i="5"/>
  <c r="G352" i="5"/>
  <c r="F352" i="5"/>
  <c r="E352" i="5"/>
  <c r="A352" i="5"/>
  <c r="AE351" i="5"/>
  <c r="AD351" i="5"/>
  <c r="AC351" i="5"/>
  <c r="AB351" i="5"/>
  <c r="AA351" i="5"/>
  <c r="Z351" i="5"/>
  <c r="Y351" i="5"/>
  <c r="K351" i="5"/>
  <c r="H351" i="5"/>
  <c r="G351" i="5"/>
  <c r="F351" i="5"/>
  <c r="E351" i="5"/>
  <c r="A351" i="5"/>
  <c r="AE350" i="5"/>
  <c r="AD350" i="5"/>
  <c r="AC350" i="5"/>
  <c r="AB350" i="5"/>
  <c r="AA350" i="5"/>
  <c r="Z350" i="5"/>
  <c r="Y350" i="5"/>
  <c r="K350" i="5"/>
  <c r="H350" i="5"/>
  <c r="G350" i="5"/>
  <c r="F350" i="5"/>
  <c r="E350" i="5"/>
  <c r="A350" i="5"/>
  <c r="AE349" i="5"/>
  <c r="AD349" i="5"/>
  <c r="AC349" i="5"/>
  <c r="AB349" i="5"/>
  <c r="AA349" i="5"/>
  <c r="Z349" i="5"/>
  <c r="Y349" i="5"/>
  <c r="K349" i="5"/>
  <c r="H349" i="5"/>
  <c r="G349" i="5"/>
  <c r="F349" i="5"/>
  <c r="E349" i="5"/>
  <c r="A349" i="5"/>
  <c r="AE348" i="5"/>
  <c r="AD348" i="5"/>
  <c r="AC348" i="5"/>
  <c r="AB348" i="5"/>
  <c r="AA348" i="5"/>
  <c r="Z348" i="5"/>
  <c r="Y348" i="5"/>
  <c r="K348" i="5"/>
  <c r="H348" i="5"/>
  <c r="G348" i="5"/>
  <c r="F348" i="5"/>
  <c r="E348" i="5"/>
  <c r="A348" i="5"/>
  <c r="AE347" i="5"/>
  <c r="AD347" i="5"/>
  <c r="AC347" i="5"/>
  <c r="AB347" i="5"/>
  <c r="AA347" i="5"/>
  <c r="Z347" i="5"/>
  <c r="Y347" i="5"/>
  <c r="K347" i="5"/>
  <c r="H347" i="5"/>
  <c r="G347" i="5"/>
  <c r="F347" i="5"/>
  <c r="E347" i="5"/>
  <c r="A347" i="5"/>
  <c r="AE346" i="5"/>
  <c r="AD346" i="5"/>
  <c r="AC346" i="5"/>
  <c r="AB346" i="5"/>
  <c r="AA346" i="5"/>
  <c r="Z346" i="5"/>
  <c r="Y346" i="5"/>
  <c r="H346" i="5"/>
  <c r="G346" i="5"/>
  <c r="F346" i="5"/>
  <c r="E346" i="5"/>
  <c r="A346" i="5"/>
  <c r="AE345" i="5"/>
  <c r="AD345" i="5"/>
  <c r="AC345" i="5"/>
  <c r="AB345" i="5"/>
  <c r="AA345" i="5"/>
  <c r="Z345" i="5"/>
  <c r="Y345" i="5"/>
  <c r="K345" i="5"/>
  <c r="H345" i="5"/>
  <c r="G345" i="5"/>
  <c r="F345" i="5"/>
  <c r="E345" i="5"/>
  <c r="A345" i="5"/>
  <c r="AE344" i="5"/>
  <c r="AD344" i="5"/>
  <c r="AC344" i="5"/>
  <c r="AB344" i="5"/>
  <c r="AA344" i="5"/>
  <c r="Z344" i="5"/>
  <c r="Y344" i="5"/>
  <c r="K344" i="5"/>
  <c r="H344" i="5"/>
  <c r="G344" i="5"/>
  <c r="F344" i="5"/>
  <c r="E344" i="5"/>
  <c r="A344" i="5"/>
  <c r="AE343" i="5"/>
  <c r="AD343" i="5"/>
  <c r="AC343" i="5"/>
  <c r="AB343" i="5"/>
  <c r="AA343" i="5"/>
  <c r="Z343" i="5"/>
  <c r="Y343" i="5"/>
  <c r="K343" i="5"/>
  <c r="H343" i="5"/>
  <c r="G343" i="5"/>
  <c r="F343" i="5"/>
  <c r="E343" i="5"/>
  <c r="A343" i="5"/>
  <c r="AE342" i="5"/>
  <c r="AD342" i="5"/>
  <c r="AC342" i="5"/>
  <c r="AB342" i="5"/>
  <c r="AA342" i="5"/>
  <c r="Z342" i="5"/>
  <c r="Y342" i="5"/>
  <c r="K342" i="5"/>
  <c r="H342" i="5"/>
  <c r="G342" i="5"/>
  <c r="F342" i="5"/>
  <c r="E342" i="5"/>
  <c r="A342" i="5"/>
  <c r="AE341" i="5"/>
  <c r="AD341" i="5"/>
  <c r="AC341" i="5"/>
  <c r="AB341" i="5"/>
  <c r="AA341" i="5"/>
  <c r="Z341" i="5"/>
  <c r="Y341" i="5"/>
  <c r="K341" i="5"/>
  <c r="H341" i="5"/>
  <c r="G341" i="5"/>
  <c r="F341" i="5"/>
  <c r="E341" i="5"/>
  <c r="A341" i="5"/>
  <c r="AE340" i="5"/>
  <c r="AD340" i="5"/>
  <c r="AC340" i="5"/>
  <c r="AB340" i="5"/>
  <c r="AA340" i="5"/>
  <c r="Z340" i="5"/>
  <c r="Y340" i="5"/>
  <c r="K340" i="5"/>
  <c r="H340" i="5"/>
  <c r="G340" i="5"/>
  <c r="F340" i="5"/>
  <c r="E340" i="5"/>
  <c r="A340" i="5"/>
  <c r="AE339" i="5"/>
  <c r="AD339" i="5"/>
  <c r="AC339" i="5"/>
  <c r="AB339" i="5"/>
  <c r="AA339" i="5"/>
  <c r="Z339" i="5"/>
  <c r="Y339" i="5"/>
  <c r="K339" i="5"/>
  <c r="H339" i="5"/>
  <c r="G339" i="5"/>
  <c r="F339" i="5"/>
  <c r="E339" i="5"/>
  <c r="A339" i="5"/>
  <c r="AE338" i="5"/>
  <c r="AD338" i="5"/>
  <c r="AC338" i="5"/>
  <c r="AB338" i="5"/>
  <c r="AA338" i="5"/>
  <c r="Z338" i="5"/>
  <c r="Y338" i="5"/>
  <c r="K338" i="5"/>
  <c r="H338" i="5"/>
  <c r="G338" i="5"/>
  <c r="F338" i="5"/>
  <c r="E338" i="5"/>
  <c r="A338" i="5"/>
  <c r="AE337" i="5"/>
  <c r="AD337" i="5"/>
  <c r="AC337" i="5"/>
  <c r="AB337" i="5"/>
  <c r="AA337" i="5"/>
  <c r="Z337" i="5"/>
  <c r="Y337" i="5"/>
  <c r="K337" i="5"/>
  <c r="H337" i="5"/>
  <c r="G337" i="5"/>
  <c r="F337" i="5"/>
  <c r="E337" i="5"/>
  <c r="A337" i="5"/>
  <c r="AE336" i="5"/>
  <c r="AD336" i="5"/>
  <c r="AC336" i="5"/>
  <c r="AB336" i="5"/>
  <c r="AA336" i="5"/>
  <c r="Z336" i="5"/>
  <c r="Y336" i="5"/>
  <c r="K336" i="5"/>
  <c r="H336" i="5"/>
  <c r="G336" i="5"/>
  <c r="F336" i="5"/>
  <c r="E336" i="5"/>
  <c r="A336" i="5"/>
  <c r="AE335" i="5"/>
  <c r="AD335" i="5"/>
  <c r="AC335" i="5"/>
  <c r="AB335" i="5"/>
  <c r="AA335" i="5"/>
  <c r="Z335" i="5"/>
  <c r="Y335" i="5"/>
  <c r="K335" i="5"/>
  <c r="H335" i="5"/>
  <c r="G335" i="5"/>
  <c r="F335" i="5"/>
  <c r="E335" i="5"/>
  <c r="A335" i="5"/>
  <c r="AE334" i="5"/>
  <c r="AD334" i="5"/>
  <c r="AC334" i="5"/>
  <c r="AB334" i="5"/>
  <c r="AA334" i="5"/>
  <c r="Z334" i="5"/>
  <c r="Y334" i="5"/>
  <c r="K334" i="5"/>
  <c r="H334" i="5"/>
  <c r="G334" i="5"/>
  <c r="F334" i="5"/>
  <c r="E334" i="5"/>
  <c r="A334" i="5"/>
  <c r="AE333" i="5"/>
  <c r="AD333" i="5"/>
  <c r="AC333" i="5"/>
  <c r="AB333" i="5"/>
  <c r="AA333" i="5"/>
  <c r="Z333" i="5"/>
  <c r="Y333" i="5"/>
  <c r="K333" i="5"/>
  <c r="H333" i="5"/>
  <c r="G333" i="5"/>
  <c r="F333" i="5"/>
  <c r="E333" i="5"/>
  <c r="A333" i="5"/>
  <c r="AE332" i="5"/>
  <c r="AD332" i="5"/>
  <c r="AC332" i="5"/>
  <c r="AB332" i="5"/>
  <c r="AA332" i="5"/>
  <c r="Z332" i="5"/>
  <c r="Y332" i="5"/>
  <c r="K332" i="5"/>
  <c r="H332" i="5"/>
  <c r="G332" i="5"/>
  <c r="F332" i="5"/>
  <c r="E332" i="5"/>
  <c r="A332" i="5"/>
  <c r="AE331" i="5"/>
  <c r="AD331" i="5"/>
  <c r="AC331" i="5"/>
  <c r="AB331" i="5"/>
  <c r="AA331" i="5"/>
  <c r="Z331" i="5"/>
  <c r="Y331" i="5"/>
  <c r="K331" i="5"/>
  <c r="H331" i="5"/>
  <c r="G331" i="5"/>
  <c r="F331" i="5"/>
  <c r="E331" i="5"/>
  <c r="A331" i="5"/>
  <c r="AE330" i="5"/>
  <c r="AD330" i="5"/>
  <c r="AC330" i="5"/>
  <c r="AB330" i="5"/>
  <c r="AA330" i="5"/>
  <c r="Z330" i="5"/>
  <c r="Y330" i="5"/>
  <c r="K330" i="5"/>
  <c r="H330" i="5"/>
  <c r="G330" i="5"/>
  <c r="F330" i="5"/>
  <c r="E330" i="5"/>
  <c r="A330" i="5"/>
  <c r="AE329" i="5"/>
  <c r="AD329" i="5"/>
  <c r="AC329" i="5"/>
  <c r="AB329" i="5"/>
  <c r="AA329" i="5"/>
  <c r="Z329" i="5"/>
  <c r="Y329" i="5"/>
  <c r="K329" i="5"/>
  <c r="H329" i="5"/>
  <c r="G329" i="5"/>
  <c r="F329" i="5"/>
  <c r="E329" i="5"/>
  <c r="A329" i="5"/>
  <c r="AE328" i="5"/>
  <c r="AD328" i="5"/>
  <c r="AC328" i="5"/>
  <c r="AB328" i="5"/>
  <c r="AA328" i="5"/>
  <c r="Z328" i="5"/>
  <c r="Y328" i="5"/>
  <c r="K328" i="5"/>
  <c r="H328" i="5"/>
  <c r="G328" i="5"/>
  <c r="F328" i="5"/>
  <c r="E328" i="5"/>
  <c r="A328" i="5"/>
  <c r="AE327" i="5"/>
  <c r="AD327" i="5"/>
  <c r="AC327" i="5"/>
  <c r="AB327" i="5"/>
  <c r="AA327" i="5"/>
  <c r="Z327" i="5"/>
  <c r="Y327" i="5"/>
  <c r="K327" i="5"/>
  <c r="H327" i="5"/>
  <c r="G327" i="5"/>
  <c r="F327" i="5"/>
  <c r="E327" i="5"/>
  <c r="A327" i="5"/>
  <c r="AE326" i="5"/>
  <c r="AD326" i="5"/>
  <c r="AC326" i="5"/>
  <c r="AB326" i="5"/>
  <c r="AA326" i="5"/>
  <c r="Z326" i="5"/>
  <c r="Y326" i="5"/>
  <c r="K326" i="5"/>
  <c r="H326" i="5"/>
  <c r="G326" i="5"/>
  <c r="F326" i="5"/>
  <c r="E326" i="5"/>
  <c r="A326" i="5"/>
  <c r="AE325" i="5"/>
  <c r="AD325" i="5"/>
  <c r="AC325" i="5"/>
  <c r="AB325" i="5"/>
  <c r="AA325" i="5"/>
  <c r="Z325" i="5"/>
  <c r="Y325" i="5"/>
  <c r="K325" i="5"/>
  <c r="H325" i="5"/>
  <c r="G325" i="5"/>
  <c r="F325" i="5"/>
  <c r="E325" i="5"/>
  <c r="A325" i="5"/>
  <c r="AE324" i="5"/>
  <c r="AD324" i="5"/>
  <c r="AC324" i="5"/>
  <c r="AB324" i="5"/>
  <c r="AA324" i="5"/>
  <c r="Z324" i="5"/>
  <c r="Y324" i="5"/>
  <c r="K324" i="5"/>
  <c r="H324" i="5"/>
  <c r="G324" i="5"/>
  <c r="F324" i="5"/>
  <c r="E324" i="5"/>
  <c r="A324" i="5"/>
  <c r="AE323" i="5"/>
  <c r="AD323" i="5"/>
  <c r="AC323" i="5"/>
  <c r="AB323" i="5"/>
  <c r="AA323" i="5"/>
  <c r="Z323" i="5"/>
  <c r="Y323" i="5"/>
  <c r="K323" i="5"/>
  <c r="H323" i="5"/>
  <c r="G323" i="5"/>
  <c r="F323" i="5"/>
  <c r="E323" i="5"/>
  <c r="A323" i="5"/>
  <c r="AE322" i="5"/>
  <c r="AD322" i="5"/>
  <c r="AC322" i="5"/>
  <c r="AB322" i="5"/>
  <c r="AA322" i="5"/>
  <c r="Z322" i="5"/>
  <c r="Y322" i="5"/>
  <c r="K322" i="5"/>
  <c r="H322" i="5"/>
  <c r="G322" i="5"/>
  <c r="F322" i="5"/>
  <c r="E322" i="5"/>
  <c r="A322" i="5"/>
  <c r="AE321" i="5"/>
  <c r="AD321" i="5"/>
  <c r="AC321" i="5"/>
  <c r="AB321" i="5"/>
  <c r="AA321" i="5"/>
  <c r="Z321" i="5"/>
  <c r="Y321" i="5"/>
  <c r="K321" i="5"/>
  <c r="H321" i="5"/>
  <c r="G321" i="5"/>
  <c r="F321" i="5"/>
  <c r="E321" i="5"/>
  <c r="A321" i="5"/>
  <c r="AD320" i="5"/>
  <c r="AC320" i="5"/>
  <c r="AB320" i="5"/>
  <c r="AA320" i="5"/>
  <c r="Z320" i="5"/>
  <c r="Y320" i="5"/>
  <c r="G320" i="5"/>
  <c r="F320" i="5"/>
  <c r="E320" i="5"/>
  <c r="A320" i="5"/>
  <c r="AE319" i="5"/>
  <c r="AD319" i="5"/>
  <c r="AC319" i="5"/>
  <c r="AB319" i="5"/>
  <c r="AA319" i="5"/>
  <c r="Z319" i="5"/>
  <c r="Y319" i="5"/>
  <c r="K319" i="5"/>
  <c r="H319" i="5"/>
  <c r="G319" i="5"/>
  <c r="F319" i="5"/>
  <c r="E319" i="5"/>
  <c r="A319" i="5"/>
  <c r="AE318" i="5"/>
  <c r="AD318" i="5"/>
  <c r="AC318" i="5"/>
  <c r="AB318" i="5"/>
  <c r="AA318" i="5"/>
  <c r="Z318" i="5"/>
  <c r="Y318" i="5"/>
  <c r="K318" i="5"/>
  <c r="H318" i="5"/>
  <c r="G318" i="5"/>
  <c r="F318" i="5"/>
  <c r="E318" i="5"/>
  <c r="A318" i="5"/>
  <c r="AE317" i="5"/>
  <c r="AD317" i="5"/>
  <c r="AC317" i="5"/>
  <c r="AB317" i="5"/>
  <c r="AA317" i="5"/>
  <c r="Z317" i="5"/>
  <c r="Y317" i="5"/>
  <c r="K317" i="5"/>
  <c r="H317" i="5"/>
  <c r="G317" i="5"/>
  <c r="F317" i="5"/>
  <c r="E317" i="5"/>
  <c r="A317" i="5"/>
  <c r="AE316" i="5"/>
  <c r="AD316" i="5"/>
  <c r="AC316" i="5"/>
  <c r="AB316" i="5"/>
  <c r="AA316" i="5"/>
  <c r="Z316" i="5"/>
  <c r="Y316" i="5"/>
  <c r="K316" i="5"/>
  <c r="H316" i="5"/>
  <c r="G316" i="5"/>
  <c r="F316" i="5"/>
  <c r="E316" i="5"/>
  <c r="A316" i="5"/>
  <c r="AE315" i="5"/>
  <c r="AD315" i="5"/>
  <c r="AC315" i="5"/>
  <c r="AB315" i="5"/>
  <c r="AA315" i="5"/>
  <c r="Z315" i="5"/>
  <c r="Y315" i="5"/>
  <c r="K315" i="5"/>
  <c r="H315" i="5"/>
  <c r="G315" i="5"/>
  <c r="F315" i="5"/>
  <c r="E315" i="5"/>
  <c r="A315" i="5"/>
  <c r="AE314" i="5"/>
  <c r="AD314" i="5"/>
  <c r="AC314" i="5"/>
  <c r="AB314" i="5"/>
  <c r="AA314" i="5"/>
  <c r="Z314" i="5"/>
  <c r="Y314" i="5"/>
  <c r="K314" i="5"/>
  <c r="H314" i="5"/>
  <c r="G314" i="5"/>
  <c r="F314" i="5"/>
  <c r="E314" i="5"/>
  <c r="A314" i="5"/>
  <c r="AE313" i="5"/>
  <c r="AD313" i="5"/>
  <c r="AC313" i="5"/>
  <c r="AB313" i="5"/>
  <c r="AA313" i="5"/>
  <c r="Z313" i="5"/>
  <c r="Y313" i="5"/>
  <c r="K313" i="5"/>
  <c r="H313" i="5"/>
  <c r="G313" i="5"/>
  <c r="F313" i="5"/>
  <c r="E313" i="5"/>
  <c r="A313" i="5"/>
  <c r="AE312" i="5"/>
  <c r="AD312" i="5"/>
  <c r="AC312" i="5"/>
  <c r="AB312" i="5"/>
  <c r="AA312" i="5"/>
  <c r="Z312" i="5"/>
  <c r="Y312" i="5"/>
  <c r="K312" i="5"/>
  <c r="H312" i="5"/>
  <c r="G312" i="5"/>
  <c r="F312" i="5"/>
  <c r="E312" i="5"/>
  <c r="A312" i="5"/>
  <c r="AE311" i="5"/>
  <c r="AD311" i="5"/>
  <c r="AC311" i="5"/>
  <c r="AB311" i="5"/>
  <c r="AA311" i="5"/>
  <c r="Z311" i="5"/>
  <c r="Y311" i="5"/>
  <c r="K311" i="5"/>
  <c r="H311" i="5"/>
  <c r="G311" i="5"/>
  <c r="F311" i="5"/>
  <c r="E311" i="5"/>
  <c r="A311" i="5"/>
  <c r="AE310" i="5"/>
  <c r="AD310" i="5"/>
  <c r="AC310" i="5"/>
  <c r="AB310" i="5"/>
  <c r="AA310" i="5"/>
  <c r="Z310" i="5"/>
  <c r="Y310" i="5"/>
  <c r="K310" i="5"/>
  <c r="H310" i="5"/>
  <c r="G310" i="5"/>
  <c r="F310" i="5"/>
  <c r="E310" i="5"/>
  <c r="A310" i="5"/>
  <c r="AE309" i="5"/>
  <c r="AD309" i="5"/>
  <c r="AC309" i="5"/>
  <c r="AB309" i="5"/>
  <c r="AA309" i="5"/>
  <c r="Z309" i="5"/>
  <c r="Y309" i="5"/>
  <c r="K309" i="5"/>
  <c r="H309" i="5"/>
  <c r="G309" i="5"/>
  <c r="F309" i="5"/>
  <c r="E309" i="5"/>
  <c r="A309" i="5"/>
  <c r="AE308" i="5"/>
  <c r="AD308" i="5"/>
  <c r="AC308" i="5"/>
  <c r="AB308" i="5"/>
  <c r="AA308" i="5"/>
  <c r="Z308" i="5"/>
  <c r="Y308" i="5"/>
  <c r="K308" i="5"/>
  <c r="H308" i="5"/>
  <c r="G308" i="5"/>
  <c r="F308" i="5"/>
  <c r="E308" i="5"/>
  <c r="A308" i="5"/>
  <c r="AE307" i="5"/>
  <c r="AD307" i="5"/>
  <c r="AC307" i="5"/>
  <c r="AB307" i="5"/>
  <c r="AA307" i="5"/>
  <c r="Z307" i="5"/>
  <c r="Y307" i="5"/>
  <c r="K307" i="5"/>
  <c r="H307" i="5"/>
  <c r="G307" i="5"/>
  <c r="F307" i="5"/>
  <c r="E307" i="5"/>
  <c r="A307" i="5"/>
  <c r="AE306" i="5"/>
  <c r="AD306" i="5"/>
  <c r="AC306" i="5"/>
  <c r="AB306" i="5"/>
  <c r="AA306" i="5"/>
  <c r="Z306" i="5"/>
  <c r="Y306" i="5"/>
  <c r="K306" i="5"/>
  <c r="H306" i="5"/>
  <c r="G306" i="5"/>
  <c r="F306" i="5"/>
  <c r="E306" i="5"/>
  <c r="A306" i="5"/>
  <c r="AE305" i="5"/>
  <c r="AD305" i="5"/>
  <c r="AC305" i="5"/>
  <c r="AB305" i="5"/>
  <c r="AA305" i="5"/>
  <c r="Z305" i="5"/>
  <c r="Y305" i="5"/>
  <c r="K305" i="5"/>
  <c r="H305" i="5"/>
  <c r="G305" i="5"/>
  <c r="F305" i="5"/>
  <c r="E305" i="5"/>
  <c r="A305" i="5"/>
  <c r="AE304" i="5"/>
  <c r="AD304" i="5"/>
  <c r="AC304" i="5"/>
  <c r="AB304" i="5"/>
  <c r="AA304" i="5"/>
  <c r="Z304" i="5"/>
  <c r="Y304" i="5"/>
  <c r="K304" i="5"/>
  <c r="H304" i="5"/>
  <c r="G304" i="5"/>
  <c r="F304" i="5"/>
  <c r="E304" i="5"/>
  <c r="A304" i="5"/>
  <c r="AE303" i="5"/>
  <c r="AD303" i="5"/>
  <c r="AC303" i="5"/>
  <c r="AB303" i="5"/>
  <c r="AA303" i="5"/>
  <c r="Z303" i="5"/>
  <c r="Y303" i="5"/>
  <c r="K303" i="5"/>
  <c r="H303" i="5"/>
  <c r="G303" i="5"/>
  <c r="F303" i="5"/>
  <c r="E303" i="5"/>
  <c r="A303" i="5"/>
  <c r="AE302" i="5"/>
  <c r="AD302" i="5"/>
  <c r="AC302" i="5"/>
  <c r="AB302" i="5"/>
  <c r="AA302" i="5"/>
  <c r="Z302" i="5"/>
  <c r="Y302" i="5"/>
  <c r="K302" i="5"/>
  <c r="H302" i="5"/>
  <c r="G302" i="5"/>
  <c r="F302" i="5"/>
  <c r="E302" i="5"/>
  <c r="A302" i="5"/>
  <c r="AE301" i="5"/>
  <c r="AD301" i="5"/>
  <c r="AC301" i="5"/>
  <c r="AB301" i="5"/>
  <c r="AA301" i="5"/>
  <c r="Z301" i="5"/>
  <c r="Y301" i="5"/>
  <c r="K301" i="5"/>
  <c r="H301" i="5"/>
  <c r="G301" i="5"/>
  <c r="F301" i="5"/>
  <c r="E301" i="5"/>
  <c r="A301" i="5"/>
  <c r="AE300" i="5"/>
  <c r="AD300" i="5"/>
  <c r="AC300" i="5"/>
  <c r="AB300" i="5"/>
  <c r="AA300" i="5"/>
  <c r="Z300" i="5"/>
  <c r="Y300" i="5"/>
  <c r="K300" i="5"/>
  <c r="H300" i="5"/>
  <c r="G300" i="5"/>
  <c r="F300" i="5"/>
  <c r="E300" i="5"/>
  <c r="A300" i="5"/>
  <c r="AE299" i="5"/>
  <c r="AD299" i="5"/>
  <c r="AC299" i="5"/>
  <c r="AB299" i="5"/>
  <c r="AA299" i="5"/>
  <c r="Z299" i="5"/>
  <c r="Y299" i="5"/>
  <c r="K299" i="5"/>
  <c r="H299" i="5"/>
  <c r="G299" i="5"/>
  <c r="F299" i="5"/>
  <c r="E299" i="5"/>
  <c r="A299" i="5"/>
  <c r="AE298" i="5"/>
  <c r="AD298" i="5"/>
  <c r="AC298" i="5"/>
  <c r="AB298" i="5"/>
  <c r="AA298" i="5"/>
  <c r="Z298" i="5"/>
  <c r="Y298" i="5"/>
  <c r="K298" i="5"/>
  <c r="H298" i="5"/>
  <c r="G298" i="5"/>
  <c r="F298" i="5"/>
  <c r="E298" i="5"/>
  <c r="A298" i="5"/>
  <c r="AE297" i="5"/>
  <c r="AD297" i="5"/>
  <c r="AC297" i="5"/>
  <c r="AB297" i="5"/>
  <c r="AA297" i="5"/>
  <c r="Z297" i="5"/>
  <c r="Y297" i="5"/>
  <c r="K297" i="5"/>
  <c r="H297" i="5"/>
  <c r="G297" i="5"/>
  <c r="F297" i="5"/>
  <c r="E297" i="5"/>
  <c r="A297" i="5"/>
  <c r="AE296" i="5"/>
  <c r="AD296" i="5"/>
  <c r="AC296" i="5"/>
  <c r="AB296" i="5"/>
  <c r="AA296" i="5"/>
  <c r="Z296" i="5"/>
  <c r="Y296" i="5"/>
  <c r="K296" i="5"/>
  <c r="H296" i="5"/>
  <c r="G296" i="5"/>
  <c r="F296" i="5"/>
  <c r="E296" i="5"/>
  <c r="A296" i="5"/>
  <c r="AE295" i="5"/>
  <c r="AD295" i="5"/>
  <c r="AC295" i="5"/>
  <c r="AB295" i="5"/>
  <c r="AA295" i="5"/>
  <c r="Z295" i="5"/>
  <c r="Y295" i="5"/>
  <c r="K295" i="5"/>
  <c r="H295" i="5"/>
  <c r="G295" i="5"/>
  <c r="F295" i="5"/>
  <c r="E295" i="5"/>
  <c r="A295" i="5"/>
  <c r="AE294" i="5"/>
  <c r="AD294" i="5"/>
  <c r="AC294" i="5"/>
  <c r="AB294" i="5"/>
  <c r="AA294" i="5"/>
  <c r="Z294" i="5"/>
  <c r="Y294" i="5"/>
  <c r="K294" i="5"/>
  <c r="H294" i="5"/>
  <c r="G294" i="5"/>
  <c r="F294" i="5"/>
  <c r="E294" i="5"/>
  <c r="A294" i="5"/>
  <c r="AE293" i="5"/>
  <c r="AD293" i="5"/>
  <c r="AC293" i="5"/>
  <c r="AB293" i="5"/>
  <c r="AA293" i="5"/>
  <c r="Z293" i="5"/>
  <c r="Y293" i="5"/>
  <c r="K293" i="5"/>
  <c r="H293" i="5"/>
  <c r="G293" i="5"/>
  <c r="F293" i="5"/>
  <c r="E293" i="5"/>
  <c r="A293" i="5"/>
  <c r="AE292" i="5"/>
  <c r="AD292" i="5"/>
  <c r="AC292" i="5"/>
  <c r="AB292" i="5"/>
  <c r="AA292" i="5"/>
  <c r="Z292" i="5"/>
  <c r="Y292" i="5"/>
  <c r="K292" i="5"/>
  <c r="H292" i="5"/>
  <c r="G292" i="5"/>
  <c r="F292" i="5"/>
  <c r="E292" i="5"/>
  <c r="A292" i="5"/>
  <c r="AE291" i="5"/>
  <c r="AD291" i="5"/>
  <c r="AC291" i="5"/>
  <c r="AB291" i="5"/>
  <c r="AA291" i="5"/>
  <c r="Z291" i="5"/>
  <c r="Y291" i="5"/>
  <c r="K291" i="5"/>
  <c r="H291" i="5"/>
  <c r="G291" i="5"/>
  <c r="F291" i="5"/>
  <c r="E291" i="5"/>
  <c r="A291" i="5"/>
  <c r="AE290" i="5"/>
  <c r="AD290" i="5"/>
  <c r="AC290" i="5"/>
  <c r="AB290" i="5"/>
  <c r="AA290" i="5"/>
  <c r="Z290" i="5"/>
  <c r="Y290" i="5"/>
  <c r="K290" i="5"/>
  <c r="H290" i="5"/>
  <c r="G290" i="5"/>
  <c r="F290" i="5"/>
  <c r="E290" i="5"/>
  <c r="A290" i="5"/>
  <c r="AE289" i="5"/>
  <c r="AD289" i="5"/>
  <c r="AC289" i="5"/>
  <c r="AB289" i="5"/>
  <c r="AA289" i="5"/>
  <c r="Z289" i="5"/>
  <c r="Y289" i="5"/>
  <c r="K289" i="5"/>
  <c r="H289" i="5"/>
  <c r="G289" i="5"/>
  <c r="F289" i="5"/>
  <c r="E289" i="5"/>
  <c r="A289" i="5"/>
  <c r="AE288" i="5"/>
  <c r="AD288" i="5"/>
  <c r="AC288" i="5"/>
  <c r="AB288" i="5"/>
  <c r="AA288" i="5"/>
  <c r="Z288" i="5"/>
  <c r="Y288" i="5"/>
  <c r="K288" i="5"/>
  <c r="H288" i="5"/>
  <c r="G288" i="5"/>
  <c r="F288" i="5"/>
  <c r="E288" i="5"/>
  <c r="A288" i="5"/>
  <c r="AE287" i="5"/>
  <c r="AD287" i="5"/>
  <c r="AC287" i="5"/>
  <c r="AB287" i="5"/>
  <c r="AA287" i="5"/>
  <c r="Z287" i="5"/>
  <c r="Y287" i="5"/>
  <c r="K287" i="5"/>
  <c r="H287" i="5"/>
  <c r="G287" i="5"/>
  <c r="F287" i="5"/>
  <c r="E287" i="5"/>
  <c r="A287" i="5"/>
  <c r="AE286" i="5"/>
  <c r="AD286" i="5"/>
  <c r="AC286" i="5"/>
  <c r="AB286" i="5"/>
  <c r="AA286" i="5"/>
  <c r="Z286" i="5"/>
  <c r="Y286" i="5"/>
  <c r="K286" i="5"/>
  <c r="H286" i="5"/>
  <c r="G286" i="5"/>
  <c r="F286" i="5"/>
  <c r="E286" i="5"/>
  <c r="A286" i="5"/>
  <c r="AE285" i="5"/>
  <c r="AD285" i="5"/>
  <c r="AC285" i="5"/>
  <c r="AB285" i="5"/>
  <c r="AA285" i="5"/>
  <c r="Z285" i="5"/>
  <c r="Y285" i="5"/>
  <c r="K285" i="5"/>
  <c r="H285" i="5"/>
  <c r="G285" i="5"/>
  <c r="F285" i="5"/>
  <c r="E285" i="5"/>
  <c r="A285" i="5"/>
  <c r="AE284" i="5"/>
  <c r="AD284" i="5"/>
  <c r="AC284" i="5"/>
  <c r="AB284" i="5"/>
  <c r="AA284" i="5"/>
  <c r="Z284" i="5"/>
  <c r="Y284" i="5"/>
  <c r="K284" i="5"/>
  <c r="H284" i="5"/>
  <c r="G284" i="5"/>
  <c r="F284" i="5"/>
  <c r="E284" i="5"/>
  <c r="A284" i="5"/>
  <c r="AE283" i="5"/>
  <c r="AD283" i="5"/>
  <c r="AC283" i="5"/>
  <c r="AB283" i="5"/>
  <c r="AA283" i="5"/>
  <c r="Z283" i="5"/>
  <c r="Y283" i="5"/>
  <c r="K283" i="5"/>
  <c r="H283" i="5"/>
  <c r="G283" i="5"/>
  <c r="F283" i="5"/>
  <c r="E283" i="5"/>
  <c r="A283" i="5"/>
  <c r="AE282" i="5"/>
  <c r="AD282" i="5"/>
  <c r="AC282" i="5"/>
  <c r="AB282" i="5"/>
  <c r="AA282" i="5"/>
  <c r="Z282" i="5"/>
  <c r="Y282" i="5"/>
  <c r="K282" i="5"/>
  <c r="H282" i="5"/>
  <c r="G282" i="5"/>
  <c r="F282" i="5"/>
  <c r="E282" i="5"/>
  <c r="A282" i="5"/>
  <c r="AE281" i="5"/>
  <c r="AD281" i="5"/>
  <c r="AC281" i="5"/>
  <c r="AB281" i="5"/>
  <c r="AA281" i="5"/>
  <c r="Z281" i="5"/>
  <c r="Y281" i="5"/>
  <c r="K281" i="5"/>
  <c r="H281" i="5"/>
  <c r="G281" i="5"/>
  <c r="F281" i="5"/>
  <c r="E281" i="5"/>
  <c r="A281" i="5"/>
  <c r="AE280" i="5"/>
  <c r="AD280" i="5"/>
  <c r="AC280" i="5"/>
  <c r="AB280" i="5"/>
  <c r="AA280" i="5"/>
  <c r="Z280" i="5"/>
  <c r="Y280" i="5"/>
  <c r="K280" i="5"/>
  <c r="H280" i="5"/>
  <c r="G280" i="5"/>
  <c r="F280" i="5"/>
  <c r="E280" i="5"/>
  <c r="A280" i="5"/>
  <c r="AE279" i="5"/>
  <c r="AD279" i="5"/>
  <c r="AC279" i="5"/>
  <c r="AB279" i="5"/>
  <c r="AA279" i="5"/>
  <c r="Z279" i="5"/>
  <c r="Y279" i="5"/>
  <c r="K279" i="5"/>
  <c r="H279" i="5"/>
  <c r="G279" i="5"/>
  <c r="F279" i="5"/>
  <c r="E279" i="5"/>
  <c r="A279" i="5"/>
  <c r="AE278" i="5"/>
  <c r="AD278" i="5"/>
  <c r="AC278" i="5"/>
  <c r="AB278" i="5"/>
  <c r="AA278" i="5"/>
  <c r="Z278" i="5"/>
  <c r="Y278" i="5"/>
  <c r="K278" i="5"/>
  <c r="H278" i="5"/>
  <c r="G278" i="5"/>
  <c r="F278" i="5"/>
  <c r="E278" i="5"/>
  <c r="A278" i="5"/>
  <c r="AE277" i="5"/>
  <c r="AD277" i="5"/>
  <c r="AC277" i="5"/>
  <c r="AB277" i="5"/>
  <c r="AA277" i="5"/>
  <c r="Z277" i="5"/>
  <c r="Y277" i="5"/>
  <c r="K277" i="5"/>
  <c r="H277" i="5"/>
  <c r="G277" i="5"/>
  <c r="F277" i="5"/>
  <c r="E277" i="5"/>
  <c r="A277" i="5"/>
  <c r="AE276" i="5"/>
  <c r="AD276" i="5"/>
  <c r="AC276" i="5"/>
  <c r="AB276" i="5"/>
  <c r="AA276" i="5"/>
  <c r="Z276" i="5"/>
  <c r="Y276" i="5"/>
  <c r="K276" i="5"/>
  <c r="H276" i="5"/>
  <c r="G276" i="5"/>
  <c r="F276" i="5"/>
  <c r="E276" i="5"/>
  <c r="A276" i="5"/>
  <c r="AE275" i="5"/>
  <c r="AD275" i="5"/>
  <c r="AC275" i="5"/>
  <c r="AB275" i="5"/>
  <c r="AA275" i="5"/>
  <c r="Z275" i="5"/>
  <c r="Y275" i="5"/>
  <c r="K275" i="5"/>
  <c r="H275" i="5"/>
  <c r="G275" i="5"/>
  <c r="F275" i="5"/>
  <c r="E275" i="5"/>
  <c r="A275" i="5"/>
  <c r="AE274" i="5"/>
  <c r="AD274" i="5"/>
  <c r="AC274" i="5"/>
  <c r="AB274" i="5"/>
  <c r="AA274" i="5"/>
  <c r="Z274" i="5"/>
  <c r="Y274" i="5"/>
  <c r="K274" i="5"/>
  <c r="H274" i="5"/>
  <c r="G274" i="5"/>
  <c r="F274" i="5"/>
  <c r="E274" i="5"/>
  <c r="A274" i="5"/>
  <c r="AE273" i="5"/>
  <c r="AD273" i="5"/>
  <c r="AC273" i="5"/>
  <c r="AB273" i="5"/>
  <c r="AA273" i="5"/>
  <c r="Z273" i="5"/>
  <c r="Y273" i="5"/>
  <c r="K273" i="5"/>
  <c r="H273" i="5"/>
  <c r="G273" i="5"/>
  <c r="F273" i="5"/>
  <c r="E273" i="5"/>
  <c r="A273" i="5"/>
  <c r="AE272" i="5"/>
  <c r="AD272" i="5"/>
  <c r="AC272" i="5"/>
  <c r="AB272" i="5"/>
  <c r="AA272" i="5"/>
  <c r="Z272" i="5"/>
  <c r="Y272" i="5"/>
  <c r="K272" i="5"/>
  <c r="H272" i="5"/>
  <c r="G272" i="5"/>
  <c r="F272" i="5"/>
  <c r="E272" i="5"/>
  <c r="A272" i="5"/>
  <c r="AE271" i="5"/>
  <c r="AD271" i="5"/>
  <c r="AC271" i="5"/>
  <c r="AB271" i="5"/>
  <c r="AA271" i="5"/>
  <c r="Z271" i="5"/>
  <c r="Y271" i="5"/>
  <c r="K271" i="5"/>
  <c r="H271" i="5"/>
  <c r="G271" i="5"/>
  <c r="F271" i="5"/>
  <c r="E271" i="5"/>
  <c r="A271" i="5"/>
  <c r="AE270" i="5"/>
  <c r="AD270" i="5"/>
  <c r="AC270" i="5"/>
  <c r="AB270" i="5"/>
  <c r="AA270" i="5"/>
  <c r="Z270" i="5"/>
  <c r="Y270" i="5"/>
  <c r="K270" i="5"/>
  <c r="H270" i="5"/>
  <c r="G270" i="5"/>
  <c r="F270" i="5"/>
  <c r="E270" i="5"/>
  <c r="A270" i="5"/>
  <c r="AE269" i="5"/>
  <c r="AD269" i="5"/>
  <c r="AC269" i="5"/>
  <c r="AB269" i="5"/>
  <c r="AA269" i="5"/>
  <c r="Z269" i="5"/>
  <c r="Y269" i="5"/>
  <c r="K269" i="5"/>
  <c r="H269" i="5"/>
  <c r="G269" i="5"/>
  <c r="F269" i="5"/>
  <c r="E269" i="5"/>
  <c r="A269" i="5"/>
  <c r="AE268" i="5"/>
  <c r="AD268" i="5"/>
  <c r="AC268" i="5"/>
  <c r="AB268" i="5"/>
  <c r="AA268" i="5"/>
  <c r="Z268" i="5"/>
  <c r="Y268" i="5"/>
  <c r="K268" i="5"/>
  <c r="H268" i="5"/>
  <c r="G268" i="5"/>
  <c r="F268" i="5"/>
  <c r="E268" i="5"/>
  <c r="A268" i="5"/>
  <c r="AE267" i="5"/>
  <c r="AD267" i="5"/>
  <c r="AC267" i="5"/>
  <c r="AB267" i="5"/>
  <c r="AA267" i="5"/>
  <c r="Z267" i="5"/>
  <c r="Y267" i="5"/>
  <c r="K267" i="5"/>
  <c r="H267" i="5"/>
  <c r="G267" i="5"/>
  <c r="F267" i="5"/>
  <c r="E267" i="5"/>
  <c r="A267" i="5"/>
  <c r="AE266" i="5"/>
  <c r="AD266" i="5"/>
  <c r="AC266" i="5"/>
  <c r="AB266" i="5"/>
  <c r="AA266" i="5"/>
  <c r="Z266" i="5"/>
  <c r="Y266" i="5"/>
  <c r="K266" i="5"/>
  <c r="H266" i="5"/>
  <c r="G266" i="5"/>
  <c r="F266" i="5"/>
  <c r="E266" i="5"/>
  <c r="A266" i="5"/>
  <c r="AE265" i="5"/>
  <c r="AD265" i="5"/>
  <c r="AC265" i="5"/>
  <c r="AB265" i="5"/>
  <c r="AA265" i="5"/>
  <c r="Z265" i="5"/>
  <c r="Y265" i="5"/>
  <c r="K265" i="5"/>
  <c r="H265" i="5"/>
  <c r="G265" i="5"/>
  <c r="F265" i="5"/>
  <c r="E265" i="5"/>
  <c r="A265" i="5"/>
  <c r="AE264" i="5"/>
  <c r="AD264" i="5"/>
  <c r="AC264" i="5"/>
  <c r="AB264" i="5"/>
  <c r="AA264" i="5"/>
  <c r="Z264" i="5"/>
  <c r="Y264" i="5"/>
  <c r="K264" i="5"/>
  <c r="H264" i="5"/>
  <c r="G264" i="5"/>
  <c r="F264" i="5"/>
  <c r="E264" i="5"/>
  <c r="A264" i="5"/>
  <c r="AE263" i="5"/>
  <c r="AD263" i="5"/>
  <c r="AC263" i="5"/>
  <c r="AB263" i="5"/>
  <c r="AA263" i="5"/>
  <c r="Z263" i="5"/>
  <c r="Y263" i="5"/>
  <c r="K263" i="5"/>
  <c r="H263" i="5"/>
  <c r="G263" i="5"/>
  <c r="F263" i="5"/>
  <c r="E263" i="5"/>
  <c r="A263" i="5"/>
  <c r="AE262" i="5"/>
  <c r="AD262" i="5"/>
  <c r="AC262" i="5"/>
  <c r="AB262" i="5"/>
  <c r="AA262" i="5"/>
  <c r="Z262" i="5"/>
  <c r="Y262" i="5"/>
  <c r="K262" i="5"/>
  <c r="H262" i="5"/>
  <c r="G262" i="5"/>
  <c r="F262" i="5"/>
  <c r="E262" i="5"/>
  <c r="A262" i="5"/>
  <c r="AE261" i="5"/>
  <c r="AD261" i="5"/>
  <c r="AC261" i="5"/>
  <c r="AB261" i="5"/>
  <c r="AA261" i="5"/>
  <c r="Z261" i="5"/>
  <c r="Y261" i="5"/>
  <c r="K261" i="5"/>
  <c r="H261" i="5"/>
  <c r="G261" i="5"/>
  <c r="F261" i="5"/>
  <c r="E261" i="5"/>
  <c r="A261" i="5"/>
  <c r="AE260" i="5"/>
  <c r="AD260" i="5"/>
  <c r="AC260" i="5"/>
  <c r="AB260" i="5"/>
  <c r="AA260" i="5"/>
  <c r="Z260" i="5"/>
  <c r="Y260" i="5"/>
  <c r="K260" i="5"/>
  <c r="H260" i="5"/>
  <c r="G260" i="5"/>
  <c r="F260" i="5"/>
  <c r="E260" i="5"/>
  <c r="A260" i="5"/>
  <c r="AE259" i="5"/>
  <c r="AD259" i="5"/>
  <c r="AC259" i="5"/>
  <c r="AB259" i="5"/>
  <c r="AA259" i="5"/>
  <c r="Z259" i="5"/>
  <c r="Y259" i="5"/>
  <c r="K259" i="5"/>
  <c r="H259" i="5"/>
  <c r="G259" i="5"/>
  <c r="F259" i="5"/>
  <c r="E259" i="5"/>
  <c r="A259" i="5"/>
  <c r="AE258" i="5"/>
  <c r="AD258" i="5"/>
  <c r="AC258" i="5"/>
  <c r="AB258" i="5"/>
  <c r="AA258" i="5"/>
  <c r="Z258" i="5"/>
  <c r="Y258" i="5"/>
  <c r="K258" i="5"/>
  <c r="H258" i="5"/>
  <c r="G258" i="5"/>
  <c r="F258" i="5"/>
  <c r="E258" i="5"/>
  <c r="A258" i="5"/>
  <c r="AE257" i="5"/>
  <c r="AD257" i="5"/>
  <c r="AC257" i="5"/>
  <c r="AB257" i="5"/>
  <c r="AA257" i="5"/>
  <c r="Z257" i="5"/>
  <c r="Y257" i="5"/>
  <c r="K257" i="5"/>
  <c r="H257" i="5"/>
  <c r="G257" i="5"/>
  <c r="F257" i="5"/>
  <c r="E257" i="5"/>
  <c r="A257" i="5"/>
  <c r="AE256" i="5"/>
  <c r="AD256" i="5"/>
  <c r="AC256" i="5"/>
  <c r="AB256" i="5"/>
  <c r="AA256" i="5"/>
  <c r="Z256" i="5"/>
  <c r="Y256" i="5"/>
  <c r="K256" i="5"/>
  <c r="H256" i="5"/>
  <c r="G256" i="5"/>
  <c r="F256" i="5"/>
  <c r="E256" i="5"/>
  <c r="A256" i="5"/>
  <c r="AE255" i="5"/>
  <c r="AD255" i="5"/>
  <c r="AC255" i="5"/>
  <c r="AB255" i="5"/>
  <c r="AA255" i="5"/>
  <c r="Z255" i="5"/>
  <c r="Y255" i="5"/>
  <c r="K255" i="5"/>
  <c r="H255" i="5"/>
  <c r="G255" i="5"/>
  <c r="F255" i="5"/>
  <c r="E255" i="5"/>
  <c r="A255" i="5"/>
  <c r="AE254" i="5"/>
  <c r="AD254" i="5"/>
  <c r="AC254" i="5"/>
  <c r="AB254" i="5"/>
  <c r="AA254" i="5"/>
  <c r="Z254" i="5"/>
  <c r="Y254" i="5"/>
  <c r="K254" i="5"/>
  <c r="H254" i="5"/>
  <c r="G254" i="5"/>
  <c r="F254" i="5"/>
  <c r="E254" i="5"/>
  <c r="A254" i="5"/>
  <c r="AE253" i="5"/>
  <c r="AD253" i="5"/>
  <c r="AC253" i="5"/>
  <c r="AB253" i="5"/>
  <c r="AA253" i="5"/>
  <c r="Z253" i="5"/>
  <c r="Y253" i="5"/>
  <c r="K253" i="5"/>
  <c r="H253" i="5"/>
  <c r="G253" i="5"/>
  <c r="F253" i="5"/>
  <c r="E253" i="5"/>
  <c r="A253" i="5"/>
  <c r="AE252" i="5"/>
  <c r="AD252" i="5"/>
  <c r="AC252" i="5"/>
  <c r="AB252" i="5"/>
  <c r="AA252" i="5"/>
  <c r="Z252" i="5"/>
  <c r="Y252" i="5"/>
  <c r="K252" i="5"/>
  <c r="G252" i="5"/>
  <c r="F252" i="5"/>
  <c r="E252" i="5"/>
  <c r="A252" i="5"/>
  <c r="AE251" i="5"/>
  <c r="AD251" i="5"/>
  <c r="AC251" i="5"/>
  <c r="AB251" i="5"/>
  <c r="AA251" i="5"/>
  <c r="Z251" i="5"/>
  <c r="Y251" i="5"/>
  <c r="K251" i="5"/>
  <c r="H251" i="5"/>
  <c r="G251" i="5"/>
  <c r="F251" i="5"/>
  <c r="E251" i="5"/>
  <c r="A251" i="5"/>
  <c r="AE250" i="5"/>
  <c r="AD250" i="5"/>
  <c r="AC250" i="5"/>
  <c r="AB250" i="5"/>
  <c r="AA250" i="5"/>
  <c r="Z250" i="5"/>
  <c r="Y250" i="5"/>
  <c r="K250" i="5"/>
  <c r="H250" i="5"/>
  <c r="G250" i="5"/>
  <c r="F250" i="5"/>
  <c r="E250" i="5"/>
  <c r="A250" i="5"/>
  <c r="AE249" i="5"/>
  <c r="AD249" i="5"/>
  <c r="AC249" i="5"/>
  <c r="AB249" i="5"/>
  <c r="AA249" i="5"/>
  <c r="Z249" i="5"/>
  <c r="Y249" i="5"/>
  <c r="K249" i="5"/>
  <c r="H249" i="5"/>
  <c r="G249" i="5"/>
  <c r="F249" i="5"/>
  <c r="E249" i="5"/>
  <c r="A249" i="5"/>
  <c r="AE248" i="5"/>
  <c r="AD248" i="5"/>
  <c r="AC248" i="5"/>
  <c r="AB248" i="5"/>
  <c r="AA248" i="5"/>
  <c r="Z248" i="5"/>
  <c r="Y248" i="5"/>
  <c r="K248" i="5"/>
  <c r="H248" i="5"/>
  <c r="G248" i="5"/>
  <c r="F248" i="5"/>
  <c r="E248" i="5"/>
  <c r="A248" i="5"/>
  <c r="AE247" i="5"/>
  <c r="AD247" i="5"/>
  <c r="AC247" i="5"/>
  <c r="AB247" i="5"/>
  <c r="AA247" i="5"/>
  <c r="Z247" i="5"/>
  <c r="Y247" i="5"/>
  <c r="K247" i="5"/>
  <c r="H247" i="5"/>
  <c r="G247" i="5"/>
  <c r="F247" i="5"/>
  <c r="E247" i="5"/>
  <c r="A247" i="5"/>
  <c r="AE246" i="5"/>
  <c r="AD246" i="5"/>
  <c r="AC246" i="5"/>
  <c r="AB246" i="5"/>
  <c r="AA246" i="5"/>
  <c r="Z246" i="5"/>
  <c r="Y246" i="5"/>
  <c r="K246" i="5"/>
  <c r="H246" i="5"/>
  <c r="G246" i="5"/>
  <c r="F246" i="5"/>
  <c r="E246" i="5"/>
  <c r="A246" i="5"/>
  <c r="AE245" i="5"/>
  <c r="AD245" i="5"/>
  <c r="AC245" i="5"/>
  <c r="AB245" i="5"/>
  <c r="AA245" i="5"/>
  <c r="Z245" i="5"/>
  <c r="Y245" i="5"/>
  <c r="K245" i="5"/>
  <c r="H245" i="5"/>
  <c r="G245" i="5"/>
  <c r="F245" i="5"/>
  <c r="E245" i="5"/>
  <c r="A245" i="5"/>
  <c r="AE244" i="5"/>
  <c r="AD244" i="5"/>
  <c r="AC244" i="5"/>
  <c r="AB244" i="5"/>
  <c r="AA244" i="5"/>
  <c r="Z244" i="5"/>
  <c r="Y244" i="5"/>
  <c r="K244" i="5"/>
  <c r="H244" i="5"/>
  <c r="G244" i="5"/>
  <c r="F244" i="5"/>
  <c r="E244" i="5"/>
  <c r="A244" i="5"/>
  <c r="AE243" i="5"/>
  <c r="AD243" i="5"/>
  <c r="AC243" i="5"/>
  <c r="AB243" i="5"/>
  <c r="AA243" i="5"/>
  <c r="Z243" i="5"/>
  <c r="Y243" i="5"/>
  <c r="K243" i="5"/>
  <c r="H243" i="5"/>
  <c r="G243" i="5"/>
  <c r="F243" i="5"/>
  <c r="E243" i="5"/>
  <c r="A243" i="5"/>
  <c r="AE242" i="5"/>
  <c r="AD242" i="5"/>
  <c r="AC242" i="5"/>
  <c r="AB242" i="5"/>
  <c r="AA242" i="5"/>
  <c r="Z242" i="5"/>
  <c r="Y242" i="5"/>
  <c r="K242" i="5"/>
  <c r="H242" i="5"/>
  <c r="G242" i="5"/>
  <c r="F242" i="5"/>
  <c r="E242" i="5"/>
  <c r="A242" i="5"/>
  <c r="AE241" i="5"/>
  <c r="AD241" i="5"/>
  <c r="AC241" i="5"/>
  <c r="AB241" i="5"/>
  <c r="AA241" i="5"/>
  <c r="Z241" i="5"/>
  <c r="Y241" i="5"/>
  <c r="K241" i="5"/>
  <c r="H241" i="5"/>
  <c r="G241" i="5"/>
  <c r="F241" i="5"/>
  <c r="E241" i="5"/>
  <c r="A241" i="5"/>
  <c r="AE240" i="5"/>
  <c r="AD240" i="5"/>
  <c r="AC240" i="5"/>
  <c r="AB240" i="5"/>
  <c r="AA240" i="5"/>
  <c r="Z240" i="5"/>
  <c r="Y240" i="5"/>
  <c r="K240" i="5"/>
  <c r="H240" i="5"/>
  <c r="G240" i="5"/>
  <c r="F240" i="5"/>
  <c r="E240" i="5"/>
  <c r="A240" i="5"/>
  <c r="AE239" i="5"/>
  <c r="AD239" i="5"/>
  <c r="AC239" i="5"/>
  <c r="AB239" i="5"/>
  <c r="AA239" i="5"/>
  <c r="Z239" i="5"/>
  <c r="Y239" i="5"/>
  <c r="K239" i="5"/>
  <c r="H239" i="5"/>
  <c r="G239" i="5"/>
  <c r="F239" i="5"/>
  <c r="E239" i="5"/>
  <c r="A239" i="5"/>
  <c r="AE238" i="5"/>
  <c r="AD238" i="5"/>
  <c r="AC238" i="5"/>
  <c r="AB238" i="5"/>
  <c r="AA238" i="5"/>
  <c r="Z238" i="5"/>
  <c r="Y238" i="5"/>
  <c r="K238" i="5"/>
  <c r="H238" i="5"/>
  <c r="G238" i="5"/>
  <c r="F238" i="5"/>
  <c r="E238" i="5"/>
  <c r="A238" i="5"/>
  <c r="AE237" i="5"/>
  <c r="AD237" i="5"/>
  <c r="AC237" i="5"/>
  <c r="AB237" i="5"/>
  <c r="AA237" i="5"/>
  <c r="Z237" i="5"/>
  <c r="Y237" i="5"/>
  <c r="K237" i="5"/>
  <c r="H237" i="5"/>
  <c r="G237" i="5"/>
  <c r="F237" i="5"/>
  <c r="E237" i="5"/>
  <c r="A237" i="5"/>
  <c r="AE236" i="5"/>
  <c r="AD236" i="5"/>
  <c r="AC236" i="5"/>
  <c r="AB236" i="5"/>
  <c r="AA236" i="5"/>
  <c r="Z236" i="5"/>
  <c r="Y236" i="5"/>
  <c r="K236" i="5"/>
  <c r="H236" i="5"/>
  <c r="G236" i="5"/>
  <c r="F236" i="5"/>
  <c r="E236" i="5"/>
  <c r="A236" i="5"/>
  <c r="AE235" i="5"/>
  <c r="AD235" i="5"/>
  <c r="AC235" i="5"/>
  <c r="AB235" i="5"/>
  <c r="AA235" i="5"/>
  <c r="Z235" i="5"/>
  <c r="Y235" i="5"/>
  <c r="K235" i="5"/>
  <c r="H235" i="5"/>
  <c r="G235" i="5"/>
  <c r="F235" i="5"/>
  <c r="E235" i="5"/>
  <c r="A235" i="5"/>
  <c r="AE234" i="5"/>
  <c r="AD234" i="5"/>
  <c r="AC234" i="5"/>
  <c r="AB234" i="5"/>
  <c r="AA234" i="5"/>
  <c r="Z234" i="5"/>
  <c r="Y234" i="5"/>
  <c r="K234" i="5"/>
  <c r="H234" i="5"/>
  <c r="G234" i="5"/>
  <c r="F234" i="5"/>
  <c r="E234" i="5"/>
  <c r="A234" i="5"/>
  <c r="AE233" i="5"/>
  <c r="AD233" i="5"/>
  <c r="AC233" i="5"/>
  <c r="AB233" i="5"/>
  <c r="AA233" i="5"/>
  <c r="Z233" i="5"/>
  <c r="Y233" i="5"/>
  <c r="K233" i="5"/>
  <c r="H233" i="5"/>
  <c r="G233" i="5"/>
  <c r="F233" i="5"/>
  <c r="E233" i="5"/>
  <c r="A233" i="5"/>
  <c r="AE232" i="5"/>
  <c r="AD232" i="5"/>
  <c r="AC232" i="5"/>
  <c r="AB232" i="5"/>
  <c r="AA232" i="5"/>
  <c r="Z232" i="5"/>
  <c r="Y232" i="5"/>
  <c r="K232" i="5"/>
  <c r="H232" i="5"/>
  <c r="G232" i="5"/>
  <c r="F232" i="5"/>
  <c r="E232" i="5"/>
  <c r="A232" i="5"/>
  <c r="AE231" i="5"/>
  <c r="AD231" i="5"/>
  <c r="AC231" i="5"/>
  <c r="AB231" i="5"/>
  <c r="AA231" i="5"/>
  <c r="Z231" i="5"/>
  <c r="Y231" i="5"/>
  <c r="K231" i="5"/>
  <c r="H231" i="5"/>
  <c r="G231" i="5"/>
  <c r="F231" i="5"/>
  <c r="E231" i="5"/>
  <c r="A231" i="5"/>
  <c r="AE230" i="5"/>
  <c r="AD230" i="5"/>
  <c r="AC230" i="5"/>
  <c r="AB230" i="5"/>
  <c r="AA230" i="5"/>
  <c r="Z230" i="5"/>
  <c r="Y230" i="5"/>
  <c r="K230" i="5"/>
  <c r="H230" i="5"/>
  <c r="G230" i="5"/>
  <c r="F230" i="5"/>
  <c r="E230" i="5"/>
  <c r="A230" i="5"/>
  <c r="AE229" i="5"/>
  <c r="AD229" i="5"/>
  <c r="AC229" i="5"/>
  <c r="AB229" i="5"/>
  <c r="AA229" i="5"/>
  <c r="Z229" i="5"/>
  <c r="Y229" i="5"/>
  <c r="K229" i="5"/>
  <c r="H229" i="5"/>
  <c r="G229" i="5"/>
  <c r="F229" i="5"/>
  <c r="E229" i="5"/>
  <c r="A229" i="5"/>
  <c r="AE228" i="5"/>
  <c r="AD228" i="5"/>
  <c r="AC228" i="5"/>
  <c r="AB228" i="5"/>
  <c r="AA228" i="5"/>
  <c r="Z228" i="5"/>
  <c r="Y228" i="5"/>
  <c r="K228" i="5"/>
  <c r="H228" i="5"/>
  <c r="G228" i="5"/>
  <c r="F228" i="5"/>
  <c r="E228" i="5"/>
  <c r="A228" i="5"/>
  <c r="AE227" i="5"/>
  <c r="AD227" i="5"/>
  <c r="AC227" i="5"/>
  <c r="AB227" i="5"/>
  <c r="AA227" i="5"/>
  <c r="Z227" i="5"/>
  <c r="Y227" i="5"/>
  <c r="K227" i="5"/>
  <c r="H227" i="5"/>
  <c r="G227" i="5"/>
  <c r="F227" i="5"/>
  <c r="E227" i="5"/>
  <c r="A227" i="5"/>
  <c r="AE226" i="5"/>
  <c r="AD226" i="5"/>
  <c r="AC226" i="5"/>
  <c r="AB226" i="5"/>
  <c r="AA226" i="5"/>
  <c r="Z226" i="5"/>
  <c r="Y226" i="5"/>
  <c r="K226" i="5"/>
  <c r="H226" i="5"/>
  <c r="G226" i="5"/>
  <c r="F226" i="5"/>
  <c r="E226" i="5"/>
  <c r="A226" i="5"/>
  <c r="AE225" i="5"/>
  <c r="AD225" i="5"/>
  <c r="AC225" i="5"/>
  <c r="AB225" i="5"/>
  <c r="AA225" i="5"/>
  <c r="Z225" i="5"/>
  <c r="Y225" i="5"/>
  <c r="K225" i="5"/>
  <c r="H225" i="5"/>
  <c r="G225" i="5"/>
  <c r="F225" i="5"/>
  <c r="E225" i="5"/>
  <c r="A225" i="5"/>
  <c r="AE224" i="5"/>
  <c r="AD224" i="5"/>
  <c r="AC224" i="5"/>
  <c r="AB224" i="5"/>
  <c r="AA224" i="5"/>
  <c r="Z224" i="5"/>
  <c r="Y224" i="5"/>
  <c r="K224" i="5"/>
  <c r="H224" i="5"/>
  <c r="G224" i="5"/>
  <c r="F224" i="5"/>
  <c r="E224" i="5"/>
  <c r="A224" i="5"/>
  <c r="AE223" i="5"/>
  <c r="AD223" i="5"/>
  <c r="AC223" i="5"/>
  <c r="AB223" i="5"/>
  <c r="AA223" i="5"/>
  <c r="Z223" i="5"/>
  <c r="Y223" i="5"/>
  <c r="K223" i="5"/>
  <c r="H223" i="5"/>
  <c r="G223" i="5"/>
  <c r="F223" i="5"/>
  <c r="E223" i="5"/>
  <c r="A223" i="5"/>
  <c r="AE222" i="5"/>
  <c r="AD222" i="5"/>
  <c r="AC222" i="5"/>
  <c r="AB222" i="5"/>
  <c r="AA222" i="5"/>
  <c r="Z222" i="5"/>
  <c r="Y222" i="5"/>
  <c r="K222" i="5"/>
  <c r="H222" i="5"/>
  <c r="G222" i="5"/>
  <c r="F222" i="5"/>
  <c r="E222" i="5"/>
  <c r="A222" i="5"/>
  <c r="AE221" i="5"/>
  <c r="AD221" i="5"/>
  <c r="AC221" i="5"/>
  <c r="AB221" i="5"/>
  <c r="AA221" i="5"/>
  <c r="Z221" i="5"/>
  <c r="Y221" i="5"/>
  <c r="K221" i="5"/>
  <c r="H221" i="5"/>
  <c r="G221" i="5"/>
  <c r="F221" i="5"/>
  <c r="E221" i="5"/>
  <c r="A221" i="5"/>
  <c r="AE220" i="5"/>
  <c r="AD220" i="5"/>
  <c r="AC220" i="5"/>
  <c r="AB220" i="5"/>
  <c r="AA220" i="5"/>
  <c r="Z220" i="5"/>
  <c r="Y220" i="5"/>
  <c r="K220" i="5"/>
  <c r="H220" i="5"/>
  <c r="G220" i="5"/>
  <c r="F220" i="5"/>
  <c r="E220" i="5"/>
  <c r="A220" i="5"/>
  <c r="AE219" i="5"/>
  <c r="AD219" i="5"/>
  <c r="AC219" i="5"/>
  <c r="AB219" i="5"/>
  <c r="AA219" i="5"/>
  <c r="Z219" i="5"/>
  <c r="Y219" i="5"/>
  <c r="K219" i="5"/>
  <c r="H219" i="5"/>
  <c r="G219" i="5"/>
  <c r="F219" i="5"/>
  <c r="E219" i="5"/>
  <c r="A219" i="5"/>
  <c r="AE218" i="5"/>
  <c r="AD218" i="5"/>
  <c r="AC218" i="5"/>
  <c r="AB218" i="5"/>
  <c r="AA218" i="5"/>
  <c r="Z218" i="5"/>
  <c r="Y218" i="5"/>
  <c r="K218" i="5"/>
  <c r="H218" i="5"/>
  <c r="G218" i="5"/>
  <c r="F218" i="5"/>
  <c r="E218" i="5"/>
  <c r="A218" i="5"/>
  <c r="AE217" i="5"/>
  <c r="AD217" i="5"/>
  <c r="AC217" i="5"/>
  <c r="AB217" i="5"/>
  <c r="AA217" i="5"/>
  <c r="Z217" i="5"/>
  <c r="Y217" i="5"/>
  <c r="K217" i="5"/>
  <c r="H217" i="5"/>
  <c r="G217" i="5"/>
  <c r="F217" i="5"/>
  <c r="E217" i="5"/>
  <c r="A217" i="5"/>
  <c r="AE216" i="5"/>
  <c r="AD216" i="5"/>
  <c r="AC216" i="5"/>
  <c r="AB216" i="5"/>
  <c r="AA216" i="5"/>
  <c r="Z216" i="5"/>
  <c r="Y216" i="5"/>
  <c r="K216" i="5"/>
  <c r="H216" i="5"/>
  <c r="G216" i="5"/>
  <c r="F216" i="5"/>
  <c r="E216" i="5"/>
  <c r="A216" i="5"/>
  <c r="AE215" i="5"/>
  <c r="AD215" i="5"/>
  <c r="AC215" i="5"/>
  <c r="AB215" i="5"/>
  <c r="AA215" i="5"/>
  <c r="Z215" i="5"/>
  <c r="Y215" i="5"/>
  <c r="K215" i="5"/>
  <c r="H215" i="5"/>
  <c r="G215" i="5"/>
  <c r="F215" i="5"/>
  <c r="E215" i="5"/>
  <c r="A215" i="5"/>
  <c r="AE214" i="5"/>
  <c r="AD214" i="5"/>
  <c r="AC214" i="5"/>
  <c r="AB214" i="5"/>
  <c r="AA214" i="5"/>
  <c r="Z214" i="5"/>
  <c r="Y214" i="5"/>
  <c r="K214" i="5"/>
  <c r="H214" i="5"/>
  <c r="G214" i="5"/>
  <c r="F214" i="5"/>
  <c r="E214" i="5"/>
  <c r="A214" i="5"/>
  <c r="AE213" i="5"/>
  <c r="AD213" i="5"/>
  <c r="AC213" i="5"/>
  <c r="AB213" i="5"/>
  <c r="AA213" i="5"/>
  <c r="Z213" i="5"/>
  <c r="Y213" i="5"/>
  <c r="K213" i="5"/>
  <c r="H213" i="5"/>
  <c r="G213" i="5"/>
  <c r="F213" i="5"/>
  <c r="E213" i="5"/>
  <c r="A213" i="5"/>
  <c r="AE212" i="5"/>
  <c r="AD212" i="5"/>
  <c r="AC212" i="5"/>
  <c r="AB212" i="5"/>
  <c r="AA212" i="5"/>
  <c r="Z212" i="5"/>
  <c r="Y212" i="5"/>
  <c r="K212" i="5"/>
  <c r="H212" i="5"/>
  <c r="G212" i="5"/>
  <c r="F212" i="5"/>
  <c r="E212" i="5"/>
  <c r="A212" i="5"/>
  <c r="AE211" i="5"/>
  <c r="AD211" i="5"/>
  <c r="AC211" i="5"/>
  <c r="AB211" i="5"/>
  <c r="AA211" i="5"/>
  <c r="Z211" i="5"/>
  <c r="Y211" i="5"/>
  <c r="K211" i="5"/>
  <c r="H211" i="5"/>
  <c r="G211" i="5"/>
  <c r="F211" i="5"/>
  <c r="E211" i="5"/>
  <c r="A211" i="5"/>
  <c r="AE210" i="5"/>
  <c r="AD210" i="5"/>
  <c r="AC210" i="5"/>
  <c r="AB210" i="5"/>
  <c r="AA210" i="5"/>
  <c r="Z210" i="5"/>
  <c r="Y210" i="5"/>
  <c r="K210" i="5"/>
  <c r="H210" i="5"/>
  <c r="G210" i="5"/>
  <c r="F210" i="5"/>
  <c r="E210" i="5"/>
  <c r="A210" i="5"/>
  <c r="AE209" i="5"/>
  <c r="AD209" i="5"/>
  <c r="AC209" i="5"/>
  <c r="AB209" i="5"/>
  <c r="AA209" i="5"/>
  <c r="Z209" i="5"/>
  <c r="Y209" i="5"/>
  <c r="K209" i="5"/>
  <c r="H209" i="5"/>
  <c r="G209" i="5"/>
  <c r="F209" i="5"/>
  <c r="E209" i="5"/>
  <c r="A209" i="5"/>
  <c r="AE208" i="5"/>
  <c r="AD208" i="5"/>
  <c r="AC208" i="5"/>
  <c r="AB208" i="5"/>
  <c r="AA208" i="5"/>
  <c r="Z208" i="5"/>
  <c r="Y208" i="5"/>
  <c r="K208" i="5"/>
  <c r="H208" i="5"/>
  <c r="G208" i="5"/>
  <c r="F208" i="5"/>
  <c r="E208" i="5"/>
  <c r="A208" i="5"/>
  <c r="AE207" i="5"/>
  <c r="AD207" i="5"/>
  <c r="AC207" i="5"/>
  <c r="AB207" i="5"/>
  <c r="AA207" i="5"/>
  <c r="Z207" i="5"/>
  <c r="Y207" i="5"/>
  <c r="K207" i="5"/>
  <c r="H207" i="5"/>
  <c r="G207" i="5"/>
  <c r="F207" i="5"/>
  <c r="E207" i="5"/>
  <c r="A207" i="5"/>
  <c r="AE206" i="5"/>
  <c r="AD206" i="5"/>
  <c r="AC206" i="5"/>
  <c r="AB206" i="5"/>
  <c r="AA206" i="5"/>
  <c r="Z206" i="5"/>
  <c r="Y206" i="5"/>
  <c r="K206" i="5"/>
  <c r="H206" i="5"/>
  <c r="G206" i="5"/>
  <c r="F206" i="5"/>
  <c r="E206" i="5"/>
  <c r="A206" i="5"/>
  <c r="AE205" i="5"/>
  <c r="AD205" i="5"/>
  <c r="AC205" i="5"/>
  <c r="AB205" i="5"/>
  <c r="AA205" i="5"/>
  <c r="Z205" i="5"/>
  <c r="Y205" i="5"/>
  <c r="K205" i="5"/>
  <c r="H205" i="5"/>
  <c r="G205" i="5"/>
  <c r="F205" i="5"/>
  <c r="E205" i="5"/>
  <c r="A205" i="5"/>
  <c r="AE204" i="5"/>
  <c r="AD204" i="5"/>
  <c r="AC204" i="5"/>
  <c r="AB204" i="5"/>
  <c r="AA204" i="5"/>
  <c r="Z204" i="5"/>
  <c r="Y204" i="5"/>
  <c r="K204" i="5"/>
  <c r="H204" i="5"/>
  <c r="G204" i="5"/>
  <c r="F204" i="5"/>
  <c r="E204" i="5"/>
  <c r="A204" i="5"/>
  <c r="AE203" i="5"/>
  <c r="AD203" i="5"/>
  <c r="AC203" i="5"/>
  <c r="AB203" i="5"/>
  <c r="AA203" i="5"/>
  <c r="Z203" i="5"/>
  <c r="Y203" i="5"/>
  <c r="K203" i="5"/>
  <c r="H203" i="5"/>
  <c r="G203" i="5"/>
  <c r="F203" i="5"/>
  <c r="E203" i="5"/>
  <c r="A203" i="5"/>
  <c r="AE202" i="5"/>
  <c r="AD202" i="5"/>
  <c r="AC202" i="5"/>
  <c r="AB202" i="5"/>
  <c r="AA202" i="5"/>
  <c r="Z202" i="5"/>
  <c r="Y202" i="5"/>
  <c r="K202" i="5"/>
  <c r="H202" i="5"/>
  <c r="G202" i="5"/>
  <c r="F202" i="5"/>
  <c r="E202" i="5"/>
  <c r="A202" i="5"/>
  <c r="AE201" i="5"/>
  <c r="AD201" i="5"/>
  <c r="AC201" i="5"/>
  <c r="AB201" i="5"/>
  <c r="AA201" i="5"/>
  <c r="Z201" i="5"/>
  <c r="Y201" i="5"/>
  <c r="K201" i="5"/>
  <c r="H201" i="5"/>
  <c r="G201" i="5"/>
  <c r="F201" i="5"/>
  <c r="E201" i="5"/>
  <c r="A201" i="5"/>
  <c r="AE200" i="5"/>
  <c r="AD200" i="5"/>
  <c r="AC200" i="5"/>
  <c r="AB200" i="5"/>
  <c r="AA200" i="5"/>
  <c r="Z200" i="5"/>
  <c r="Y200" i="5"/>
  <c r="K200" i="5"/>
  <c r="H200" i="5"/>
  <c r="G200" i="5"/>
  <c r="F200" i="5"/>
  <c r="E200" i="5"/>
  <c r="A200" i="5"/>
  <c r="AE199" i="5"/>
  <c r="AD199" i="5"/>
  <c r="AC199" i="5"/>
  <c r="AB199" i="5"/>
  <c r="AA199" i="5"/>
  <c r="Z199" i="5"/>
  <c r="Y199" i="5"/>
  <c r="K199" i="5"/>
  <c r="H199" i="5"/>
  <c r="G199" i="5"/>
  <c r="F199" i="5"/>
  <c r="E199" i="5"/>
  <c r="A199" i="5"/>
  <c r="AE198" i="5"/>
  <c r="AD198" i="5"/>
  <c r="AC198" i="5"/>
  <c r="AB198" i="5"/>
  <c r="AA198" i="5"/>
  <c r="Z198" i="5"/>
  <c r="Y198" i="5"/>
  <c r="K198" i="5"/>
  <c r="H198" i="5"/>
  <c r="G198" i="5"/>
  <c r="F198" i="5"/>
  <c r="E198" i="5"/>
  <c r="A198" i="5"/>
  <c r="AE197" i="5"/>
  <c r="AD197" i="5"/>
  <c r="AC197" i="5"/>
  <c r="AB197" i="5"/>
  <c r="AA197" i="5"/>
  <c r="Z197" i="5"/>
  <c r="Y197" i="5"/>
  <c r="K197" i="5"/>
  <c r="H197" i="5"/>
  <c r="G197" i="5"/>
  <c r="F197" i="5"/>
  <c r="E197" i="5"/>
  <c r="A197" i="5"/>
  <c r="AE196" i="5"/>
  <c r="AD196" i="5"/>
  <c r="AC196" i="5"/>
  <c r="AB196" i="5"/>
  <c r="AA196" i="5"/>
  <c r="Z196" i="5"/>
  <c r="Y196" i="5"/>
  <c r="K196" i="5"/>
  <c r="H196" i="5"/>
  <c r="G196" i="5"/>
  <c r="F196" i="5"/>
  <c r="E196" i="5"/>
  <c r="A196" i="5"/>
  <c r="AE195" i="5"/>
  <c r="AD195" i="5"/>
  <c r="AC195" i="5"/>
  <c r="AB195" i="5"/>
  <c r="AA195" i="5"/>
  <c r="Z195" i="5"/>
  <c r="Y195" i="5"/>
  <c r="K195" i="5"/>
  <c r="H195" i="5"/>
  <c r="G195" i="5"/>
  <c r="F195" i="5"/>
  <c r="E195" i="5"/>
  <c r="A195" i="5"/>
  <c r="AE194" i="5"/>
  <c r="AD194" i="5"/>
  <c r="AC194" i="5"/>
  <c r="AB194" i="5"/>
  <c r="AA194" i="5"/>
  <c r="Z194" i="5"/>
  <c r="Y194" i="5"/>
  <c r="K194" i="5"/>
  <c r="H194" i="5"/>
  <c r="G194" i="5"/>
  <c r="F194" i="5"/>
  <c r="E194" i="5"/>
  <c r="A194" i="5"/>
  <c r="AE193" i="5"/>
  <c r="AD193" i="5"/>
  <c r="AC193" i="5"/>
  <c r="AB193" i="5"/>
  <c r="AA193" i="5"/>
  <c r="Z193" i="5"/>
  <c r="Y193" i="5"/>
  <c r="K193" i="5"/>
  <c r="H193" i="5"/>
  <c r="G193" i="5"/>
  <c r="F193" i="5"/>
  <c r="E193" i="5"/>
  <c r="A193" i="5"/>
  <c r="AE192" i="5"/>
  <c r="AD192" i="5"/>
  <c r="AC192" i="5"/>
  <c r="AB192" i="5"/>
  <c r="AA192" i="5"/>
  <c r="Z192" i="5"/>
  <c r="Y192" i="5"/>
  <c r="K192" i="5"/>
  <c r="H192" i="5"/>
  <c r="G192" i="5"/>
  <c r="F192" i="5"/>
  <c r="E192" i="5"/>
  <c r="A192" i="5"/>
  <c r="AE191" i="5"/>
  <c r="AD191" i="5"/>
  <c r="AC191" i="5"/>
  <c r="AB191" i="5"/>
  <c r="AA191" i="5"/>
  <c r="Z191" i="5"/>
  <c r="Y191" i="5"/>
  <c r="K191" i="5"/>
  <c r="H191" i="5"/>
  <c r="G191" i="5"/>
  <c r="F191" i="5"/>
  <c r="E191" i="5"/>
  <c r="A191" i="5"/>
  <c r="AE190" i="5"/>
  <c r="AD190" i="5"/>
  <c r="AC190" i="5"/>
  <c r="AB190" i="5"/>
  <c r="AA190" i="5"/>
  <c r="Z190" i="5"/>
  <c r="Y190" i="5"/>
  <c r="K190" i="5"/>
  <c r="H190" i="5"/>
  <c r="G190" i="5"/>
  <c r="F190" i="5"/>
  <c r="E190" i="5"/>
  <c r="A190" i="5"/>
  <c r="AE189" i="5"/>
  <c r="AD189" i="5"/>
  <c r="AC189" i="5"/>
  <c r="AB189" i="5"/>
  <c r="AA189" i="5"/>
  <c r="Z189" i="5"/>
  <c r="Y189" i="5"/>
  <c r="K189" i="5"/>
  <c r="H189" i="5"/>
  <c r="G189" i="5"/>
  <c r="F189" i="5"/>
  <c r="E189" i="5"/>
  <c r="A189" i="5"/>
  <c r="AE188" i="5"/>
  <c r="AD188" i="5"/>
  <c r="AC188" i="5"/>
  <c r="AB188" i="5"/>
  <c r="AA188" i="5"/>
  <c r="Z188" i="5"/>
  <c r="Y188" i="5"/>
  <c r="K188" i="5"/>
  <c r="H188" i="5"/>
  <c r="G188" i="5"/>
  <c r="F188" i="5"/>
  <c r="E188" i="5"/>
  <c r="A188" i="5"/>
  <c r="AE187" i="5"/>
  <c r="AD187" i="5"/>
  <c r="AC187" i="5"/>
  <c r="AB187" i="5"/>
  <c r="AA187" i="5"/>
  <c r="Z187" i="5"/>
  <c r="Y187" i="5"/>
  <c r="K187" i="5"/>
  <c r="H187" i="5"/>
  <c r="G187" i="5"/>
  <c r="F187" i="5"/>
  <c r="E187" i="5"/>
  <c r="A187" i="5"/>
  <c r="AE186" i="5"/>
  <c r="AD186" i="5"/>
  <c r="AC186" i="5"/>
  <c r="AB186" i="5"/>
  <c r="AA186" i="5"/>
  <c r="Z186" i="5"/>
  <c r="Y186" i="5"/>
  <c r="K186" i="5"/>
  <c r="H186" i="5"/>
  <c r="G186" i="5"/>
  <c r="F186" i="5"/>
  <c r="E186" i="5"/>
  <c r="A186" i="5"/>
  <c r="AE185" i="5"/>
  <c r="AD185" i="5"/>
  <c r="AC185" i="5"/>
  <c r="AB185" i="5"/>
  <c r="AA185" i="5"/>
  <c r="Z185" i="5"/>
  <c r="Y185" i="5"/>
  <c r="K185" i="5"/>
  <c r="H185" i="5"/>
  <c r="G185" i="5"/>
  <c r="F185" i="5"/>
  <c r="E185" i="5"/>
  <c r="A185" i="5"/>
  <c r="AE184" i="5"/>
  <c r="AD184" i="5"/>
  <c r="AC184" i="5"/>
  <c r="AB184" i="5"/>
  <c r="AA184" i="5"/>
  <c r="Z184" i="5"/>
  <c r="Y184" i="5"/>
  <c r="K184" i="5"/>
  <c r="H184" i="5"/>
  <c r="G184" i="5"/>
  <c r="F184" i="5"/>
  <c r="E184" i="5"/>
  <c r="A184" i="5"/>
  <c r="AE183" i="5"/>
  <c r="AD183" i="5"/>
  <c r="AC183" i="5"/>
  <c r="AB183" i="5"/>
  <c r="AA183" i="5"/>
  <c r="Z183" i="5"/>
  <c r="Y183" i="5"/>
  <c r="K183" i="5"/>
  <c r="H183" i="5"/>
  <c r="G183" i="5"/>
  <c r="F183" i="5"/>
  <c r="E183" i="5"/>
  <c r="A183" i="5"/>
  <c r="AE182" i="5"/>
  <c r="AD182" i="5"/>
  <c r="AC182" i="5"/>
  <c r="AB182" i="5"/>
  <c r="AA182" i="5"/>
  <c r="Z182" i="5"/>
  <c r="Y182" i="5"/>
  <c r="K182" i="5"/>
  <c r="H182" i="5"/>
  <c r="G182" i="5"/>
  <c r="F182" i="5"/>
  <c r="E182" i="5"/>
  <c r="A182" i="5"/>
  <c r="AE181" i="5"/>
  <c r="AD181" i="5"/>
  <c r="AC181" i="5"/>
  <c r="AB181" i="5"/>
  <c r="AA181" i="5"/>
  <c r="Z181" i="5"/>
  <c r="Y181" i="5"/>
  <c r="K181" i="5"/>
  <c r="H181" i="5"/>
  <c r="G181" i="5"/>
  <c r="F181" i="5"/>
  <c r="E181" i="5"/>
  <c r="A181" i="5"/>
  <c r="AE180" i="5"/>
  <c r="AD180" i="5"/>
  <c r="AC180" i="5"/>
  <c r="AB180" i="5"/>
  <c r="AA180" i="5"/>
  <c r="Z180" i="5"/>
  <c r="Y180" i="5"/>
  <c r="K180" i="5"/>
  <c r="H180" i="5"/>
  <c r="G180" i="5"/>
  <c r="F180" i="5"/>
  <c r="E180" i="5"/>
  <c r="A180" i="5"/>
  <c r="AE179" i="5"/>
  <c r="AD179" i="5"/>
  <c r="AC179" i="5"/>
  <c r="AB179" i="5"/>
  <c r="AA179" i="5"/>
  <c r="Z179" i="5"/>
  <c r="Y179" i="5"/>
  <c r="K179" i="5"/>
  <c r="H179" i="5"/>
  <c r="G179" i="5"/>
  <c r="F179" i="5"/>
  <c r="E179" i="5"/>
  <c r="A179" i="5"/>
  <c r="AE178" i="5"/>
  <c r="AD178" i="5"/>
  <c r="AC178" i="5"/>
  <c r="AB178" i="5"/>
  <c r="AA178" i="5"/>
  <c r="Z178" i="5"/>
  <c r="Y178" i="5"/>
  <c r="K178" i="5"/>
  <c r="H178" i="5"/>
  <c r="G178" i="5"/>
  <c r="F178" i="5"/>
  <c r="E178" i="5"/>
  <c r="A178" i="5"/>
  <c r="AE177" i="5"/>
  <c r="AD177" i="5"/>
  <c r="AC177" i="5"/>
  <c r="AB177" i="5"/>
  <c r="AA177" i="5"/>
  <c r="Z177" i="5"/>
  <c r="Y177" i="5"/>
  <c r="K177" i="5"/>
  <c r="H177" i="5"/>
  <c r="G177" i="5"/>
  <c r="F177" i="5"/>
  <c r="E177" i="5"/>
  <c r="A177" i="5"/>
  <c r="AE176" i="5"/>
  <c r="AD176" i="5"/>
  <c r="AC176" i="5"/>
  <c r="AB176" i="5"/>
  <c r="AA176" i="5"/>
  <c r="Z176" i="5"/>
  <c r="Y176" i="5"/>
  <c r="K176" i="5"/>
  <c r="H176" i="5"/>
  <c r="G176" i="5"/>
  <c r="F176" i="5"/>
  <c r="E176" i="5"/>
  <c r="A176" i="5"/>
  <c r="AE175" i="5"/>
  <c r="AD175" i="5"/>
  <c r="AC175" i="5"/>
  <c r="AB175" i="5"/>
  <c r="AA175" i="5"/>
  <c r="Z175" i="5"/>
  <c r="Y175" i="5"/>
  <c r="K175" i="5"/>
  <c r="H175" i="5"/>
  <c r="G175" i="5"/>
  <c r="F175" i="5"/>
  <c r="E175" i="5"/>
  <c r="A175" i="5"/>
  <c r="AE174" i="5"/>
  <c r="AD174" i="5"/>
  <c r="AC174" i="5"/>
  <c r="AB174" i="5"/>
  <c r="AA174" i="5"/>
  <c r="Z174" i="5"/>
  <c r="Y174" i="5"/>
  <c r="K174" i="5"/>
  <c r="H174" i="5"/>
  <c r="G174" i="5"/>
  <c r="F174" i="5"/>
  <c r="E174" i="5"/>
  <c r="A174" i="5"/>
  <c r="AE173" i="5"/>
  <c r="AD173" i="5"/>
  <c r="AC173" i="5"/>
  <c r="AB173" i="5"/>
  <c r="AA173" i="5"/>
  <c r="Z173" i="5"/>
  <c r="Y173" i="5"/>
  <c r="K173" i="5"/>
  <c r="H173" i="5"/>
  <c r="G173" i="5"/>
  <c r="F173" i="5"/>
  <c r="E173" i="5"/>
  <c r="A173" i="5"/>
  <c r="AE172" i="5"/>
  <c r="AD172" i="5"/>
  <c r="AC172" i="5"/>
  <c r="AB172" i="5"/>
  <c r="AA172" i="5"/>
  <c r="Z172" i="5"/>
  <c r="Y172" i="5"/>
  <c r="K172" i="5"/>
  <c r="H172" i="5"/>
  <c r="G172" i="5"/>
  <c r="F172" i="5"/>
  <c r="E172" i="5"/>
  <c r="A172" i="5"/>
  <c r="AE171" i="5"/>
  <c r="AD171" i="5"/>
  <c r="AC171" i="5"/>
  <c r="AB171" i="5"/>
  <c r="AA171" i="5"/>
  <c r="Z171" i="5"/>
  <c r="Y171" i="5"/>
  <c r="K171" i="5"/>
  <c r="H171" i="5"/>
  <c r="G171" i="5"/>
  <c r="F171" i="5"/>
  <c r="E171" i="5"/>
  <c r="A171" i="5"/>
  <c r="AE170" i="5"/>
  <c r="AD170" i="5"/>
  <c r="AC170" i="5"/>
  <c r="AB170" i="5"/>
  <c r="AA170" i="5"/>
  <c r="Z170" i="5"/>
  <c r="Y170" i="5"/>
  <c r="K170" i="5"/>
  <c r="H170" i="5"/>
  <c r="G170" i="5"/>
  <c r="F170" i="5"/>
  <c r="E170" i="5"/>
  <c r="A170" i="5"/>
  <c r="AE169" i="5"/>
  <c r="AD169" i="5"/>
  <c r="AC169" i="5"/>
  <c r="AB169" i="5"/>
  <c r="AA169" i="5"/>
  <c r="Z169" i="5"/>
  <c r="Y169" i="5"/>
  <c r="K169" i="5"/>
  <c r="H169" i="5"/>
  <c r="G169" i="5"/>
  <c r="F169" i="5"/>
  <c r="E169" i="5"/>
  <c r="A169" i="5"/>
  <c r="AE168" i="5"/>
  <c r="AD168" i="5"/>
  <c r="AC168" i="5"/>
  <c r="AB168" i="5"/>
  <c r="AA168" i="5"/>
  <c r="Z168" i="5"/>
  <c r="Y168" i="5"/>
  <c r="K168" i="5"/>
  <c r="H168" i="5"/>
  <c r="G168" i="5"/>
  <c r="F168" i="5"/>
  <c r="E168" i="5"/>
  <c r="A168" i="5"/>
  <c r="AE167" i="5"/>
  <c r="AD167" i="5"/>
  <c r="AC167" i="5"/>
  <c r="AB167" i="5"/>
  <c r="AA167" i="5"/>
  <c r="Z167" i="5"/>
  <c r="Y167" i="5"/>
  <c r="K167" i="5"/>
  <c r="H167" i="5"/>
  <c r="G167" i="5"/>
  <c r="F167" i="5"/>
  <c r="E167" i="5"/>
  <c r="A167" i="5"/>
  <c r="AE166" i="5"/>
  <c r="AD166" i="5"/>
  <c r="AC166" i="5"/>
  <c r="AB166" i="5"/>
  <c r="AA166" i="5"/>
  <c r="Z166" i="5"/>
  <c r="Y166" i="5"/>
  <c r="K166" i="5"/>
  <c r="H166" i="5"/>
  <c r="G166" i="5"/>
  <c r="F166" i="5"/>
  <c r="E166" i="5"/>
  <c r="A166" i="5"/>
  <c r="AE165" i="5"/>
  <c r="AD165" i="5"/>
  <c r="AC165" i="5"/>
  <c r="AB165" i="5"/>
  <c r="AA165" i="5"/>
  <c r="Z165" i="5"/>
  <c r="Y165" i="5"/>
  <c r="K165" i="5"/>
  <c r="H165" i="5"/>
  <c r="G165" i="5"/>
  <c r="F165" i="5"/>
  <c r="E165" i="5"/>
  <c r="A165" i="5"/>
  <c r="AE164" i="5"/>
  <c r="AD164" i="5"/>
  <c r="AC164" i="5"/>
  <c r="AB164" i="5"/>
  <c r="AA164" i="5"/>
  <c r="Z164" i="5"/>
  <c r="Y164" i="5"/>
  <c r="K164" i="5"/>
  <c r="H164" i="5"/>
  <c r="G164" i="5"/>
  <c r="F164" i="5"/>
  <c r="E164" i="5"/>
  <c r="A164" i="5"/>
  <c r="AE163" i="5"/>
  <c r="AD163" i="5"/>
  <c r="AC163" i="5"/>
  <c r="AB163" i="5"/>
  <c r="AA163" i="5"/>
  <c r="Z163" i="5"/>
  <c r="Y163" i="5"/>
  <c r="K163" i="5"/>
  <c r="H163" i="5"/>
  <c r="G163" i="5"/>
  <c r="F163" i="5"/>
  <c r="E163" i="5"/>
  <c r="A163" i="5"/>
  <c r="AE162" i="5"/>
  <c r="AD162" i="5"/>
  <c r="AC162" i="5"/>
  <c r="AB162" i="5"/>
  <c r="AA162" i="5"/>
  <c r="Z162" i="5"/>
  <c r="Y162" i="5"/>
  <c r="K162" i="5"/>
  <c r="H162" i="5"/>
  <c r="G162" i="5"/>
  <c r="F162" i="5"/>
  <c r="E162" i="5"/>
  <c r="A162" i="5"/>
  <c r="AE161" i="5"/>
  <c r="AD161" i="5"/>
  <c r="AC161" i="5"/>
  <c r="AB161" i="5"/>
  <c r="AA161" i="5"/>
  <c r="Z161" i="5"/>
  <c r="Y161" i="5"/>
  <c r="K161" i="5"/>
  <c r="H161" i="5"/>
  <c r="G161" i="5"/>
  <c r="F161" i="5"/>
  <c r="E161" i="5"/>
  <c r="A161" i="5"/>
  <c r="AE160" i="5"/>
  <c r="AD160" i="5"/>
  <c r="AC160" i="5"/>
  <c r="AB160" i="5"/>
  <c r="AA160" i="5"/>
  <c r="Z160" i="5"/>
  <c r="Y160" i="5"/>
  <c r="K160" i="5"/>
  <c r="H160" i="5"/>
  <c r="G160" i="5"/>
  <c r="F160" i="5"/>
  <c r="E160" i="5"/>
  <c r="A160" i="5"/>
  <c r="AE159" i="5"/>
  <c r="AD159" i="5"/>
  <c r="AC159" i="5"/>
  <c r="AB159" i="5"/>
  <c r="AA159" i="5"/>
  <c r="Z159" i="5"/>
  <c r="Y159" i="5"/>
  <c r="K159" i="5"/>
  <c r="H159" i="5"/>
  <c r="G159" i="5"/>
  <c r="F159" i="5"/>
  <c r="E159" i="5"/>
  <c r="A159" i="5"/>
  <c r="AE158" i="5"/>
  <c r="AD158" i="5"/>
  <c r="AC158" i="5"/>
  <c r="AB158" i="5"/>
  <c r="AA158" i="5"/>
  <c r="Z158" i="5"/>
  <c r="Y158" i="5"/>
  <c r="K158" i="5"/>
  <c r="H158" i="5"/>
  <c r="G158" i="5"/>
  <c r="F158" i="5"/>
  <c r="E158" i="5"/>
  <c r="A158" i="5"/>
  <c r="AE157" i="5"/>
  <c r="AD157" i="5"/>
  <c r="AC157" i="5"/>
  <c r="AB157" i="5"/>
  <c r="AA157" i="5"/>
  <c r="Z157" i="5"/>
  <c r="Y157" i="5"/>
  <c r="K157" i="5"/>
  <c r="H157" i="5"/>
  <c r="G157" i="5"/>
  <c r="F157" i="5"/>
  <c r="E157" i="5"/>
  <c r="A157" i="5"/>
  <c r="AE156" i="5"/>
  <c r="AD156" i="5"/>
  <c r="AC156" i="5"/>
  <c r="AB156" i="5"/>
  <c r="AA156" i="5"/>
  <c r="Z156" i="5"/>
  <c r="Y156" i="5"/>
  <c r="K156" i="5"/>
  <c r="H156" i="5"/>
  <c r="G156" i="5"/>
  <c r="F156" i="5"/>
  <c r="E156" i="5"/>
  <c r="A156" i="5"/>
  <c r="AE155" i="5"/>
  <c r="AD155" i="5"/>
  <c r="AC155" i="5"/>
  <c r="AB155" i="5"/>
  <c r="AA155" i="5"/>
  <c r="Z155" i="5"/>
  <c r="Y155" i="5"/>
  <c r="K155" i="5"/>
  <c r="H155" i="5"/>
  <c r="G155" i="5"/>
  <c r="F155" i="5"/>
  <c r="E155" i="5"/>
  <c r="A155" i="5"/>
  <c r="AE154" i="5"/>
  <c r="AD154" i="5"/>
  <c r="AC154" i="5"/>
  <c r="AB154" i="5"/>
  <c r="AA154" i="5"/>
  <c r="Z154" i="5"/>
  <c r="Y154" i="5"/>
  <c r="K154" i="5"/>
  <c r="H154" i="5"/>
  <c r="G154" i="5"/>
  <c r="F154" i="5"/>
  <c r="E154" i="5"/>
  <c r="A154" i="5"/>
  <c r="AE153" i="5"/>
  <c r="AD153" i="5"/>
  <c r="AC153" i="5"/>
  <c r="AB153" i="5"/>
  <c r="AA153" i="5"/>
  <c r="Z153" i="5"/>
  <c r="Y153" i="5"/>
  <c r="K153" i="5"/>
  <c r="H153" i="5"/>
  <c r="G153" i="5"/>
  <c r="F153" i="5"/>
  <c r="E153" i="5"/>
  <c r="A153" i="5"/>
  <c r="AE152" i="5"/>
  <c r="AD152" i="5"/>
  <c r="AC152" i="5"/>
  <c r="AB152" i="5"/>
  <c r="AA152" i="5"/>
  <c r="Z152" i="5"/>
  <c r="Y152" i="5"/>
  <c r="K152" i="5"/>
  <c r="H152" i="5"/>
  <c r="G152" i="5"/>
  <c r="F152" i="5"/>
  <c r="E152" i="5"/>
  <c r="A152" i="5"/>
  <c r="AE151" i="5"/>
  <c r="AD151" i="5"/>
  <c r="AC151" i="5"/>
  <c r="AB151" i="5"/>
  <c r="AA151" i="5"/>
  <c r="Z151" i="5"/>
  <c r="Y151" i="5"/>
  <c r="K151" i="5"/>
  <c r="H151" i="5"/>
  <c r="G151" i="5"/>
  <c r="F151" i="5"/>
  <c r="E151" i="5"/>
  <c r="A151" i="5"/>
  <c r="AE150" i="5"/>
  <c r="AD150" i="5"/>
  <c r="AC150" i="5"/>
  <c r="AB150" i="5"/>
  <c r="AA150" i="5"/>
  <c r="Z150" i="5"/>
  <c r="Y150" i="5"/>
  <c r="K150" i="5"/>
  <c r="H150" i="5"/>
  <c r="G150" i="5"/>
  <c r="F150" i="5"/>
  <c r="E150" i="5"/>
  <c r="A150" i="5"/>
  <c r="AE149" i="5"/>
  <c r="AD149" i="5"/>
  <c r="AC149" i="5"/>
  <c r="AB149" i="5"/>
  <c r="AA149" i="5"/>
  <c r="Z149" i="5"/>
  <c r="Y149" i="5"/>
  <c r="K149" i="5"/>
  <c r="H149" i="5"/>
  <c r="G149" i="5"/>
  <c r="F149" i="5"/>
  <c r="E149" i="5"/>
  <c r="A149" i="5"/>
  <c r="AE148" i="5"/>
  <c r="AD148" i="5"/>
  <c r="AC148" i="5"/>
  <c r="AB148" i="5"/>
  <c r="AA148" i="5"/>
  <c r="Z148" i="5"/>
  <c r="Y148" i="5"/>
  <c r="K148" i="5"/>
  <c r="H148" i="5"/>
  <c r="G148" i="5"/>
  <c r="F148" i="5"/>
  <c r="E148" i="5"/>
  <c r="A148" i="5"/>
  <c r="AE147" i="5"/>
  <c r="AD147" i="5"/>
  <c r="AC147" i="5"/>
  <c r="AB147" i="5"/>
  <c r="AA147" i="5"/>
  <c r="Z147" i="5"/>
  <c r="Y147" i="5"/>
  <c r="K147" i="5"/>
  <c r="H147" i="5"/>
  <c r="G147" i="5"/>
  <c r="F147" i="5"/>
  <c r="E147" i="5"/>
  <c r="A147" i="5"/>
  <c r="AE146" i="5"/>
  <c r="AD146" i="5"/>
  <c r="AC146" i="5"/>
  <c r="AB146" i="5"/>
  <c r="AA146" i="5"/>
  <c r="Z146" i="5"/>
  <c r="Y146" i="5"/>
  <c r="K146" i="5"/>
  <c r="H146" i="5"/>
  <c r="G146" i="5"/>
  <c r="F146" i="5"/>
  <c r="E146" i="5"/>
  <c r="A146" i="5"/>
  <c r="AE145" i="5"/>
  <c r="AD145" i="5"/>
  <c r="AC145" i="5"/>
  <c r="AB145" i="5"/>
  <c r="AA145" i="5"/>
  <c r="Z145" i="5"/>
  <c r="Y145" i="5"/>
  <c r="K145" i="5"/>
  <c r="H145" i="5"/>
  <c r="G145" i="5"/>
  <c r="F145" i="5"/>
  <c r="E145" i="5"/>
  <c r="A145" i="5"/>
  <c r="AE144" i="5"/>
  <c r="AD144" i="5"/>
  <c r="AC144" i="5"/>
  <c r="AB144" i="5"/>
  <c r="AA144" i="5"/>
  <c r="Z144" i="5"/>
  <c r="Y144" i="5"/>
  <c r="K144" i="5"/>
  <c r="H144" i="5"/>
  <c r="G144" i="5"/>
  <c r="F144" i="5"/>
  <c r="E144" i="5"/>
  <c r="A144" i="5"/>
  <c r="AE143" i="5"/>
  <c r="AD143" i="5"/>
  <c r="AC143" i="5"/>
  <c r="AB143" i="5"/>
  <c r="AA143" i="5"/>
  <c r="Z143" i="5"/>
  <c r="Y143" i="5"/>
  <c r="K143" i="5"/>
  <c r="H143" i="5"/>
  <c r="G143" i="5"/>
  <c r="F143" i="5"/>
  <c r="E143" i="5"/>
  <c r="A143" i="5"/>
  <c r="AE142" i="5"/>
  <c r="AD142" i="5"/>
  <c r="AC142" i="5"/>
  <c r="AB142" i="5"/>
  <c r="AA142" i="5"/>
  <c r="Z142" i="5"/>
  <c r="Y142" i="5"/>
  <c r="K142" i="5"/>
  <c r="H142" i="5"/>
  <c r="G142" i="5"/>
  <c r="F142" i="5"/>
  <c r="E142" i="5"/>
  <c r="A142" i="5"/>
  <c r="AE141" i="5"/>
  <c r="AD141" i="5"/>
  <c r="AC141" i="5"/>
  <c r="AB141" i="5"/>
  <c r="AA141" i="5"/>
  <c r="Z141" i="5"/>
  <c r="Y141" i="5"/>
  <c r="K141" i="5"/>
  <c r="H141" i="5"/>
  <c r="G141" i="5"/>
  <c r="F141" i="5"/>
  <c r="E141" i="5"/>
  <c r="A141" i="5"/>
  <c r="AE140" i="5"/>
  <c r="AD140" i="5"/>
  <c r="AC140" i="5"/>
  <c r="AB140" i="5"/>
  <c r="AA140" i="5"/>
  <c r="Z140" i="5"/>
  <c r="Y140" i="5"/>
  <c r="K140" i="5"/>
  <c r="H140" i="5"/>
  <c r="G140" i="5"/>
  <c r="F140" i="5"/>
  <c r="E140" i="5"/>
  <c r="A140" i="5"/>
  <c r="AE139" i="5"/>
  <c r="AD139" i="5"/>
  <c r="AC139" i="5"/>
  <c r="AB139" i="5"/>
  <c r="AA139" i="5"/>
  <c r="Z139" i="5"/>
  <c r="Y139" i="5"/>
  <c r="K139" i="5"/>
  <c r="H139" i="5"/>
  <c r="G139" i="5"/>
  <c r="F139" i="5"/>
  <c r="E139" i="5"/>
  <c r="A139" i="5"/>
  <c r="AE138" i="5"/>
  <c r="AD138" i="5"/>
  <c r="AC138" i="5"/>
  <c r="AB138" i="5"/>
  <c r="AA138" i="5"/>
  <c r="Z138" i="5"/>
  <c r="Y138" i="5"/>
  <c r="K138" i="5"/>
  <c r="H138" i="5"/>
  <c r="G138" i="5"/>
  <c r="F138" i="5"/>
  <c r="E138" i="5"/>
  <c r="A138" i="5"/>
  <c r="AE137" i="5"/>
  <c r="AD137" i="5"/>
  <c r="AC137" i="5"/>
  <c r="AB137" i="5"/>
  <c r="AA137" i="5"/>
  <c r="Z137" i="5"/>
  <c r="Y137" i="5"/>
  <c r="K137" i="5"/>
  <c r="H137" i="5"/>
  <c r="G137" i="5"/>
  <c r="F137" i="5"/>
  <c r="E137" i="5"/>
  <c r="A137" i="5"/>
  <c r="AE136" i="5"/>
  <c r="AD136" i="5"/>
  <c r="AC136" i="5"/>
  <c r="AB136" i="5"/>
  <c r="AA136" i="5"/>
  <c r="Z136" i="5"/>
  <c r="Y136" i="5"/>
  <c r="K136" i="5"/>
  <c r="H136" i="5"/>
  <c r="G136" i="5"/>
  <c r="F136" i="5"/>
  <c r="E136" i="5"/>
  <c r="A136" i="5"/>
  <c r="AE135" i="5"/>
  <c r="AD135" i="5"/>
  <c r="AC135" i="5"/>
  <c r="AB135" i="5"/>
  <c r="AA135" i="5"/>
  <c r="Z135" i="5"/>
  <c r="Y135" i="5"/>
  <c r="K135" i="5"/>
  <c r="H135" i="5"/>
  <c r="G135" i="5"/>
  <c r="F135" i="5"/>
  <c r="E135" i="5"/>
  <c r="A135" i="5"/>
  <c r="AE134" i="5"/>
  <c r="AD134" i="5"/>
  <c r="AC134" i="5"/>
  <c r="AB134" i="5"/>
  <c r="AA134" i="5"/>
  <c r="Z134" i="5"/>
  <c r="Y134" i="5"/>
  <c r="K134" i="5"/>
  <c r="H134" i="5"/>
  <c r="G134" i="5"/>
  <c r="F134" i="5"/>
  <c r="E134" i="5"/>
  <c r="A134" i="5"/>
  <c r="AE133" i="5"/>
  <c r="AD133" i="5"/>
  <c r="AC133" i="5"/>
  <c r="AB133" i="5"/>
  <c r="AA133" i="5"/>
  <c r="Z133" i="5"/>
  <c r="Y133" i="5"/>
  <c r="K133" i="5"/>
  <c r="H133" i="5"/>
  <c r="G133" i="5"/>
  <c r="F133" i="5"/>
  <c r="E133" i="5"/>
  <c r="A133" i="5"/>
  <c r="AE132" i="5"/>
  <c r="AD132" i="5"/>
  <c r="AC132" i="5"/>
  <c r="AB132" i="5"/>
  <c r="AA132" i="5"/>
  <c r="Z132" i="5"/>
  <c r="Y132" i="5"/>
  <c r="K132" i="5"/>
  <c r="H132" i="5"/>
  <c r="G132" i="5"/>
  <c r="F132" i="5"/>
  <c r="E132" i="5"/>
  <c r="A132" i="5"/>
  <c r="AE131" i="5"/>
  <c r="AD131" i="5"/>
  <c r="AC131" i="5"/>
  <c r="AB131" i="5"/>
  <c r="AA131" i="5"/>
  <c r="Z131" i="5"/>
  <c r="Y131" i="5"/>
  <c r="K131" i="5"/>
  <c r="H131" i="5"/>
  <c r="G131" i="5"/>
  <c r="F131" i="5"/>
  <c r="E131" i="5"/>
  <c r="A131" i="5"/>
  <c r="AE130" i="5"/>
  <c r="AD130" i="5"/>
  <c r="AC130" i="5"/>
  <c r="AB130" i="5"/>
  <c r="AA130" i="5"/>
  <c r="Z130" i="5"/>
  <c r="Y130" i="5"/>
  <c r="K130" i="5"/>
  <c r="H130" i="5"/>
  <c r="G130" i="5"/>
  <c r="F130" i="5"/>
  <c r="E130" i="5"/>
  <c r="A130" i="5"/>
  <c r="AE129" i="5"/>
  <c r="AD129" i="5"/>
  <c r="AC129" i="5"/>
  <c r="AB129" i="5"/>
  <c r="AA129" i="5"/>
  <c r="Z129" i="5"/>
  <c r="Y129" i="5"/>
  <c r="K129" i="5"/>
  <c r="H129" i="5"/>
  <c r="G129" i="5"/>
  <c r="F129" i="5"/>
  <c r="E129" i="5"/>
  <c r="A129" i="5"/>
  <c r="AE128" i="5"/>
  <c r="AD128" i="5"/>
  <c r="AC128" i="5"/>
  <c r="AB128" i="5"/>
  <c r="AA128" i="5"/>
  <c r="Z128" i="5"/>
  <c r="Y128" i="5"/>
  <c r="K128" i="5"/>
  <c r="H128" i="5"/>
  <c r="G128" i="5"/>
  <c r="F128" i="5"/>
  <c r="E128" i="5"/>
  <c r="A128" i="5"/>
  <c r="AE127" i="5"/>
  <c r="AD127" i="5"/>
  <c r="AC127" i="5"/>
  <c r="AB127" i="5"/>
  <c r="AA127" i="5"/>
  <c r="Z127" i="5"/>
  <c r="Y127" i="5"/>
  <c r="K127" i="5"/>
  <c r="H127" i="5"/>
  <c r="G127" i="5"/>
  <c r="F127" i="5"/>
  <c r="E127" i="5"/>
  <c r="A127" i="5"/>
  <c r="AE126" i="5"/>
  <c r="AD126" i="5"/>
  <c r="AC126" i="5"/>
  <c r="AB126" i="5"/>
  <c r="AA126" i="5"/>
  <c r="Z126" i="5"/>
  <c r="Y126" i="5"/>
  <c r="K126" i="5"/>
  <c r="H126" i="5"/>
  <c r="G126" i="5"/>
  <c r="F126" i="5"/>
  <c r="E126" i="5"/>
  <c r="A126" i="5"/>
  <c r="AE125" i="5"/>
  <c r="AD125" i="5"/>
  <c r="AC125" i="5"/>
  <c r="AB125" i="5"/>
  <c r="AA125" i="5"/>
  <c r="Z125" i="5"/>
  <c r="Y125" i="5"/>
  <c r="K125" i="5"/>
  <c r="H125" i="5"/>
  <c r="G125" i="5"/>
  <c r="F125" i="5"/>
  <c r="E125" i="5"/>
  <c r="A125" i="5"/>
  <c r="AE124" i="5"/>
  <c r="AD124" i="5"/>
  <c r="AC124" i="5"/>
  <c r="AB124" i="5"/>
  <c r="AA124" i="5"/>
  <c r="Z124" i="5"/>
  <c r="Y124" i="5"/>
  <c r="K124" i="5"/>
  <c r="H124" i="5"/>
  <c r="G124" i="5"/>
  <c r="F124" i="5"/>
  <c r="E124" i="5"/>
  <c r="A124" i="5"/>
  <c r="AE123" i="5"/>
  <c r="AD123" i="5"/>
  <c r="AC123" i="5"/>
  <c r="AB123" i="5"/>
  <c r="AA123" i="5"/>
  <c r="Z123" i="5"/>
  <c r="Y123" i="5"/>
  <c r="K123" i="5"/>
  <c r="H123" i="5"/>
  <c r="G123" i="5"/>
  <c r="F123" i="5"/>
  <c r="E123" i="5"/>
  <c r="A123" i="5"/>
  <c r="AE122" i="5"/>
  <c r="AD122" i="5"/>
  <c r="AC122" i="5"/>
  <c r="AB122" i="5"/>
  <c r="AA122" i="5"/>
  <c r="Z122" i="5"/>
  <c r="Y122" i="5"/>
  <c r="K122" i="5"/>
  <c r="H122" i="5"/>
  <c r="G122" i="5"/>
  <c r="F122" i="5"/>
  <c r="E122" i="5"/>
  <c r="A122" i="5"/>
  <c r="AE121" i="5"/>
  <c r="AD121" i="5"/>
  <c r="AC121" i="5"/>
  <c r="AB121" i="5"/>
  <c r="AA121" i="5"/>
  <c r="Z121" i="5"/>
  <c r="Y121" i="5"/>
  <c r="K121" i="5"/>
  <c r="H121" i="5"/>
  <c r="G121" i="5"/>
  <c r="F121" i="5"/>
  <c r="E121" i="5"/>
  <c r="A121" i="5"/>
  <c r="AE120" i="5"/>
  <c r="AD120" i="5"/>
  <c r="AC120" i="5"/>
  <c r="AB120" i="5"/>
  <c r="AA120" i="5"/>
  <c r="Z120" i="5"/>
  <c r="Y120" i="5"/>
  <c r="K120" i="5"/>
  <c r="H120" i="5"/>
  <c r="G120" i="5"/>
  <c r="F120" i="5"/>
  <c r="E120" i="5"/>
  <c r="A120" i="5"/>
  <c r="AE119" i="5"/>
  <c r="AD119" i="5"/>
  <c r="AC119" i="5"/>
  <c r="AB119" i="5"/>
  <c r="AA119" i="5"/>
  <c r="Z119" i="5"/>
  <c r="Y119" i="5"/>
  <c r="K119" i="5"/>
  <c r="H119" i="5"/>
  <c r="G119" i="5"/>
  <c r="F119" i="5"/>
  <c r="E119" i="5"/>
  <c r="A119" i="5"/>
  <c r="AE118" i="5"/>
  <c r="AD118" i="5"/>
  <c r="AC118" i="5"/>
  <c r="AB118" i="5"/>
  <c r="AA118" i="5"/>
  <c r="Z118" i="5"/>
  <c r="Y118" i="5"/>
  <c r="K118" i="5"/>
  <c r="H118" i="5"/>
  <c r="G118" i="5"/>
  <c r="F118" i="5"/>
  <c r="E118" i="5"/>
  <c r="A118" i="5"/>
  <c r="AE117" i="5"/>
  <c r="AD117" i="5"/>
  <c r="AC117" i="5"/>
  <c r="AB117" i="5"/>
  <c r="AA117" i="5"/>
  <c r="Z117" i="5"/>
  <c r="Y117" i="5"/>
  <c r="K117" i="5"/>
  <c r="H117" i="5"/>
  <c r="G117" i="5"/>
  <c r="F117" i="5"/>
  <c r="E117" i="5"/>
  <c r="A117" i="5"/>
  <c r="AE116" i="5"/>
  <c r="AD116" i="5"/>
  <c r="AC116" i="5"/>
  <c r="AB116" i="5"/>
  <c r="AA116" i="5"/>
  <c r="Z116" i="5"/>
  <c r="Y116" i="5"/>
  <c r="K116" i="5"/>
  <c r="H116" i="5"/>
  <c r="G116" i="5"/>
  <c r="F116" i="5"/>
  <c r="E116" i="5"/>
  <c r="A116" i="5"/>
  <c r="AE115" i="5"/>
  <c r="AD115" i="5"/>
  <c r="AC115" i="5"/>
  <c r="AB115" i="5"/>
  <c r="AA115" i="5"/>
  <c r="Z115" i="5"/>
  <c r="Y115" i="5"/>
  <c r="K115" i="5"/>
  <c r="H115" i="5"/>
  <c r="G115" i="5"/>
  <c r="F115" i="5"/>
  <c r="E115" i="5"/>
  <c r="A115" i="5"/>
  <c r="AE114" i="5"/>
  <c r="AD114" i="5"/>
  <c r="AC114" i="5"/>
  <c r="AB114" i="5"/>
  <c r="AA114" i="5"/>
  <c r="Z114" i="5"/>
  <c r="Y114" i="5"/>
  <c r="K114" i="5"/>
  <c r="H114" i="5"/>
  <c r="G114" i="5"/>
  <c r="F114" i="5"/>
  <c r="E114" i="5"/>
  <c r="A114" i="5"/>
  <c r="AE113" i="5"/>
  <c r="AD113" i="5"/>
  <c r="AC113" i="5"/>
  <c r="AB113" i="5"/>
  <c r="AA113" i="5"/>
  <c r="Z113" i="5"/>
  <c r="Y113" i="5"/>
  <c r="K113" i="5"/>
  <c r="H113" i="5"/>
  <c r="G113" i="5"/>
  <c r="F113" i="5"/>
  <c r="E113" i="5"/>
  <c r="A113" i="5"/>
  <c r="AE112" i="5"/>
  <c r="AD112" i="5"/>
  <c r="AC112" i="5"/>
  <c r="AB112" i="5"/>
  <c r="AA112" i="5"/>
  <c r="Z112" i="5"/>
  <c r="Y112" i="5"/>
  <c r="K112" i="5"/>
  <c r="H112" i="5"/>
  <c r="G112" i="5"/>
  <c r="F112" i="5"/>
  <c r="E112" i="5"/>
  <c r="A112" i="5"/>
  <c r="AE111" i="5"/>
  <c r="AD111" i="5"/>
  <c r="AC111" i="5"/>
  <c r="AB111" i="5"/>
  <c r="AA111" i="5"/>
  <c r="Z111" i="5"/>
  <c r="Y111" i="5"/>
  <c r="K111" i="5"/>
  <c r="H111" i="5"/>
  <c r="G111" i="5"/>
  <c r="F111" i="5"/>
  <c r="E111" i="5"/>
  <c r="A111" i="5"/>
  <c r="AE110" i="5"/>
  <c r="AD110" i="5"/>
  <c r="AC110" i="5"/>
  <c r="AB110" i="5"/>
  <c r="AA110" i="5"/>
  <c r="Z110" i="5"/>
  <c r="Y110" i="5"/>
  <c r="K110" i="5"/>
  <c r="H110" i="5"/>
  <c r="G110" i="5"/>
  <c r="F110" i="5"/>
  <c r="E110" i="5"/>
  <c r="A110" i="5"/>
  <c r="AE109" i="5"/>
  <c r="AD109" i="5"/>
  <c r="AC109" i="5"/>
  <c r="AB109" i="5"/>
  <c r="AA109" i="5"/>
  <c r="Z109" i="5"/>
  <c r="Y109" i="5"/>
  <c r="K109" i="5"/>
  <c r="H109" i="5"/>
  <c r="G109" i="5"/>
  <c r="F109" i="5"/>
  <c r="E109" i="5"/>
  <c r="A109" i="5"/>
  <c r="AE108" i="5"/>
  <c r="AD108" i="5"/>
  <c r="AC108" i="5"/>
  <c r="AB108" i="5"/>
  <c r="AA108" i="5"/>
  <c r="Z108" i="5"/>
  <c r="Y108" i="5"/>
  <c r="K108" i="5"/>
  <c r="H108" i="5"/>
  <c r="G108" i="5"/>
  <c r="F108" i="5"/>
  <c r="E108" i="5"/>
  <c r="A108" i="5"/>
  <c r="AE107" i="5"/>
  <c r="AD107" i="5"/>
  <c r="AC107" i="5"/>
  <c r="AB107" i="5"/>
  <c r="AA107" i="5"/>
  <c r="Z107" i="5"/>
  <c r="Y107" i="5"/>
  <c r="K107" i="5"/>
  <c r="H107" i="5"/>
  <c r="G107" i="5"/>
  <c r="F107" i="5"/>
  <c r="E107" i="5"/>
  <c r="A107" i="5"/>
  <c r="AE106" i="5"/>
  <c r="AD106" i="5"/>
  <c r="AC106" i="5"/>
  <c r="AB106" i="5"/>
  <c r="AA106" i="5"/>
  <c r="Z106" i="5"/>
  <c r="Y106" i="5"/>
  <c r="K106" i="5"/>
  <c r="H106" i="5"/>
  <c r="G106" i="5"/>
  <c r="F106" i="5"/>
  <c r="E106" i="5"/>
  <c r="A106" i="5"/>
  <c r="AE105" i="5"/>
  <c r="AD105" i="5"/>
  <c r="AC105" i="5"/>
  <c r="AB105" i="5"/>
  <c r="AA105" i="5"/>
  <c r="Z105" i="5"/>
  <c r="Y105" i="5"/>
  <c r="K105" i="5"/>
  <c r="H105" i="5"/>
  <c r="G105" i="5"/>
  <c r="F105" i="5"/>
  <c r="E105" i="5"/>
  <c r="A105" i="5"/>
  <c r="AE104" i="5"/>
  <c r="AD104" i="5"/>
  <c r="AC104" i="5"/>
  <c r="AB104" i="5"/>
  <c r="AA104" i="5"/>
  <c r="Z104" i="5"/>
  <c r="Y104" i="5"/>
  <c r="K104" i="5"/>
  <c r="H104" i="5"/>
  <c r="G104" i="5"/>
  <c r="F104" i="5"/>
  <c r="E104" i="5"/>
  <c r="A104" i="5"/>
  <c r="AE103" i="5"/>
  <c r="AD103" i="5"/>
  <c r="AC103" i="5"/>
  <c r="AB103" i="5"/>
  <c r="AA103" i="5"/>
  <c r="Z103" i="5"/>
  <c r="Y103" i="5"/>
  <c r="K103" i="5"/>
  <c r="H103" i="5"/>
  <c r="G103" i="5"/>
  <c r="F103" i="5"/>
  <c r="E103" i="5"/>
  <c r="A103" i="5"/>
  <c r="AE102" i="5"/>
  <c r="AD102" i="5"/>
  <c r="AC102" i="5"/>
  <c r="AB102" i="5"/>
  <c r="AA102" i="5"/>
  <c r="Z102" i="5"/>
  <c r="Y102" i="5"/>
  <c r="K102" i="5"/>
  <c r="H102" i="5"/>
  <c r="G102" i="5"/>
  <c r="F102" i="5"/>
  <c r="E102" i="5"/>
  <c r="A102" i="5"/>
  <c r="AE101" i="5"/>
  <c r="AD101" i="5"/>
  <c r="AC101" i="5"/>
  <c r="AB101" i="5"/>
  <c r="AA101" i="5"/>
  <c r="Z101" i="5"/>
  <c r="Y101" i="5"/>
  <c r="K101" i="5"/>
  <c r="H101" i="5"/>
  <c r="G101" i="5"/>
  <c r="F101" i="5"/>
  <c r="E101" i="5"/>
  <c r="A101" i="5"/>
  <c r="AE100" i="5"/>
  <c r="AD100" i="5"/>
  <c r="AC100" i="5"/>
  <c r="AB100" i="5"/>
  <c r="AA100" i="5"/>
  <c r="Z100" i="5"/>
  <c r="Y100" i="5"/>
  <c r="K100" i="5"/>
  <c r="H100" i="5"/>
  <c r="G100" i="5"/>
  <c r="F100" i="5"/>
  <c r="E100" i="5"/>
  <c r="A100" i="5"/>
  <c r="AE99" i="5"/>
  <c r="AD99" i="5"/>
  <c r="AC99" i="5"/>
  <c r="AB99" i="5"/>
  <c r="AA99" i="5"/>
  <c r="Z99" i="5"/>
  <c r="Y99" i="5"/>
  <c r="K99" i="5"/>
  <c r="H99" i="5"/>
  <c r="G99" i="5"/>
  <c r="F99" i="5"/>
  <c r="E99" i="5"/>
  <c r="A99" i="5"/>
  <c r="AE98" i="5"/>
  <c r="AD98" i="5"/>
  <c r="AC98" i="5"/>
  <c r="AB98" i="5"/>
  <c r="AA98" i="5"/>
  <c r="Z98" i="5"/>
  <c r="Y98" i="5"/>
  <c r="K98" i="5"/>
  <c r="H98" i="5"/>
  <c r="G98" i="5"/>
  <c r="F98" i="5"/>
  <c r="E98" i="5"/>
  <c r="A98" i="5"/>
  <c r="AE97" i="5"/>
  <c r="AD97" i="5"/>
  <c r="AC97" i="5"/>
  <c r="AB97" i="5"/>
  <c r="AA97" i="5"/>
  <c r="Z97" i="5"/>
  <c r="Y97" i="5"/>
  <c r="K97" i="5"/>
  <c r="H97" i="5"/>
  <c r="G97" i="5"/>
  <c r="F97" i="5"/>
  <c r="E97" i="5"/>
  <c r="A97" i="5"/>
  <c r="AE96" i="5"/>
  <c r="AD96" i="5"/>
  <c r="AC96" i="5"/>
  <c r="AB96" i="5"/>
  <c r="AA96" i="5"/>
  <c r="Z96" i="5"/>
  <c r="Y96" i="5"/>
  <c r="K96" i="5"/>
  <c r="H96" i="5"/>
  <c r="G96" i="5"/>
  <c r="F96" i="5"/>
  <c r="E96" i="5"/>
  <c r="A96" i="5"/>
  <c r="AE95" i="5"/>
  <c r="AD95" i="5"/>
  <c r="AC95" i="5"/>
  <c r="AB95" i="5"/>
  <c r="AA95" i="5"/>
  <c r="Z95" i="5"/>
  <c r="Y95" i="5"/>
  <c r="K95" i="5"/>
  <c r="H95" i="5"/>
  <c r="G95" i="5"/>
  <c r="F95" i="5"/>
  <c r="E95" i="5"/>
  <c r="A95" i="5"/>
  <c r="AE94" i="5"/>
  <c r="AD94" i="5"/>
  <c r="AC94" i="5"/>
  <c r="AB94" i="5"/>
  <c r="AA94" i="5"/>
  <c r="Z94" i="5"/>
  <c r="Y94" i="5"/>
  <c r="K94" i="5"/>
  <c r="H94" i="5"/>
  <c r="G94" i="5"/>
  <c r="F94" i="5"/>
  <c r="E94" i="5"/>
  <c r="A94" i="5"/>
  <c r="AE93" i="5"/>
  <c r="AD93" i="5"/>
  <c r="AC93" i="5"/>
  <c r="AB93" i="5"/>
  <c r="AA93" i="5"/>
  <c r="Z93" i="5"/>
  <c r="Y93" i="5"/>
  <c r="K93" i="5"/>
  <c r="H93" i="5"/>
  <c r="G93" i="5"/>
  <c r="F93" i="5"/>
  <c r="E93" i="5"/>
  <c r="A93" i="5"/>
  <c r="AE92" i="5"/>
  <c r="AD92" i="5"/>
  <c r="AC92" i="5"/>
  <c r="AB92" i="5"/>
  <c r="AA92" i="5"/>
  <c r="Z92" i="5"/>
  <c r="Y92" i="5"/>
  <c r="K92" i="5"/>
  <c r="H92" i="5"/>
  <c r="G92" i="5"/>
  <c r="F92" i="5"/>
  <c r="E92" i="5"/>
  <c r="A92" i="5"/>
  <c r="AE91" i="5"/>
  <c r="AD91" i="5"/>
  <c r="AC91" i="5"/>
  <c r="AB91" i="5"/>
  <c r="AA91" i="5"/>
  <c r="Z91" i="5"/>
  <c r="Y91" i="5"/>
  <c r="K91" i="5"/>
  <c r="H91" i="5"/>
  <c r="G91" i="5"/>
  <c r="F91" i="5"/>
  <c r="E91" i="5"/>
  <c r="A91" i="5"/>
  <c r="AE90" i="5"/>
  <c r="AD90" i="5"/>
  <c r="AC90" i="5"/>
  <c r="AB90" i="5"/>
  <c r="AA90" i="5"/>
  <c r="Z90" i="5"/>
  <c r="Y90" i="5"/>
  <c r="K90" i="5"/>
  <c r="H90" i="5"/>
  <c r="G90" i="5"/>
  <c r="F90" i="5"/>
  <c r="E90" i="5"/>
  <c r="A90" i="5"/>
  <c r="AE89" i="5"/>
  <c r="AD89" i="5"/>
  <c r="AC89" i="5"/>
  <c r="AB89" i="5"/>
  <c r="AA89" i="5"/>
  <c r="Z89" i="5"/>
  <c r="Y89" i="5"/>
  <c r="K89" i="5"/>
  <c r="H89" i="5"/>
  <c r="G89" i="5"/>
  <c r="F89" i="5"/>
  <c r="E89" i="5"/>
  <c r="A89" i="5"/>
  <c r="AE88" i="5"/>
  <c r="AD88" i="5"/>
  <c r="AC88" i="5"/>
  <c r="AB88" i="5"/>
  <c r="AA88" i="5"/>
  <c r="Z88" i="5"/>
  <c r="Y88" i="5"/>
  <c r="K88" i="5"/>
  <c r="H88" i="5"/>
  <c r="G88" i="5"/>
  <c r="F88" i="5"/>
  <c r="E88" i="5"/>
  <c r="A88" i="5"/>
  <c r="AE87" i="5"/>
  <c r="AD87" i="5"/>
  <c r="AC87" i="5"/>
  <c r="AB87" i="5"/>
  <c r="AA87" i="5"/>
  <c r="Z87" i="5"/>
  <c r="Y87" i="5"/>
  <c r="K87" i="5"/>
  <c r="H87" i="5"/>
  <c r="G87" i="5"/>
  <c r="F87" i="5"/>
  <c r="E87" i="5"/>
  <c r="A87" i="5"/>
  <c r="AE86" i="5"/>
  <c r="AD86" i="5"/>
  <c r="AC86" i="5"/>
  <c r="AB86" i="5"/>
  <c r="AA86" i="5"/>
  <c r="Z86" i="5"/>
  <c r="Y86" i="5"/>
  <c r="K86" i="5"/>
  <c r="H86" i="5"/>
  <c r="G86" i="5"/>
  <c r="F86" i="5"/>
  <c r="E86" i="5"/>
  <c r="A86" i="5"/>
  <c r="AE85" i="5"/>
  <c r="AD85" i="5"/>
  <c r="AC85" i="5"/>
  <c r="AB85" i="5"/>
  <c r="AA85" i="5"/>
  <c r="Z85" i="5"/>
  <c r="Y85" i="5"/>
  <c r="K85" i="5"/>
  <c r="H85" i="5"/>
  <c r="G85" i="5"/>
  <c r="F85" i="5"/>
  <c r="E85" i="5"/>
  <c r="A85" i="5"/>
  <c r="AE84" i="5"/>
  <c r="AD84" i="5"/>
  <c r="AC84" i="5"/>
  <c r="AB84" i="5"/>
  <c r="AA84" i="5"/>
  <c r="Z84" i="5"/>
  <c r="Y84" i="5"/>
  <c r="K84" i="5"/>
  <c r="H84" i="5"/>
  <c r="G84" i="5"/>
  <c r="F84" i="5"/>
  <c r="E84" i="5"/>
  <c r="A84" i="5"/>
  <c r="AE83" i="5"/>
  <c r="AD83" i="5"/>
  <c r="AC83" i="5"/>
  <c r="AB83" i="5"/>
  <c r="AA83" i="5"/>
  <c r="Z83" i="5"/>
  <c r="Y83" i="5"/>
  <c r="K83" i="5"/>
  <c r="H83" i="5"/>
  <c r="G83" i="5"/>
  <c r="F83" i="5"/>
  <c r="E83" i="5"/>
  <c r="A83" i="5"/>
  <c r="AE82" i="5"/>
  <c r="AD82" i="5"/>
  <c r="AC82" i="5"/>
  <c r="AB82" i="5"/>
  <c r="AA82" i="5"/>
  <c r="Z82" i="5"/>
  <c r="Y82" i="5"/>
  <c r="K82" i="5"/>
  <c r="H82" i="5"/>
  <c r="G82" i="5"/>
  <c r="F82" i="5"/>
  <c r="E82" i="5"/>
  <c r="A82" i="5"/>
  <c r="AE81" i="5"/>
  <c r="AD81" i="5"/>
  <c r="AC81" i="5"/>
  <c r="AB81" i="5"/>
  <c r="AA81" i="5"/>
  <c r="Z81" i="5"/>
  <c r="Y81" i="5"/>
  <c r="K81" i="5"/>
  <c r="H81" i="5"/>
  <c r="G81" i="5"/>
  <c r="F81" i="5"/>
  <c r="E81" i="5"/>
  <c r="A81" i="5"/>
  <c r="AE80" i="5"/>
  <c r="AD80" i="5"/>
  <c r="AC80" i="5"/>
  <c r="AB80" i="5"/>
  <c r="AA80" i="5"/>
  <c r="Z80" i="5"/>
  <c r="Y80" i="5"/>
  <c r="K80" i="5"/>
  <c r="H80" i="5"/>
  <c r="G80" i="5"/>
  <c r="F80" i="5"/>
  <c r="E80" i="5"/>
  <c r="A80" i="5"/>
  <c r="AE79" i="5"/>
  <c r="AD79" i="5"/>
  <c r="AC79" i="5"/>
  <c r="AB79" i="5"/>
  <c r="AA79" i="5"/>
  <c r="Z79" i="5"/>
  <c r="Y79" i="5"/>
  <c r="K79" i="5"/>
  <c r="H79" i="5"/>
  <c r="G79" i="5"/>
  <c r="F79" i="5"/>
  <c r="E79" i="5"/>
  <c r="A79" i="5"/>
  <c r="AE78" i="5"/>
  <c r="AD78" i="5"/>
  <c r="AC78" i="5"/>
  <c r="AB78" i="5"/>
  <c r="AA78" i="5"/>
  <c r="Z78" i="5"/>
  <c r="Y78" i="5"/>
  <c r="K78" i="5"/>
  <c r="H78" i="5"/>
  <c r="G78" i="5"/>
  <c r="F78" i="5"/>
  <c r="E78" i="5"/>
  <c r="A78" i="5"/>
  <c r="AE77" i="5"/>
  <c r="AD77" i="5"/>
  <c r="AC77" i="5"/>
  <c r="AB77" i="5"/>
  <c r="AA77" i="5"/>
  <c r="Z77" i="5"/>
  <c r="Y77" i="5"/>
  <c r="K77" i="5"/>
  <c r="H77" i="5"/>
  <c r="G77" i="5"/>
  <c r="F77" i="5"/>
  <c r="E77" i="5"/>
  <c r="A77" i="5"/>
  <c r="AE76" i="5"/>
  <c r="AD76" i="5"/>
  <c r="AC76" i="5"/>
  <c r="AB76" i="5"/>
  <c r="AA76" i="5"/>
  <c r="Z76" i="5"/>
  <c r="Y76" i="5"/>
  <c r="K76" i="5"/>
  <c r="H76" i="5"/>
  <c r="G76" i="5"/>
  <c r="F76" i="5"/>
  <c r="E76" i="5"/>
  <c r="A76" i="5"/>
  <c r="AE75" i="5"/>
  <c r="AD75" i="5"/>
  <c r="AC75" i="5"/>
  <c r="AB75" i="5"/>
  <c r="AA75" i="5"/>
  <c r="Z75" i="5"/>
  <c r="Y75" i="5"/>
  <c r="K75" i="5"/>
  <c r="H75" i="5"/>
  <c r="G75" i="5"/>
  <c r="F75" i="5"/>
  <c r="E75" i="5"/>
  <c r="A75" i="5"/>
  <c r="AE74" i="5"/>
  <c r="AD74" i="5"/>
  <c r="AC74" i="5"/>
  <c r="AB74" i="5"/>
  <c r="AA74" i="5"/>
  <c r="Z74" i="5"/>
  <c r="Y74" i="5"/>
  <c r="K74" i="5"/>
  <c r="H74" i="5"/>
  <c r="G74" i="5"/>
  <c r="F74" i="5"/>
  <c r="E74" i="5"/>
  <c r="A74" i="5"/>
  <c r="AE73" i="5"/>
  <c r="AD73" i="5"/>
  <c r="AC73" i="5"/>
  <c r="AB73" i="5"/>
  <c r="AA73" i="5"/>
  <c r="Z73" i="5"/>
  <c r="Y73" i="5"/>
  <c r="K73" i="5"/>
  <c r="H73" i="5"/>
  <c r="G73" i="5"/>
  <c r="F73" i="5"/>
  <c r="E73" i="5"/>
  <c r="A73" i="5"/>
  <c r="AE72" i="5"/>
  <c r="AD72" i="5"/>
  <c r="AC72" i="5"/>
  <c r="AB72" i="5"/>
  <c r="AA72" i="5"/>
  <c r="Z72" i="5"/>
  <c r="Y72" i="5"/>
  <c r="K72" i="5"/>
  <c r="H72" i="5"/>
  <c r="G72" i="5"/>
  <c r="F72" i="5"/>
  <c r="E72" i="5"/>
  <c r="A72" i="5"/>
  <c r="AE71" i="5"/>
  <c r="AD71" i="5"/>
  <c r="AC71" i="5"/>
  <c r="AB71" i="5"/>
  <c r="AA71" i="5"/>
  <c r="Z71" i="5"/>
  <c r="Y71" i="5"/>
  <c r="K71" i="5"/>
  <c r="H71" i="5"/>
  <c r="G71" i="5"/>
  <c r="F71" i="5"/>
  <c r="E71" i="5"/>
  <c r="A71" i="5"/>
  <c r="AE70" i="5"/>
  <c r="AD70" i="5"/>
  <c r="AC70" i="5"/>
  <c r="AB70" i="5"/>
  <c r="AA70" i="5"/>
  <c r="Z70" i="5"/>
  <c r="Y70" i="5"/>
  <c r="K70" i="5"/>
  <c r="H70" i="5"/>
  <c r="G70" i="5"/>
  <c r="F70" i="5"/>
  <c r="E70" i="5"/>
  <c r="A70" i="5"/>
  <c r="AE69" i="5"/>
  <c r="AD69" i="5"/>
  <c r="AC69" i="5"/>
  <c r="AB69" i="5"/>
  <c r="AA69" i="5"/>
  <c r="Z69" i="5"/>
  <c r="Y69" i="5"/>
  <c r="K69" i="5"/>
  <c r="H69" i="5"/>
  <c r="G69" i="5"/>
  <c r="F69" i="5"/>
  <c r="E69" i="5"/>
  <c r="A69" i="5"/>
  <c r="AE68" i="5"/>
  <c r="AD68" i="5"/>
  <c r="AC68" i="5"/>
  <c r="AB68" i="5"/>
  <c r="AA68" i="5"/>
  <c r="Z68" i="5"/>
  <c r="Y68" i="5"/>
  <c r="K68" i="5"/>
  <c r="H68" i="5"/>
  <c r="G68" i="5"/>
  <c r="F68" i="5"/>
  <c r="E68" i="5"/>
  <c r="A68" i="5"/>
  <c r="AE67" i="5"/>
  <c r="AD67" i="5"/>
  <c r="AC67" i="5"/>
  <c r="AB67" i="5"/>
  <c r="AA67" i="5"/>
  <c r="Z67" i="5"/>
  <c r="Y67" i="5"/>
  <c r="K67" i="5"/>
  <c r="H67" i="5"/>
  <c r="G67" i="5"/>
  <c r="F67" i="5"/>
  <c r="E67" i="5"/>
  <c r="A67" i="5"/>
  <c r="AE66" i="5"/>
  <c r="AD66" i="5"/>
  <c r="AC66" i="5"/>
  <c r="AB66" i="5"/>
  <c r="AA66" i="5"/>
  <c r="Z66" i="5"/>
  <c r="Y66" i="5"/>
  <c r="K66" i="5"/>
  <c r="H66" i="5"/>
  <c r="G66" i="5"/>
  <c r="F66" i="5"/>
  <c r="E66" i="5"/>
  <c r="A66" i="5"/>
  <c r="AE65" i="5"/>
  <c r="AD65" i="5"/>
  <c r="AC65" i="5"/>
  <c r="AB65" i="5"/>
  <c r="AA65" i="5"/>
  <c r="Z65" i="5"/>
  <c r="Y65" i="5"/>
  <c r="K65" i="5"/>
  <c r="H65" i="5"/>
  <c r="G65" i="5"/>
  <c r="F65" i="5"/>
  <c r="E65" i="5"/>
  <c r="A65" i="5"/>
  <c r="AE64" i="5"/>
  <c r="AD64" i="5"/>
  <c r="AC64" i="5"/>
  <c r="AB64" i="5"/>
  <c r="AA64" i="5"/>
  <c r="Z64" i="5"/>
  <c r="Y64" i="5"/>
  <c r="K64" i="5"/>
  <c r="H64" i="5"/>
  <c r="G64" i="5"/>
  <c r="F64" i="5"/>
  <c r="E64" i="5"/>
  <c r="A64" i="5"/>
  <c r="AE63" i="5"/>
  <c r="AD63" i="5"/>
  <c r="AC63" i="5"/>
  <c r="AB63" i="5"/>
  <c r="AA63" i="5"/>
  <c r="Z63" i="5"/>
  <c r="Y63" i="5"/>
  <c r="K63" i="5"/>
  <c r="H63" i="5"/>
  <c r="G63" i="5"/>
  <c r="F63" i="5"/>
  <c r="E63" i="5"/>
  <c r="A63" i="5"/>
  <c r="AE62" i="5"/>
  <c r="AD62" i="5"/>
  <c r="AC62" i="5"/>
  <c r="AB62" i="5"/>
  <c r="AA62" i="5"/>
  <c r="Z62" i="5"/>
  <c r="Y62" i="5"/>
  <c r="K62" i="5"/>
  <c r="H62" i="5"/>
  <c r="G62" i="5"/>
  <c r="F62" i="5"/>
  <c r="E62" i="5"/>
  <c r="A62" i="5"/>
  <c r="AE61" i="5"/>
  <c r="AD61" i="5"/>
  <c r="AC61" i="5"/>
  <c r="AB61" i="5"/>
  <c r="AA61" i="5"/>
  <c r="Z61" i="5"/>
  <c r="Y61" i="5"/>
  <c r="K61" i="5"/>
  <c r="H61" i="5"/>
  <c r="G61" i="5"/>
  <c r="F61" i="5"/>
  <c r="E61" i="5"/>
  <c r="A61" i="5"/>
  <c r="AE60" i="5"/>
  <c r="AD60" i="5"/>
  <c r="AC60" i="5"/>
  <c r="AB60" i="5"/>
  <c r="AA60" i="5"/>
  <c r="Z60" i="5"/>
  <c r="Y60" i="5"/>
  <c r="K60" i="5"/>
  <c r="H60" i="5"/>
  <c r="G60" i="5"/>
  <c r="F60" i="5"/>
  <c r="E60" i="5"/>
  <c r="A60" i="5"/>
  <c r="AE59" i="5"/>
  <c r="AD59" i="5"/>
  <c r="AC59" i="5"/>
  <c r="AB59" i="5"/>
  <c r="AA59" i="5"/>
  <c r="Z59" i="5"/>
  <c r="Y59" i="5"/>
  <c r="K59" i="5"/>
  <c r="H59" i="5"/>
  <c r="G59" i="5"/>
  <c r="F59" i="5"/>
  <c r="E59" i="5"/>
  <c r="A59" i="5"/>
  <c r="AE58" i="5"/>
  <c r="AD58" i="5"/>
  <c r="AC58" i="5"/>
  <c r="AB58" i="5"/>
  <c r="AA58" i="5"/>
  <c r="Z58" i="5"/>
  <c r="Y58" i="5"/>
  <c r="K58" i="5"/>
  <c r="H58" i="5"/>
  <c r="G58" i="5"/>
  <c r="F58" i="5"/>
  <c r="E58" i="5"/>
  <c r="A58" i="5"/>
  <c r="AE57" i="5"/>
  <c r="AD57" i="5"/>
  <c r="AC57" i="5"/>
  <c r="AB57" i="5"/>
  <c r="AA57" i="5"/>
  <c r="Z57" i="5"/>
  <c r="Y57" i="5"/>
  <c r="K57" i="5"/>
  <c r="H57" i="5"/>
  <c r="G57" i="5"/>
  <c r="F57" i="5"/>
  <c r="E57" i="5"/>
  <c r="A57" i="5"/>
  <c r="AE56" i="5"/>
  <c r="AD56" i="5"/>
  <c r="AC56" i="5"/>
  <c r="AB56" i="5"/>
  <c r="AA56" i="5"/>
  <c r="Z56" i="5"/>
  <c r="Y56" i="5"/>
  <c r="K56" i="5"/>
  <c r="H56" i="5"/>
  <c r="G56" i="5"/>
  <c r="F56" i="5"/>
  <c r="E56" i="5"/>
  <c r="A56" i="5"/>
  <c r="AE55" i="5"/>
  <c r="AD55" i="5"/>
  <c r="AC55" i="5"/>
  <c r="AB55" i="5"/>
  <c r="AA55" i="5"/>
  <c r="Z55" i="5"/>
  <c r="Y55" i="5"/>
  <c r="K55" i="5"/>
  <c r="H55" i="5"/>
  <c r="F55" i="5"/>
  <c r="E55" i="5"/>
  <c r="A55" i="5"/>
  <c r="AE54" i="5"/>
  <c r="AD54" i="5"/>
  <c r="AC54" i="5"/>
  <c r="AB54" i="5"/>
  <c r="AA54" i="5"/>
  <c r="Z54" i="5"/>
  <c r="Y54" i="5"/>
  <c r="K54" i="5"/>
  <c r="H54" i="5"/>
  <c r="G54" i="5"/>
  <c r="F54" i="5"/>
  <c r="E54" i="5"/>
  <c r="A54" i="5"/>
  <c r="AE53" i="5"/>
  <c r="AD53" i="5"/>
  <c r="AC53" i="5"/>
  <c r="AB53" i="5"/>
  <c r="AA53" i="5"/>
  <c r="Z53" i="5"/>
  <c r="Y53" i="5"/>
  <c r="K53" i="5"/>
  <c r="H53" i="5"/>
  <c r="G53" i="5"/>
  <c r="F53" i="5"/>
  <c r="E53" i="5"/>
  <c r="A53" i="5"/>
  <c r="AE52" i="5"/>
  <c r="AD52" i="5"/>
  <c r="AC52" i="5"/>
  <c r="AB52" i="5"/>
  <c r="AA52" i="5"/>
  <c r="Z52" i="5"/>
  <c r="Y52" i="5"/>
  <c r="K52" i="5"/>
  <c r="H52" i="5"/>
  <c r="G52" i="5"/>
  <c r="F52" i="5"/>
  <c r="E52" i="5"/>
  <c r="A52" i="5"/>
  <c r="AE51" i="5"/>
  <c r="AD51" i="5"/>
  <c r="AC51" i="5"/>
  <c r="AB51" i="5"/>
  <c r="AA51" i="5"/>
  <c r="Z51" i="5"/>
  <c r="Y51" i="5"/>
  <c r="K51" i="5"/>
  <c r="H51" i="5"/>
  <c r="G51" i="5"/>
  <c r="F51" i="5"/>
  <c r="E51" i="5"/>
  <c r="A51" i="5"/>
  <c r="AE50" i="5"/>
  <c r="AD50" i="5"/>
  <c r="AC50" i="5"/>
  <c r="AB50" i="5"/>
  <c r="AA50" i="5"/>
  <c r="Z50" i="5"/>
  <c r="Y50" i="5"/>
  <c r="K50" i="5"/>
  <c r="H50" i="5"/>
  <c r="G50" i="5"/>
  <c r="F50" i="5"/>
  <c r="E50" i="5"/>
  <c r="A50" i="5"/>
  <c r="AE49" i="5"/>
  <c r="AD49" i="5"/>
  <c r="AC49" i="5"/>
  <c r="AB49" i="5"/>
  <c r="AA49" i="5"/>
  <c r="Z49" i="5"/>
  <c r="Y49" i="5"/>
  <c r="K49" i="5"/>
  <c r="G49" i="5"/>
  <c r="F49" i="5"/>
  <c r="E49" i="5"/>
  <c r="A49" i="5"/>
  <c r="AE48" i="5"/>
  <c r="AD48" i="5"/>
  <c r="AC48" i="5"/>
  <c r="AB48" i="5"/>
  <c r="AA48" i="5"/>
  <c r="Z48" i="5"/>
  <c r="Y48" i="5"/>
  <c r="K48" i="5"/>
  <c r="H48" i="5"/>
  <c r="G48" i="5"/>
  <c r="F48" i="5"/>
  <c r="E48" i="5"/>
  <c r="A48" i="5"/>
  <c r="AE47" i="5"/>
  <c r="AD47" i="5"/>
  <c r="AC47" i="5"/>
  <c r="AB47" i="5"/>
  <c r="AA47" i="5"/>
  <c r="Z47" i="5"/>
  <c r="Y47" i="5"/>
  <c r="K47" i="5"/>
  <c r="H47" i="5"/>
  <c r="G47" i="5"/>
  <c r="F47" i="5"/>
  <c r="E47" i="5"/>
  <c r="A47" i="5"/>
  <c r="AE46" i="5"/>
  <c r="AD46" i="5"/>
  <c r="AC46" i="5"/>
  <c r="AB46" i="5"/>
  <c r="AA46" i="5"/>
  <c r="Z46" i="5"/>
  <c r="Y46" i="5"/>
  <c r="K46" i="5"/>
  <c r="H46" i="5"/>
  <c r="G46" i="5"/>
  <c r="F46" i="5"/>
  <c r="E46" i="5"/>
  <c r="A46" i="5"/>
  <c r="AE45" i="5"/>
  <c r="AD45" i="5"/>
  <c r="AC45" i="5"/>
  <c r="AB45" i="5"/>
  <c r="AA45" i="5"/>
  <c r="Z45" i="5"/>
  <c r="Y45" i="5"/>
  <c r="K45" i="5"/>
  <c r="H45" i="5"/>
  <c r="G45" i="5"/>
  <c r="F45" i="5"/>
  <c r="E45" i="5"/>
  <c r="A45" i="5"/>
  <c r="AE44" i="5"/>
  <c r="AD44" i="5"/>
  <c r="AC44" i="5"/>
  <c r="AB44" i="5"/>
  <c r="AA44" i="5"/>
  <c r="Z44" i="5"/>
  <c r="Y44" i="5"/>
  <c r="K44" i="5"/>
  <c r="H44" i="5"/>
  <c r="G44" i="5"/>
  <c r="F44" i="5"/>
  <c r="E44" i="5"/>
  <c r="A44" i="5"/>
  <c r="AE43" i="5"/>
  <c r="AD43" i="5"/>
  <c r="AC43" i="5"/>
  <c r="AB43" i="5"/>
  <c r="AA43" i="5"/>
  <c r="Z43" i="5"/>
  <c r="Y43" i="5"/>
  <c r="K43" i="5"/>
  <c r="H43" i="5"/>
  <c r="G43" i="5"/>
  <c r="F43" i="5"/>
  <c r="E43" i="5"/>
  <c r="AE42" i="5"/>
  <c r="AD42" i="5"/>
  <c r="AC42" i="5"/>
  <c r="AB42" i="5"/>
  <c r="AA42" i="5"/>
  <c r="Z42" i="5"/>
  <c r="Y42" i="5"/>
  <c r="K42" i="5"/>
  <c r="H42" i="5"/>
  <c r="G42" i="5"/>
  <c r="F42" i="5"/>
  <c r="E42" i="5"/>
  <c r="A42" i="5"/>
  <c r="AE41" i="5"/>
  <c r="AD41" i="5"/>
  <c r="AC41" i="5"/>
  <c r="AB41" i="5"/>
  <c r="AA41" i="5"/>
  <c r="Z41" i="5"/>
  <c r="Y41" i="5"/>
  <c r="K41" i="5"/>
  <c r="H41" i="5"/>
  <c r="G41" i="5"/>
  <c r="F41" i="5"/>
  <c r="E41" i="5"/>
  <c r="A41" i="5"/>
  <c r="AE40" i="5"/>
  <c r="AD40" i="5"/>
  <c r="AC40" i="5"/>
  <c r="AB40" i="5"/>
  <c r="AA40" i="5"/>
  <c r="Z40" i="5"/>
  <c r="Y40" i="5"/>
  <c r="K40" i="5"/>
  <c r="H40" i="5"/>
  <c r="G40" i="5"/>
  <c r="F40" i="5"/>
  <c r="E40" i="5"/>
  <c r="A40" i="5"/>
  <c r="AE39" i="5"/>
  <c r="AD39" i="5"/>
  <c r="AC39" i="5"/>
  <c r="AB39" i="5"/>
  <c r="AA39" i="5"/>
  <c r="Z39" i="5"/>
  <c r="Y39" i="5"/>
  <c r="K39" i="5"/>
  <c r="H39" i="5"/>
  <c r="G39" i="5"/>
  <c r="F39" i="5"/>
  <c r="E39" i="5"/>
  <c r="A39" i="5"/>
  <c r="AE38" i="5"/>
  <c r="AD38" i="5"/>
  <c r="AC38" i="5"/>
  <c r="AB38" i="5"/>
  <c r="AA38" i="5"/>
  <c r="Z38" i="5"/>
  <c r="Y38" i="5"/>
  <c r="K38" i="5"/>
  <c r="H38" i="5"/>
  <c r="G38" i="5"/>
  <c r="F38" i="5"/>
  <c r="E38" i="5"/>
  <c r="A38" i="5"/>
  <c r="AE37" i="5"/>
  <c r="AD37" i="5"/>
  <c r="AC37" i="5"/>
  <c r="AB37" i="5"/>
  <c r="AA37" i="5"/>
  <c r="Z37" i="5"/>
  <c r="Y37" i="5"/>
  <c r="K37" i="5"/>
  <c r="H37" i="5"/>
  <c r="G37" i="5"/>
  <c r="F37" i="5"/>
  <c r="E37" i="5"/>
  <c r="A37" i="5"/>
  <c r="AE36" i="5"/>
  <c r="AD36" i="5"/>
  <c r="AC36" i="5"/>
  <c r="AB36" i="5"/>
  <c r="AA36" i="5"/>
  <c r="Z36" i="5"/>
  <c r="Y36" i="5"/>
  <c r="K36" i="5"/>
  <c r="H36" i="5"/>
  <c r="G36" i="5"/>
  <c r="F36" i="5"/>
  <c r="E36" i="5"/>
  <c r="A36" i="5"/>
  <c r="AE35" i="5"/>
  <c r="AD35" i="5"/>
  <c r="AC35" i="5"/>
  <c r="AB35" i="5"/>
  <c r="AA35" i="5"/>
  <c r="Z35" i="5"/>
  <c r="Y35" i="5"/>
  <c r="K35" i="5"/>
  <c r="H35" i="5"/>
  <c r="G35" i="5"/>
  <c r="F35" i="5"/>
  <c r="E35" i="5"/>
  <c r="A35" i="5"/>
  <c r="AE34" i="5"/>
  <c r="AD34" i="5"/>
  <c r="AC34" i="5"/>
  <c r="AB34" i="5"/>
  <c r="AA34" i="5"/>
  <c r="Z34" i="5"/>
  <c r="Y34" i="5"/>
  <c r="K34" i="5"/>
  <c r="H34" i="5"/>
  <c r="G34" i="5"/>
  <c r="F34" i="5"/>
  <c r="E34" i="5"/>
  <c r="A34" i="5"/>
  <c r="AE33" i="5"/>
  <c r="AD33" i="5"/>
  <c r="AC33" i="5"/>
  <c r="AB33" i="5"/>
  <c r="AA33" i="5"/>
  <c r="Z33" i="5"/>
  <c r="Y33" i="5"/>
  <c r="K33" i="5"/>
  <c r="H33" i="5"/>
  <c r="G33" i="5"/>
  <c r="F33" i="5"/>
  <c r="E33" i="5"/>
  <c r="A33" i="5"/>
  <c r="AE32" i="5"/>
  <c r="AD32" i="5"/>
  <c r="AC32" i="5"/>
  <c r="AB32" i="5"/>
  <c r="AA32" i="5"/>
  <c r="Z32" i="5"/>
  <c r="Y32" i="5"/>
  <c r="K32" i="5"/>
  <c r="H32" i="5"/>
  <c r="G32" i="5"/>
  <c r="F32" i="5"/>
  <c r="E32" i="5"/>
  <c r="A32" i="5"/>
  <c r="AE31" i="5"/>
  <c r="AD31" i="5"/>
  <c r="AC31" i="5"/>
  <c r="AB31" i="5"/>
  <c r="AA31" i="5"/>
  <c r="Z31" i="5"/>
  <c r="Y31" i="5"/>
  <c r="K31" i="5"/>
  <c r="H31" i="5"/>
  <c r="G31" i="5"/>
  <c r="F31" i="5"/>
  <c r="E31" i="5"/>
  <c r="A31" i="5"/>
  <c r="AE30" i="5"/>
  <c r="AD30" i="5"/>
  <c r="AC30" i="5"/>
  <c r="AB30" i="5"/>
  <c r="AA30" i="5"/>
  <c r="Z30" i="5"/>
  <c r="Y30" i="5"/>
  <c r="K30" i="5"/>
  <c r="H30" i="5"/>
  <c r="G30" i="5"/>
  <c r="F30" i="5"/>
  <c r="E30" i="5"/>
  <c r="A30" i="5"/>
  <c r="AE29" i="5"/>
  <c r="AD29" i="5"/>
  <c r="AC29" i="5"/>
  <c r="AB29" i="5"/>
  <c r="AA29" i="5"/>
  <c r="Z29" i="5"/>
  <c r="Y29" i="5"/>
  <c r="K29" i="5"/>
  <c r="H29" i="5"/>
  <c r="G29" i="5"/>
  <c r="F29" i="5"/>
  <c r="E29" i="5"/>
  <c r="A29" i="5"/>
  <c r="AE28" i="5"/>
  <c r="AD28" i="5"/>
  <c r="AC28" i="5"/>
  <c r="AB28" i="5"/>
  <c r="AA28" i="5"/>
  <c r="Z28" i="5"/>
  <c r="Y28" i="5"/>
  <c r="K28" i="5"/>
  <c r="H28" i="5"/>
  <c r="G28" i="5"/>
  <c r="F28" i="5"/>
  <c r="E28" i="5"/>
  <c r="A28" i="5"/>
  <c r="AE27" i="5"/>
  <c r="AD27" i="5"/>
  <c r="AC27" i="5"/>
  <c r="AB27" i="5"/>
  <c r="AA27" i="5"/>
  <c r="Z27" i="5"/>
  <c r="Y27" i="5"/>
  <c r="K27" i="5"/>
  <c r="H27" i="5"/>
  <c r="G27" i="5"/>
  <c r="F27" i="5"/>
  <c r="E27" i="5"/>
  <c r="A27" i="5"/>
  <c r="AE26" i="5"/>
  <c r="AD26" i="5"/>
  <c r="AC26" i="5"/>
  <c r="AB26" i="5"/>
  <c r="AA26" i="5"/>
  <c r="Z26" i="5"/>
  <c r="Y26" i="5"/>
  <c r="K26" i="5"/>
  <c r="H26" i="5"/>
  <c r="G26" i="5"/>
  <c r="F26" i="5"/>
  <c r="E26" i="5"/>
  <c r="A26" i="5"/>
  <c r="AE25" i="5"/>
  <c r="AD25" i="5"/>
  <c r="AC25" i="5"/>
  <c r="AB25" i="5"/>
  <c r="AA25" i="5"/>
  <c r="Z25" i="5"/>
  <c r="Y25" i="5"/>
  <c r="K25" i="5"/>
  <c r="H25" i="5"/>
  <c r="G25" i="5"/>
  <c r="F25" i="5"/>
  <c r="E25" i="5"/>
  <c r="A25" i="5"/>
  <c r="AE24" i="5"/>
  <c r="AD24" i="5"/>
  <c r="AC24" i="5"/>
  <c r="AB24" i="5"/>
  <c r="AA24" i="5"/>
  <c r="Z24" i="5"/>
  <c r="Y24" i="5"/>
  <c r="K24" i="5"/>
  <c r="H24" i="5"/>
  <c r="G24" i="5"/>
  <c r="F24" i="5"/>
  <c r="E24" i="5"/>
  <c r="A24" i="5"/>
  <c r="AE23" i="5"/>
  <c r="AD23" i="5"/>
  <c r="AC23" i="5"/>
  <c r="AB23" i="5"/>
  <c r="AA23" i="5"/>
  <c r="Z23" i="5"/>
  <c r="Y23" i="5"/>
  <c r="H23" i="5"/>
  <c r="G23" i="5"/>
  <c r="F23" i="5"/>
  <c r="E23" i="5"/>
  <c r="A23" i="5"/>
  <c r="AE22" i="5"/>
  <c r="AD22" i="5"/>
  <c r="AC22" i="5"/>
  <c r="AB22" i="5"/>
  <c r="AA22" i="5"/>
  <c r="Z22" i="5"/>
  <c r="Y22" i="5"/>
  <c r="K22" i="5"/>
  <c r="H22" i="5"/>
  <c r="G22" i="5"/>
  <c r="F22" i="5"/>
  <c r="E22" i="5"/>
  <c r="A22" i="5"/>
  <c r="AE21" i="5"/>
  <c r="AD21" i="5"/>
  <c r="AC21" i="5"/>
  <c r="AB21" i="5"/>
  <c r="AA21" i="5"/>
  <c r="Z21" i="5"/>
  <c r="Y21" i="5"/>
  <c r="K21" i="5"/>
  <c r="H21" i="5"/>
  <c r="G21" i="5"/>
  <c r="F21" i="5"/>
  <c r="E21" i="5"/>
  <c r="A21" i="5"/>
  <c r="AE20" i="5"/>
  <c r="AD20" i="5"/>
  <c r="AC20" i="5"/>
  <c r="AB20" i="5"/>
  <c r="AA20" i="5"/>
  <c r="Z20" i="5"/>
  <c r="Y20" i="5"/>
  <c r="K20" i="5"/>
  <c r="H20" i="5"/>
  <c r="G20" i="5"/>
  <c r="F20" i="5"/>
  <c r="E20" i="5"/>
  <c r="A20" i="5"/>
  <c r="AE19" i="5"/>
  <c r="AD19" i="5"/>
  <c r="AC19" i="5"/>
  <c r="AB19" i="5"/>
  <c r="AA19" i="5"/>
  <c r="Z19" i="5"/>
  <c r="Y19" i="5"/>
  <c r="K19" i="5"/>
  <c r="H19" i="5"/>
  <c r="G19" i="5"/>
  <c r="F19" i="5"/>
  <c r="E19" i="5"/>
  <c r="A19" i="5"/>
  <c r="AE18" i="5"/>
  <c r="AD18" i="5"/>
  <c r="AC18" i="5"/>
  <c r="AB18" i="5"/>
  <c r="AA18" i="5"/>
  <c r="Z18" i="5"/>
  <c r="Y18" i="5"/>
  <c r="K18" i="5"/>
  <c r="H18" i="5"/>
  <c r="G18" i="5"/>
  <c r="F18" i="5"/>
  <c r="E18" i="5"/>
  <c r="A18" i="5"/>
  <c r="AE17" i="5"/>
  <c r="AD17" i="5"/>
  <c r="AC17" i="5"/>
  <c r="AB17" i="5"/>
  <c r="AA17" i="5"/>
  <c r="Z17" i="5"/>
  <c r="Y17" i="5"/>
  <c r="K17" i="5"/>
  <c r="H17" i="5"/>
  <c r="G17" i="5"/>
  <c r="F17" i="5"/>
  <c r="E17" i="5"/>
  <c r="A17" i="5"/>
  <c r="AE16" i="5"/>
  <c r="AD16" i="5"/>
  <c r="AC16" i="5"/>
  <c r="AB16" i="5"/>
  <c r="AA16" i="5"/>
  <c r="Z16" i="5"/>
  <c r="Y16" i="5"/>
  <c r="K16" i="5"/>
  <c r="H16" i="5"/>
  <c r="G16" i="5"/>
  <c r="F16" i="5"/>
  <c r="E16" i="5"/>
  <c r="A16" i="5"/>
  <c r="AE15" i="5"/>
  <c r="AD15" i="5"/>
  <c r="AC15" i="5"/>
  <c r="AB15" i="5"/>
  <c r="AA15" i="5"/>
  <c r="Z15" i="5"/>
  <c r="Y15" i="5"/>
  <c r="V15" i="5"/>
  <c r="K15" i="5"/>
  <c r="H15" i="5"/>
  <c r="G15" i="5"/>
  <c r="F15" i="5"/>
  <c r="E15" i="5"/>
  <c r="A15" i="5"/>
  <c r="AE14" i="5"/>
  <c r="AD14" i="5"/>
  <c r="AC14" i="5"/>
  <c r="AB14" i="5"/>
  <c r="AA14" i="5"/>
  <c r="Z14" i="5"/>
  <c r="Y14" i="5"/>
  <c r="V14" i="5"/>
  <c r="S14" i="5"/>
  <c r="K14" i="5"/>
  <c r="H14" i="5"/>
  <c r="G14" i="5"/>
  <c r="F14" i="5"/>
  <c r="E14" i="5"/>
  <c r="A14" i="5"/>
  <c r="AE13" i="5"/>
  <c r="AD13" i="5"/>
  <c r="AC13" i="5"/>
  <c r="AB13" i="5"/>
  <c r="AA13" i="5"/>
  <c r="Z13" i="5"/>
  <c r="Y13" i="5"/>
  <c r="V13" i="5"/>
  <c r="S13" i="5"/>
  <c r="K13" i="5"/>
  <c r="H13" i="5"/>
  <c r="G13" i="5"/>
  <c r="F13" i="5"/>
  <c r="E13" i="5"/>
  <c r="A13" i="5"/>
  <c r="AE12" i="5"/>
  <c r="AD12" i="5"/>
  <c r="AC12" i="5"/>
  <c r="AB12" i="5"/>
  <c r="AA12" i="5"/>
  <c r="Z12" i="5"/>
  <c r="Y12" i="5"/>
  <c r="V12" i="5"/>
  <c r="S12" i="5"/>
  <c r="K12" i="5"/>
  <c r="H12" i="5"/>
  <c r="G12" i="5"/>
  <c r="F12" i="5"/>
  <c r="E12" i="5"/>
  <c r="A12" i="5"/>
  <c r="AE11" i="5"/>
  <c r="AD11" i="5"/>
  <c r="AC11" i="5"/>
  <c r="AB11" i="5"/>
  <c r="AA11" i="5"/>
  <c r="Z11" i="5"/>
  <c r="Y11" i="5"/>
  <c r="V11" i="5"/>
  <c r="S11" i="5"/>
  <c r="K11" i="5"/>
  <c r="H11" i="5"/>
  <c r="G11" i="5"/>
  <c r="F11" i="5"/>
  <c r="E11" i="5"/>
  <c r="A11" i="5"/>
  <c r="AE10" i="5"/>
  <c r="AD10" i="5"/>
  <c r="AC10" i="5"/>
  <c r="AB10" i="5"/>
  <c r="AA10" i="5"/>
  <c r="Z10" i="5"/>
  <c r="Y10" i="5"/>
  <c r="V10" i="5"/>
  <c r="S10" i="5"/>
  <c r="K10" i="5"/>
  <c r="H10" i="5"/>
  <c r="G10" i="5"/>
  <c r="F10" i="5"/>
  <c r="E10" i="5"/>
  <c r="A10" i="5"/>
  <c r="A682" i="2"/>
  <c r="A681" i="2"/>
  <c r="A680" i="2"/>
  <c r="W679" i="2"/>
  <c r="A679" i="2"/>
  <c r="T678" i="2"/>
  <c r="A678" i="2"/>
  <c r="W677" i="2"/>
  <c r="T677" i="2"/>
  <c r="A677" i="2"/>
  <c r="A684" i="2"/>
  <c r="L822" i="2"/>
  <c r="I822" i="2"/>
  <c r="H822" i="2"/>
  <c r="G822" i="2"/>
  <c r="F822" i="2"/>
  <c r="A822" i="2"/>
  <c r="A821" i="2"/>
  <c r="A820" i="2"/>
  <c r="A819" i="2"/>
  <c r="A818" i="2"/>
  <c r="A817" i="2"/>
  <c r="A816" i="2"/>
  <c r="A815" i="2"/>
  <c r="A814" i="2"/>
  <c r="A813" i="2"/>
  <c r="A812" i="2"/>
  <c r="A811" i="2"/>
  <c r="A810" i="2"/>
  <c r="W809" i="2"/>
  <c r="T809" i="2"/>
  <c r="A809" i="2"/>
  <c r="A808" i="2"/>
  <c r="A807" i="2"/>
  <c r="A806" i="2"/>
  <c r="A805" i="2"/>
  <c r="A804" i="2"/>
  <c r="A803" i="2"/>
  <c r="A802" i="2"/>
  <c r="A801" i="2"/>
  <c r="A800" i="2"/>
  <c r="A799" i="2"/>
  <c r="A798" i="2"/>
  <c r="A797" i="2"/>
  <c r="A796" i="2"/>
  <c r="A795" i="2"/>
  <c r="W794" i="2"/>
  <c r="T794" i="2"/>
  <c r="A794" i="2"/>
  <c r="W793" i="2"/>
  <c r="T793" i="2"/>
  <c r="A793" i="2"/>
  <c r="A792" i="2"/>
  <c r="W791" i="2"/>
  <c r="T791" i="2"/>
  <c r="A791" i="2"/>
  <c r="A790" i="2"/>
  <c r="W789" i="2"/>
  <c r="T789" i="2"/>
  <c r="A789" i="2"/>
  <c r="A788" i="2"/>
  <c r="W787" i="2"/>
  <c r="T787" i="2"/>
  <c r="A787" i="2"/>
  <c r="A634" i="2"/>
  <c r="W786" i="2"/>
  <c r="T786" i="2"/>
  <c r="A786" i="2"/>
  <c r="A785" i="2"/>
  <c r="W784" i="2"/>
  <c r="T784" i="2"/>
  <c r="A784" i="2"/>
  <c r="W783" i="2"/>
  <c r="T783" i="2"/>
  <c r="A783" i="2"/>
  <c r="W782" i="2"/>
  <c r="T782" i="2"/>
  <c r="A782" i="2"/>
  <c r="W781" i="2"/>
  <c r="T781" i="2"/>
  <c r="A781" i="2"/>
  <c r="W780" i="2"/>
  <c r="T780" i="2"/>
  <c r="A780" i="2"/>
  <c r="W779" i="2"/>
  <c r="T779" i="2"/>
  <c r="A779" i="2"/>
  <c r="W778" i="2"/>
  <c r="T778" i="2"/>
  <c r="A778" i="2"/>
  <c r="W777" i="2"/>
  <c r="T777" i="2"/>
  <c r="A777" i="2"/>
  <c r="W633" i="2"/>
  <c r="T633" i="2"/>
  <c r="A633" i="2"/>
  <c r="A776" i="2"/>
  <c r="A775" i="2"/>
  <c r="W774" i="2"/>
  <c r="T774" i="2"/>
  <c r="A774" i="2"/>
  <c r="W632" i="2"/>
  <c r="T632" i="2"/>
  <c r="A632" i="2"/>
  <c r="A631" i="2"/>
  <c r="W773" i="2"/>
  <c r="T773" i="2"/>
  <c r="A773" i="2"/>
  <c r="A630" i="2"/>
  <c r="A772" i="2"/>
  <c r="A771" i="2"/>
  <c r="A770" i="2"/>
  <c r="W629" i="2"/>
  <c r="T629" i="2"/>
  <c r="A629" i="2"/>
  <c r="W628" i="2"/>
  <c r="T628" i="2"/>
  <c r="A628" i="2"/>
  <c r="W769" i="2"/>
  <c r="T769" i="2"/>
  <c r="A769" i="2"/>
  <c r="W768" i="2"/>
  <c r="T768" i="2"/>
  <c r="A768" i="2"/>
  <c r="W767" i="2"/>
  <c r="T767" i="2"/>
  <c r="A767" i="2"/>
  <c r="W766" i="2"/>
  <c r="T766" i="2"/>
  <c r="A766" i="2"/>
  <c r="A765" i="2"/>
  <c r="A627" i="2"/>
  <c r="A626" i="2"/>
  <c r="W625" i="2"/>
  <c r="T625" i="2"/>
  <c r="A625" i="2"/>
  <c r="W624" i="2"/>
  <c r="T624" i="2"/>
  <c r="A624" i="2"/>
  <c r="A764" i="2"/>
  <c r="A763" i="2"/>
  <c r="A623" i="2"/>
  <c r="W762" i="2"/>
  <c r="T762" i="2"/>
  <c r="A762" i="2"/>
  <c r="W622" i="2"/>
  <c r="T622" i="2"/>
  <c r="A622" i="2"/>
  <c r="W761" i="2"/>
  <c r="T761" i="2"/>
  <c r="A761" i="2"/>
  <c r="W760" i="2"/>
  <c r="T760" i="2"/>
  <c r="A760" i="2"/>
  <c r="W621" i="2"/>
  <c r="T621" i="2"/>
  <c r="A621" i="2"/>
  <c r="A759" i="2"/>
  <c r="A620" i="2"/>
  <c r="A619" i="2"/>
  <c r="A618" i="2"/>
  <c r="W617" i="2"/>
  <c r="T617" i="2"/>
  <c r="A617" i="2"/>
  <c r="W616" i="2"/>
  <c r="T616" i="2"/>
  <c r="A616" i="2"/>
  <c r="A758" i="2"/>
  <c r="A615" i="2"/>
  <c r="A757" i="2"/>
  <c r="A756" i="2"/>
  <c r="W755" i="2"/>
  <c r="A755" i="2"/>
  <c r="W754" i="2"/>
  <c r="A754" i="2"/>
  <c r="A753" i="2"/>
  <c r="A614" i="2"/>
  <c r="A613" i="2"/>
  <c r="A612" i="2"/>
  <c r="A752" i="2"/>
  <c r="A611" i="2"/>
  <c r="A751" i="2"/>
  <c r="A750" i="2"/>
  <c r="A749" i="2"/>
  <c r="A610" i="2"/>
  <c r="A748" i="2"/>
  <c r="A747" i="2"/>
  <c r="A746" i="2"/>
  <c r="A745" i="2"/>
  <c r="A744" i="2"/>
  <c r="A743" i="2"/>
  <c r="A609" i="2"/>
  <c r="X608" i="2"/>
  <c r="U608" i="2"/>
  <c r="A608" i="2"/>
  <c r="A742" i="2"/>
  <c r="A607" i="2"/>
  <c r="A741" i="2"/>
  <c r="A740" i="2"/>
  <c r="A739" i="2"/>
  <c r="A606" i="2"/>
  <c r="A738" i="2"/>
  <c r="A605" i="2"/>
  <c r="A604" i="2"/>
  <c r="A603" i="2"/>
  <c r="A602" i="2"/>
  <c r="A601" i="2"/>
  <c r="A599" i="2"/>
  <c r="A598" i="2"/>
  <c r="A597" i="2"/>
  <c r="A596" i="2"/>
  <c r="A595" i="2"/>
  <c r="A737" i="2"/>
  <c r="A736" i="2"/>
  <c r="A735" i="2"/>
  <c r="A594" i="2"/>
  <c r="A593" i="2"/>
  <c r="A592" i="2"/>
  <c r="A591" i="2"/>
  <c r="A590" i="2"/>
  <c r="A589" i="2"/>
  <c r="A588" i="2"/>
  <c r="W587" i="2"/>
  <c r="A587" i="2"/>
  <c r="W586" i="2"/>
  <c r="A586" i="2"/>
  <c r="A585" i="2"/>
  <c r="A584" i="2"/>
  <c r="A734" i="2"/>
  <c r="A733" i="2"/>
  <c r="A583" i="2"/>
  <c r="A582" i="2"/>
  <c r="A581" i="2"/>
  <c r="A580" i="2"/>
  <c r="A579" i="2"/>
  <c r="A578" i="2"/>
  <c r="A577" i="2"/>
  <c r="A576" i="2"/>
  <c r="A575" i="2"/>
  <c r="A574" i="2"/>
  <c r="A732" i="2"/>
  <c r="A573" i="2"/>
  <c r="A572" i="2"/>
  <c r="A571" i="2"/>
  <c r="A570" i="2"/>
  <c r="A569" i="2"/>
  <c r="A568" i="2"/>
  <c r="A731" i="2"/>
  <c r="A567" i="2"/>
  <c r="A730" i="2"/>
  <c r="A566" i="2"/>
  <c r="W565" i="2"/>
  <c r="T565" i="2"/>
  <c r="A565" i="2"/>
  <c r="A564" i="2"/>
  <c r="A729" i="2"/>
  <c r="W563" i="2"/>
  <c r="T563" i="2"/>
  <c r="A563" i="2"/>
  <c r="A562" i="2"/>
  <c r="W561" i="2"/>
  <c r="T561" i="2"/>
  <c r="A561" i="2"/>
  <c r="A560" i="2"/>
  <c r="W559" i="2"/>
  <c r="T559" i="2"/>
  <c r="A559" i="2"/>
  <c r="A728" i="2"/>
  <c r="A558" i="2"/>
  <c r="A557" i="2"/>
  <c r="A556" i="2"/>
  <c r="W555" i="2"/>
  <c r="T555" i="2"/>
  <c r="A555" i="2"/>
  <c r="W554" i="2"/>
  <c r="T554" i="2"/>
  <c r="A554" i="2"/>
  <c r="T553" i="2"/>
  <c r="A553" i="2"/>
  <c r="A552" i="2"/>
  <c r="W727" i="2"/>
  <c r="T727" i="2"/>
  <c r="A727" i="2"/>
  <c r="A551" i="2"/>
  <c r="W550" i="2"/>
  <c r="T550" i="2"/>
  <c r="A550" i="2"/>
  <c r="A549" i="2"/>
  <c r="W548" i="2"/>
  <c r="T548" i="2"/>
  <c r="A548" i="2"/>
  <c r="T547" i="2"/>
  <c r="A547" i="2"/>
  <c r="A546" i="2"/>
  <c r="W545" i="2"/>
  <c r="T545" i="2"/>
  <c r="A545" i="2"/>
  <c r="A544" i="2"/>
  <c r="A543" i="2"/>
  <c r="A542" i="2"/>
  <c r="W541" i="2"/>
  <c r="T541" i="2"/>
  <c r="A541" i="2"/>
  <c r="A540" i="2"/>
  <c r="A539" i="2"/>
  <c r="A538" i="2"/>
  <c r="T537" i="2"/>
  <c r="T540" i="2" s="1"/>
  <c r="A537" i="2"/>
  <c r="A536" i="2"/>
  <c r="W535" i="2"/>
  <c r="A535" i="2"/>
  <c r="A726" i="2"/>
  <c r="A534" i="2"/>
  <c r="A533" i="2"/>
  <c r="A532" i="2"/>
  <c r="S725" i="2"/>
  <c r="A725" i="2"/>
  <c r="A724" i="2"/>
  <c r="W531" i="2"/>
  <c r="T531" i="2"/>
  <c r="A531" i="2"/>
  <c r="A530" i="2"/>
  <c r="W529" i="2"/>
  <c r="A529" i="2"/>
  <c r="A528" i="2"/>
  <c r="W723" i="2"/>
  <c r="A723" i="2"/>
  <c r="W722" i="2"/>
  <c r="T722" i="2"/>
  <c r="A722" i="2"/>
  <c r="W527" i="2"/>
  <c r="T527" i="2"/>
  <c r="A527" i="2"/>
  <c r="W721" i="2"/>
  <c r="T721" i="2"/>
  <c r="A721" i="2"/>
  <c r="T526" i="2"/>
  <c r="A526" i="2"/>
  <c r="W525" i="2"/>
  <c r="T525" i="2"/>
  <c r="A525" i="2"/>
  <c r="W720" i="2"/>
  <c r="T720" i="2"/>
  <c r="A720" i="2"/>
  <c r="W524" i="2"/>
  <c r="T524" i="2"/>
  <c r="A524" i="2"/>
  <c r="W523" i="2"/>
  <c r="T523" i="2"/>
  <c r="A523" i="2"/>
  <c r="W522" i="2"/>
  <c r="T522" i="2"/>
  <c r="A522" i="2"/>
  <c r="W521" i="2"/>
  <c r="T521" i="2"/>
  <c r="A521" i="2"/>
  <c r="A520" i="2"/>
  <c r="A519" i="2"/>
  <c r="A518" i="2"/>
  <c r="A517" i="2"/>
  <c r="A516" i="2"/>
  <c r="W719" i="2"/>
  <c r="T719" i="2"/>
  <c r="A719" i="2"/>
  <c r="A515" i="2"/>
  <c r="A514" i="2"/>
  <c r="T513" i="2"/>
  <c r="A513" i="2"/>
  <c r="A512" i="2"/>
  <c r="A511" i="2"/>
  <c r="W718" i="2"/>
  <c r="T718" i="2"/>
  <c r="A718" i="2"/>
  <c r="A510" i="2"/>
  <c r="A509" i="2"/>
  <c r="A508" i="2"/>
  <c r="A507" i="2"/>
  <c r="W506" i="2"/>
  <c r="T506" i="2"/>
  <c r="A506" i="2"/>
  <c r="A717" i="2"/>
  <c r="A505" i="2"/>
  <c r="A716" i="2"/>
  <c r="W504" i="2"/>
  <c r="T504" i="2"/>
  <c r="A504" i="2"/>
  <c r="T503" i="2"/>
  <c r="A503" i="2"/>
  <c r="W502" i="2"/>
  <c r="T502" i="2"/>
  <c r="A502" i="2"/>
  <c r="W501" i="2"/>
  <c r="T501" i="2"/>
  <c r="A501" i="2"/>
  <c r="A500" i="2"/>
  <c r="A499" i="2"/>
  <c r="A498" i="2"/>
  <c r="A497" i="2"/>
  <c r="A496" i="2"/>
  <c r="A495" i="2"/>
  <c r="A494" i="2"/>
  <c r="A715" i="2"/>
  <c r="T493" i="2"/>
  <c r="A493" i="2"/>
  <c r="W492" i="2"/>
  <c r="A492" i="2"/>
  <c r="W491" i="2"/>
  <c r="A491" i="2"/>
  <c r="W490" i="2"/>
  <c r="A490" i="2"/>
  <c r="A489" i="2"/>
  <c r="A488" i="2"/>
  <c r="A487" i="2"/>
  <c r="A486" i="2"/>
  <c r="A485" i="2"/>
  <c r="A484" i="2"/>
  <c r="A483" i="2"/>
  <c r="A482" i="2"/>
  <c r="A481" i="2"/>
  <c r="A480" i="2"/>
  <c r="A479" i="2"/>
  <c r="A478" i="2"/>
  <c r="A477" i="2"/>
  <c r="A476" i="2"/>
  <c r="A714" i="2"/>
  <c r="A475" i="2"/>
  <c r="A474" i="2"/>
  <c r="A473" i="2"/>
  <c r="A472" i="2"/>
  <c r="A471" i="2"/>
  <c r="W470" i="2"/>
  <c r="T470" i="2"/>
  <c r="A470" i="2"/>
  <c r="A469" i="2"/>
  <c r="A468" i="2"/>
  <c r="A467" i="2"/>
  <c r="A466" i="2"/>
  <c r="A465" i="2"/>
  <c r="A464" i="2"/>
  <c r="A463" i="2"/>
  <c r="A462" i="2"/>
  <c r="A713" i="2"/>
  <c r="A461" i="2"/>
  <c r="A460" i="2"/>
  <c r="A712" i="2"/>
  <c r="A459" i="2"/>
  <c r="A458" i="2"/>
  <c r="A457" i="2"/>
  <c r="A456" i="2"/>
  <c r="A455" i="2"/>
  <c r="A454" i="2"/>
  <c r="A453" i="2"/>
  <c r="A452" i="2"/>
  <c r="A451" i="2"/>
  <c r="A450" i="2"/>
  <c r="A449" i="2"/>
  <c r="W448" i="2"/>
  <c r="A448" i="2"/>
  <c r="W447" i="2"/>
  <c r="T447" i="2"/>
  <c r="A447" i="2"/>
  <c r="W446" i="2"/>
  <c r="T446" i="2"/>
  <c r="A446" i="2"/>
  <c r="A445" i="2"/>
  <c r="W444" i="2"/>
  <c r="T444" i="2"/>
  <c r="A444" i="2"/>
  <c r="W443" i="2"/>
  <c r="T443" i="2"/>
  <c r="A442" i="2"/>
  <c r="W441" i="2"/>
  <c r="T441" i="2"/>
  <c r="W440" i="2"/>
  <c r="T440" i="2"/>
  <c r="A440" i="2"/>
  <c r="W439" i="2"/>
  <c r="T439" i="2"/>
  <c r="A439" i="2"/>
  <c r="W438" i="2"/>
  <c r="T438" i="2"/>
  <c r="A438" i="2"/>
  <c r="W437" i="2"/>
  <c r="A437" i="2"/>
  <c r="W436" i="2"/>
  <c r="T436" i="2"/>
  <c r="A436" i="2"/>
  <c r="W435" i="2"/>
  <c r="T435" i="2"/>
  <c r="A435" i="2"/>
  <c r="W434" i="2"/>
  <c r="A434" i="2"/>
  <c r="W433" i="2"/>
  <c r="T433" i="2"/>
  <c r="A433" i="2"/>
  <c r="W432" i="2"/>
  <c r="T432" i="2"/>
  <c r="W431" i="2"/>
  <c r="T431" i="2"/>
  <c r="A431" i="2"/>
  <c r="A430" i="2"/>
  <c r="T711" i="2"/>
  <c r="A711" i="2"/>
  <c r="W429" i="2"/>
  <c r="T429" i="2"/>
  <c r="A429" i="2"/>
  <c r="W710" i="2"/>
  <c r="T710" i="2"/>
  <c r="A710" i="2"/>
  <c r="W428" i="2"/>
  <c r="T428" i="2"/>
  <c r="A428" i="2"/>
  <c r="A427" i="2"/>
  <c r="A426" i="2"/>
  <c r="A425" i="2"/>
  <c r="W424" i="2"/>
  <c r="T424" i="2"/>
  <c r="A424" i="2"/>
  <c r="A423" i="2"/>
  <c r="A422" i="2"/>
  <c r="A421" i="2"/>
  <c r="A420" i="2"/>
  <c r="A419" i="2"/>
  <c r="A418" i="2"/>
  <c r="A417" i="2"/>
  <c r="A416" i="2"/>
  <c r="A415" i="2"/>
  <c r="A414" i="2"/>
  <c r="A413" i="2"/>
  <c r="A412" i="2"/>
  <c r="A411" i="2"/>
  <c r="A410" i="2"/>
  <c r="A409" i="2"/>
  <c r="A408" i="2"/>
  <c r="A407" i="2"/>
  <c r="A406" i="2"/>
  <c r="A405" i="2"/>
  <c r="W404" i="2"/>
  <c r="T404"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W374" i="2"/>
  <c r="T374" i="2"/>
  <c r="A374" i="2"/>
  <c r="A373" i="2"/>
  <c r="A372" i="2"/>
  <c r="A371" i="2"/>
  <c r="A370" i="2"/>
  <c r="A369" i="2"/>
  <c r="A368" i="2"/>
  <c r="A367" i="2"/>
  <c r="A366" i="2"/>
  <c r="A365" i="2"/>
  <c r="A364" i="2"/>
  <c r="A363" i="2"/>
  <c r="A362" i="2"/>
  <c r="A361" i="2"/>
  <c r="A360" i="2"/>
  <c r="A359" i="2"/>
  <c r="A358" i="2"/>
  <c r="A357" i="2"/>
  <c r="A356" i="2"/>
  <c r="A355" i="2"/>
  <c r="A354" i="2"/>
  <c r="A353" i="2"/>
  <c r="W352" i="2"/>
  <c r="A352" i="2"/>
  <c r="A351" i="2"/>
  <c r="A350" i="2"/>
  <c r="A709" i="2"/>
  <c r="A349" i="2"/>
  <c r="A348" i="2"/>
  <c r="A708" i="2"/>
  <c r="A347" i="2"/>
  <c r="W346" i="2"/>
  <c r="J346" i="2"/>
  <c r="A346" i="2"/>
  <c r="W345" i="2"/>
  <c r="J345" i="2"/>
  <c r="A345" i="2"/>
  <c r="T344" i="2"/>
  <c r="J344" i="2"/>
  <c r="A344" i="2"/>
  <c r="T343" i="2"/>
  <c r="A343" i="2"/>
  <c r="T342" i="2"/>
  <c r="A342" i="2"/>
  <c r="T341" i="2"/>
  <c r="A341" i="2"/>
  <c r="T340" i="2"/>
  <c r="A340" i="2"/>
  <c r="T339" i="2"/>
  <c r="A339" i="2"/>
  <c r="A338" i="2"/>
  <c r="T337" i="2"/>
  <c r="A337" i="2"/>
  <c r="T336" i="2"/>
  <c r="A336" i="2"/>
  <c r="T335" i="2"/>
  <c r="A335" i="2"/>
  <c r="A334" i="2"/>
  <c r="A333" i="2"/>
  <c r="T332" i="2"/>
  <c r="A332" i="2"/>
  <c r="A331" i="2"/>
  <c r="A330" i="2"/>
  <c r="A329" i="2"/>
  <c r="A328" i="2"/>
  <c r="T327" i="2"/>
  <c r="A327" i="2"/>
  <c r="A326" i="2"/>
  <c r="T325" i="2"/>
  <c r="A325" i="2"/>
  <c r="T324" i="2"/>
  <c r="A324" i="2"/>
  <c r="T323" i="2"/>
  <c r="A323" i="2"/>
  <c r="W322" i="2"/>
  <c r="T322" i="2"/>
  <c r="J322" i="2"/>
  <c r="A322" i="2"/>
  <c r="T321" i="2"/>
  <c r="A321" i="2"/>
  <c r="T320" i="2"/>
  <c r="A320" i="2"/>
  <c r="W319" i="2"/>
  <c r="T319" i="2"/>
  <c r="A319" i="2"/>
  <c r="T318" i="2"/>
  <c r="A318" i="2"/>
  <c r="T317" i="2"/>
  <c r="A317" i="2"/>
  <c r="W707" i="2"/>
  <c r="T707" i="2"/>
  <c r="A707" i="2"/>
  <c r="W316" i="2"/>
  <c r="T316" i="2"/>
  <c r="A316" i="2"/>
  <c r="W315" i="2"/>
  <c r="T315" i="2"/>
  <c r="A315" i="2"/>
  <c r="W314" i="2"/>
  <c r="T314" i="2"/>
  <c r="J314" i="2"/>
  <c r="A314" i="2"/>
  <c r="A313" i="2"/>
  <c r="A312" i="2"/>
  <c r="A311" i="2"/>
  <c r="W310" i="2"/>
  <c r="T310" i="2"/>
  <c r="A310" i="2"/>
  <c r="W309" i="2"/>
  <c r="T309" i="2"/>
  <c r="A309" i="2"/>
  <c r="W308" i="2"/>
  <c r="T308" i="2"/>
  <c r="A308" i="2"/>
  <c r="W307" i="2"/>
  <c r="T307" i="2"/>
  <c r="A307" i="2"/>
  <c r="W306" i="2"/>
  <c r="T306" i="2"/>
  <c r="A306" i="2"/>
  <c r="W305" i="2"/>
  <c r="T305" i="2"/>
  <c r="A305" i="2"/>
  <c r="W304" i="2"/>
  <c r="T304" i="2"/>
  <c r="J304" i="2"/>
  <c r="A304" i="2"/>
  <c r="W303" i="2"/>
  <c r="T303" i="2"/>
  <c r="J303" i="2"/>
  <c r="A303" i="2"/>
  <c r="W302" i="2"/>
  <c r="T302" i="2"/>
  <c r="J302" i="2"/>
  <c r="A302" i="2"/>
  <c r="W301" i="2"/>
  <c r="T301" i="2"/>
  <c r="A301" i="2"/>
  <c r="W300" i="2"/>
  <c r="T300" i="2"/>
  <c r="J300" i="2"/>
  <c r="A300" i="2"/>
  <c r="W299" i="2"/>
  <c r="T299" i="2"/>
  <c r="A299" i="2"/>
  <c r="W298" i="2"/>
  <c r="T298" i="2"/>
  <c r="A298" i="2"/>
  <c r="W297" i="2"/>
  <c r="T297" i="2"/>
  <c r="J297" i="2"/>
  <c r="A297" i="2"/>
  <c r="J296" i="2"/>
  <c r="A296" i="2"/>
  <c r="J295" i="2"/>
  <c r="A295" i="2"/>
  <c r="A294" i="2"/>
  <c r="W293" i="2"/>
  <c r="T293" i="2"/>
  <c r="J293" i="2"/>
  <c r="A293" i="2"/>
  <c r="W292" i="2"/>
  <c r="T292" i="2"/>
  <c r="A292" i="2"/>
  <c r="W291" i="2"/>
  <c r="T291" i="2"/>
  <c r="A291" i="2"/>
  <c r="W290" i="2"/>
  <c r="T290" i="2"/>
  <c r="J290" i="2"/>
  <c r="A290" i="2"/>
  <c r="W289" i="2"/>
  <c r="T289" i="2"/>
  <c r="J289" i="2"/>
  <c r="A289" i="2"/>
  <c r="W288" i="2"/>
  <c r="T288" i="2"/>
  <c r="J288" i="2"/>
  <c r="A288" i="2"/>
  <c r="W706" i="2"/>
  <c r="T706" i="2"/>
  <c r="J706" i="2"/>
  <c r="A706" i="2"/>
  <c r="W705" i="2"/>
  <c r="T705" i="2"/>
  <c r="J705" i="2"/>
  <c r="A705" i="2"/>
  <c r="W287" i="2"/>
  <c r="T287" i="2"/>
  <c r="J287" i="2"/>
  <c r="A287" i="2"/>
  <c r="W286" i="2"/>
  <c r="T286" i="2"/>
  <c r="J286" i="2"/>
  <c r="A286" i="2"/>
  <c r="W285" i="2"/>
  <c r="T285" i="2"/>
  <c r="J285" i="2"/>
  <c r="A285" i="2"/>
  <c r="W284" i="2"/>
  <c r="T284" i="2"/>
  <c r="J284" i="2"/>
  <c r="A284" i="2"/>
  <c r="W283" i="2"/>
  <c r="T283" i="2"/>
  <c r="J283" i="2"/>
  <c r="A283" i="2"/>
  <c r="W282" i="2"/>
  <c r="T282" i="2"/>
  <c r="J282" i="2"/>
  <c r="A282" i="2"/>
  <c r="W281" i="2"/>
  <c r="T281" i="2"/>
  <c r="J281" i="2"/>
  <c r="A281" i="2"/>
  <c r="W704" i="2"/>
  <c r="T704" i="2"/>
  <c r="J704" i="2"/>
  <c r="A704" i="2"/>
  <c r="W703" i="2"/>
  <c r="T703" i="2"/>
  <c r="J703" i="2"/>
  <c r="A703" i="2"/>
  <c r="W280" i="2"/>
  <c r="T280" i="2"/>
  <c r="J280" i="2"/>
  <c r="A280" i="2"/>
  <c r="W279" i="2"/>
  <c r="T279" i="2"/>
  <c r="J279" i="2"/>
  <c r="A279" i="2"/>
  <c r="W278" i="2"/>
  <c r="T278" i="2"/>
  <c r="J278" i="2"/>
  <c r="A278" i="2"/>
  <c r="W277" i="2"/>
  <c r="T277" i="2"/>
  <c r="J277" i="2"/>
  <c r="A277" i="2"/>
  <c r="W276" i="2"/>
  <c r="T276" i="2"/>
  <c r="J276" i="2"/>
  <c r="A276" i="2"/>
  <c r="J275" i="2"/>
  <c r="A275" i="2"/>
  <c r="W274" i="2"/>
  <c r="T274" i="2"/>
  <c r="J274" i="2"/>
  <c r="A274" i="2"/>
  <c r="W273" i="2"/>
  <c r="T273" i="2"/>
  <c r="J273" i="2"/>
  <c r="A273" i="2"/>
  <c r="A272" i="2"/>
  <c r="W271" i="2"/>
  <c r="T271" i="2"/>
  <c r="J271" i="2"/>
  <c r="A271" i="2"/>
  <c r="W270" i="2"/>
  <c r="T270" i="2"/>
  <c r="J270" i="2"/>
  <c r="A270" i="2"/>
  <c r="W269" i="2"/>
  <c r="T269" i="2"/>
  <c r="J269" i="2"/>
  <c r="A269" i="2"/>
  <c r="W268" i="2"/>
  <c r="T268" i="2"/>
  <c r="J268" i="2"/>
  <c r="A268" i="2"/>
  <c r="W267" i="2"/>
  <c r="T267" i="2"/>
  <c r="J267" i="2"/>
  <c r="A267" i="2"/>
  <c r="W702" i="2"/>
  <c r="T702" i="2"/>
  <c r="J702" i="2"/>
  <c r="A702" i="2"/>
  <c r="W266" i="2"/>
  <c r="T266" i="2"/>
  <c r="J266" i="2"/>
  <c r="A266" i="2"/>
  <c r="W265" i="2"/>
  <c r="T265" i="2"/>
  <c r="J265" i="2"/>
  <c r="A265" i="2"/>
  <c r="W264" i="2"/>
  <c r="T264" i="2"/>
  <c r="J264" i="2"/>
  <c r="A264" i="2"/>
  <c r="W263" i="2"/>
  <c r="T263" i="2"/>
  <c r="J263" i="2"/>
  <c r="A263" i="2"/>
  <c r="W262" i="2"/>
  <c r="T262" i="2"/>
  <c r="J262" i="2"/>
  <c r="A262" i="2"/>
  <c r="W261" i="2"/>
  <c r="T261" i="2"/>
  <c r="J261" i="2"/>
  <c r="A261" i="2"/>
  <c r="W260" i="2"/>
  <c r="T260" i="2"/>
  <c r="J260" i="2"/>
  <c r="A260" i="2"/>
  <c r="W259" i="2"/>
  <c r="T259" i="2"/>
  <c r="J259" i="2"/>
  <c r="A259" i="2"/>
  <c r="W701" i="2"/>
  <c r="T701" i="2"/>
  <c r="J701" i="2"/>
  <c r="A701" i="2"/>
  <c r="W258" i="2"/>
  <c r="J258" i="2"/>
  <c r="A258" i="2"/>
  <c r="W257" i="2"/>
  <c r="T257" i="2"/>
  <c r="J257" i="2"/>
  <c r="A257" i="2"/>
  <c r="W256" i="2"/>
  <c r="T256" i="2"/>
  <c r="J256" i="2"/>
  <c r="A256" i="2"/>
  <c r="W255" i="2"/>
  <c r="T255" i="2"/>
  <c r="J255" i="2"/>
  <c r="A255" i="2"/>
  <c r="W254" i="2"/>
  <c r="T254" i="2"/>
  <c r="J254" i="2"/>
  <c r="A254" i="2"/>
  <c r="W253" i="2"/>
  <c r="T253" i="2"/>
  <c r="J253" i="2"/>
  <c r="A253" i="2"/>
  <c r="W252" i="2"/>
  <c r="T252" i="2"/>
  <c r="J252" i="2"/>
  <c r="A252" i="2"/>
  <c r="W251" i="2"/>
  <c r="T251" i="2"/>
  <c r="A251" i="2"/>
  <c r="W250" i="2"/>
  <c r="T250" i="2"/>
  <c r="A250" i="2"/>
  <c r="W249" i="2"/>
  <c r="T249" i="2"/>
  <c r="A249" i="2"/>
  <c r="W248" i="2"/>
  <c r="T248" i="2"/>
  <c r="A248" i="2"/>
  <c r="W247" i="2"/>
  <c r="T247" i="2"/>
  <c r="A247" i="2"/>
  <c r="W246" i="2"/>
  <c r="T246" i="2"/>
  <c r="A246" i="2"/>
  <c r="W245" i="2"/>
  <c r="T245" i="2"/>
  <c r="A245" i="2"/>
  <c r="W244" i="2"/>
  <c r="T244" i="2"/>
  <c r="A244" i="2"/>
  <c r="A243" i="2"/>
  <c r="W242" i="2"/>
  <c r="T242" i="2"/>
  <c r="A242" i="2"/>
  <c r="W241" i="2"/>
  <c r="T241" i="2"/>
  <c r="A241" i="2"/>
  <c r="W240" i="2"/>
  <c r="T240" i="2"/>
  <c r="A240" i="2"/>
  <c r="W239" i="2"/>
  <c r="T239" i="2"/>
  <c r="A239" i="2"/>
  <c r="W238" i="2"/>
  <c r="T238" i="2"/>
  <c r="A238" i="2"/>
  <c r="W237" i="2"/>
  <c r="T237" i="2"/>
  <c r="A237" i="2"/>
  <c r="W236" i="2"/>
  <c r="T236" i="2"/>
  <c r="A236" i="2"/>
  <c r="W235" i="2"/>
  <c r="T235" i="2"/>
  <c r="A235" i="2"/>
  <c r="W234" i="2"/>
  <c r="T234" i="2"/>
  <c r="A234" i="2"/>
  <c r="W233" i="2"/>
  <c r="T233" i="2"/>
  <c r="A233" i="2"/>
  <c r="W232" i="2"/>
  <c r="T232" i="2"/>
  <c r="A232" i="2"/>
  <c r="W231" i="2"/>
  <c r="T231" i="2"/>
  <c r="A231" i="2"/>
  <c r="W230" i="2"/>
  <c r="T230" i="2"/>
  <c r="A230" i="2"/>
  <c r="W229" i="2"/>
  <c r="T229" i="2"/>
  <c r="A229" i="2"/>
  <c r="W228" i="2"/>
  <c r="T228" i="2"/>
  <c r="A228" i="2"/>
  <c r="W227" i="2"/>
  <c r="T227" i="2"/>
  <c r="A227" i="2"/>
  <c r="W226" i="2"/>
  <c r="T226" i="2"/>
  <c r="A226" i="2"/>
  <c r="W225" i="2"/>
  <c r="T225" i="2"/>
  <c r="A225" i="2"/>
  <c r="W224" i="2"/>
  <c r="T224" i="2"/>
  <c r="A224" i="2"/>
  <c r="W223" i="2"/>
  <c r="T223" i="2"/>
  <c r="A223" i="2"/>
  <c r="W222" i="2"/>
  <c r="T222" i="2"/>
  <c r="A222" i="2"/>
  <c r="W221" i="2"/>
  <c r="T221" i="2"/>
  <c r="A221" i="2"/>
  <c r="W220" i="2"/>
  <c r="T220" i="2"/>
  <c r="A220" i="2"/>
  <c r="W219" i="2"/>
  <c r="T219" i="2"/>
  <c r="A219" i="2"/>
  <c r="W218" i="2"/>
  <c r="T218" i="2"/>
  <c r="A218" i="2"/>
  <c r="W217" i="2"/>
  <c r="T217" i="2"/>
  <c r="A217" i="2"/>
  <c r="W216" i="2"/>
  <c r="T216" i="2"/>
  <c r="A216" i="2"/>
  <c r="W215" i="2"/>
  <c r="T215" i="2"/>
  <c r="A215" i="2"/>
  <c r="W214" i="2"/>
  <c r="T214" i="2"/>
  <c r="A214" i="2"/>
  <c r="W213" i="2"/>
  <c r="T213" i="2"/>
  <c r="A213" i="2"/>
  <c r="W212" i="2"/>
  <c r="T212" i="2"/>
  <c r="A212" i="2"/>
  <c r="W211" i="2"/>
  <c r="T211" i="2"/>
  <c r="A211" i="2"/>
  <c r="W210" i="2"/>
  <c r="T210" i="2"/>
  <c r="A210" i="2"/>
  <c r="W209" i="2"/>
  <c r="T209" i="2"/>
  <c r="A209" i="2"/>
  <c r="W208" i="2"/>
  <c r="T208" i="2"/>
  <c r="A208" i="2"/>
  <c r="W207" i="2"/>
  <c r="T207" i="2"/>
  <c r="A207" i="2"/>
  <c r="W206" i="2"/>
  <c r="T206" i="2"/>
  <c r="A206" i="2"/>
  <c r="AF205" i="2"/>
  <c r="AE205" i="2"/>
  <c r="AD205" i="2"/>
  <c r="AC205" i="2"/>
  <c r="AB205" i="2"/>
  <c r="AA205" i="2"/>
  <c r="Z205" i="2"/>
  <c r="W205" i="2"/>
  <c r="T205" i="2"/>
  <c r="L205" i="2"/>
  <c r="J205" i="2"/>
  <c r="A205" i="2"/>
  <c r="AF204" i="2"/>
  <c r="AE204" i="2"/>
  <c r="AD204" i="2"/>
  <c r="AC204" i="2"/>
  <c r="AB204" i="2"/>
  <c r="AA204" i="2"/>
  <c r="Z204" i="2"/>
  <c r="W204" i="2"/>
  <c r="T204" i="2"/>
  <c r="L204" i="2"/>
  <c r="J204" i="2"/>
  <c r="A204" i="2"/>
  <c r="AF203" i="2"/>
  <c r="AE203" i="2"/>
  <c r="AD203" i="2"/>
  <c r="AC203" i="2"/>
  <c r="AB203" i="2"/>
  <c r="AA203" i="2"/>
  <c r="Z203" i="2"/>
  <c r="W203" i="2"/>
  <c r="T203" i="2"/>
  <c r="L203" i="2"/>
  <c r="J203" i="2"/>
  <c r="A203" i="2"/>
  <c r="AF202" i="2"/>
  <c r="AE202" i="2"/>
  <c r="AD202" i="2"/>
  <c r="AC202" i="2"/>
  <c r="AB202" i="2"/>
  <c r="AA202" i="2"/>
  <c r="Z202" i="2"/>
  <c r="W202" i="2"/>
  <c r="T202" i="2"/>
  <c r="L202" i="2"/>
  <c r="J202" i="2"/>
  <c r="I202" i="2"/>
  <c r="H202" i="2"/>
  <c r="G202" i="2"/>
  <c r="F202" i="2"/>
  <c r="A202" i="2"/>
  <c r="AF201" i="2"/>
  <c r="AE201" i="2"/>
  <c r="AD201" i="2"/>
  <c r="AC201" i="2"/>
  <c r="AB201" i="2"/>
  <c r="AA201" i="2"/>
  <c r="Z201" i="2"/>
  <c r="W201" i="2"/>
  <c r="T201" i="2"/>
  <c r="L201" i="2"/>
  <c r="I201" i="2"/>
  <c r="H201" i="2"/>
  <c r="G201" i="2"/>
  <c r="F201" i="2"/>
  <c r="A201" i="2"/>
  <c r="AF200" i="2"/>
  <c r="AE200" i="2"/>
  <c r="AD200" i="2"/>
  <c r="AC200" i="2"/>
  <c r="AB200" i="2"/>
  <c r="AA200" i="2"/>
  <c r="Z200" i="2"/>
  <c r="W200" i="2"/>
  <c r="T200" i="2"/>
  <c r="L200" i="2"/>
  <c r="I200" i="2"/>
  <c r="H200" i="2"/>
  <c r="G200" i="2"/>
  <c r="F200" i="2"/>
  <c r="A200" i="2"/>
  <c r="AF199" i="2"/>
  <c r="AE199" i="2"/>
  <c r="AD199" i="2"/>
  <c r="AC199" i="2"/>
  <c r="AB199" i="2"/>
  <c r="AA199" i="2"/>
  <c r="Z199" i="2"/>
  <c r="W199" i="2"/>
  <c r="L199" i="2"/>
  <c r="I199" i="2"/>
  <c r="H199" i="2"/>
  <c r="G199" i="2"/>
  <c r="F199" i="2"/>
  <c r="A199" i="2"/>
  <c r="AF198" i="2"/>
  <c r="AE198" i="2"/>
  <c r="AD198" i="2"/>
  <c r="AC198" i="2"/>
  <c r="AB198" i="2"/>
  <c r="AA198" i="2"/>
  <c r="Z198" i="2"/>
  <c r="W198" i="2"/>
  <c r="T198" i="2"/>
  <c r="L198" i="2"/>
  <c r="H198" i="2"/>
  <c r="G198" i="2"/>
  <c r="F198" i="2"/>
  <c r="A198" i="2"/>
  <c r="AF197" i="2"/>
  <c r="AE197" i="2"/>
  <c r="AD197" i="2"/>
  <c r="AC197" i="2"/>
  <c r="AB197" i="2"/>
  <c r="AA197" i="2"/>
  <c r="Z197" i="2"/>
  <c r="W197" i="2"/>
  <c r="T197" i="2"/>
  <c r="L197" i="2"/>
  <c r="I197" i="2"/>
  <c r="H197" i="2"/>
  <c r="G197" i="2"/>
  <c r="F197" i="2"/>
  <c r="A197" i="2"/>
  <c r="AF196" i="2"/>
  <c r="AE196" i="2"/>
  <c r="AD196" i="2"/>
  <c r="AC196" i="2"/>
  <c r="AB196" i="2"/>
  <c r="AA196" i="2"/>
  <c r="Z196" i="2"/>
  <c r="W196" i="2"/>
  <c r="L196" i="2"/>
  <c r="J196" i="2"/>
  <c r="I196" i="2"/>
  <c r="H196" i="2"/>
  <c r="G196" i="2"/>
  <c r="F196" i="2"/>
  <c r="A196" i="2"/>
  <c r="AF700" i="2"/>
  <c r="AE700" i="2"/>
  <c r="AD700" i="2"/>
  <c r="AC700" i="2"/>
  <c r="AB700" i="2"/>
  <c r="AA700" i="2"/>
  <c r="Z700" i="2"/>
  <c r="W700" i="2"/>
  <c r="L700" i="2"/>
  <c r="J700" i="2"/>
  <c r="I700" i="2"/>
  <c r="H700" i="2"/>
  <c r="G700" i="2"/>
  <c r="F700" i="2"/>
  <c r="A700" i="2"/>
  <c r="AF195" i="2"/>
  <c r="AE195" i="2"/>
  <c r="AD195" i="2"/>
  <c r="AC195" i="2"/>
  <c r="AB195" i="2"/>
  <c r="AA195" i="2"/>
  <c r="Z195" i="2"/>
  <c r="W195" i="2"/>
  <c r="T195" i="2"/>
  <c r="L195" i="2"/>
  <c r="I195" i="2"/>
  <c r="H195" i="2"/>
  <c r="G195" i="2"/>
  <c r="F195" i="2"/>
  <c r="A195" i="2"/>
  <c r="AF194" i="2"/>
  <c r="AE194" i="2"/>
  <c r="AD194" i="2"/>
  <c r="AC194" i="2"/>
  <c r="AB194" i="2"/>
  <c r="AA194" i="2"/>
  <c r="Z194" i="2"/>
  <c r="W194" i="2"/>
  <c r="T194" i="2"/>
  <c r="L194" i="2"/>
  <c r="J194" i="2"/>
  <c r="I194" i="2"/>
  <c r="H194" i="2"/>
  <c r="G194" i="2"/>
  <c r="F194" i="2"/>
  <c r="A194" i="2"/>
  <c r="AF193" i="2"/>
  <c r="AE193" i="2"/>
  <c r="AD193" i="2"/>
  <c r="AC193" i="2"/>
  <c r="AB193" i="2"/>
  <c r="AA193" i="2"/>
  <c r="Z193" i="2"/>
  <c r="W193" i="2"/>
  <c r="T193" i="2"/>
  <c r="L193" i="2"/>
  <c r="I193" i="2"/>
  <c r="H193" i="2"/>
  <c r="G193" i="2"/>
  <c r="F193" i="2"/>
  <c r="A193" i="2"/>
  <c r="AF192" i="2"/>
  <c r="AE192" i="2"/>
  <c r="AD192" i="2"/>
  <c r="AC192" i="2"/>
  <c r="AB192" i="2"/>
  <c r="AA192" i="2"/>
  <c r="Z192" i="2"/>
  <c r="W192" i="2"/>
  <c r="T192" i="2"/>
  <c r="L192" i="2"/>
  <c r="I192" i="2"/>
  <c r="H192" i="2"/>
  <c r="G192" i="2"/>
  <c r="F192" i="2"/>
  <c r="A192" i="2"/>
  <c r="AF191" i="2"/>
  <c r="AE191" i="2"/>
  <c r="AD191" i="2"/>
  <c r="AC191" i="2"/>
  <c r="AB191" i="2"/>
  <c r="AA191" i="2"/>
  <c r="Z191" i="2"/>
  <c r="W191" i="2"/>
  <c r="T191" i="2"/>
  <c r="L191" i="2"/>
  <c r="I191" i="2"/>
  <c r="H191" i="2"/>
  <c r="G191" i="2"/>
  <c r="F191" i="2"/>
  <c r="A191" i="2"/>
  <c r="AF190" i="2"/>
  <c r="AE190" i="2"/>
  <c r="AD190" i="2"/>
  <c r="AC190" i="2"/>
  <c r="AB190" i="2"/>
  <c r="AA190" i="2"/>
  <c r="Z190" i="2"/>
  <c r="W190" i="2"/>
  <c r="T190" i="2"/>
  <c r="L190" i="2"/>
  <c r="I190" i="2"/>
  <c r="H190" i="2"/>
  <c r="G190" i="2"/>
  <c r="F190" i="2"/>
  <c r="A190" i="2"/>
  <c r="AF189" i="2"/>
  <c r="AE189" i="2"/>
  <c r="AD189" i="2"/>
  <c r="AC189" i="2"/>
  <c r="AB189" i="2"/>
  <c r="AA189" i="2"/>
  <c r="Z189" i="2"/>
  <c r="W189" i="2"/>
  <c r="T189" i="2"/>
  <c r="L189" i="2"/>
  <c r="I189" i="2"/>
  <c r="H189" i="2"/>
  <c r="G189" i="2"/>
  <c r="F189" i="2"/>
  <c r="A189" i="2"/>
  <c r="AF188" i="2"/>
  <c r="AE188" i="2"/>
  <c r="AD188" i="2"/>
  <c r="AC188" i="2"/>
  <c r="AB188" i="2"/>
  <c r="AA188" i="2"/>
  <c r="Z188" i="2"/>
  <c r="W188" i="2"/>
  <c r="T188" i="2"/>
  <c r="L188" i="2"/>
  <c r="I188" i="2"/>
  <c r="H188" i="2"/>
  <c r="G188" i="2"/>
  <c r="F188" i="2"/>
  <c r="A188" i="2"/>
  <c r="AF187" i="2"/>
  <c r="AE187" i="2"/>
  <c r="AD187" i="2"/>
  <c r="AC187" i="2"/>
  <c r="AB187" i="2"/>
  <c r="AA187" i="2"/>
  <c r="Z187" i="2"/>
  <c r="W187" i="2"/>
  <c r="T187" i="2"/>
  <c r="L187" i="2"/>
  <c r="I187" i="2"/>
  <c r="H187" i="2"/>
  <c r="G187" i="2"/>
  <c r="F187" i="2"/>
  <c r="A187" i="2"/>
  <c r="AF186" i="2"/>
  <c r="AE186" i="2"/>
  <c r="AD186" i="2"/>
  <c r="AC186" i="2"/>
  <c r="AB186" i="2"/>
  <c r="AA186" i="2"/>
  <c r="Z186" i="2"/>
  <c r="W186" i="2"/>
  <c r="T186" i="2"/>
  <c r="L186" i="2"/>
  <c r="J186" i="2"/>
  <c r="I186" i="2"/>
  <c r="H186" i="2"/>
  <c r="G186" i="2"/>
  <c r="F186" i="2"/>
  <c r="A186" i="2"/>
  <c r="AF185" i="2"/>
  <c r="AE185" i="2"/>
  <c r="AD185" i="2"/>
  <c r="AC185" i="2"/>
  <c r="AB185" i="2"/>
  <c r="AA185" i="2"/>
  <c r="Z185" i="2"/>
  <c r="W185" i="2"/>
  <c r="L185" i="2"/>
  <c r="I185" i="2"/>
  <c r="H185" i="2"/>
  <c r="G185" i="2"/>
  <c r="F185" i="2"/>
  <c r="A185" i="2"/>
  <c r="AF184" i="2"/>
  <c r="AE184" i="2"/>
  <c r="AD184" i="2"/>
  <c r="AC184" i="2"/>
  <c r="AB184" i="2"/>
  <c r="AA184" i="2"/>
  <c r="Z184" i="2"/>
  <c r="W184" i="2"/>
  <c r="T184" i="2"/>
  <c r="L184" i="2"/>
  <c r="I184" i="2"/>
  <c r="H184" i="2"/>
  <c r="G184" i="2"/>
  <c r="F184" i="2"/>
  <c r="A184" i="2"/>
  <c r="AF183" i="2"/>
  <c r="AE183" i="2"/>
  <c r="AD183" i="2"/>
  <c r="AC183" i="2"/>
  <c r="AB183" i="2"/>
  <c r="AA183" i="2"/>
  <c r="Z183" i="2"/>
  <c r="W183" i="2"/>
  <c r="T183" i="2"/>
  <c r="L183" i="2"/>
  <c r="I183" i="2"/>
  <c r="H183" i="2"/>
  <c r="G183" i="2"/>
  <c r="F183" i="2"/>
  <c r="A183" i="2"/>
  <c r="AF182" i="2"/>
  <c r="AE182" i="2"/>
  <c r="AD182" i="2"/>
  <c r="AC182" i="2"/>
  <c r="AB182" i="2"/>
  <c r="AA182" i="2"/>
  <c r="Z182" i="2"/>
  <c r="W182" i="2"/>
  <c r="T182" i="2"/>
  <c r="L182" i="2"/>
  <c r="I182" i="2"/>
  <c r="H182" i="2"/>
  <c r="G182" i="2"/>
  <c r="F182" i="2"/>
  <c r="A182" i="2"/>
  <c r="AF181" i="2"/>
  <c r="AE181" i="2"/>
  <c r="AD181" i="2"/>
  <c r="AC181" i="2"/>
  <c r="AB181" i="2"/>
  <c r="AA181" i="2"/>
  <c r="Z181" i="2"/>
  <c r="W181" i="2"/>
  <c r="T181" i="2"/>
  <c r="L181" i="2"/>
  <c r="I181" i="2"/>
  <c r="H181" i="2"/>
  <c r="G181" i="2"/>
  <c r="A181" i="2"/>
  <c r="AF180" i="2"/>
  <c r="AE180" i="2"/>
  <c r="AD180" i="2"/>
  <c r="AC180" i="2"/>
  <c r="AB180" i="2"/>
  <c r="AA180" i="2"/>
  <c r="Z180" i="2"/>
  <c r="W180" i="2"/>
  <c r="T180" i="2"/>
  <c r="L180" i="2"/>
  <c r="I180" i="2"/>
  <c r="H180" i="2"/>
  <c r="G180" i="2"/>
  <c r="F180" i="2"/>
  <c r="A180" i="2"/>
  <c r="AF179" i="2"/>
  <c r="AE179" i="2"/>
  <c r="AD179" i="2"/>
  <c r="AC179" i="2"/>
  <c r="AB179" i="2"/>
  <c r="AA179" i="2"/>
  <c r="Z179" i="2"/>
  <c r="W179" i="2"/>
  <c r="T179" i="2"/>
  <c r="L179" i="2"/>
  <c r="I179" i="2"/>
  <c r="H179" i="2"/>
  <c r="G179" i="2"/>
  <c r="F179" i="2"/>
  <c r="A179" i="2"/>
  <c r="AF699" i="2"/>
  <c r="AE699" i="2"/>
  <c r="AD699" i="2"/>
  <c r="AC699" i="2"/>
  <c r="AB699" i="2"/>
  <c r="AA699" i="2"/>
  <c r="Z699" i="2"/>
  <c r="W699" i="2"/>
  <c r="T699" i="2"/>
  <c r="L699" i="2"/>
  <c r="I699" i="2"/>
  <c r="H699" i="2"/>
  <c r="G699" i="2"/>
  <c r="F699" i="2"/>
  <c r="A699" i="2"/>
  <c r="AF178" i="2"/>
  <c r="AE178" i="2"/>
  <c r="AD178" i="2"/>
  <c r="AC178" i="2"/>
  <c r="AB178" i="2"/>
  <c r="AA178" i="2"/>
  <c r="Z178" i="2"/>
  <c r="W178" i="2"/>
  <c r="T178" i="2"/>
  <c r="L178" i="2"/>
  <c r="I178" i="2"/>
  <c r="H178" i="2"/>
  <c r="G178" i="2"/>
  <c r="F178" i="2"/>
  <c r="A178" i="2"/>
  <c r="AF177" i="2"/>
  <c r="AE177" i="2"/>
  <c r="AD177" i="2"/>
  <c r="AC177" i="2"/>
  <c r="AB177" i="2"/>
  <c r="AA177" i="2"/>
  <c r="Z177" i="2"/>
  <c r="W177" i="2"/>
  <c r="T177" i="2"/>
  <c r="L177" i="2"/>
  <c r="I177" i="2"/>
  <c r="H177" i="2"/>
  <c r="G177" i="2"/>
  <c r="F177" i="2"/>
  <c r="A177" i="2"/>
  <c r="AF176" i="2"/>
  <c r="AE176" i="2"/>
  <c r="AD176" i="2"/>
  <c r="AC176" i="2"/>
  <c r="AB176" i="2"/>
  <c r="AA176" i="2"/>
  <c r="Z176" i="2"/>
  <c r="W176" i="2"/>
  <c r="U176" i="2"/>
  <c r="T176" i="2" s="1"/>
  <c r="L176" i="2"/>
  <c r="I176" i="2"/>
  <c r="H176" i="2"/>
  <c r="G176" i="2"/>
  <c r="F176" i="2"/>
  <c r="A176" i="2"/>
  <c r="AF175" i="2"/>
  <c r="AE175" i="2"/>
  <c r="AD175" i="2"/>
  <c r="AC175" i="2"/>
  <c r="AB175" i="2"/>
  <c r="AA175" i="2"/>
  <c r="Z175" i="2"/>
  <c r="W175" i="2"/>
  <c r="T175" i="2"/>
  <c r="I175" i="2"/>
  <c r="H175" i="2"/>
  <c r="G175" i="2"/>
  <c r="F175" i="2"/>
  <c r="A175" i="2"/>
  <c r="AF174" i="2"/>
  <c r="AE174" i="2"/>
  <c r="AD174" i="2"/>
  <c r="AC174" i="2"/>
  <c r="AB174" i="2"/>
  <c r="AA174" i="2"/>
  <c r="Z174" i="2"/>
  <c r="W174" i="2"/>
  <c r="T174" i="2"/>
  <c r="L174" i="2"/>
  <c r="I174" i="2"/>
  <c r="H174" i="2"/>
  <c r="G174" i="2"/>
  <c r="F174" i="2"/>
  <c r="A174" i="2"/>
  <c r="AF173" i="2"/>
  <c r="AE173" i="2"/>
  <c r="AD173" i="2"/>
  <c r="AC173" i="2"/>
  <c r="AB173" i="2"/>
  <c r="AA173" i="2"/>
  <c r="Z173" i="2"/>
  <c r="W173" i="2"/>
  <c r="L173" i="2"/>
  <c r="I173" i="2"/>
  <c r="H173" i="2"/>
  <c r="G173" i="2"/>
  <c r="F173" i="2"/>
  <c r="A173" i="2"/>
  <c r="AF172" i="2"/>
  <c r="AE172" i="2"/>
  <c r="AD172" i="2"/>
  <c r="AC172" i="2"/>
  <c r="AB172" i="2"/>
  <c r="AA172" i="2"/>
  <c r="Z172" i="2"/>
  <c r="W172" i="2"/>
  <c r="T172" i="2"/>
  <c r="L172" i="2"/>
  <c r="I172" i="2"/>
  <c r="H172" i="2"/>
  <c r="G172" i="2"/>
  <c r="F172" i="2"/>
  <c r="A172" i="2"/>
  <c r="AF171" i="2"/>
  <c r="AE171" i="2"/>
  <c r="AD171" i="2"/>
  <c r="AC171" i="2"/>
  <c r="AB171" i="2"/>
  <c r="AA171" i="2"/>
  <c r="Z171" i="2"/>
  <c r="W171" i="2"/>
  <c r="T171" i="2"/>
  <c r="L171" i="2"/>
  <c r="I171" i="2"/>
  <c r="H171" i="2"/>
  <c r="G171" i="2"/>
  <c r="F171" i="2"/>
  <c r="A171" i="2"/>
  <c r="AF170" i="2"/>
  <c r="AE170" i="2"/>
  <c r="AD170" i="2"/>
  <c r="AC170" i="2"/>
  <c r="AB170" i="2"/>
  <c r="AA170" i="2"/>
  <c r="Z170" i="2"/>
  <c r="W170" i="2"/>
  <c r="T170" i="2"/>
  <c r="L170" i="2"/>
  <c r="I170" i="2"/>
  <c r="H170" i="2"/>
  <c r="G170" i="2"/>
  <c r="F170" i="2"/>
  <c r="A170" i="2"/>
  <c r="AF169" i="2"/>
  <c r="AE169" i="2"/>
  <c r="AD169" i="2"/>
  <c r="AC169" i="2"/>
  <c r="AB169" i="2"/>
  <c r="AA169" i="2"/>
  <c r="Z169" i="2"/>
  <c r="W169" i="2"/>
  <c r="T169" i="2"/>
  <c r="L169" i="2"/>
  <c r="I169" i="2"/>
  <c r="H169" i="2"/>
  <c r="G169" i="2"/>
  <c r="F169" i="2"/>
  <c r="A169" i="2"/>
  <c r="AF168" i="2"/>
  <c r="AE168" i="2"/>
  <c r="AD168" i="2"/>
  <c r="AC168" i="2"/>
  <c r="AB168" i="2"/>
  <c r="AA168" i="2"/>
  <c r="Z168" i="2"/>
  <c r="W168" i="2"/>
  <c r="T168" i="2"/>
  <c r="L168" i="2"/>
  <c r="I168" i="2"/>
  <c r="H168" i="2"/>
  <c r="G168" i="2"/>
  <c r="F168" i="2"/>
  <c r="A168" i="2"/>
  <c r="AF698" i="2"/>
  <c r="AE698" i="2"/>
  <c r="AD698" i="2"/>
  <c r="AC698" i="2"/>
  <c r="AB698" i="2"/>
  <c r="AA698" i="2"/>
  <c r="Z698" i="2"/>
  <c r="W698" i="2"/>
  <c r="T698" i="2"/>
  <c r="L698" i="2"/>
  <c r="I698" i="2"/>
  <c r="H698" i="2"/>
  <c r="G698" i="2"/>
  <c r="F698" i="2"/>
  <c r="A698" i="2"/>
  <c r="AF167" i="2"/>
  <c r="AE167" i="2"/>
  <c r="AD167" i="2"/>
  <c r="AC167" i="2"/>
  <c r="AB167" i="2"/>
  <c r="AA167" i="2"/>
  <c r="Z167" i="2"/>
  <c r="W167" i="2"/>
  <c r="T167" i="2"/>
  <c r="L167" i="2"/>
  <c r="I167" i="2"/>
  <c r="H167" i="2"/>
  <c r="G167" i="2"/>
  <c r="F167" i="2"/>
  <c r="A167" i="2"/>
  <c r="AF166" i="2"/>
  <c r="AE166" i="2"/>
  <c r="AD166" i="2"/>
  <c r="AC166" i="2"/>
  <c r="AB166" i="2"/>
  <c r="AA166" i="2"/>
  <c r="Z166" i="2"/>
  <c r="W166" i="2"/>
  <c r="T166" i="2"/>
  <c r="L166" i="2"/>
  <c r="I166" i="2"/>
  <c r="H166" i="2"/>
  <c r="G166" i="2"/>
  <c r="F166" i="2"/>
  <c r="A166" i="2"/>
  <c r="AF165" i="2"/>
  <c r="AE165" i="2"/>
  <c r="AD165" i="2"/>
  <c r="AC165" i="2"/>
  <c r="AB165" i="2"/>
  <c r="AA165" i="2"/>
  <c r="Z165" i="2"/>
  <c r="W165" i="2"/>
  <c r="T165" i="2"/>
  <c r="L165" i="2"/>
  <c r="J165" i="2"/>
  <c r="I165" i="2"/>
  <c r="H165" i="2"/>
  <c r="G165" i="2"/>
  <c r="F165" i="2"/>
  <c r="A165" i="2"/>
  <c r="AF164" i="2"/>
  <c r="AE164" i="2"/>
  <c r="AD164" i="2"/>
  <c r="AC164" i="2"/>
  <c r="AB164" i="2"/>
  <c r="AA164" i="2"/>
  <c r="Z164" i="2"/>
  <c r="W164" i="2"/>
  <c r="T164" i="2"/>
  <c r="L164" i="2"/>
  <c r="J164" i="2"/>
  <c r="I164" i="2"/>
  <c r="H164" i="2"/>
  <c r="G164" i="2"/>
  <c r="F164" i="2"/>
  <c r="A164" i="2"/>
  <c r="AF163" i="2"/>
  <c r="AE163" i="2"/>
  <c r="AD163" i="2"/>
  <c r="AC163" i="2"/>
  <c r="AB163" i="2"/>
  <c r="AA163" i="2"/>
  <c r="Z163" i="2"/>
  <c r="W163" i="2"/>
  <c r="T163" i="2"/>
  <c r="L163" i="2"/>
  <c r="J163" i="2"/>
  <c r="I163" i="2"/>
  <c r="H163" i="2"/>
  <c r="G163" i="2"/>
  <c r="F163" i="2"/>
  <c r="A163" i="2"/>
  <c r="AF697" i="2"/>
  <c r="AE697" i="2"/>
  <c r="AD697" i="2"/>
  <c r="AC697" i="2"/>
  <c r="AB697" i="2"/>
  <c r="AA697" i="2"/>
  <c r="Z697" i="2"/>
  <c r="W697" i="2"/>
  <c r="T697" i="2"/>
  <c r="L697" i="2"/>
  <c r="J697" i="2"/>
  <c r="I697" i="2"/>
  <c r="H697" i="2"/>
  <c r="G697" i="2"/>
  <c r="F697" i="2"/>
  <c r="A697" i="2"/>
  <c r="AF162" i="2"/>
  <c r="AE162" i="2"/>
  <c r="AD162" i="2"/>
  <c r="AC162" i="2"/>
  <c r="AB162" i="2"/>
  <c r="AA162" i="2"/>
  <c r="Z162" i="2"/>
  <c r="W162" i="2"/>
  <c r="T162" i="2"/>
  <c r="L162" i="2"/>
  <c r="J162" i="2"/>
  <c r="I162" i="2"/>
  <c r="H162" i="2"/>
  <c r="G162" i="2"/>
  <c r="F162" i="2"/>
  <c r="A162" i="2"/>
  <c r="AF161" i="2"/>
  <c r="AE161" i="2"/>
  <c r="AD161" i="2"/>
  <c r="AC161" i="2"/>
  <c r="AB161" i="2"/>
  <c r="AA161" i="2"/>
  <c r="Z161" i="2"/>
  <c r="W161" i="2"/>
  <c r="T161" i="2"/>
  <c r="L161" i="2"/>
  <c r="I161" i="2"/>
  <c r="H161" i="2"/>
  <c r="G161" i="2"/>
  <c r="F161" i="2"/>
  <c r="A161" i="2"/>
  <c r="AF696" i="2"/>
  <c r="AE696" i="2"/>
  <c r="AD696" i="2"/>
  <c r="AC696" i="2"/>
  <c r="AB696" i="2"/>
  <c r="AA696" i="2"/>
  <c r="Z696" i="2"/>
  <c r="W696" i="2"/>
  <c r="T696" i="2"/>
  <c r="L696" i="2"/>
  <c r="I696" i="2"/>
  <c r="H696" i="2"/>
  <c r="G696" i="2"/>
  <c r="F696" i="2"/>
  <c r="A696" i="2"/>
  <c r="AF160" i="2"/>
  <c r="AE160" i="2"/>
  <c r="AD160" i="2"/>
  <c r="AC160" i="2"/>
  <c r="AB160" i="2"/>
  <c r="AA160" i="2"/>
  <c r="Z160" i="2"/>
  <c r="W160" i="2"/>
  <c r="L160" i="2"/>
  <c r="I160" i="2"/>
  <c r="H160" i="2"/>
  <c r="G160" i="2"/>
  <c r="F160" i="2"/>
  <c r="A160" i="2"/>
  <c r="AF159" i="2"/>
  <c r="AE159" i="2"/>
  <c r="AD159" i="2"/>
  <c r="AC159" i="2"/>
  <c r="AB159" i="2"/>
  <c r="AA159" i="2"/>
  <c r="Z159" i="2"/>
  <c r="W159" i="2"/>
  <c r="T159" i="2"/>
  <c r="L159" i="2"/>
  <c r="I159" i="2"/>
  <c r="H159" i="2"/>
  <c r="G159" i="2"/>
  <c r="F159" i="2"/>
  <c r="A159" i="2"/>
  <c r="AF158" i="2"/>
  <c r="AE158" i="2"/>
  <c r="AD158" i="2"/>
  <c r="AC158" i="2"/>
  <c r="AB158" i="2"/>
  <c r="AA158" i="2"/>
  <c r="Z158" i="2"/>
  <c r="W158" i="2"/>
  <c r="T158" i="2"/>
  <c r="L158" i="2"/>
  <c r="J158" i="2"/>
  <c r="I158" i="2"/>
  <c r="H158" i="2"/>
  <c r="G158" i="2"/>
  <c r="F158" i="2"/>
  <c r="A158" i="2"/>
  <c r="AF157" i="2"/>
  <c r="AE157" i="2"/>
  <c r="AD157" i="2"/>
  <c r="AC157" i="2"/>
  <c r="AB157" i="2"/>
  <c r="AA157" i="2"/>
  <c r="Z157" i="2"/>
  <c r="W157" i="2"/>
  <c r="T157" i="2"/>
  <c r="L157" i="2"/>
  <c r="J157" i="2"/>
  <c r="I157" i="2"/>
  <c r="H157" i="2"/>
  <c r="G157" i="2"/>
  <c r="F157" i="2"/>
  <c r="A157" i="2"/>
  <c r="AF156" i="2"/>
  <c r="AE156" i="2"/>
  <c r="AD156" i="2"/>
  <c r="AC156" i="2"/>
  <c r="AB156" i="2"/>
  <c r="AA156" i="2"/>
  <c r="Z156" i="2"/>
  <c r="W156" i="2"/>
  <c r="T156" i="2"/>
  <c r="L156" i="2"/>
  <c r="J156" i="2"/>
  <c r="I156" i="2"/>
  <c r="H156" i="2"/>
  <c r="G156" i="2"/>
  <c r="F156" i="2"/>
  <c r="A156" i="2"/>
  <c r="AF155" i="2"/>
  <c r="AE155" i="2"/>
  <c r="AD155" i="2"/>
  <c r="AC155" i="2"/>
  <c r="AB155" i="2"/>
  <c r="AA155" i="2"/>
  <c r="Z155" i="2"/>
  <c r="W155" i="2"/>
  <c r="T155" i="2"/>
  <c r="J155" i="2"/>
  <c r="I155" i="2"/>
  <c r="H155" i="2"/>
  <c r="G155" i="2"/>
  <c r="F155" i="2"/>
  <c r="A155" i="2"/>
  <c r="AF154" i="2"/>
  <c r="AE154" i="2"/>
  <c r="AD154" i="2"/>
  <c r="AC154" i="2"/>
  <c r="AB154" i="2"/>
  <c r="AA154" i="2"/>
  <c r="Z154" i="2"/>
  <c r="W154" i="2"/>
  <c r="T154" i="2"/>
  <c r="L154" i="2"/>
  <c r="J154" i="2"/>
  <c r="I154" i="2"/>
  <c r="H154" i="2"/>
  <c r="G154" i="2"/>
  <c r="F154" i="2"/>
  <c r="A154" i="2"/>
  <c r="AF153" i="2"/>
  <c r="AE153" i="2"/>
  <c r="AD153" i="2"/>
  <c r="AC153" i="2"/>
  <c r="AB153" i="2"/>
  <c r="AA153" i="2"/>
  <c r="Z153" i="2"/>
  <c r="W153" i="2"/>
  <c r="T153" i="2"/>
  <c r="L153" i="2"/>
  <c r="J153" i="2"/>
  <c r="I153" i="2"/>
  <c r="H153" i="2"/>
  <c r="G153" i="2"/>
  <c r="F153" i="2"/>
  <c r="A153" i="2"/>
  <c r="AF152" i="2"/>
  <c r="AE152" i="2"/>
  <c r="AD152" i="2"/>
  <c r="AC152" i="2"/>
  <c r="AB152" i="2"/>
  <c r="AA152" i="2"/>
  <c r="Z152" i="2"/>
  <c r="W152" i="2"/>
  <c r="T152" i="2"/>
  <c r="L152" i="2"/>
  <c r="J152" i="2"/>
  <c r="I152" i="2"/>
  <c r="H152" i="2"/>
  <c r="G152" i="2"/>
  <c r="F152" i="2"/>
  <c r="A152" i="2"/>
  <c r="AF151" i="2"/>
  <c r="AE151" i="2"/>
  <c r="AD151" i="2"/>
  <c r="AC151" i="2"/>
  <c r="AB151" i="2"/>
  <c r="AA151" i="2"/>
  <c r="Z151" i="2"/>
  <c r="W151" i="2"/>
  <c r="L151" i="2"/>
  <c r="J151" i="2"/>
  <c r="I151" i="2"/>
  <c r="H151" i="2"/>
  <c r="G151" i="2"/>
  <c r="F151" i="2"/>
  <c r="A151" i="2"/>
  <c r="AF150" i="2"/>
  <c r="AE150" i="2"/>
  <c r="AD150" i="2"/>
  <c r="AC150" i="2"/>
  <c r="AB150" i="2"/>
  <c r="AA150" i="2"/>
  <c r="Z150" i="2"/>
  <c r="W150" i="2"/>
  <c r="T150" i="2"/>
  <c r="L150" i="2"/>
  <c r="J150" i="2"/>
  <c r="I150" i="2"/>
  <c r="H150" i="2"/>
  <c r="G150" i="2"/>
  <c r="F150" i="2"/>
  <c r="A150" i="2"/>
  <c r="AF149" i="2"/>
  <c r="AE149" i="2"/>
  <c r="AD149" i="2"/>
  <c r="AC149" i="2"/>
  <c r="AB149" i="2"/>
  <c r="AA149" i="2"/>
  <c r="Z149" i="2"/>
  <c r="W149" i="2"/>
  <c r="T149" i="2"/>
  <c r="L149" i="2"/>
  <c r="J149" i="2"/>
  <c r="I149" i="2"/>
  <c r="H149" i="2"/>
  <c r="G149" i="2"/>
  <c r="F149" i="2"/>
  <c r="A149" i="2"/>
  <c r="AF148" i="2"/>
  <c r="AE148" i="2"/>
  <c r="AD148" i="2"/>
  <c r="AC148" i="2"/>
  <c r="AB148" i="2"/>
  <c r="AA148" i="2"/>
  <c r="Z148" i="2"/>
  <c r="W148" i="2"/>
  <c r="T148" i="2"/>
  <c r="L148" i="2"/>
  <c r="J148" i="2"/>
  <c r="I148" i="2"/>
  <c r="H148" i="2"/>
  <c r="G148" i="2"/>
  <c r="F148" i="2"/>
  <c r="A148" i="2"/>
  <c r="AF147" i="2"/>
  <c r="AE147" i="2"/>
  <c r="AD147" i="2"/>
  <c r="AC147" i="2"/>
  <c r="AB147" i="2"/>
  <c r="AA147" i="2"/>
  <c r="Z147" i="2"/>
  <c r="W147" i="2"/>
  <c r="L147" i="2"/>
  <c r="J147" i="2"/>
  <c r="I147" i="2"/>
  <c r="H147" i="2"/>
  <c r="G147" i="2"/>
  <c r="F147" i="2"/>
  <c r="A147" i="2"/>
  <c r="AF146" i="2"/>
  <c r="AE146" i="2"/>
  <c r="AD146" i="2"/>
  <c r="AC146" i="2"/>
  <c r="AB146" i="2"/>
  <c r="AA146" i="2"/>
  <c r="Z146" i="2"/>
  <c r="W146" i="2"/>
  <c r="T146" i="2"/>
  <c r="L146" i="2"/>
  <c r="J146" i="2"/>
  <c r="I146" i="2"/>
  <c r="H146" i="2"/>
  <c r="G146" i="2"/>
  <c r="F146" i="2"/>
  <c r="A146" i="2"/>
  <c r="AF145" i="2"/>
  <c r="AE145" i="2"/>
  <c r="AD145" i="2"/>
  <c r="AC145" i="2"/>
  <c r="AB145" i="2"/>
  <c r="AA145" i="2"/>
  <c r="Z145" i="2"/>
  <c r="W145" i="2"/>
  <c r="T145" i="2"/>
  <c r="L145" i="2"/>
  <c r="J145" i="2"/>
  <c r="I145" i="2"/>
  <c r="H145" i="2"/>
  <c r="G145" i="2"/>
  <c r="F145" i="2"/>
  <c r="A145" i="2"/>
  <c r="AF144" i="2"/>
  <c r="AE144" i="2"/>
  <c r="AD144" i="2"/>
  <c r="AC144" i="2"/>
  <c r="AB144" i="2"/>
  <c r="AA144" i="2"/>
  <c r="Z144" i="2"/>
  <c r="W144" i="2"/>
  <c r="T144" i="2"/>
  <c r="L144" i="2"/>
  <c r="J144" i="2"/>
  <c r="I144" i="2"/>
  <c r="H144" i="2"/>
  <c r="G144" i="2"/>
  <c r="F144" i="2"/>
  <c r="A144" i="2"/>
  <c r="AF143" i="2"/>
  <c r="AE143" i="2"/>
  <c r="AD143" i="2"/>
  <c r="AC143" i="2"/>
  <c r="AB143" i="2"/>
  <c r="AA143" i="2"/>
  <c r="Z143" i="2"/>
  <c r="W143" i="2"/>
  <c r="T143" i="2"/>
  <c r="L143" i="2"/>
  <c r="I143" i="2"/>
  <c r="H143" i="2"/>
  <c r="G143" i="2"/>
  <c r="F143" i="2"/>
  <c r="A143" i="2"/>
  <c r="AF142" i="2"/>
  <c r="AE142" i="2"/>
  <c r="AD142" i="2"/>
  <c r="AC142" i="2"/>
  <c r="AB142" i="2"/>
  <c r="AA142" i="2"/>
  <c r="Z142" i="2"/>
  <c r="W142" i="2"/>
  <c r="T142" i="2"/>
  <c r="L142" i="2"/>
  <c r="J142" i="2"/>
  <c r="I142" i="2"/>
  <c r="H142" i="2"/>
  <c r="G142" i="2"/>
  <c r="F142" i="2"/>
  <c r="A142" i="2"/>
  <c r="AF141" i="2"/>
  <c r="AE141" i="2"/>
  <c r="AD141" i="2"/>
  <c r="AC141" i="2"/>
  <c r="AB141" i="2"/>
  <c r="AA141" i="2"/>
  <c r="Z141" i="2"/>
  <c r="W141" i="2"/>
  <c r="T141" i="2"/>
  <c r="L141" i="2"/>
  <c r="J141" i="2"/>
  <c r="I141" i="2"/>
  <c r="H141" i="2"/>
  <c r="G141" i="2"/>
  <c r="F141" i="2"/>
  <c r="A141" i="2"/>
  <c r="AF140" i="2"/>
  <c r="AE140" i="2"/>
  <c r="AD140" i="2"/>
  <c r="AC140" i="2"/>
  <c r="AB140" i="2"/>
  <c r="AA140" i="2"/>
  <c r="Z140" i="2"/>
  <c r="W140" i="2"/>
  <c r="T140" i="2"/>
  <c r="L140" i="2"/>
  <c r="J140" i="2"/>
  <c r="I140" i="2"/>
  <c r="H140" i="2"/>
  <c r="G140" i="2"/>
  <c r="F140" i="2"/>
  <c r="A140" i="2"/>
  <c r="AF139" i="2"/>
  <c r="AE139" i="2"/>
  <c r="AD139" i="2"/>
  <c r="AC139" i="2"/>
  <c r="AB139" i="2"/>
  <c r="AA139" i="2"/>
  <c r="Z139" i="2"/>
  <c r="W139" i="2"/>
  <c r="T139" i="2"/>
  <c r="L139" i="2"/>
  <c r="J139" i="2"/>
  <c r="I139" i="2"/>
  <c r="H139" i="2"/>
  <c r="G139" i="2"/>
  <c r="F139" i="2"/>
  <c r="A139" i="2"/>
  <c r="AF138" i="2"/>
  <c r="AE138" i="2"/>
  <c r="AD138" i="2"/>
  <c r="AC138" i="2"/>
  <c r="AB138" i="2"/>
  <c r="AA138" i="2"/>
  <c r="Z138" i="2"/>
  <c r="W138" i="2"/>
  <c r="T138" i="2"/>
  <c r="L138" i="2"/>
  <c r="J138" i="2"/>
  <c r="I138" i="2"/>
  <c r="H138" i="2"/>
  <c r="G138" i="2"/>
  <c r="F138" i="2"/>
  <c r="A138" i="2"/>
  <c r="AF137" i="2"/>
  <c r="AE137" i="2"/>
  <c r="AD137" i="2"/>
  <c r="AC137" i="2"/>
  <c r="AB137" i="2"/>
  <c r="AA137" i="2"/>
  <c r="Z137" i="2"/>
  <c r="W137" i="2"/>
  <c r="T137" i="2"/>
  <c r="L137" i="2"/>
  <c r="J137" i="2"/>
  <c r="I137" i="2"/>
  <c r="H137" i="2"/>
  <c r="G137" i="2"/>
  <c r="F137" i="2"/>
  <c r="A137" i="2"/>
  <c r="AF136" i="2"/>
  <c r="AE136" i="2"/>
  <c r="AD136" i="2"/>
  <c r="AC136" i="2"/>
  <c r="AB136" i="2"/>
  <c r="AA136" i="2"/>
  <c r="Z136" i="2"/>
  <c r="W136" i="2"/>
  <c r="T136" i="2"/>
  <c r="L136" i="2"/>
  <c r="J136" i="2"/>
  <c r="I136" i="2"/>
  <c r="H136" i="2"/>
  <c r="G136" i="2"/>
  <c r="F136" i="2"/>
  <c r="A136" i="2"/>
  <c r="AF135" i="2"/>
  <c r="AE135" i="2"/>
  <c r="AD135" i="2"/>
  <c r="AC135" i="2"/>
  <c r="AB135" i="2"/>
  <c r="AA135" i="2"/>
  <c r="Z135" i="2"/>
  <c r="W135" i="2"/>
  <c r="T135" i="2"/>
  <c r="L135" i="2"/>
  <c r="J135" i="2"/>
  <c r="I135" i="2"/>
  <c r="H135" i="2"/>
  <c r="G135" i="2"/>
  <c r="F135" i="2"/>
  <c r="A135" i="2"/>
  <c r="AF134" i="2"/>
  <c r="AE134" i="2"/>
  <c r="AD134" i="2"/>
  <c r="AC134" i="2"/>
  <c r="AB134" i="2"/>
  <c r="AA134" i="2"/>
  <c r="Z134" i="2"/>
  <c r="W134" i="2"/>
  <c r="T134" i="2"/>
  <c r="L134" i="2"/>
  <c r="J134" i="2"/>
  <c r="I134" i="2"/>
  <c r="H134" i="2"/>
  <c r="G134" i="2"/>
  <c r="F134" i="2"/>
  <c r="A134" i="2"/>
  <c r="AF133" i="2"/>
  <c r="AE133" i="2"/>
  <c r="AD133" i="2"/>
  <c r="AC133" i="2"/>
  <c r="AB133" i="2"/>
  <c r="AA133" i="2"/>
  <c r="Z133" i="2"/>
  <c r="W133" i="2"/>
  <c r="T133" i="2"/>
  <c r="L133" i="2"/>
  <c r="I133" i="2"/>
  <c r="H133" i="2"/>
  <c r="G133" i="2"/>
  <c r="F133" i="2"/>
  <c r="A133" i="2"/>
  <c r="AF132" i="2"/>
  <c r="AE132" i="2"/>
  <c r="AD132" i="2"/>
  <c r="AC132" i="2"/>
  <c r="AB132" i="2"/>
  <c r="AA132" i="2"/>
  <c r="Z132" i="2"/>
  <c r="W132" i="2"/>
  <c r="T132" i="2"/>
  <c r="L132" i="2"/>
  <c r="I132" i="2"/>
  <c r="H132" i="2"/>
  <c r="G132" i="2"/>
  <c r="F132" i="2"/>
  <c r="A132" i="2"/>
  <c r="AF131" i="2"/>
  <c r="AE131" i="2"/>
  <c r="AD131" i="2"/>
  <c r="AC131" i="2"/>
  <c r="AB131" i="2"/>
  <c r="AA131" i="2"/>
  <c r="Z131" i="2"/>
  <c r="W131" i="2"/>
  <c r="T131" i="2"/>
  <c r="L131" i="2"/>
  <c r="J131" i="2"/>
  <c r="I131" i="2"/>
  <c r="H131" i="2"/>
  <c r="G131" i="2"/>
  <c r="F131" i="2"/>
  <c r="A131" i="2"/>
  <c r="AF130" i="2"/>
  <c r="AE130" i="2"/>
  <c r="AD130" i="2"/>
  <c r="AC130" i="2"/>
  <c r="AB130" i="2"/>
  <c r="AA130" i="2"/>
  <c r="Z130" i="2"/>
  <c r="W130" i="2"/>
  <c r="T130" i="2"/>
  <c r="L130" i="2"/>
  <c r="J130" i="2"/>
  <c r="I130" i="2"/>
  <c r="H130" i="2"/>
  <c r="G130" i="2"/>
  <c r="F130" i="2"/>
  <c r="A130" i="2"/>
  <c r="W129" i="2"/>
  <c r="T129" i="2"/>
  <c r="J129" i="2"/>
  <c r="A129" i="2"/>
  <c r="AF128" i="2"/>
  <c r="AE128" i="2"/>
  <c r="AD128" i="2"/>
  <c r="AC128" i="2"/>
  <c r="AB128" i="2"/>
  <c r="AA128" i="2"/>
  <c r="Z128" i="2"/>
  <c r="W128" i="2"/>
  <c r="T128" i="2"/>
  <c r="L128" i="2"/>
  <c r="J128" i="2"/>
  <c r="I128" i="2"/>
  <c r="H128" i="2"/>
  <c r="G128" i="2"/>
  <c r="F128" i="2"/>
  <c r="A128" i="2"/>
  <c r="AF127" i="2"/>
  <c r="AE127" i="2"/>
  <c r="AD127" i="2"/>
  <c r="AC127" i="2"/>
  <c r="AB127" i="2"/>
  <c r="AA127" i="2"/>
  <c r="Z127" i="2"/>
  <c r="W127" i="2"/>
  <c r="T127" i="2"/>
  <c r="L127" i="2"/>
  <c r="J127" i="2"/>
  <c r="I127" i="2"/>
  <c r="H127" i="2"/>
  <c r="G127" i="2"/>
  <c r="F127" i="2"/>
  <c r="A127" i="2"/>
  <c r="AF126" i="2"/>
  <c r="AE126" i="2"/>
  <c r="AD126" i="2"/>
  <c r="AC126" i="2"/>
  <c r="AB126" i="2"/>
  <c r="AA126" i="2"/>
  <c r="Z126" i="2"/>
  <c r="W126" i="2"/>
  <c r="T126" i="2"/>
  <c r="L126" i="2"/>
  <c r="J126" i="2"/>
  <c r="I126" i="2"/>
  <c r="H126" i="2"/>
  <c r="G126" i="2"/>
  <c r="F126" i="2"/>
  <c r="A126" i="2"/>
  <c r="AF125" i="2"/>
  <c r="AE125" i="2"/>
  <c r="AD125" i="2"/>
  <c r="AC125" i="2"/>
  <c r="AB125" i="2"/>
  <c r="AA125" i="2"/>
  <c r="Z125" i="2"/>
  <c r="W125" i="2"/>
  <c r="L125" i="2"/>
  <c r="I125" i="2"/>
  <c r="H125" i="2"/>
  <c r="G125" i="2"/>
  <c r="F125" i="2"/>
  <c r="A125" i="2"/>
  <c r="AF124" i="2"/>
  <c r="AE124" i="2"/>
  <c r="AD124" i="2"/>
  <c r="AC124" i="2"/>
  <c r="AB124" i="2"/>
  <c r="AA124" i="2"/>
  <c r="Z124" i="2"/>
  <c r="W124" i="2"/>
  <c r="L124" i="2"/>
  <c r="I124" i="2"/>
  <c r="H124" i="2"/>
  <c r="G124" i="2"/>
  <c r="F124" i="2"/>
  <c r="A124" i="2"/>
  <c r="AF123" i="2"/>
  <c r="AE123" i="2"/>
  <c r="AD123" i="2"/>
  <c r="AC123" i="2"/>
  <c r="AB123" i="2"/>
  <c r="AA123" i="2"/>
  <c r="Z123" i="2"/>
  <c r="W123" i="2"/>
  <c r="L123" i="2"/>
  <c r="I123" i="2"/>
  <c r="H123" i="2"/>
  <c r="G123" i="2"/>
  <c r="F123" i="2"/>
  <c r="A123" i="2"/>
  <c r="AF121" i="2"/>
  <c r="AE121" i="2"/>
  <c r="AD121" i="2"/>
  <c r="AC121" i="2"/>
  <c r="AB121" i="2"/>
  <c r="AA121" i="2"/>
  <c r="Z121" i="2"/>
  <c r="W121" i="2"/>
  <c r="L121" i="2"/>
  <c r="I121" i="2"/>
  <c r="H121" i="2"/>
  <c r="G121" i="2"/>
  <c r="F121" i="2"/>
  <c r="A121" i="2"/>
  <c r="AF120" i="2"/>
  <c r="AE120" i="2"/>
  <c r="AD120" i="2"/>
  <c r="AC120" i="2"/>
  <c r="AB120" i="2"/>
  <c r="AA120" i="2"/>
  <c r="Z120" i="2"/>
  <c r="W120" i="2"/>
  <c r="R120" i="2"/>
  <c r="L120" i="2"/>
  <c r="I120" i="2"/>
  <c r="H120" i="2"/>
  <c r="G120" i="2"/>
  <c r="F120" i="2"/>
  <c r="A120" i="2"/>
  <c r="AF119" i="2"/>
  <c r="AE119" i="2"/>
  <c r="AD119" i="2"/>
  <c r="AC119" i="2"/>
  <c r="AB119" i="2"/>
  <c r="AA119" i="2"/>
  <c r="Z119" i="2"/>
  <c r="W119" i="2"/>
  <c r="R119" i="2"/>
  <c r="I119" i="2"/>
  <c r="H119" i="2"/>
  <c r="G119" i="2"/>
  <c r="F119" i="2"/>
  <c r="A119" i="2"/>
  <c r="AF118" i="2"/>
  <c r="AE118" i="2"/>
  <c r="AD118" i="2"/>
  <c r="AC118" i="2"/>
  <c r="AB118" i="2"/>
  <c r="AA118" i="2"/>
  <c r="Z118" i="2"/>
  <c r="W118" i="2"/>
  <c r="L118" i="2"/>
  <c r="I118" i="2"/>
  <c r="H118" i="2"/>
  <c r="G118" i="2"/>
  <c r="F118" i="2"/>
  <c r="A118" i="2"/>
  <c r="AF117" i="2"/>
  <c r="AE117" i="2"/>
  <c r="AD117" i="2"/>
  <c r="AC117" i="2"/>
  <c r="AB117" i="2"/>
  <c r="AA117" i="2"/>
  <c r="Z117" i="2"/>
  <c r="W117" i="2"/>
  <c r="R117" i="2"/>
  <c r="L117" i="2"/>
  <c r="I117" i="2"/>
  <c r="H117" i="2"/>
  <c r="G117" i="2"/>
  <c r="F117" i="2"/>
  <c r="A117" i="2"/>
  <c r="AF116" i="2"/>
  <c r="AE116" i="2"/>
  <c r="AD116" i="2"/>
  <c r="AC116" i="2"/>
  <c r="AB116" i="2"/>
  <c r="AA116" i="2"/>
  <c r="Z116" i="2"/>
  <c r="W116" i="2"/>
  <c r="L116" i="2"/>
  <c r="I116" i="2"/>
  <c r="H116" i="2"/>
  <c r="G116" i="2"/>
  <c r="F116" i="2"/>
  <c r="A116" i="2"/>
  <c r="AF115" i="2"/>
  <c r="AE115" i="2"/>
  <c r="AD115" i="2"/>
  <c r="AC115" i="2"/>
  <c r="AB115" i="2"/>
  <c r="AA115" i="2"/>
  <c r="Z115" i="2"/>
  <c r="W115" i="2"/>
  <c r="I115" i="2"/>
  <c r="H115" i="2"/>
  <c r="G115" i="2"/>
  <c r="F115" i="2"/>
  <c r="A115" i="2"/>
  <c r="AF114" i="2"/>
  <c r="AE114" i="2"/>
  <c r="AD114" i="2"/>
  <c r="AC114" i="2"/>
  <c r="AB114" i="2"/>
  <c r="AA114" i="2"/>
  <c r="Z114" i="2"/>
  <c r="W114" i="2"/>
  <c r="R114" i="2"/>
  <c r="L114" i="2"/>
  <c r="I114" i="2"/>
  <c r="H114" i="2"/>
  <c r="G114" i="2"/>
  <c r="F114" i="2"/>
  <c r="A114" i="2"/>
  <c r="AF113" i="2"/>
  <c r="AE113" i="2"/>
  <c r="AD113" i="2"/>
  <c r="AC113" i="2"/>
  <c r="AB113" i="2"/>
  <c r="AA113" i="2"/>
  <c r="Z113" i="2"/>
  <c r="W113" i="2"/>
  <c r="L113" i="2"/>
  <c r="I113" i="2"/>
  <c r="H113" i="2"/>
  <c r="G113" i="2"/>
  <c r="F113" i="2"/>
  <c r="A113" i="2"/>
  <c r="AF112" i="2"/>
  <c r="AE112" i="2"/>
  <c r="AD112" i="2"/>
  <c r="AC112" i="2"/>
  <c r="AB112" i="2"/>
  <c r="AA112" i="2"/>
  <c r="Z112" i="2"/>
  <c r="W112" i="2"/>
  <c r="R112" i="2"/>
  <c r="L112" i="2"/>
  <c r="I112" i="2"/>
  <c r="H112" i="2"/>
  <c r="G112" i="2"/>
  <c r="F112" i="2"/>
  <c r="A112" i="2"/>
  <c r="AF111" i="2"/>
  <c r="AE111" i="2"/>
  <c r="AD111" i="2"/>
  <c r="AC111" i="2"/>
  <c r="AB111" i="2"/>
  <c r="AA111" i="2"/>
  <c r="Z111" i="2"/>
  <c r="W111" i="2"/>
  <c r="R111" i="2"/>
  <c r="L111" i="2"/>
  <c r="I111" i="2"/>
  <c r="H111" i="2"/>
  <c r="G111" i="2"/>
  <c r="F111" i="2"/>
  <c r="A111" i="2"/>
  <c r="AF110" i="2"/>
  <c r="AE110" i="2"/>
  <c r="AD110" i="2"/>
  <c r="AC110" i="2"/>
  <c r="AB110" i="2"/>
  <c r="AA110" i="2"/>
  <c r="Z110" i="2"/>
  <c r="W110" i="2"/>
  <c r="T110" i="2"/>
  <c r="L110" i="2"/>
  <c r="I110" i="2"/>
  <c r="H110" i="2"/>
  <c r="G110" i="2"/>
  <c r="F110" i="2"/>
  <c r="A110" i="2"/>
  <c r="AF109" i="2"/>
  <c r="AE109" i="2"/>
  <c r="AD109" i="2"/>
  <c r="AC109" i="2"/>
  <c r="AB109" i="2"/>
  <c r="AA109" i="2"/>
  <c r="Z109" i="2"/>
  <c r="W109" i="2"/>
  <c r="T109" i="2"/>
  <c r="L109" i="2"/>
  <c r="I109" i="2"/>
  <c r="H109" i="2"/>
  <c r="G109" i="2"/>
  <c r="F109" i="2"/>
  <c r="A109" i="2"/>
  <c r="AF108" i="2"/>
  <c r="AE108" i="2"/>
  <c r="AD108" i="2"/>
  <c r="AC108" i="2"/>
  <c r="AB108" i="2"/>
  <c r="AA108" i="2"/>
  <c r="Z108" i="2"/>
  <c r="W108" i="2"/>
  <c r="T108" i="2"/>
  <c r="L108" i="2"/>
  <c r="I108" i="2"/>
  <c r="H108" i="2"/>
  <c r="G108" i="2"/>
  <c r="F108" i="2"/>
  <c r="A108" i="2"/>
  <c r="AF107" i="2"/>
  <c r="AE107" i="2"/>
  <c r="AD107" i="2"/>
  <c r="AC107" i="2"/>
  <c r="AB107" i="2"/>
  <c r="AA107" i="2"/>
  <c r="Z107" i="2"/>
  <c r="W107" i="2"/>
  <c r="T107" i="2"/>
  <c r="L107" i="2"/>
  <c r="I107" i="2"/>
  <c r="H107" i="2"/>
  <c r="G107" i="2"/>
  <c r="F107" i="2"/>
  <c r="A107" i="2"/>
  <c r="AF106" i="2"/>
  <c r="AE106" i="2"/>
  <c r="AD106" i="2"/>
  <c r="AC106" i="2"/>
  <c r="AB106" i="2"/>
  <c r="AA106" i="2"/>
  <c r="Z106" i="2"/>
  <c r="W106" i="2"/>
  <c r="T106" i="2"/>
  <c r="L106" i="2"/>
  <c r="I106" i="2"/>
  <c r="H106" i="2"/>
  <c r="G106" i="2"/>
  <c r="F106" i="2"/>
  <c r="A106" i="2"/>
  <c r="AF105" i="2"/>
  <c r="AE105" i="2"/>
  <c r="AD105" i="2"/>
  <c r="AC105" i="2"/>
  <c r="AB105" i="2"/>
  <c r="AA105" i="2"/>
  <c r="Z105" i="2"/>
  <c r="T105" i="2"/>
  <c r="L105" i="2"/>
  <c r="I105" i="2"/>
  <c r="H105" i="2"/>
  <c r="G105" i="2"/>
  <c r="F105" i="2"/>
  <c r="A105" i="2"/>
  <c r="AF104" i="2"/>
  <c r="AE104" i="2"/>
  <c r="AD104" i="2"/>
  <c r="AC104" i="2"/>
  <c r="AB104" i="2"/>
  <c r="AA104" i="2"/>
  <c r="Z104" i="2"/>
  <c r="W104" i="2"/>
  <c r="L104" i="2"/>
  <c r="I104" i="2"/>
  <c r="H104" i="2"/>
  <c r="G104" i="2"/>
  <c r="F104" i="2"/>
  <c r="A104" i="2"/>
  <c r="AF103" i="2"/>
  <c r="AE103" i="2"/>
  <c r="AD103" i="2"/>
  <c r="AC103" i="2"/>
  <c r="AB103" i="2"/>
  <c r="AA103" i="2"/>
  <c r="Z103" i="2"/>
  <c r="W103" i="2"/>
  <c r="T103" i="2"/>
  <c r="R103" i="2"/>
  <c r="L103" i="2"/>
  <c r="J103" i="2"/>
  <c r="I103" i="2"/>
  <c r="H103" i="2"/>
  <c r="G103" i="2"/>
  <c r="F103" i="2"/>
  <c r="A103" i="2"/>
  <c r="AF102" i="2"/>
  <c r="AE102" i="2"/>
  <c r="AD102" i="2"/>
  <c r="AC102" i="2"/>
  <c r="AB102" i="2"/>
  <c r="AA102" i="2"/>
  <c r="Z102" i="2"/>
  <c r="W102" i="2"/>
  <c r="T102" i="2"/>
  <c r="L102" i="2"/>
  <c r="I102" i="2"/>
  <c r="H102" i="2"/>
  <c r="G102" i="2"/>
  <c r="F102" i="2"/>
  <c r="A102" i="2"/>
  <c r="AF101" i="2"/>
  <c r="AE101" i="2"/>
  <c r="AD101" i="2"/>
  <c r="AC101" i="2"/>
  <c r="AB101" i="2"/>
  <c r="AA101" i="2"/>
  <c r="Z101" i="2"/>
  <c r="W101" i="2"/>
  <c r="T101" i="2"/>
  <c r="L101" i="2"/>
  <c r="I101" i="2"/>
  <c r="H101" i="2"/>
  <c r="G101" i="2"/>
  <c r="F101" i="2"/>
  <c r="A101" i="2"/>
  <c r="AF100" i="2"/>
  <c r="AE100" i="2"/>
  <c r="AD100" i="2"/>
  <c r="AC100" i="2"/>
  <c r="AB100" i="2"/>
  <c r="AA100" i="2"/>
  <c r="Z100" i="2"/>
  <c r="W100" i="2"/>
  <c r="T100" i="2"/>
  <c r="L100" i="2"/>
  <c r="I100" i="2"/>
  <c r="H100" i="2"/>
  <c r="G100" i="2"/>
  <c r="F100" i="2"/>
  <c r="A100" i="2"/>
  <c r="AF99" i="2"/>
  <c r="AE99" i="2"/>
  <c r="AD99" i="2"/>
  <c r="AC99" i="2"/>
  <c r="AB99" i="2"/>
  <c r="AA99" i="2"/>
  <c r="Z99" i="2"/>
  <c r="W99" i="2"/>
  <c r="T99" i="2"/>
  <c r="L99" i="2"/>
  <c r="I99" i="2"/>
  <c r="H99" i="2"/>
  <c r="G99" i="2"/>
  <c r="F99" i="2"/>
  <c r="A99" i="2"/>
  <c r="AF98" i="2"/>
  <c r="AE98" i="2"/>
  <c r="AD98" i="2"/>
  <c r="AC98" i="2"/>
  <c r="AB98" i="2"/>
  <c r="AA98" i="2"/>
  <c r="Z98" i="2"/>
  <c r="W98" i="2"/>
  <c r="T98" i="2"/>
  <c r="L98" i="2"/>
  <c r="I98" i="2"/>
  <c r="H98" i="2"/>
  <c r="G98" i="2"/>
  <c r="F98" i="2"/>
  <c r="A98" i="2"/>
  <c r="AF97" i="2"/>
  <c r="AE97" i="2"/>
  <c r="AD97" i="2"/>
  <c r="AC97" i="2"/>
  <c r="AB97" i="2"/>
  <c r="AA97" i="2"/>
  <c r="Z97" i="2"/>
  <c r="W97" i="2"/>
  <c r="T97" i="2"/>
  <c r="L97" i="2"/>
  <c r="I97" i="2"/>
  <c r="H97" i="2"/>
  <c r="G97" i="2"/>
  <c r="F97" i="2"/>
  <c r="A97" i="2"/>
  <c r="AF96" i="2"/>
  <c r="AE96" i="2"/>
  <c r="AD96" i="2"/>
  <c r="AC96" i="2"/>
  <c r="AB96" i="2"/>
  <c r="AA96" i="2"/>
  <c r="Z96" i="2"/>
  <c r="W96" i="2"/>
  <c r="T96" i="2"/>
  <c r="L96" i="2"/>
  <c r="J96" i="2"/>
  <c r="I96" i="2"/>
  <c r="H96" i="2"/>
  <c r="G96" i="2"/>
  <c r="F96" i="2"/>
  <c r="A96" i="2"/>
  <c r="AF95" i="2"/>
  <c r="AE95" i="2"/>
  <c r="AD95" i="2"/>
  <c r="AC95" i="2"/>
  <c r="AB95" i="2"/>
  <c r="AA95" i="2"/>
  <c r="Z95" i="2"/>
  <c r="W95" i="2"/>
  <c r="T95" i="2"/>
  <c r="L95" i="2"/>
  <c r="I95" i="2"/>
  <c r="H95" i="2"/>
  <c r="G95" i="2"/>
  <c r="F95" i="2"/>
  <c r="A95" i="2"/>
  <c r="AF94" i="2"/>
  <c r="AE94" i="2"/>
  <c r="AD94" i="2"/>
  <c r="AC94" i="2"/>
  <c r="AB94" i="2"/>
  <c r="AA94" i="2"/>
  <c r="Z94" i="2"/>
  <c r="W94" i="2"/>
  <c r="T94" i="2"/>
  <c r="L94" i="2"/>
  <c r="J94" i="2"/>
  <c r="I94" i="2"/>
  <c r="H94" i="2"/>
  <c r="G94" i="2"/>
  <c r="F94" i="2"/>
  <c r="A94" i="2"/>
  <c r="AF93" i="2"/>
  <c r="AE93" i="2"/>
  <c r="AD93" i="2"/>
  <c r="AC93" i="2"/>
  <c r="AB93" i="2"/>
  <c r="AA93" i="2"/>
  <c r="Z93" i="2"/>
  <c r="W93" i="2"/>
  <c r="L93" i="2"/>
  <c r="J93" i="2"/>
  <c r="I93" i="2"/>
  <c r="H93" i="2"/>
  <c r="G93" i="2"/>
  <c r="F93" i="2"/>
  <c r="A93" i="2"/>
  <c r="AF92" i="2"/>
  <c r="AE92" i="2"/>
  <c r="AD92" i="2"/>
  <c r="AC92" i="2"/>
  <c r="AB92" i="2"/>
  <c r="AA92" i="2"/>
  <c r="Z92" i="2"/>
  <c r="W92" i="2"/>
  <c r="T92" i="2"/>
  <c r="L92" i="2"/>
  <c r="I92" i="2"/>
  <c r="H92" i="2"/>
  <c r="G92" i="2"/>
  <c r="F92" i="2"/>
  <c r="A92" i="2"/>
  <c r="AF91" i="2"/>
  <c r="AE91" i="2"/>
  <c r="AD91" i="2"/>
  <c r="AC91" i="2"/>
  <c r="AB91" i="2"/>
  <c r="AA91" i="2"/>
  <c r="Z91" i="2"/>
  <c r="W91" i="2"/>
  <c r="T91" i="2"/>
  <c r="L91" i="2"/>
  <c r="J91" i="2"/>
  <c r="I91" i="2"/>
  <c r="H91" i="2"/>
  <c r="G91" i="2"/>
  <c r="F91" i="2"/>
  <c r="A91" i="2"/>
  <c r="AF90" i="2"/>
  <c r="AE90" i="2"/>
  <c r="AD90" i="2"/>
  <c r="AC90" i="2"/>
  <c r="AB90" i="2"/>
  <c r="AA90" i="2"/>
  <c r="Z90" i="2"/>
  <c r="W90" i="2"/>
  <c r="T90" i="2"/>
  <c r="R90" i="2"/>
  <c r="L90" i="2"/>
  <c r="J90" i="2"/>
  <c r="I90" i="2"/>
  <c r="H90" i="2"/>
  <c r="G90" i="2"/>
  <c r="F90" i="2"/>
  <c r="A90" i="2"/>
  <c r="AF89" i="2"/>
  <c r="AE89" i="2"/>
  <c r="AD89" i="2"/>
  <c r="AC89" i="2"/>
  <c r="AB89" i="2"/>
  <c r="AA89" i="2"/>
  <c r="Z89" i="2"/>
  <c r="W89" i="2"/>
  <c r="T89" i="2"/>
  <c r="L89" i="2"/>
  <c r="I89" i="2"/>
  <c r="H89" i="2"/>
  <c r="G89" i="2"/>
  <c r="F89" i="2"/>
  <c r="A89" i="2"/>
  <c r="AF88" i="2"/>
  <c r="AE88" i="2"/>
  <c r="AD88" i="2"/>
  <c r="AC88" i="2"/>
  <c r="AB88" i="2"/>
  <c r="AA88" i="2"/>
  <c r="Z88" i="2"/>
  <c r="W88" i="2"/>
  <c r="T88" i="2"/>
  <c r="L88" i="2"/>
  <c r="I88" i="2"/>
  <c r="H88" i="2"/>
  <c r="G88" i="2"/>
  <c r="F88" i="2"/>
  <c r="A88" i="2"/>
  <c r="AF87" i="2"/>
  <c r="AE87" i="2"/>
  <c r="AD87" i="2"/>
  <c r="AC87" i="2"/>
  <c r="AB87" i="2"/>
  <c r="AA87" i="2"/>
  <c r="Z87" i="2"/>
  <c r="W87" i="2"/>
  <c r="T87" i="2"/>
  <c r="L87" i="2"/>
  <c r="I87" i="2"/>
  <c r="H87" i="2"/>
  <c r="G87" i="2"/>
  <c r="F87" i="2"/>
  <c r="A87" i="2"/>
  <c r="AF695" i="2"/>
  <c r="AE695" i="2"/>
  <c r="AD695" i="2"/>
  <c r="AC695" i="2"/>
  <c r="AB695" i="2"/>
  <c r="AA695" i="2"/>
  <c r="Z695" i="2"/>
  <c r="W695" i="2"/>
  <c r="T695" i="2"/>
  <c r="L695" i="2"/>
  <c r="J695" i="2"/>
  <c r="I695" i="2"/>
  <c r="H695" i="2"/>
  <c r="G695" i="2"/>
  <c r="F695" i="2"/>
  <c r="A695" i="2"/>
  <c r="AF86" i="2"/>
  <c r="AE86" i="2"/>
  <c r="AD86" i="2"/>
  <c r="AC86" i="2"/>
  <c r="AB86" i="2"/>
  <c r="AA86" i="2"/>
  <c r="Z86" i="2"/>
  <c r="W86" i="2"/>
  <c r="T86" i="2"/>
  <c r="L86" i="2"/>
  <c r="J86" i="2"/>
  <c r="I86" i="2"/>
  <c r="H86" i="2"/>
  <c r="G86" i="2"/>
  <c r="F86" i="2"/>
  <c r="A86" i="2"/>
  <c r="AF85" i="2"/>
  <c r="AE85" i="2"/>
  <c r="AD85" i="2"/>
  <c r="AC85" i="2"/>
  <c r="AB85" i="2"/>
  <c r="AA85" i="2"/>
  <c r="Z85" i="2"/>
  <c r="W85" i="2"/>
  <c r="R85" i="2"/>
  <c r="L85" i="2"/>
  <c r="J85" i="2"/>
  <c r="I85" i="2"/>
  <c r="H85" i="2"/>
  <c r="G85" i="2"/>
  <c r="F85" i="2"/>
  <c r="A85" i="2"/>
  <c r="AF84" i="2"/>
  <c r="AE84" i="2"/>
  <c r="AD84" i="2"/>
  <c r="AC84" i="2"/>
  <c r="AB84" i="2"/>
  <c r="AA84" i="2"/>
  <c r="Z84" i="2"/>
  <c r="W84" i="2"/>
  <c r="T84" i="2"/>
  <c r="L84" i="2"/>
  <c r="J84" i="2"/>
  <c r="I84" i="2"/>
  <c r="H84" i="2"/>
  <c r="G84" i="2"/>
  <c r="F84" i="2"/>
  <c r="A84" i="2"/>
  <c r="AF83" i="2"/>
  <c r="AE83" i="2"/>
  <c r="AD83" i="2"/>
  <c r="AC83" i="2"/>
  <c r="AB83" i="2"/>
  <c r="AA83" i="2"/>
  <c r="Z83" i="2"/>
  <c r="W83" i="2"/>
  <c r="T83" i="2"/>
  <c r="R83" i="2"/>
  <c r="L83" i="2"/>
  <c r="J83" i="2"/>
  <c r="I83" i="2"/>
  <c r="H83" i="2"/>
  <c r="G83" i="2"/>
  <c r="F83" i="2"/>
  <c r="A83" i="2"/>
  <c r="AF82" i="2"/>
  <c r="AE82" i="2"/>
  <c r="AD82" i="2"/>
  <c r="AC82" i="2"/>
  <c r="AB82" i="2"/>
  <c r="AA82" i="2"/>
  <c r="Z82" i="2"/>
  <c r="W82" i="2"/>
  <c r="T82" i="2"/>
  <c r="L82" i="2"/>
  <c r="J82" i="2"/>
  <c r="I82" i="2"/>
  <c r="H82" i="2"/>
  <c r="G82" i="2"/>
  <c r="F82" i="2"/>
  <c r="A82" i="2"/>
  <c r="AF81" i="2"/>
  <c r="AE81" i="2"/>
  <c r="AD81" i="2"/>
  <c r="AC81" i="2"/>
  <c r="AB81" i="2"/>
  <c r="AA81" i="2"/>
  <c r="Z81" i="2"/>
  <c r="W81" i="2"/>
  <c r="T81" i="2"/>
  <c r="L81" i="2"/>
  <c r="J81" i="2"/>
  <c r="I81" i="2"/>
  <c r="H81" i="2"/>
  <c r="G81" i="2"/>
  <c r="F81" i="2"/>
  <c r="A81" i="2"/>
  <c r="AF80" i="2"/>
  <c r="AE80" i="2"/>
  <c r="AD80" i="2"/>
  <c r="AC80" i="2"/>
  <c r="AB80" i="2"/>
  <c r="AA80" i="2"/>
  <c r="Z80" i="2"/>
  <c r="W80" i="2"/>
  <c r="T80" i="2"/>
  <c r="L80" i="2"/>
  <c r="J80" i="2"/>
  <c r="I80" i="2"/>
  <c r="H80" i="2"/>
  <c r="G80" i="2"/>
  <c r="F80" i="2"/>
  <c r="A80" i="2"/>
  <c r="AF79" i="2"/>
  <c r="AE79" i="2"/>
  <c r="AD79" i="2"/>
  <c r="AC79" i="2"/>
  <c r="AB79" i="2"/>
  <c r="AA79" i="2"/>
  <c r="Z79" i="2"/>
  <c r="W79" i="2"/>
  <c r="T79" i="2"/>
  <c r="L79" i="2"/>
  <c r="J79" i="2"/>
  <c r="I79" i="2"/>
  <c r="H79" i="2"/>
  <c r="G79" i="2"/>
  <c r="F79" i="2"/>
  <c r="A79" i="2"/>
  <c r="AF78" i="2"/>
  <c r="AE78" i="2"/>
  <c r="AD78" i="2"/>
  <c r="AC78" i="2"/>
  <c r="AB78" i="2"/>
  <c r="AA78" i="2"/>
  <c r="Z78" i="2"/>
  <c r="W78" i="2"/>
  <c r="T78" i="2"/>
  <c r="L78" i="2"/>
  <c r="J78" i="2"/>
  <c r="I78" i="2"/>
  <c r="H78" i="2"/>
  <c r="G78" i="2"/>
  <c r="F78" i="2"/>
  <c r="A78" i="2"/>
  <c r="AF77" i="2"/>
  <c r="AE77" i="2"/>
  <c r="AD77" i="2"/>
  <c r="AC77" i="2"/>
  <c r="AB77" i="2"/>
  <c r="AA77" i="2"/>
  <c r="Z77" i="2"/>
  <c r="W77" i="2"/>
  <c r="T77" i="2"/>
  <c r="R77" i="2"/>
  <c r="L77" i="2"/>
  <c r="J77" i="2"/>
  <c r="I77" i="2"/>
  <c r="H77" i="2"/>
  <c r="G77" i="2"/>
  <c r="F77" i="2"/>
  <c r="A77" i="2"/>
  <c r="AF76" i="2"/>
  <c r="AE76" i="2"/>
  <c r="AD76" i="2"/>
  <c r="AC76" i="2"/>
  <c r="AB76" i="2"/>
  <c r="AA76" i="2"/>
  <c r="Z76" i="2"/>
  <c r="W76" i="2"/>
  <c r="T76" i="2"/>
  <c r="L76" i="2"/>
  <c r="J76" i="2"/>
  <c r="I76" i="2"/>
  <c r="H76" i="2"/>
  <c r="G76" i="2"/>
  <c r="F76" i="2"/>
  <c r="A76" i="2"/>
  <c r="AF75" i="2"/>
  <c r="AE75" i="2"/>
  <c r="AD75" i="2"/>
  <c r="AC75" i="2"/>
  <c r="AB75" i="2"/>
  <c r="AA75" i="2"/>
  <c r="Z75" i="2"/>
  <c r="W75" i="2"/>
  <c r="T75" i="2"/>
  <c r="L75" i="2"/>
  <c r="J75" i="2"/>
  <c r="I75" i="2"/>
  <c r="H75" i="2"/>
  <c r="G75" i="2"/>
  <c r="F75" i="2"/>
  <c r="A75" i="2"/>
  <c r="AF74" i="2"/>
  <c r="AE74" i="2"/>
  <c r="AD74" i="2"/>
  <c r="AC74" i="2"/>
  <c r="AB74" i="2"/>
  <c r="AA74" i="2"/>
  <c r="Z74" i="2"/>
  <c r="W74" i="2"/>
  <c r="T74" i="2"/>
  <c r="R74" i="2"/>
  <c r="L74" i="2"/>
  <c r="J74" i="2"/>
  <c r="I74" i="2"/>
  <c r="H74" i="2"/>
  <c r="G74" i="2"/>
  <c r="F74" i="2"/>
  <c r="A74" i="2"/>
  <c r="AF73" i="2"/>
  <c r="AE73" i="2"/>
  <c r="AD73" i="2"/>
  <c r="AC73" i="2"/>
  <c r="AB73" i="2"/>
  <c r="AA73" i="2"/>
  <c r="Z73" i="2"/>
  <c r="W73" i="2"/>
  <c r="T73" i="2"/>
  <c r="L73" i="2"/>
  <c r="J73" i="2"/>
  <c r="I73" i="2"/>
  <c r="H73" i="2"/>
  <c r="G73" i="2"/>
  <c r="F73" i="2"/>
  <c r="A73" i="2"/>
  <c r="AF72" i="2"/>
  <c r="AE72" i="2"/>
  <c r="AD72" i="2"/>
  <c r="AC72" i="2"/>
  <c r="AB72" i="2"/>
  <c r="AA72" i="2"/>
  <c r="Z72" i="2"/>
  <c r="W72" i="2"/>
  <c r="T72" i="2"/>
  <c r="L72" i="2"/>
  <c r="J72" i="2"/>
  <c r="I72" i="2"/>
  <c r="H72" i="2"/>
  <c r="G72" i="2"/>
  <c r="F72" i="2"/>
  <c r="A72" i="2"/>
  <c r="AF71" i="2"/>
  <c r="AE71" i="2"/>
  <c r="AD71" i="2"/>
  <c r="AC71" i="2"/>
  <c r="AB71" i="2"/>
  <c r="AA71" i="2"/>
  <c r="Z71" i="2"/>
  <c r="W71" i="2"/>
  <c r="T71" i="2"/>
  <c r="L71" i="2"/>
  <c r="J71" i="2"/>
  <c r="I71" i="2"/>
  <c r="H71" i="2"/>
  <c r="G71" i="2"/>
  <c r="F71" i="2"/>
  <c r="A71" i="2"/>
  <c r="AF70" i="2"/>
  <c r="AE70" i="2"/>
  <c r="AD70" i="2"/>
  <c r="AC70" i="2"/>
  <c r="AB70" i="2"/>
  <c r="AA70" i="2"/>
  <c r="Z70" i="2"/>
  <c r="W70" i="2"/>
  <c r="T70" i="2"/>
  <c r="L70" i="2"/>
  <c r="J70" i="2"/>
  <c r="I70" i="2"/>
  <c r="H70" i="2"/>
  <c r="G70" i="2"/>
  <c r="F70" i="2"/>
  <c r="A70" i="2"/>
  <c r="AF69" i="2"/>
  <c r="AE69" i="2"/>
  <c r="AD69" i="2"/>
  <c r="AC69" i="2"/>
  <c r="AB69" i="2"/>
  <c r="AA69" i="2"/>
  <c r="Z69" i="2"/>
  <c r="W69" i="2"/>
  <c r="T69" i="2"/>
  <c r="L69" i="2"/>
  <c r="J69" i="2"/>
  <c r="I69" i="2"/>
  <c r="H69" i="2"/>
  <c r="G69" i="2"/>
  <c r="F69" i="2"/>
  <c r="A69" i="2"/>
  <c r="AF68" i="2"/>
  <c r="AE68" i="2"/>
  <c r="AD68" i="2"/>
  <c r="AC68" i="2"/>
  <c r="AB68" i="2"/>
  <c r="AA68" i="2"/>
  <c r="Z68" i="2"/>
  <c r="W68" i="2"/>
  <c r="T68" i="2"/>
  <c r="L68" i="2"/>
  <c r="J68" i="2"/>
  <c r="I68" i="2"/>
  <c r="H68" i="2"/>
  <c r="G68" i="2"/>
  <c r="F68" i="2"/>
  <c r="A68" i="2"/>
  <c r="AF67" i="2"/>
  <c r="AE67" i="2"/>
  <c r="AD67" i="2"/>
  <c r="AC67" i="2"/>
  <c r="AB67" i="2"/>
  <c r="AA67" i="2"/>
  <c r="Z67" i="2"/>
  <c r="W67" i="2"/>
  <c r="T67" i="2"/>
  <c r="L67" i="2"/>
  <c r="J67" i="2"/>
  <c r="I67" i="2"/>
  <c r="H67" i="2"/>
  <c r="G67" i="2"/>
  <c r="F67" i="2"/>
  <c r="A67" i="2"/>
  <c r="AF66" i="2"/>
  <c r="AE66" i="2"/>
  <c r="AD66" i="2"/>
  <c r="AC66" i="2"/>
  <c r="AB66" i="2"/>
  <c r="AA66" i="2"/>
  <c r="Z66" i="2"/>
  <c r="W66" i="2"/>
  <c r="T66" i="2"/>
  <c r="L66" i="2"/>
  <c r="J66" i="2"/>
  <c r="I66" i="2"/>
  <c r="H66" i="2"/>
  <c r="G66" i="2"/>
  <c r="F66" i="2"/>
  <c r="A66" i="2"/>
  <c r="AF65" i="2"/>
  <c r="AE65" i="2"/>
  <c r="AD65" i="2"/>
  <c r="AC65" i="2"/>
  <c r="AB65" i="2"/>
  <c r="AA65" i="2"/>
  <c r="Z65" i="2"/>
  <c r="W65" i="2"/>
  <c r="T65" i="2"/>
  <c r="L65" i="2"/>
  <c r="I65" i="2"/>
  <c r="H65" i="2"/>
  <c r="G65" i="2"/>
  <c r="F65" i="2"/>
  <c r="A65" i="2"/>
  <c r="AF64" i="2"/>
  <c r="AE64" i="2"/>
  <c r="AD64" i="2"/>
  <c r="AC64" i="2"/>
  <c r="AB64" i="2"/>
  <c r="AA64" i="2"/>
  <c r="Z64" i="2"/>
  <c r="T64" i="2"/>
  <c r="L64" i="2"/>
  <c r="I64" i="2"/>
  <c r="H64" i="2"/>
  <c r="G64" i="2"/>
  <c r="F64" i="2"/>
  <c r="A64" i="2"/>
  <c r="AF694" i="2"/>
  <c r="AE694" i="2"/>
  <c r="AD694" i="2"/>
  <c r="AC694" i="2"/>
  <c r="AB694" i="2"/>
  <c r="AA694" i="2"/>
  <c r="Z694" i="2"/>
  <c r="W694" i="2"/>
  <c r="T694" i="2"/>
  <c r="L694" i="2"/>
  <c r="J694" i="2"/>
  <c r="H694" i="2"/>
  <c r="G694" i="2"/>
  <c r="F694" i="2"/>
  <c r="A694" i="2"/>
  <c r="AF63" i="2"/>
  <c r="AE63" i="2"/>
  <c r="AD63" i="2"/>
  <c r="AC63" i="2"/>
  <c r="AB63" i="2"/>
  <c r="AA63" i="2"/>
  <c r="Z63" i="2"/>
  <c r="W63" i="2"/>
  <c r="T63" i="2"/>
  <c r="I63" i="2"/>
  <c r="H63" i="2"/>
  <c r="G63" i="2"/>
  <c r="F63" i="2"/>
  <c r="A63" i="2"/>
  <c r="AF62" i="2"/>
  <c r="AE62" i="2"/>
  <c r="AD62" i="2"/>
  <c r="AC62" i="2"/>
  <c r="AB62" i="2"/>
  <c r="AA62" i="2"/>
  <c r="Z62" i="2"/>
  <c r="R62" i="2"/>
  <c r="L62" i="2"/>
  <c r="I62" i="2"/>
  <c r="H62" i="2"/>
  <c r="G62" i="2"/>
  <c r="F62" i="2"/>
  <c r="A62" i="2"/>
  <c r="AF61" i="2"/>
  <c r="AE61" i="2"/>
  <c r="AD61" i="2"/>
  <c r="AC61" i="2"/>
  <c r="AB61" i="2"/>
  <c r="AA61" i="2"/>
  <c r="Z61" i="2"/>
  <c r="L61" i="2"/>
  <c r="I61" i="2"/>
  <c r="H61" i="2"/>
  <c r="G61" i="2"/>
  <c r="F61" i="2"/>
  <c r="A61" i="2"/>
  <c r="AF60" i="2"/>
  <c r="AE60" i="2"/>
  <c r="AD60" i="2"/>
  <c r="AC60" i="2"/>
  <c r="AB60" i="2"/>
  <c r="AA60" i="2"/>
  <c r="Z60" i="2"/>
  <c r="I60" i="2"/>
  <c r="H60" i="2"/>
  <c r="G60" i="2"/>
  <c r="F60" i="2"/>
  <c r="A60" i="2"/>
  <c r="AF59" i="2"/>
  <c r="AE59" i="2"/>
  <c r="AD59" i="2"/>
  <c r="AC59" i="2"/>
  <c r="AB59" i="2"/>
  <c r="AA59" i="2"/>
  <c r="Z59" i="2"/>
  <c r="L59" i="2"/>
  <c r="I59" i="2"/>
  <c r="H59" i="2"/>
  <c r="G59" i="2"/>
  <c r="F59" i="2"/>
  <c r="AF58" i="2"/>
  <c r="AE58" i="2"/>
  <c r="AD58" i="2"/>
  <c r="AC58" i="2"/>
  <c r="AB58" i="2"/>
  <c r="AA58" i="2"/>
  <c r="Z58" i="2"/>
  <c r="L58" i="2"/>
  <c r="I58" i="2"/>
  <c r="H58" i="2"/>
  <c r="G58" i="2"/>
  <c r="F58" i="2"/>
  <c r="A58" i="2"/>
  <c r="AF57" i="2"/>
  <c r="AE57" i="2"/>
  <c r="AD57" i="2"/>
  <c r="AC57" i="2"/>
  <c r="AB57" i="2"/>
  <c r="AA57" i="2"/>
  <c r="Z57" i="2"/>
  <c r="L57" i="2"/>
  <c r="I57" i="2"/>
  <c r="H57" i="2"/>
  <c r="G57" i="2"/>
  <c r="F57" i="2"/>
  <c r="A57" i="2"/>
  <c r="AF56" i="2"/>
  <c r="AE56" i="2"/>
  <c r="AD56" i="2"/>
  <c r="AC56" i="2"/>
  <c r="AB56" i="2"/>
  <c r="AA56" i="2"/>
  <c r="Z56" i="2"/>
  <c r="L56" i="2"/>
  <c r="I56" i="2"/>
  <c r="H56" i="2"/>
  <c r="G56" i="2"/>
  <c r="F56" i="2"/>
  <c r="A56" i="2"/>
  <c r="AF55" i="2"/>
  <c r="AE55" i="2"/>
  <c r="AD55" i="2"/>
  <c r="AC55" i="2"/>
  <c r="AB55" i="2"/>
  <c r="AA55" i="2"/>
  <c r="Z55" i="2"/>
  <c r="L55" i="2"/>
  <c r="I55" i="2"/>
  <c r="H55" i="2"/>
  <c r="G55" i="2"/>
  <c r="F55" i="2"/>
  <c r="A55" i="2"/>
  <c r="AF54" i="2"/>
  <c r="AE54" i="2"/>
  <c r="AD54" i="2"/>
  <c r="AC54" i="2"/>
  <c r="AB54" i="2"/>
  <c r="AA54" i="2"/>
  <c r="Z54" i="2"/>
  <c r="L54" i="2"/>
  <c r="I54" i="2"/>
  <c r="H54" i="2"/>
  <c r="G54" i="2"/>
  <c r="F54" i="2"/>
  <c r="AF53" i="2"/>
  <c r="AE53" i="2"/>
  <c r="AD53" i="2"/>
  <c r="AC53" i="2"/>
  <c r="AB53" i="2"/>
  <c r="AA53" i="2"/>
  <c r="Z53" i="2"/>
  <c r="L53" i="2"/>
  <c r="I53" i="2"/>
  <c r="H53" i="2"/>
  <c r="G53" i="2"/>
  <c r="F53" i="2"/>
  <c r="A53" i="2"/>
  <c r="AF52" i="2"/>
  <c r="AE52" i="2"/>
  <c r="AD52" i="2"/>
  <c r="AC52" i="2"/>
  <c r="AB52" i="2"/>
  <c r="AA52" i="2"/>
  <c r="Z52" i="2"/>
  <c r="L52" i="2"/>
  <c r="I52" i="2"/>
  <c r="H52" i="2"/>
  <c r="G52" i="2"/>
  <c r="F52" i="2"/>
  <c r="A52" i="2"/>
  <c r="AF51" i="2"/>
  <c r="AE51" i="2"/>
  <c r="AD51" i="2"/>
  <c r="AC51" i="2"/>
  <c r="AB51" i="2"/>
  <c r="AA51" i="2"/>
  <c r="Z51" i="2"/>
  <c r="R51" i="2"/>
  <c r="L51" i="2"/>
  <c r="I51" i="2"/>
  <c r="H51" i="2"/>
  <c r="G51" i="2"/>
  <c r="F51" i="2"/>
  <c r="A51" i="2"/>
  <c r="AF50" i="2"/>
  <c r="AE50" i="2"/>
  <c r="AD50" i="2"/>
  <c r="AC50" i="2"/>
  <c r="AB50" i="2"/>
  <c r="AA50" i="2"/>
  <c r="Z50" i="2"/>
  <c r="L50" i="2"/>
  <c r="I50" i="2"/>
  <c r="H50" i="2"/>
  <c r="G50" i="2"/>
  <c r="F50" i="2"/>
  <c r="A50" i="2"/>
  <c r="AF49" i="2"/>
  <c r="AE49" i="2"/>
  <c r="AD49" i="2"/>
  <c r="AC49" i="2"/>
  <c r="AB49" i="2"/>
  <c r="AA49" i="2"/>
  <c r="Z49" i="2"/>
  <c r="R49" i="2"/>
  <c r="L49" i="2"/>
  <c r="I49" i="2"/>
  <c r="H49" i="2"/>
  <c r="G49" i="2"/>
  <c r="F49" i="2"/>
  <c r="A49" i="2"/>
  <c r="AF48" i="2"/>
  <c r="AE48" i="2"/>
  <c r="AD48" i="2"/>
  <c r="AC48" i="2"/>
  <c r="AB48" i="2"/>
  <c r="AA48" i="2"/>
  <c r="Z48" i="2"/>
  <c r="R48" i="2"/>
  <c r="L48" i="2"/>
  <c r="I48" i="2"/>
  <c r="H48" i="2"/>
  <c r="G48" i="2"/>
  <c r="F48" i="2"/>
  <c r="A48" i="2"/>
  <c r="AF47" i="2"/>
  <c r="AE47" i="2"/>
  <c r="AD47" i="2"/>
  <c r="AC47" i="2"/>
  <c r="AB47" i="2"/>
  <c r="AA47" i="2"/>
  <c r="Z47" i="2"/>
  <c r="L47" i="2"/>
  <c r="I47" i="2"/>
  <c r="H47" i="2"/>
  <c r="G47" i="2"/>
  <c r="F47" i="2"/>
  <c r="A47" i="2"/>
  <c r="AF46" i="2"/>
  <c r="AE46" i="2"/>
  <c r="AD46" i="2"/>
  <c r="AC46" i="2"/>
  <c r="AB46" i="2"/>
  <c r="AA46" i="2"/>
  <c r="Z46" i="2"/>
  <c r="R46" i="2"/>
  <c r="L46" i="2"/>
  <c r="I46" i="2"/>
  <c r="H46" i="2"/>
  <c r="G46" i="2"/>
  <c r="F46" i="2"/>
  <c r="A46" i="2"/>
  <c r="AF45" i="2"/>
  <c r="AE45" i="2"/>
  <c r="AD45" i="2"/>
  <c r="AC45" i="2"/>
  <c r="AB45" i="2"/>
  <c r="AA45" i="2"/>
  <c r="Z45" i="2"/>
  <c r="I45" i="2"/>
  <c r="H45" i="2"/>
  <c r="G45" i="2"/>
  <c r="F45" i="2"/>
  <c r="A45" i="2"/>
  <c r="AF44" i="2"/>
  <c r="AE44" i="2"/>
  <c r="AD44" i="2"/>
  <c r="AC44" i="2"/>
  <c r="AB44" i="2"/>
  <c r="AA44" i="2"/>
  <c r="Z44" i="2"/>
  <c r="X44" i="2"/>
  <c r="R44" i="2"/>
  <c r="L44" i="2"/>
  <c r="I44" i="2"/>
  <c r="H44" i="2"/>
  <c r="G44" i="2"/>
  <c r="F44" i="2"/>
  <c r="A44" i="2"/>
  <c r="AF43" i="2"/>
  <c r="AE43" i="2"/>
  <c r="AD43" i="2"/>
  <c r="AC43" i="2"/>
  <c r="AB43" i="2"/>
  <c r="AA43" i="2"/>
  <c r="Z43" i="2"/>
  <c r="W43" i="2"/>
  <c r="L43" i="2"/>
  <c r="I43" i="2"/>
  <c r="H43" i="2"/>
  <c r="G43" i="2"/>
  <c r="F43" i="2"/>
  <c r="A43" i="2"/>
  <c r="AF42" i="2"/>
  <c r="AE42" i="2"/>
  <c r="AD42" i="2"/>
  <c r="AC42" i="2"/>
  <c r="AB42" i="2"/>
  <c r="AA42" i="2"/>
  <c r="Z42" i="2"/>
  <c r="W42" i="2"/>
  <c r="L42" i="2"/>
  <c r="I42" i="2"/>
  <c r="H42" i="2"/>
  <c r="G42" i="2"/>
  <c r="F42" i="2"/>
  <c r="A42" i="2"/>
  <c r="AF41" i="2"/>
  <c r="AE41" i="2"/>
  <c r="AD41" i="2"/>
  <c r="AC41" i="2"/>
  <c r="AB41" i="2"/>
  <c r="AA41" i="2"/>
  <c r="Z41" i="2"/>
  <c r="W41" i="2"/>
  <c r="I41" i="2"/>
  <c r="H41" i="2"/>
  <c r="G41" i="2"/>
  <c r="F41" i="2"/>
  <c r="A41" i="2"/>
  <c r="AF693" i="2"/>
  <c r="AE693" i="2"/>
  <c r="AD693" i="2"/>
  <c r="AC693" i="2"/>
  <c r="AB693" i="2"/>
  <c r="AA693" i="2"/>
  <c r="Z693" i="2"/>
  <c r="W693" i="2"/>
  <c r="L693" i="2"/>
  <c r="I693" i="2"/>
  <c r="H693" i="2"/>
  <c r="G693" i="2"/>
  <c r="F693" i="2"/>
  <c r="A693" i="2"/>
  <c r="AF40" i="2"/>
  <c r="AE40" i="2"/>
  <c r="AD40" i="2"/>
  <c r="AC40" i="2"/>
  <c r="AB40" i="2"/>
  <c r="AA40" i="2"/>
  <c r="Z40" i="2"/>
  <c r="W40" i="2"/>
  <c r="T40" i="2"/>
  <c r="L40" i="2"/>
  <c r="I40" i="2"/>
  <c r="H40" i="2"/>
  <c r="G40" i="2"/>
  <c r="F40" i="2"/>
  <c r="A40" i="2"/>
  <c r="AF39" i="2"/>
  <c r="AE39" i="2"/>
  <c r="AD39" i="2"/>
  <c r="AC39" i="2"/>
  <c r="AB39" i="2"/>
  <c r="AA39" i="2"/>
  <c r="Z39" i="2"/>
  <c r="W39" i="2"/>
  <c r="T39" i="2"/>
  <c r="L39" i="2"/>
  <c r="I39" i="2"/>
  <c r="H39" i="2"/>
  <c r="G39" i="2"/>
  <c r="F39" i="2"/>
  <c r="A39" i="2"/>
  <c r="AF38" i="2"/>
  <c r="AE38" i="2"/>
  <c r="AD38" i="2"/>
  <c r="AC38" i="2"/>
  <c r="AB38" i="2"/>
  <c r="AA38" i="2"/>
  <c r="Z38" i="2"/>
  <c r="W38" i="2"/>
  <c r="T38" i="2"/>
  <c r="R38" i="2"/>
  <c r="L38" i="2"/>
  <c r="I38" i="2"/>
  <c r="H38" i="2"/>
  <c r="G38" i="2"/>
  <c r="F38" i="2"/>
  <c r="A38" i="2"/>
  <c r="AF37" i="2"/>
  <c r="AE37" i="2"/>
  <c r="AD37" i="2"/>
  <c r="AC37" i="2"/>
  <c r="AB37" i="2"/>
  <c r="AA37" i="2"/>
  <c r="Z37" i="2"/>
  <c r="W37" i="2"/>
  <c r="T37" i="2"/>
  <c r="L37" i="2"/>
  <c r="I37" i="2"/>
  <c r="H37" i="2"/>
  <c r="G37" i="2"/>
  <c r="F37" i="2"/>
  <c r="A37" i="2"/>
  <c r="AF36" i="2"/>
  <c r="AE36" i="2"/>
  <c r="AD36" i="2"/>
  <c r="AC36" i="2"/>
  <c r="AB36" i="2"/>
  <c r="AA36" i="2"/>
  <c r="Z36" i="2"/>
  <c r="L36" i="2"/>
  <c r="I36" i="2"/>
  <c r="H36" i="2"/>
  <c r="G36" i="2"/>
  <c r="F36" i="2"/>
  <c r="A36" i="2"/>
  <c r="AF35" i="2"/>
  <c r="AE35" i="2"/>
  <c r="AD35" i="2"/>
  <c r="AC35" i="2"/>
  <c r="AB35" i="2"/>
  <c r="AA35" i="2"/>
  <c r="Z35" i="2"/>
  <c r="L35" i="2"/>
  <c r="I35" i="2"/>
  <c r="H35" i="2"/>
  <c r="G35" i="2"/>
  <c r="F35" i="2"/>
  <c r="A35" i="2"/>
  <c r="AF34" i="2"/>
  <c r="AE34" i="2"/>
  <c r="AD34" i="2"/>
  <c r="AC34" i="2"/>
  <c r="AB34" i="2"/>
  <c r="AA34" i="2"/>
  <c r="Z34" i="2"/>
  <c r="R34" i="2"/>
  <c r="L34" i="2"/>
  <c r="I34" i="2"/>
  <c r="H34" i="2"/>
  <c r="G34" i="2"/>
  <c r="F34" i="2"/>
  <c r="A34" i="2"/>
  <c r="AF33" i="2"/>
  <c r="AE33" i="2"/>
  <c r="AD33" i="2"/>
  <c r="AC33" i="2"/>
  <c r="AB33" i="2"/>
  <c r="AA33" i="2"/>
  <c r="Z33" i="2"/>
  <c r="R33" i="2"/>
  <c r="L33" i="2"/>
  <c r="I33" i="2"/>
  <c r="H33" i="2"/>
  <c r="G33" i="2"/>
  <c r="F33" i="2"/>
  <c r="A33" i="2"/>
  <c r="AF692" i="2"/>
  <c r="AE692" i="2"/>
  <c r="AD692" i="2"/>
  <c r="AC692" i="2"/>
  <c r="AB692" i="2"/>
  <c r="AA692" i="2"/>
  <c r="Z692" i="2"/>
  <c r="L692" i="2"/>
  <c r="I692" i="2"/>
  <c r="H692" i="2"/>
  <c r="G692" i="2"/>
  <c r="F692" i="2"/>
  <c r="A692" i="2"/>
  <c r="AF32" i="2"/>
  <c r="AE32" i="2"/>
  <c r="AD32" i="2"/>
  <c r="AC32" i="2"/>
  <c r="AB32" i="2"/>
  <c r="AA32" i="2"/>
  <c r="Z32" i="2"/>
  <c r="L32" i="2"/>
  <c r="I32" i="2"/>
  <c r="H32" i="2"/>
  <c r="G32" i="2"/>
  <c r="F32" i="2"/>
  <c r="A32" i="2"/>
  <c r="AF31" i="2"/>
  <c r="AE31" i="2"/>
  <c r="AD31" i="2"/>
  <c r="AC31" i="2"/>
  <c r="AB31" i="2"/>
  <c r="AA31" i="2"/>
  <c r="Z31" i="2"/>
  <c r="L31" i="2"/>
  <c r="I31" i="2"/>
  <c r="H31" i="2"/>
  <c r="G31" i="2"/>
  <c r="F31" i="2"/>
  <c r="A31" i="2"/>
  <c r="AF30" i="2"/>
  <c r="AE30" i="2"/>
  <c r="AD30" i="2"/>
  <c r="AC30" i="2"/>
  <c r="AB30" i="2"/>
  <c r="AA30" i="2"/>
  <c r="Z30" i="2"/>
  <c r="L30" i="2"/>
  <c r="I30" i="2"/>
  <c r="H30" i="2"/>
  <c r="G30" i="2"/>
  <c r="F30" i="2"/>
  <c r="A30" i="2"/>
  <c r="AF29" i="2"/>
  <c r="AE29" i="2"/>
  <c r="AD29" i="2"/>
  <c r="AC29" i="2"/>
  <c r="AB29" i="2"/>
  <c r="AA29" i="2"/>
  <c r="Z29" i="2"/>
  <c r="L29" i="2"/>
  <c r="I29" i="2"/>
  <c r="H29" i="2"/>
  <c r="G29" i="2"/>
  <c r="F29" i="2"/>
  <c r="A29" i="2"/>
  <c r="AF691" i="2"/>
  <c r="AE691" i="2"/>
  <c r="AD691" i="2"/>
  <c r="AC691" i="2"/>
  <c r="AB691" i="2"/>
  <c r="AA691" i="2"/>
  <c r="Z691" i="2"/>
  <c r="L691" i="2"/>
  <c r="I691" i="2"/>
  <c r="H691" i="2"/>
  <c r="G691" i="2"/>
  <c r="F691" i="2"/>
  <c r="A691" i="2"/>
  <c r="AF690" i="2"/>
  <c r="AE690" i="2"/>
  <c r="AD690" i="2"/>
  <c r="AC690" i="2"/>
  <c r="AB690" i="2"/>
  <c r="AA690" i="2"/>
  <c r="Z690" i="2"/>
  <c r="L690" i="2"/>
  <c r="I690" i="2"/>
  <c r="H690" i="2"/>
  <c r="G690" i="2"/>
  <c r="F690" i="2"/>
  <c r="A690" i="2"/>
  <c r="AF28" i="2"/>
  <c r="AE28" i="2"/>
  <c r="AD28" i="2"/>
  <c r="AC28" i="2"/>
  <c r="AB28" i="2"/>
  <c r="AA28" i="2"/>
  <c r="Z28" i="2"/>
  <c r="L28" i="2"/>
  <c r="I28" i="2"/>
  <c r="H28" i="2"/>
  <c r="G28" i="2"/>
  <c r="F28" i="2"/>
  <c r="A28" i="2"/>
  <c r="AF27" i="2"/>
  <c r="AE27" i="2"/>
  <c r="AD27" i="2"/>
  <c r="AC27" i="2"/>
  <c r="AB27" i="2"/>
  <c r="AA27" i="2"/>
  <c r="Z27" i="2"/>
  <c r="R27" i="2"/>
  <c r="L27" i="2"/>
  <c r="I27" i="2"/>
  <c r="H27" i="2"/>
  <c r="G27" i="2"/>
  <c r="F27" i="2"/>
  <c r="A27" i="2"/>
  <c r="AF689" i="2"/>
  <c r="AE689" i="2"/>
  <c r="AD689" i="2"/>
  <c r="AC689" i="2"/>
  <c r="AB689" i="2"/>
  <c r="AA689" i="2"/>
  <c r="Z689" i="2"/>
  <c r="L689" i="2"/>
  <c r="I689" i="2"/>
  <c r="H689" i="2"/>
  <c r="G689" i="2"/>
  <c r="F689" i="2"/>
  <c r="A689" i="2"/>
  <c r="AF26" i="2"/>
  <c r="AE26" i="2"/>
  <c r="AD26" i="2"/>
  <c r="AC26" i="2"/>
  <c r="AB26" i="2"/>
  <c r="AA26" i="2"/>
  <c r="Z26" i="2"/>
  <c r="L26" i="2"/>
  <c r="I26" i="2"/>
  <c r="H26" i="2"/>
  <c r="G26" i="2"/>
  <c r="F26" i="2"/>
  <c r="A26" i="2"/>
  <c r="AF25" i="2"/>
  <c r="AE25" i="2"/>
  <c r="AD25" i="2"/>
  <c r="AC25" i="2"/>
  <c r="AB25" i="2"/>
  <c r="AA25" i="2"/>
  <c r="Z25" i="2"/>
  <c r="R25" i="2"/>
  <c r="L25" i="2"/>
  <c r="I25" i="2"/>
  <c r="H25" i="2"/>
  <c r="G25" i="2"/>
  <c r="F25" i="2"/>
  <c r="A25" i="2"/>
  <c r="AF24" i="2"/>
  <c r="AE24" i="2"/>
  <c r="AD24" i="2"/>
  <c r="AC24" i="2"/>
  <c r="AB24" i="2"/>
  <c r="AA24" i="2"/>
  <c r="Z24" i="2"/>
  <c r="L24" i="2"/>
  <c r="I24" i="2"/>
  <c r="H24" i="2"/>
  <c r="G24" i="2"/>
  <c r="F24" i="2"/>
  <c r="A24" i="2"/>
  <c r="AF23" i="2"/>
  <c r="AE23" i="2"/>
  <c r="AD23" i="2"/>
  <c r="AC23" i="2"/>
  <c r="AB23" i="2"/>
  <c r="AA23" i="2"/>
  <c r="Z23" i="2"/>
  <c r="L23" i="2"/>
  <c r="I23" i="2"/>
  <c r="H23" i="2"/>
  <c r="G23" i="2"/>
  <c r="F23" i="2"/>
  <c r="A23" i="2"/>
  <c r="AF688" i="2"/>
  <c r="AE688" i="2"/>
  <c r="AD688" i="2"/>
  <c r="AC688" i="2"/>
  <c r="AB688" i="2"/>
  <c r="AA688" i="2"/>
  <c r="Z688" i="2"/>
  <c r="X688" i="2"/>
  <c r="L688" i="2"/>
  <c r="I688" i="2"/>
  <c r="H688" i="2"/>
  <c r="G688" i="2"/>
  <c r="F688" i="2"/>
  <c r="A688" i="2"/>
  <c r="AF22" i="2"/>
  <c r="AE22" i="2"/>
  <c r="AD22" i="2"/>
  <c r="AC22" i="2"/>
  <c r="AB22" i="2"/>
  <c r="AA22" i="2"/>
  <c r="Z22" i="2"/>
  <c r="R22" i="2"/>
  <c r="L22" i="2"/>
  <c r="I22" i="2"/>
  <c r="H22" i="2"/>
  <c r="G22" i="2"/>
  <c r="F22" i="2"/>
  <c r="A22" i="2"/>
  <c r="AF21" i="2"/>
  <c r="AE21" i="2"/>
  <c r="AD21" i="2"/>
  <c r="AC21" i="2"/>
  <c r="AB21" i="2"/>
  <c r="AA21" i="2"/>
  <c r="Z21" i="2"/>
  <c r="R21" i="2"/>
  <c r="L21" i="2"/>
  <c r="I21" i="2"/>
  <c r="H21" i="2"/>
  <c r="G21" i="2"/>
  <c r="F21" i="2"/>
  <c r="A21" i="2"/>
  <c r="AF20" i="2"/>
  <c r="AE20" i="2"/>
  <c r="AD20" i="2"/>
  <c r="AC20" i="2"/>
  <c r="AB20" i="2"/>
  <c r="AA20" i="2"/>
  <c r="Z20" i="2"/>
  <c r="L20" i="2"/>
  <c r="I20" i="2"/>
  <c r="H20" i="2"/>
  <c r="G20" i="2"/>
  <c r="F20" i="2"/>
  <c r="A20" i="2"/>
  <c r="AF19" i="2"/>
  <c r="AE19" i="2"/>
  <c r="AD19" i="2"/>
  <c r="AC19" i="2"/>
  <c r="AB19" i="2"/>
  <c r="AA19" i="2"/>
  <c r="Z19" i="2"/>
  <c r="L19" i="2"/>
  <c r="I19" i="2"/>
  <c r="H19" i="2"/>
  <c r="G19" i="2"/>
  <c r="F19" i="2"/>
  <c r="A19" i="2"/>
  <c r="AF18" i="2"/>
  <c r="AE18" i="2"/>
  <c r="AD18" i="2"/>
  <c r="AC18" i="2"/>
  <c r="AB18" i="2"/>
  <c r="AA18" i="2"/>
  <c r="Z18" i="2"/>
  <c r="L18" i="2"/>
  <c r="I18" i="2"/>
  <c r="H18" i="2"/>
  <c r="G18" i="2"/>
  <c r="F18" i="2"/>
  <c r="A18" i="2"/>
  <c r="AF17" i="2"/>
  <c r="AE17" i="2"/>
  <c r="AD17" i="2"/>
  <c r="AC17" i="2"/>
  <c r="AB17" i="2"/>
  <c r="AA17" i="2"/>
  <c r="Z17" i="2"/>
  <c r="L17" i="2"/>
  <c r="I17" i="2"/>
  <c r="H17" i="2"/>
  <c r="G17" i="2"/>
  <c r="F17" i="2"/>
  <c r="A17" i="2"/>
  <c r="AF16" i="2"/>
  <c r="AE16" i="2"/>
  <c r="AD16" i="2"/>
  <c r="AC16" i="2"/>
  <c r="AB16" i="2"/>
  <c r="AA16" i="2"/>
  <c r="Z16" i="2"/>
  <c r="L16" i="2"/>
  <c r="I16" i="2"/>
  <c r="H16" i="2"/>
  <c r="G16" i="2"/>
  <c r="F16" i="2"/>
  <c r="A16" i="2"/>
  <c r="AF15" i="2"/>
  <c r="AE15" i="2"/>
  <c r="AD15" i="2"/>
  <c r="AC15" i="2"/>
  <c r="AB15" i="2"/>
  <c r="AA15" i="2"/>
  <c r="Z15" i="2"/>
  <c r="L15" i="2"/>
  <c r="I15" i="2"/>
  <c r="H15" i="2"/>
  <c r="G15" i="2"/>
  <c r="F15" i="2"/>
  <c r="A15" i="2"/>
  <c r="AF14" i="2"/>
  <c r="AE14" i="2"/>
  <c r="AD14" i="2"/>
  <c r="AC14" i="2"/>
  <c r="AB14" i="2"/>
  <c r="AA14" i="2"/>
  <c r="Z14" i="2"/>
  <c r="L14" i="2"/>
  <c r="I14" i="2"/>
  <c r="H14" i="2"/>
  <c r="G14" i="2"/>
  <c r="F14" i="2"/>
  <c r="A14" i="2"/>
  <c r="AF13" i="2"/>
  <c r="AE13" i="2"/>
  <c r="AD13" i="2"/>
  <c r="AC13" i="2"/>
  <c r="AB13" i="2"/>
  <c r="AA13" i="2"/>
  <c r="Z13" i="2"/>
  <c r="R13" i="2"/>
  <c r="L13" i="2"/>
  <c r="I13" i="2"/>
  <c r="H13" i="2"/>
  <c r="G13" i="2"/>
  <c r="F13" i="2"/>
  <c r="A13" i="2"/>
  <c r="AF687" i="2"/>
  <c r="AE687" i="2"/>
  <c r="AD687" i="2"/>
  <c r="AC687" i="2"/>
  <c r="AB687" i="2"/>
  <c r="AA687" i="2"/>
  <c r="Z687" i="2"/>
  <c r="L687" i="2"/>
  <c r="I687" i="2"/>
  <c r="H687" i="2"/>
  <c r="G687" i="2"/>
  <c r="F687" i="2"/>
  <c r="A687" i="2"/>
  <c r="AF12" i="2"/>
  <c r="AE12" i="2"/>
  <c r="AD12" i="2"/>
  <c r="AC12" i="2"/>
  <c r="AB12" i="2"/>
  <c r="AA12" i="2"/>
  <c r="Z12" i="2"/>
  <c r="L12" i="2"/>
  <c r="I12" i="2"/>
  <c r="H12" i="2"/>
  <c r="G12" i="2"/>
  <c r="F12" i="2"/>
  <c r="A12" i="2"/>
  <c r="AF11" i="2"/>
  <c r="AE11" i="2"/>
  <c r="AD11" i="2"/>
  <c r="AC11" i="2"/>
  <c r="AB11" i="2"/>
  <c r="AA11" i="2"/>
  <c r="Z11" i="2"/>
  <c r="L11" i="2"/>
  <c r="I11" i="2"/>
  <c r="H11" i="2"/>
  <c r="G11" i="2"/>
  <c r="F11" i="2"/>
  <c r="A11" i="2"/>
  <c r="AF10" i="2"/>
  <c r="AE10" i="2"/>
  <c r="AD10" i="2"/>
  <c r="AC10" i="2"/>
  <c r="AB10" i="2"/>
  <c r="AA10" i="2"/>
  <c r="Z10" i="2"/>
  <c r="T10" i="2"/>
  <c r="L10" i="2"/>
  <c r="I10" i="2"/>
  <c r="H10" i="2"/>
  <c r="G10" i="2"/>
  <c r="F10" i="2"/>
  <c r="A10" i="2"/>
  <c r="T834" i="2" l="1"/>
  <c r="T683" i="2"/>
  <c r="T684" i="2"/>
  <c r="S647" i="5"/>
  <c r="S646" i="5"/>
  <c r="S648" i="5" s="1"/>
  <c r="T685" i="2" l="1"/>
</calcChain>
</file>

<file path=xl/sharedStrings.xml><?xml version="1.0" encoding="utf-8"?>
<sst xmlns="http://schemas.openxmlformats.org/spreadsheetml/2006/main" count="5330" uniqueCount="1080">
  <si>
    <t>CODE</t>
  </si>
  <si>
    <t>Procurement Program/Project</t>
  </si>
  <si>
    <t>PMO/ End-User</t>
  </si>
  <si>
    <t>Mode of Procurement</t>
  </si>
  <si>
    <t>Actual Procurement Activity</t>
  </si>
  <si>
    <t>Source of Funds</t>
  </si>
  <si>
    <t>ABC (PhP)</t>
  </si>
  <si>
    <t>Contract Cost (PhP)</t>
  </si>
  <si>
    <t>List of Invited Observers</t>
  </si>
  <si>
    <t>Date of Receipt of Invitation</t>
  </si>
  <si>
    <t>Remarks (Explaining changes from the APP)</t>
  </si>
  <si>
    <t xml:space="preserve"> </t>
  </si>
  <si>
    <t>Pre-Proc Conference</t>
  </si>
  <si>
    <t>Ads/Post of IB</t>
  </si>
  <si>
    <t>Pre-bid Conf</t>
  </si>
  <si>
    <t>Eligibility Check</t>
  </si>
  <si>
    <t>Sub/Open of Bids</t>
  </si>
  <si>
    <t>Bid Evaluation</t>
  </si>
  <si>
    <t>Post Qual</t>
  </si>
  <si>
    <t>Bac Resolution (Award)</t>
  </si>
  <si>
    <t>Notice of Award</t>
  </si>
  <si>
    <t>Contract Signing</t>
  </si>
  <si>
    <t>Notice to Proceed</t>
  </si>
  <si>
    <t>Delivery/ Completion</t>
  </si>
  <si>
    <t>Inspection &amp; Acceptance</t>
  </si>
  <si>
    <t>Total</t>
  </si>
  <si>
    <t>MOOE</t>
  </si>
  <si>
    <t>CO</t>
  </si>
  <si>
    <t>RFQ #</t>
  </si>
  <si>
    <t>P.O Number</t>
  </si>
  <si>
    <t>Date Released</t>
  </si>
  <si>
    <t>Waived</t>
  </si>
  <si>
    <t>M</t>
  </si>
  <si>
    <t>D</t>
  </si>
  <si>
    <t>EDTS NUMBER</t>
  </si>
  <si>
    <t>PR#</t>
  </si>
  <si>
    <t>DV AMOUNT</t>
  </si>
  <si>
    <t>STATUS</t>
  </si>
  <si>
    <t>REMARKS</t>
  </si>
  <si>
    <t>classification</t>
  </si>
  <si>
    <t>PERSON WHO SERVED THE PO</t>
  </si>
  <si>
    <t>NO. OF DAYS IN PO</t>
  </si>
  <si>
    <t>EXTENSION GRANTED</t>
  </si>
  <si>
    <t>DUE DATE</t>
  </si>
  <si>
    <t>DATE SERVED</t>
  </si>
  <si>
    <t>DELIVERY DATE</t>
  </si>
  <si>
    <t>(DR/CI/SI/OR/SOA)</t>
  </si>
  <si>
    <t>IAR NO.</t>
  </si>
  <si>
    <t>IAR DATE</t>
  </si>
  <si>
    <t>COMPLETED PROCUREMENT ACTIVITIES</t>
  </si>
  <si>
    <t>PS</t>
  </si>
  <si>
    <t>Small Value Procurement</t>
  </si>
  <si>
    <t>GOP</t>
  </si>
  <si>
    <t>GSS</t>
  </si>
  <si>
    <t>Direct Contracting</t>
  </si>
  <si>
    <t>PDPS</t>
  </si>
  <si>
    <t>Shopping</t>
  </si>
  <si>
    <t>Lease of Venue</t>
  </si>
  <si>
    <t>n/a</t>
  </si>
  <si>
    <t>ORD</t>
  </si>
  <si>
    <t>RHWG</t>
  </si>
  <si>
    <t>DRMD</t>
  </si>
  <si>
    <t>EPAHP</t>
  </si>
  <si>
    <t>CVRRCY</t>
  </si>
  <si>
    <t>STANDARDS SECTION</t>
  </si>
  <si>
    <t>Supply and Delivery of meals and snacks for the conduct of Regional  ABSNET semestral Meeting at Tuguegarao City</t>
  </si>
  <si>
    <t>CIS</t>
  </si>
  <si>
    <t>SLP</t>
  </si>
  <si>
    <t>HRMDD</t>
  </si>
  <si>
    <t>Sectoral</t>
  </si>
  <si>
    <t>RSCC</t>
  </si>
  <si>
    <t>RICTS</t>
  </si>
  <si>
    <t>SFP</t>
  </si>
  <si>
    <t>TARA</t>
  </si>
  <si>
    <t>NHTS</t>
  </si>
  <si>
    <t xml:space="preserve"> Supply  and Delivery of meals and snacks for the conduct of Childrens month Celebration</t>
  </si>
  <si>
    <t>Supply and Delivery of meals and snacks for the conduct of training of humanitarian supply chain to QRTs CY 2024 at Cauayan City</t>
  </si>
  <si>
    <t>Procurement of 70 pcs rubber stampname et al for CIS and SWAD satellite team leaders use</t>
  </si>
  <si>
    <t>cis</t>
  </si>
  <si>
    <t>SWAD</t>
  </si>
  <si>
    <t>PROCUREMENT SECTION</t>
  </si>
  <si>
    <t>Procurement of 12 100 mbps fiber enterprises monthly subscription for swad gattaran office gps location</t>
  </si>
  <si>
    <t>Supply and Delivery of meals and snacks   for the conduct of the consultative meeting with Provincial/City/Municipal Social Welfare and Development Officers (P/C/MSWDOs) and City/Municipal Action Team (C/MAT) Leaders relative to the implementation of Pantawid Pamilyang Pilipino Program for CY 2024 AT sOLANO nUEVA vIZCAYA</t>
  </si>
  <si>
    <t>PANTAWID</t>
  </si>
  <si>
    <t>Supply and Delivery of meals and snacks   for the conduct of the consultative meeting with Provincial/City/Municipal Social Welfare and Development Officers (P/C/MSWDOs) and City/Municipal Action Team (C/MAT) Leaders relative to the implementation of Pantawid Pamilyang Pilipino Program for CY 2024 AT TUGUEGARAO CITY</t>
  </si>
  <si>
    <t>Supply and Delivery of meals and snacks for training on women-friendly Space (WFS) management for CY 2024</t>
  </si>
  <si>
    <t>Supply and Delivery of meals and snacks for training on child friendly space management for CY 2024</t>
  </si>
  <si>
    <t>Supply and Delivery of meals and snacks  62 pax Year-end Performance Contract (PC) Checkpoint and Division Meeting Cum Team Building for CY 2024</t>
  </si>
  <si>
    <t>Agency to Agency</t>
  </si>
  <si>
    <t>Supply and Delivery of meals and snacks for the conduct of Consultation Meeting with Civil Society Organizations (Csos) and Regional Independent Monitoring Committee (RIMC) in the Pantawid Pamilyang Pilipino Program (4Ps) implementation cum Action Planning (1st Semester) at Tabuk City</t>
  </si>
  <si>
    <t>Procurement of 3000 bag/sack for reconditioning of rice for the production of Family Food Packs used as standby stockpile</t>
  </si>
  <si>
    <t>Procurement of 1 set Dismantling and re-installation of 2.5 HP split type aircon for the use of PSCB function Hall at Maddarulug, Solana, Cagayan</t>
  </si>
  <si>
    <t>Procurement of Printer rack with wheel for CIS &amp; SWAD Cagayan, Isabela, N.V and Quirino use</t>
  </si>
  <si>
    <t>Supply and Delivery of meals for the CSOs and RIMC in the 4Ps Implementation cum action planning</t>
  </si>
  <si>
    <t>Supply and Delivery of Meals and Snacks for the Conduct of RGAD and Sectoral TWG meeting for CY 2024 Cum Learning Session on GAD</t>
  </si>
  <si>
    <t xml:space="preserve">procurement ofinorganic fertilizer  et al for for use in rice farming for dry and wet cropping CY 2024        </t>
  </si>
  <si>
    <t xml:space="preserve">Supply and Delivery of meals and snacks conduct of  the Sustainable Livelihood Program (SLP), Pantawid Pamilyang Pilipino Program (4P's),Enhanced Partnership Against Hunger and Poverty (EPAHP) and Food Stamp Program (FSP) Consultation meeting </t>
  </si>
  <si>
    <t>Supply and Delivery of meals and snacks for the conduct of RRE-TWG Semestral Meetings for CY 2024</t>
  </si>
  <si>
    <t>Procurement of 180 pcs advocacy shirts for the Conduct of Consultative Meeting with Provincial/City/Municipal Social Welfare and Development Officers (P/C/MSWDOs) and City/Municipal Action Team (C/MAT) Leaders relative to the implementation of Pantawid Pamilyang Pilipino Program for CY 2024</t>
  </si>
  <si>
    <t>Procurement of 1 set roll up door for Swad Isabela Ilagan</t>
  </si>
  <si>
    <t>Procurement of scanner o be used for Disaster Operations by the staff assigned in SWAD Offices, Capability Building and Relief Prepossitioning</t>
  </si>
  <si>
    <t>Supply and Delivery of meals and snacks ffor the conduct of Implementation on Assistance to individuals in Crisis Situation (AICS) Program</t>
  </si>
  <si>
    <t>Supply and Delivery of meals and snacks for the conduct of Consultation Meeting with Department of Education and School Representative in the implementation of Pantawid Pamilyang Pilipino Program at Nueva Vizcaya</t>
  </si>
  <si>
    <t>Supply and Delivery of meals and snacks conduct of 2nd Semester Pantawid Pamilyang Pilipino Program (4Ps) Kumustahan cum System and Case Management Meeting</t>
  </si>
  <si>
    <t>Supply and Delivery of meals and snacks conduct of 1st Semester Pantawid Pamilyang Pilipino Program (4Ps) Kumustahan cum System and Case Management Meeting</t>
  </si>
  <si>
    <t>Procurement of 1 set Desk Office to be used by STU Staff</t>
  </si>
  <si>
    <t>SOCIAL TECHNOLOGY</t>
  </si>
  <si>
    <t>Procurement of 1 set of Combination Blinds et al for Materials for the rehabilitation and improvement of DSWD Satellite Office in Nueva Vizcaya</t>
  </si>
  <si>
    <t>cms 4/15/24</t>
  </si>
  <si>
    <t>gop</t>
  </si>
  <si>
    <t xml:space="preserve"> Procurement of 4 cu.m s1 aggregates et al for Comfort room for SWAD Cagayan</t>
  </si>
  <si>
    <t>Repair of Split type floor mounted acu for RHWG</t>
  </si>
  <si>
    <t>Supply and Delivery of meals and snacks conduct of Regional Planning, Monitoring &amp; Evaluation Technical Team (RPMETT) HPMES Internal Validation and Assessment Virtual Meeting</t>
  </si>
  <si>
    <t>KALAHI</t>
  </si>
  <si>
    <t>Supply and Delivery of meals and snacks for the conduct of POO2 semestral meeting</t>
  </si>
  <si>
    <t xml:space="preserve"> Procurement of 20 gallons alcohol et al for the purchase of office supplies for the use of RSCC, Haven and CVRRCY for the 1st Quarter of CY 2024</t>
  </si>
  <si>
    <t>Procurement Section</t>
  </si>
  <si>
    <t>SECTORAL</t>
  </si>
  <si>
    <t>Procurement of  80 pcs Mug with Print for Solo Parent Day</t>
  </si>
  <si>
    <t>sectoral</t>
  </si>
  <si>
    <t>Procurement of 35 pcs sublimated polo shirt for the 4Ps Regional Advisory Council (RAC) Meeting and Planning Workshop</t>
  </si>
  <si>
    <t>Procurement of 20 pcs advocacy shirt for HSSSC and CAREABLE</t>
  </si>
  <si>
    <t>N/A</t>
  </si>
  <si>
    <t>Supply and Delivery of meals and snacks for the conduct of  4p's Regional Advisory Council</t>
  </si>
  <si>
    <t>Supply and Delivery of meals and snacks for the conduct of POO3 semestral meeting</t>
  </si>
  <si>
    <t>6/28/2024; 12/20/2024</t>
  </si>
  <si>
    <t>Supply and Delivery of meals and snacks for the conduct of conduct of consultation meeting with Department of Education and School Representatives in the implementation of Pantawid Pamilyang Pilipino Program</t>
  </si>
  <si>
    <t>PAG-ABOT</t>
  </si>
  <si>
    <t>Procurement of  4 pcs Acer TMP259 Original Battery Pack Replacement; 11.1V; 5300mAh/Part Number: AS16B5J to replace defective parts of te inspected ICT</t>
  </si>
  <si>
    <t xml:space="preserve">Procurement of 10 pcs wifi gigabit et al to replace obsolete/defective wifi routers and New router for UGAC Warehouse, SWAD Roxas, Gattaran, Abulug, Lal-lo, Santiago and as required by CIO for the management of ISP1 &amp; ISP2 Satellites, Centers, POOs and SWAD offices        
</t>
  </si>
  <si>
    <t xml:space="preserve">Procurement of 2 pcs duplicator to use for back-up, cloning, copying, transferring data, files to multiple different hard drive. To lessen heating issues and to improved performance of laptops        
</t>
  </si>
  <si>
    <t>Subscription to vehicle Management System for the Monitoring of vehicles in the Field Office</t>
  </si>
  <si>
    <t>Procurement of 2 pcs Digital Weighng Scale for FAmily Food packs for AICS Families in Crisis Situation</t>
  </si>
  <si>
    <t xml:space="preserve"> Procurement of 10 bottles  epson ink et al for Field Office 02 1st quarter CY 2024</t>
  </si>
  <si>
    <t>Procurement of 1 Gallon alcohol  et a for SWAD Batanes 1st quarter</t>
  </si>
  <si>
    <t xml:space="preserve"> Supply and Delivery of meals and snacks for the for the conduct of Disaster Response  Management Division (DRMD) Quarterly Meeting for CY 2024        
</t>
  </si>
  <si>
    <t>Procurement of 30 sets Luminous signages et al for Quarterly Nationwide Simultaneous Earthquake Drill</t>
  </si>
  <si>
    <t>10/4/2024</t>
  </si>
  <si>
    <t xml:space="preserve"> Supply and Delivery of meals and snacks for the conduct of Regional Cash Grant Conference: Consultative Meeting and Workshop on Cash Grant for CY 2024</t>
  </si>
  <si>
    <t>Supply and Delivery of meals and snacks for the conduct of buwan ng Wika at CVRRCY</t>
  </si>
  <si>
    <t>Supply and Delivery of meals and snacks for the conduct of  Food stamp year end Assessment</t>
  </si>
  <si>
    <t>FSP</t>
  </si>
  <si>
    <t>SWIDS</t>
  </si>
  <si>
    <t>Procurement of maintenance box et al to replace defective parts of the inspected ICT Equipment</t>
  </si>
  <si>
    <t>110 Pax Food for the Conduct of Training on the Community-Driven Development Program Processes Relative to the Kapangyarihan at Kaunlaran sa Barangay (KKB)Implementation for CY 2024 of Sta. Maria Isabela"</t>
  </si>
  <si>
    <t>Supply and Delivery of Meals and Snacks for the conduct of Culminating Sports Activity at CV-RRCY</t>
  </si>
  <si>
    <t>Supply and Delivery of Meals and Snacks for the conduct of Philippine Food Stamp 1st to 3rd quarter Meeting</t>
  </si>
  <si>
    <t>PFS</t>
  </si>
  <si>
    <t>Supply and Delivery of Meals and SNacks for the Conduct of Monthly Regional Inspectorate Committee Meetig for CY 2024</t>
  </si>
  <si>
    <t>6/10/2024; 6/24/2024</t>
  </si>
  <si>
    <t xml:space="preserve">Supply and Delivery of Meals and Snacks for the Conduct of Camp Coordination and Camp Management and Internally Displaced Persons Protection for Internal Staff and LGUs for CY 2024 </t>
  </si>
  <si>
    <t>Procurement of 66 pcs Sports Fest Uniform for use during the conduct culminating sports fest activity at CV-RRCY</t>
  </si>
  <si>
    <t>Procurement of 1500 pcs SLP Fan Flyer (PVC Sticker) et. al for the production of information, education and Communication (IEC) Materials for the New SUstainable Livelihood Program (SLP)</t>
  </si>
  <si>
    <t>RECORDS</t>
  </si>
  <si>
    <t>Supply adn delivery of meals and snacks for the conduct  of Regional Consultation Dialogue of Social Pension and Centenarian Programs Implementation for FY 2024 cum Orientation on ways in communicating with senior citizens and dealing with difficult clients</t>
  </si>
  <si>
    <t>Social Pension</t>
  </si>
  <si>
    <t xml:space="preserve"> Procurement of 150,000 kilo rice for tyhe production of 25,000 family food packs for standby stockpile</t>
  </si>
  <si>
    <t>social Technology</t>
  </si>
  <si>
    <t>PAS</t>
  </si>
  <si>
    <t>HRMD</t>
  </si>
  <si>
    <t>Procurmenent of 30 pcs planner for Phillipine food stamp year end assessment</t>
  </si>
  <si>
    <t>Supply and Delivery of meals and snacks for the conduct of Regional Consultation Dialogue of Social Pension and Centenarian Programs Implementation for FY 2024 cum Orientation on ways in communicating with senior citizens and dealing with difficult clients</t>
  </si>
  <si>
    <t xml:space="preserve"> Supply and Delivery of meals and snacks for the conduct of the PSD Quarterly and Semestral Meeting cum Checkpoint for CY 2024</t>
  </si>
  <si>
    <t>Supply and Delivery of meals and snacks for the conduct of the Semestral PREW of Residential Care  Facilities CY 2024</t>
  </si>
  <si>
    <t>5/32/2024</t>
  </si>
  <si>
    <t xml:space="preserve"> Supply and Delivery of meals and snacks for the conduct of Humanitarian Supply chain to QRTS</t>
  </si>
  <si>
    <t>Supply and Delivery of meals and snacks for the conduct of Skills enhancemeny Training for Municipal Roving Bookkeepers</t>
  </si>
  <si>
    <t>Supply and Delivery of meals and snacks for the conduct of stress management and resilience training with the RSCC</t>
  </si>
  <si>
    <t>Procurement of 5 piece sintra board signage for the conduct/implementation of Dafun: Sustainable Livelihood Program Pop-Up Market</t>
  </si>
  <si>
    <t>Procurement of 8 rolls sticker for property and Supply</t>
  </si>
  <si>
    <t>PASS</t>
  </si>
  <si>
    <t>Supply and Delivery of meals and snacks for the conduct of  PSD QUarterly and Semestral Meeting cum Checkpoint for CY 2024</t>
  </si>
  <si>
    <t>Procurement of 2 units steel cabinet for SLP batanes</t>
  </si>
  <si>
    <t xml:space="preserve"> Procurement of Ergonomic Chair  for  ARDA</t>
  </si>
  <si>
    <t>ARDA</t>
  </si>
  <si>
    <t>Procurement of  5 lots scanner for various offices for digitization</t>
  </si>
  <si>
    <t xml:space="preserve"> Procurement of 5 pcs Genuine Printer for defective ICT Equipment</t>
  </si>
  <si>
    <t>Procurement of pilot et al for Social pension implemntation</t>
  </si>
  <si>
    <t>Procurement of 20 PCS TIMBA ET ALet al for for prizes during the observance of the CY 2024 International Day of Families Celebration on 06 June 2024 at Sta. Ana, Cagayan</t>
  </si>
  <si>
    <t>6/3//24</t>
  </si>
  <si>
    <t>Procurement of 6 bale elbow macaroni et al for RHWG 2nd quarter</t>
  </si>
  <si>
    <t xml:space="preserve"> Supply and Delivery of meals and snacks for the conduct of Conduct of Semestral 4P's Regional Advisory Council (RAC) Meeting </t>
  </si>
  <si>
    <t>Supply and Delivery of meals and snacks conduct of 1st Semester cum Project Implementation Review of Project LAWA at BINHI for CY 2024 for the Province of Quirino and Nueva Vizcaya (Batch 1)</t>
  </si>
  <si>
    <t xml:space="preserve"> Procurement of 19 pcs Office Table (Hardwood) with top glass et al to be used by new RICTMS staff to be hired</t>
  </si>
  <si>
    <t xml:space="preserve"> Procurement of 13 pcs Led Panel Light 15w downlight for the GSS 2nd Quarter 2024 electrical supplies</t>
  </si>
  <si>
    <t xml:space="preserve"> Procurement of 30 pcs LED Bulb 15 watts et al for the GSS 2nd Quarter 2024 electrical supplies</t>
  </si>
  <si>
    <t>Procurement of  60 pairs walking shorts et al for RHWG 2nd quarter</t>
  </si>
  <si>
    <t>Procurement of 30 pcs Casual dress et al for RHWG 2nd quarteR</t>
  </si>
  <si>
    <t>Supply and Delivery of meals and snacks for the conduct of Annual Regional work and Financial Planning workshop</t>
  </si>
  <si>
    <t>Supply and Delivery of meals and snacks for the conduct of Technical Assistance in the implementation of Special Referral fund under SLP</t>
  </si>
  <si>
    <t>10/2/2024</t>
  </si>
  <si>
    <t>Supply and delivery of meals and snacks for the conduct of  central office re: Payout for presidential assistance to farmers fishers folk and their families</t>
  </si>
  <si>
    <t>Procurement of 35 pcs Hard hat for use of Regional haven for Women and Girls for the 2nd quarter</t>
  </si>
  <si>
    <t>Procurement of 60 pcs go bag  for use of Regional Haven for Women and Girls for the 2nd Quarter 2024</t>
  </si>
  <si>
    <t>Procurement of 1 subs Itextmo Premium for API that is capable of sending SMS notifications</t>
  </si>
  <si>
    <t>Procurement of 50 pcs Tshirt Formal wear for kids et al for RSCC 3rd and 4th quarter</t>
  </si>
  <si>
    <t>Supply and Delivery of meals and snacks for the conduct of SFP 2nd Semester CY 2024 program Implementation review</t>
  </si>
  <si>
    <t>Supply and Delivery of meals and snacks for the Conduct of LAB For CASh Advance</t>
  </si>
  <si>
    <t>Supply and Delivery of meals and snacks for the conduct of Consultative meeting at quirino</t>
  </si>
  <si>
    <t xml:space="preserve"> Procurement of 3.8general check up SAA 4643 innova</t>
  </si>
  <si>
    <t xml:space="preserve"> Procurement of 24 boxes Formula milk et al for RSCC 3rd quarter</t>
  </si>
  <si>
    <t>gss</t>
  </si>
  <si>
    <t xml:space="preserve"> Supply and Delivery of meals and snacks for the conduct of SFP and MFP Meeting</t>
  </si>
  <si>
    <t>Supply and Delivery of Logistic Capacity Assessment</t>
  </si>
  <si>
    <t>Supply and Delivery of meals and snacks for the conduct of 2nd semester CY 2024 PIR</t>
  </si>
  <si>
    <t>Supply and Delivery of meals and snacks for the conduct of stress management and team building activity for CV-RRCY satff for three (3) quarters CY 2024</t>
  </si>
  <si>
    <t>7/19/2024;7/26/2024</t>
  </si>
  <si>
    <t>Procurement of  bottles printer ink et al for for the conduct of 1st Semester Meeting cum Project implementation Review of Project LAWA at BINHI for CY 2024 for the provinces of Quirino, Nueva Vizcaya, Isabela and Cagayan</t>
  </si>
  <si>
    <t xml:space="preserve"> Addendum to the Project Proposal consultation meeting for conduct of Consultation Meeting with Civil Society Organizations (Csos) and Regional Independent Monitoring Committee (RIMC) in the Pantawid Pamilyang Pilipino Program (4Ps) implementation cum Action Planning (1st Semester) at Tuguegarao City.</t>
  </si>
  <si>
    <t xml:space="preserve"> conduct of Consultation Meeting with Civil Society Organizations (Csos) and Regional Independent Monitoring Committee (RIMC) in the Pantawid Pamilyang Pilipino Program (4Ps) implementation cum Action Planning (1st Semester) at Tabuk City</t>
  </si>
  <si>
    <t>Supply and Delivery of meals and snacks for the conduct of Nutrition Month Celebration FY 2024</t>
  </si>
  <si>
    <t xml:space="preserve">conduct of 2nd Semester CY 2024 program Implementation Review        
</t>
  </si>
  <si>
    <t xml:space="preserve">Supply and Delivery of meals and snacks for theconduct of Training on Compliance Verification Mobile and Web Applications        
</t>
  </si>
  <si>
    <t>Supply and Delivery of meals and snacks for the  conduct of RSCC Summer Outing</t>
  </si>
  <si>
    <t>Supply and Delivery of meals and snacks conduct of World Day Against Trafficking 2024: Faces of Human Trafficking (Photography Contest)</t>
  </si>
  <si>
    <t>7/52024</t>
  </si>
  <si>
    <t>Procurement of 2 pcs biometric device for replacement of defective parts</t>
  </si>
  <si>
    <t>Procurement of 10  pcs all in one eco tank printer for replacement of defective parts</t>
  </si>
  <si>
    <t xml:space="preserve">Procurement of 2 units Digital Voice Recorder for SLP </t>
  </si>
  <si>
    <t xml:space="preserve">Procurement of 4 pcs tarpauline for Pantawid pamilyang Pilipino Program </t>
  </si>
  <si>
    <t>Procurement of 1 lot photo and video coverage et al for conduct of 2024 4Ps Anniversary Celebration: 4Ps Regional Ceremonial Graduation and Information Caravan cum Recognition of Partner</t>
  </si>
  <si>
    <t>10/3/2024</t>
  </si>
  <si>
    <t>Procurement of 3 pcs  electricfan for POO quirino</t>
  </si>
  <si>
    <t>Procurement of 60 toner opt 55 x et al for Pantawid Pamilya Pilipino Program</t>
  </si>
  <si>
    <t>Procurement of 80 rolls thermal paper for queing machine use</t>
  </si>
  <si>
    <t>Procurement of 1 pc all in oneeco tank printer for COA use</t>
  </si>
  <si>
    <t>COA</t>
  </si>
  <si>
    <t xml:space="preserve"> procurement of  120 pcs sign pen et al for used by the RD </t>
  </si>
  <si>
    <t>Supply and Delivery of meals and snacks for the conduct of 4P's Anniversary Celebration</t>
  </si>
  <si>
    <t>Supply and Delivery of meals and snacks for the conduct of GASSD Mid year</t>
  </si>
  <si>
    <t>Supply and Delivery of meals and snacks for the conduct of POO cluster meeting and Performance assessment</t>
  </si>
  <si>
    <t xml:space="preserve">   Total Alloted Budget of Procurement Activities</t>
  </si>
  <si>
    <t xml:space="preserve">   Total Contract Price of Procurement Actitvites Conducted</t>
  </si>
  <si>
    <t xml:space="preserve">   Total Savings (Total Alloted Budget - Total Contract Price)</t>
  </si>
  <si>
    <t>0N-GOING PROCUREMENT ACTIVITIES</t>
  </si>
  <si>
    <t>Public bidding</t>
  </si>
  <si>
    <t>PROCUREMENT OF OFFICE PRODUCTIVITY SOFTWARE FOR PANTAWID PAMILYANG PILIPINO PROGRAM</t>
  </si>
  <si>
    <t>Supply and Delivery of Printers and Other ICT Equipment for Pantawid Pamilyang Pilipino Program</t>
  </si>
  <si>
    <t>Repeat Order</t>
  </si>
  <si>
    <t>Procurement of 47 pcs Office Productivity Software for the Implementation of Pantawid Pamilyang Pilipino Program (Repeat Order)</t>
  </si>
  <si>
    <t>Construction of Two (2) Storey RHWG Building (Phase 02-Completion) at Roma Norte, Enrile, Cagayan</t>
  </si>
  <si>
    <t xml:space="preserve">   Total Alloted Budget of On-going Procurement Activities</t>
  </si>
  <si>
    <t>Date of BAC Resolution Recommending Award</t>
  </si>
  <si>
    <t xml:space="preserve"> Supply and Delivery of meals and snacksfor the conduct of for the conduct of conduct of Consultative meeting with Provincial/City/Municipal Social Welfare and Development Officers (P/C/MSWDOs) and City/Municipal Action Team (C/MAT) Leaders relative to the implementation of Pantawid Pamilyang Pilipino Program for CY 2024 at Ilagan CIty</t>
  </si>
  <si>
    <t>7/16/2024</t>
  </si>
  <si>
    <t>6/27-28/2024</t>
  </si>
  <si>
    <t>7/11/24</t>
  </si>
  <si>
    <t>4,475.00</t>
  </si>
  <si>
    <t>SOCPEN</t>
  </si>
  <si>
    <t>12/022024</t>
  </si>
  <si>
    <t>6/20/24</t>
  </si>
  <si>
    <t>Supply and Delivery of meals and snacks for the conduct of meeting on the Institutionalization and Replication of the Ptotecteen</t>
  </si>
  <si>
    <t xml:space="preserve"> Procurement of 1200 bottles Epson Ink et al for Pantawid Pamilyang Pilipino Program</t>
  </si>
  <si>
    <t xml:space="preserve"> Procurement of 533 epson ink 0003 et al for Pantawid Pamilkyang Pilipino Program</t>
  </si>
  <si>
    <t xml:space="preserve"> Procurement of  2400 pcs ballpoint pen et al for Pantawid pamily pilino program</t>
  </si>
  <si>
    <t>7/152024</t>
  </si>
  <si>
    <t xml:space="preserve"> Procurement of 7 pcs UPS et al for replacement of defective ICT Equipmnet</t>
  </si>
  <si>
    <t>Procurement of 3 pcs charger for replacement of defective ICT Equipmnet</t>
  </si>
  <si>
    <t xml:space="preserve"> Procurmenent of sticker for barcode for use ofpantawid pamilyang pilipino program</t>
  </si>
  <si>
    <t>Supply and Delivery of meals and snacks for the conduct of application guidelines ,protocol and procedures in handling and identification of trafficked persons PSD and SWD Social Workers</t>
  </si>
  <si>
    <t xml:space="preserve"> Supply and Delivery of meals and snacks for the conduct of World dsy against trafficking faces of human trafficking</t>
  </si>
  <si>
    <t>Procurement of 100 pcs certificate frames for use of 2024 4P's Anniversary Celebration: 4Ps Regional Ceremonial Graduation and Information Caravan cum recognition of Partner</t>
  </si>
  <si>
    <t xml:space="preserve"> Procurement of swivel chair for the use of Chief Administrative Officer</t>
  </si>
  <si>
    <t xml:space="preserve"> Procurement of  7 pcs tarpaulin for nutrition month celebration</t>
  </si>
  <si>
    <t>Procurement of  1 set BP Apparatus with stand et al for the RHWG</t>
  </si>
  <si>
    <t xml:space="preserve"> Procurement of 1 lot repair cleaning preventive maintenace</t>
  </si>
  <si>
    <t>5 pcs. office table for use of pantawid Pamilyang Pilipino Program Implementation</t>
  </si>
  <si>
    <t xml:space="preserve"> 2pcs Conference Table for use of Pantawin Pamilyang Pilipino Program Implementation</t>
  </si>
  <si>
    <t>78/24</t>
  </si>
  <si>
    <t>7/102024</t>
  </si>
  <si>
    <t>2 items re: 10 kgs Assorted Nails Et al for the Fabrication of SLP Cart</t>
  </si>
  <si>
    <t xml:space="preserve"> 4 items re: 8 ps marine plywood 3/4"  Et al for Fabrication on SLP Cart</t>
  </si>
  <si>
    <t>60 pax for the conduct of Consultation Meeting with Department of Education and School Representative in the implementation of Pantawid Pamilyang Pilipino Program</t>
  </si>
  <si>
    <t xml:space="preserve">4 items re: 65 pcs Stenographer Notebook Et al for 2024 SLP Dunong Forum: A Knowledge Sharing Summit with Program Implementers </t>
  </si>
  <si>
    <t xml:space="preserve"> 5 items re: 9 box Sign Pen for Et al for 2024 SLP Dunong Forum: A Knowledge Sharing Summit with Program Implementers </t>
  </si>
  <si>
    <t xml:space="preserve"> 2 items re; 10 pcs Storage Box Et al for CY 2024 Sustainable Livelihood Impementation</t>
  </si>
  <si>
    <t xml:space="preserve"> 2 items re: 10 pcs plastic File Storage Tray Et al for CY 2024 Sustainable Livelihood Impementation</t>
  </si>
  <si>
    <t>5 items re: 14 Lt Engine Oil Et al for the 110,000 km Preventive/Periodic Maintenance of Office Vehicle HINO Truck</t>
  </si>
  <si>
    <t>For the Preventive/Periodic maintenance of Office VehicleIsuzu Dmax</t>
  </si>
  <si>
    <t>6 items re: 12 box Sig Pen Et al for CY SLP Year End Performance Checkpoint</t>
  </si>
  <si>
    <t>-Procurement of 1 box blower motor et al for INNOVA SAA 46-43</t>
  </si>
  <si>
    <t>-Procurement of 2 units voice and light for RHWG 2nd quarter</t>
  </si>
  <si>
    <t>7/122024</t>
  </si>
  <si>
    <t>Supply and Delivery of meals and snacks for the conduct of SLP Dunong Forum</t>
  </si>
  <si>
    <t>Supply and Delivery of meals and snacks for the conduct of re orientation on granting of disbursemenr monitoring and l;iquidation</t>
  </si>
  <si>
    <t>Supply and delivery of meals and snacks for the conduct of Time and Motion Study (TMS) on Sustainable Livelihood Program (SLP) Processes Under Memorandum Circular 07 Series of 2023, Review on Effective Use of Processes and Forms.</t>
  </si>
  <si>
    <t>Supply and Delivery of meals and snacks for the conduct of Regional Inter-Agency Council Against Trafficking 2nd Quarter</t>
  </si>
  <si>
    <t>Procurement of 2000 pcs stamp for messengerial courier services of  official correspondences</t>
  </si>
  <si>
    <t>7/142024</t>
  </si>
  <si>
    <t xml:space="preserve"> Supply and Delivery of meals and snacks for the conduct of  competency base job description</t>
  </si>
  <si>
    <t>Supply and Delivery of meals and snacks for the conduct of  case deliberation conference for GAD</t>
  </si>
  <si>
    <t xml:space="preserve"> Supply and Delivery of measl and snacks for the conduct of Skills Enhancement Training Unlocking Insights: The Art of Technical Writing and Data Visualization</t>
  </si>
  <si>
    <t>Procurement of Oil filter et al for Preventive maintenance of DSWD Vehicle L300 Y3 1487</t>
  </si>
  <si>
    <t xml:space="preserve"> General check up and maintenance of S2 T818 Toyota Hi- ace Commuter Deluxe</t>
  </si>
  <si>
    <t>Technical assistance on the installation and use of Mapping soft ware functionality for disaster response</t>
  </si>
  <si>
    <t xml:space="preserve"> Supply and Delivery of meals and snacks for the conduct of Mental Health and Resillience activity for Residents</t>
  </si>
  <si>
    <t>Supply and Delivery of meals and snacks for the conduct of Employees stress Management and resilience Training (SMART) Phase I for RHWG</t>
  </si>
  <si>
    <t>Repair maintenance of Office Vehicle DSWD truck SAA 4619</t>
  </si>
  <si>
    <t>7/242024</t>
  </si>
  <si>
    <t xml:space="preserve"> Supply and Delivery of meals and snacks for the conduct of Pag abot TWG Meeting</t>
  </si>
  <si>
    <t>7/924</t>
  </si>
  <si>
    <t>Supply and delivery of meals and snacks for the conduct of Case Deliberation/Conference for GAD related issues and other special cases (Including Sensitive and Complex Grievance Cases)</t>
  </si>
  <si>
    <t xml:space="preserve"> Procurement of  aircon Cleaning and repair for POO3 quirino</t>
  </si>
  <si>
    <t>Procurement of 22 pcs bath towel use during the conduct of Stress management</t>
  </si>
  <si>
    <t>Procurement of 2 brother ink for GSS 3rd quarter</t>
  </si>
  <si>
    <t xml:space="preserve"> Procurement of 35 pcs Motorcycle tool kits for CVRRCY use</t>
  </si>
  <si>
    <t>Procurement of 35 pcs bedsheet et al for use of CVRRCY</t>
  </si>
  <si>
    <t xml:space="preserve"> Procurement of umbrella for 2nd semester SFP Program Implementation review</t>
  </si>
  <si>
    <t>Procurement of  lot stage design and decorations for the 4P's regional Ceremonial Graduation and information caravan cum recognition of partner</t>
  </si>
  <si>
    <t>Procurement of 20 pcs quality faucet et al for use in plumbing maintenance and safety of building of CVRRCY</t>
  </si>
  <si>
    <t>Procurement of 5 liters Paint Thinner et al for SLP CART</t>
  </si>
  <si>
    <t xml:space="preserve"> procurement of Back ups for  replace of defective parts of the inspected ICT Equipment</t>
  </si>
  <si>
    <t>Procurement of 2 pcs Acer to replace defective parts for ICT equipment</t>
  </si>
  <si>
    <t>Procurement of  96 pcs deodorat et al for CVRRCY use</t>
  </si>
  <si>
    <t>Procurement of 8 galllon engine oil et al for use of agricultura; activities</t>
  </si>
  <si>
    <t xml:space="preserve"> Procurement of exit/entrance signages for building of CVRRCY</t>
  </si>
  <si>
    <t>Procurement of CCTV Signages et al for building signages of CVRRCY</t>
  </si>
  <si>
    <t>12//27/24</t>
  </si>
  <si>
    <t>Procurement of 3 pcs Door grill for SWAD Isabela</t>
  </si>
  <si>
    <t xml:space="preserve"> Procurement of Panel door for use of the nursery room (RSCC)</t>
  </si>
  <si>
    <t xml:space="preserve"> Accomodation for the conduct of Provision of Technical Assistance in the Implementation of Executive Order No. 70 series 2018 under Sustainable Livelihood Program</t>
  </si>
  <si>
    <t xml:space="preserve"> Procurement of 4 pcs tire for Isuzu Dmax D2-S895</t>
  </si>
  <si>
    <t>Procurement of 200 pcs Monobloc for DSWD Field Office 02</t>
  </si>
  <si>
    <t>Procurement of 250 pcs Listahanan advocacy Lunch box for Advocacy material</t>
  </si>
  <si>
    <t>Procurement of 5 pcs harddrive for defective parts of inspected ICT</t>
  </si>
  <si>
    <t xml:space="preserve"> Procurement of 9 pcs HDMI for defective parts ICT</t>
  </si>
  <si>
    <t>Supply and Delievry of meals and snacks for the conduct of CAREABLE Training of LGU Santa ANA</t>
  </si>
  <si>
    <t>Procurement of 5 dozens sando et al casual dress et al for RHWG 2nd quarter</t>
  </si>
  <si>
    <t>Procurement of 15 pcs tshirt for kids et al for RHWG 2nd quarter</t>
  </si>
  <si>
    <t>Procurement of 8,000 sacks rice for use in the production of Family Food Packs</t>
  </si>
  <si>
    <t>45 pax TWG meetings, Orientation with the participants, capacity building activity and post-conference/evaluation for the implemantation of Government Intership Program for CY 2023</t>
  </si>
  <si>
    <t>Supply and Delivery of DSWD Field Office 02 Founding Anniversaary</t>
  </si>
  <si>
    <t>Procurement of 1 lot Perform 100,000 km check up Labor for Preventive maintenance of vehicle Isuzu D-max D2S895</t>
  </si>
  <si>
    <t>7/211/24</t>
  </si>
  <si>
    <t>8/52024</t>
  </si>
  <si>
    <t>Procurement of 30 pcs set maintenance box et al to replace defective parts of the inspected ICT Equipment and Preventive Maintenance</t>
  </si>
  <si>
    <t>Procurement of 31tb ssdet al to replace defective parts of the inspected ICT Equipment and Preventive Maintenance</t>
  </si>
  <si>
    <t xml:space="preserve"> Procurement of 420 lot change oil of CVRRCY PTV CY 2024</t>
  </si>
  <si>
    <t>Procurement of 3sm battery  for SAA 4643</t>
  </si>
  <si>
    <t>Procurement of Fohglight  for SAA 4643</t>
  </si>
  <si>
    <t>Procurement of 6 pcs LED Flood Light for DSWD Warehouse at Camalaniugan,cagayan</t>
  </si>
  <si>
    <t xml:space="preserve"> Supply and Delivery of meals and snacks for the conduct of  NDPR national disability  rights week celebration</t>
  </si>
  <si>
    <t>Supply and delivery of meals and snacks for rhwg nutrition month</t>
  </si>
  <si>
    <t>50,000km check up for the Preventive Maintenance of Z1W093</t>
  </si>
  <si>
    <t>50,000km check up for the Preventive Maintenance of Z1W200</t>
  </si>
  <si>
    <t>s</t>
  </si>
  <si>
    <t>50,000km check up for the Preventive Maintenance of Z1V963</t>
  </si>
  <si>
    <t>Supply and Delivery of meals and snacks and accommodation for the conduct of Provincial opartnership Forum relative to the  SLP implementation for CY 2024 in the Province of Isabela</t>
  </si>
  <si>
    <t>Supply and Delivery of meals and snacks and accommodation for the conduct of CY 2024 3rd Quarterly Regional Management Development Conference (RMDC) Meeting</t>
  </si>
  <si>
    <t>Procurement of Repair of Analok Swing Door for the COA office</t>
  </si>
  <si>
    <t>Procurement of 23 pcs plain white et al for RHWG Schoolers resident</t>
  </si>
  <si>
    <t>7/12//24</t>
  </si>
  <si>
    <t xml:space="preserve"> Procurement of 15 boxes formula milk for RHWG 2nd quarter</t>
  </si>
  <si>
    <t>Procurement of 1 lot repair and rehabilitation of analok double swing door at main building entrance</t>
  </si>
  <si>
    <t>Procurement of printer for Pag abot staff</t>
  </si>
  <si>
    <t>Social Technology</t>
  </si>
  <si>
    <t xml:space="preserve"> Procurement of 1 set office table and chair to be used by the pag abot staff</t>
  </si>
  <si>
    <t>Procurement of 100 pcs Monobloc chair for SWAD Isabela</t>
  </si>
  <si>
    <t xml:space="preserve"> Procurement of 20 pcs Cash Section</t>
  </si>
  <si>
    <t xml:space="preserve"> Supply and Delivery of meals and snacks for the Conduct of Regional Resource Operations Section (PROS) Semestral Meeting.</t>
  </si>
  <si>
    <t>Supply and Delivery of meals and snacks and accommodation for the conduct of Orientation of the newly hired PDO on the SLP Implementation guidelines</t>
  </si>
  <si>
    <t>Supply and Delivery of Knowledge Sharing session on good Practice documentation</t>
  </si>
  <si>
    <t>Procurement of 60 pcs wpc wall panel et al for fabrication of SLP Cart</t>
  </si>
  <si>
    <t>Supply and delivery of meals and snacks for the conduct of  3rd and 4th quarter new employees</t>
  </si>
  <si>
    <t>Procurement of 4 lot tires et al for toyota Innova S7 S476</t>
  </si>
  <si>
    <t xml:space="preserve"> Procurement of  23 pairs black shoes et al for 23 RHWG Schoolers residents for SY 2024-2025</t>
  </si>
  <si>
    <t xml:space="preserve"> Procurement of  23 pairs rubber shoes et al for 23 RHWG Schoolers residents for SY 2024-2025</t>
  </si>
  <si>
    <t>Procurement of 100 booklets for use of Cash Section</t>
  </si>
  <si>
    <t>CASH SECTION</t>
  </si>
  <si>
    <t>Procurement of 1 lot windshield for Toyota Commuter Van S2 T818</t>
  </si>
  <si>
    <t>Supply and Delivery of meals and snacks for the conduct of  nutrition education of barangar Nutrition Scholars</t>
  </si>
  <si>
    <t>WGP</t>
  </si>
  <si>
    <t>Supply and Delivery of meals and snacks for the conduct of Case deliberation conference GAD related issues and other special cases Quirino</t>
  </si>
  <si>
    <t>Pantawid</t>
  </si>
  <si>
    <t xml:space="preserve"> Supply and Delivery of meals and snacks for the conduct of Basic Social Work Counselling at Cauayan</t>
  </si>
  <si>
    <t>Supply and Delivery of meals and snacks for the conduct of technical assisance ans montoring sites of the project LAWA at BINHI DRMB-CO staff with DRMD</t>
  </si>
  <si>
    <t xml:space="preserve"> Procurement of 83 pcs A4 Certificate Holder et al for orientation on food service and menu planning for CRCFs</t>
  </si>
  <si>
    <t>Procurement of 120 pcs spring Notebook et al for 23 RHWG Schoolers residents for school year 2024-2025</t>
  </si>
  <si>
    <t>Procurement of 16pcs umbrella et al for 23 RHWG Schoolers residents for school year 2024-2025</t>
  </si>
  <si>
    <t>Procurement of 58 pcs stenographer et al for Knowledge sharing sessio on good practice documentation</t>
  </si>
  <si>
    <t>Procurement of 9 box sign penr et al for Knowledge sharing sessio on good practice documentation</t>
  </si>
  <si>
    <t>Procurement of 1 gallon catsup et al for CVRRCY 3rd Quarter</t>
  </si>
  <si>
    <t>Procurement of 20 packs betsin  et al for CVRRCY 3rd Quarter</t>
  </si>
  <si>
    <t>Procurement of 3 boxes bagoong et al for CVRRCY 3rd Quarter</t>
  </si>
  <si>
    <t>Procurement of 50 pcs Illustration board for 23 RHWG Schoolers residents for school year for  2024-2025</t>
  </si>
  <si>
    <t>Procurement of 20 pcs Ilong slide et al for 23 RHWG Schoolers residents for school year for  2024-2025</t>
  </si>
  <si>
    <t>Procurement of 75 Advocacy Token for GIP (Personalized Notebook/Pen) for the Conduct of TWG Meetings, orientation with the participants, Capacity Building Activity and Post Conference/Evaluation for the implementation fo Government Internship Program for CY 2024</t>
  </si>
  <si>
    <t>Procurement of 18 bxs formula milk et alk for RSCC 4th quarter re use of New Admission</t>
  </si>
  <si>
    <t>Procurement of 135 pcs Certificate Frame with Glass A4 for the conduct of the 2024 Regional Gawad Sulong and Panagraem: Sustainable Livelihood Program's Mainstreaming Graduation Rites</t>
  </si>
  <si>
    <t xml:space="preserve"> Supply and delivery of meals and snacks for the conduct of Rapid Assesment for TAHANAN Pragram in Ivana, Batanes</t>
  </si>
  <si>
    <t>Procurement of 91 pcs Transparent Plastic Envelope w/handle and Zipper et al. for the Nutrition Education Training of Barangay Nutrition Scholars</t>
  </si>
  <si>
    <t xml:space="preserve"> Supply and delivery of meals and snacks for the conduct of Celebration of Buwan ng Wikang Pambansa</t>
  </si>
  <si>
    <t>Procurement of 1 unit Aircondition for DRR Section Office use</t>
  </si>
  <si>
    <t>Procurement of 90 pcs Uninterrupted Power Supply for ICT Equipment repair and Preventive Maintenance of C/MOOs Biometric Devices</t>
  </si>
  <si>
    <t xml:space="preserve"> Procurement of 100 pcs Magazine Box File made of chopboard with close end-Horizontal-Single Legal (green) et al. for HRMDD use on filling of 201 files</t>
  </si>
  <si>
    <t xml:space="preserve"> Supply and delivery of meals and snacks for the of Roll-out Training for the Manual on the Psychological Care and Support Service for the People Living with Human Immunodeficiency</t>
  </si>
  <si>
    <t xml:space="preserve"> Procurement of 1 lot supply and installation of Analok Sliding Door with fixed glass for the 2nd Floor of Records Stock Room</t>
  </si>
  <si>
    <t xml:space="preserve"> Supply and delivery of meals and snacks for the conduct of 2024 4ps Anniversary Celebration (recognition Ceremonial) at Quirino</t>
  </si>
  <si>
    <t>Procurement of 30 pcs monobloc chair (beige) for the use of SWAD Clients</t>
  </si>
  <si>
    <t xml:space="preserve"> Procurement of 12 pcs Plaque for winners for the conduct of 2024 Regional Gawad Sulong and Panagraem</t>
  </si>
  <si>
    <t xml:space="preserve"> Procurement of 1 service provider for set up deisgn of venue for the conduct of the 2024 Regional Gawad Sulong and Panagraem</t>
  </si>
  <si>
    <t>9/27/2024</t>
  </si>
  <si>
    <t xml:space="preserve"> Procurement of 1 box 3.5mm THHN Wire for the installation of ceiling  and provision of additional outlet at DSWD Satelite office in Quirino</t>
  </si>
  <si>
    <t xml:space="preserve"> Procurement of 1 pc Heavy duty steel cabinet (4 drawers) to be use by the Pag-Abot Staff</t>
  </si>
  <si>
    <t xml:space="preserve"> Procurement of 40 bundles of Looseleaf Cover et al. for HRMDD use on filling and other pertinent documents</t>
  </si>
  <si>
    <t xml:space="preserve"> Supply and delivery of meals and snacks for the conduct of  Orientation Food Service and Menu Planning for CRCF's</t>
  </si>
  <si>
    <t>Procurement of 1 set Supply and installation of heavy duty (industrial) Roll-up Door for Construction of RHWG Powerhouse at Roma Norte, Enrile, Cagayan</t>
  </si>
  <si>
    <t>Procurement 20 pcs Ribbed type roof et al. for Construction of Guard house for RHWG Powerhouse at CVRRCY compound at Roma Norte, Enrile, Cagayan</t>
  </si>
  <si>
    <t xml:space="preserve"> Procurement 1 set PVC door with jamb and door knob 60x2 10m. et al. for Construction of Guard house for RHWG Powerhouse at CVRRCY compound at Roma Norte, Enrile, Cagayan</t>
  </si>
  <si>
    <t xml:space="preserve"> Procurement of 1 set 2 Gang switch, wide series et al. for Construction of RHWG Powerhouse at Roma Norte, Enrile, Cagayan</t>
  </si>
  <si>
    <t xml:space="preserve"> Procurement of 1 set Electrical panel board 6 holes (60w, 20w, &amp; 15w circuit breaker) et al. for Construction of Guard house for RHWG Powerhouse at CVRRCY compound at Roma Norte, Enrile, Cagayan</t>
  </si>
  <si>
    <t xml:space="preserve"> Procurement of 20 pcs Conduit pipe et al. for Construction of Guard house for RHWG Powerhouse at CVRRCY compound at Roma Norte, Enrile, Cagayan</t>
  </si>
  <si>
    <t>Procurement of 4 pcs Shovel, heavy duty et al. for Construction of RHWG Powerhouse at Roma Norte, Enrile, Cagayan</t>
  </si>
  <si>
    <t>10/22/2024</t>
  </si>
  <si>
    <t xml:space="preserve"> Procurement of 1 half inch Pheonic board et al. for Construction of RHWG Powerhouse at Roma Norte, Enrile, Cagayan</t>
  </si>
  <si>
    <t>Procurement of 2 pcs Bareta, digging bar 20mm et al. for Construction of RHWG Powerhouse at Roma Norte, Enrile, Cagayan</t>
  </si>
  <si>
    <t>Procurement of 1 lot Supply and installation of cabinet sliding glass door with lock and key for the fabrication of shelves at Protective Sevices Division</t>
  </si>
  <si>
    <t>Procurement of 1,300 pcs 6" CHB et al. for Construction of Guard house for RHWG Powerhouse at CVRRCY compound at Roma Norte, Enrile, Cagayan</t>
  </si>
  <si>
    <t xml:space="preserve"> Procurement of 3 cu.m. Sand et al. for Construction of Guard house for RHWG Powerhouse at CVRRCY compound at Roma Norte, Enrile, Cagayan</t>
  </si>
  <si>
    <t xml:space="preserve"> Procurement of 3 rolls Tie wire G-16 et al. for Construction of Guard house for RHWG Powerhouse at CVRRCY compound at Roma Norte, Enrile, Cagayan</t>
  </si>
  <si>
    <t xml:space="preserve"> Procurement of 4 reams bondpaper, multicopy, 80 gsm, A4 size for the Conduct of 2nd Semester  Meeting cum Project Implementation Review CY 2024 (Cagayan, Isabela, Nueva Vizcaya and Quirino)</t>
  </si>
  <si>
    <t xml:space="preserve"> Procurement of 1 bottle Printer ink (Epson Black #003) et al. for the Conduct of 2nd Semester  Meeting cum Project Implementation Review CY 2024 (Cagayan, Isabela, Nueva Vizcaya and Quirino)</t>
  </si>
  <si>
    <t>Procurement of 15 units External Hard Drive 1TB et al. for use of Social Pension Implementation F.Y. 2024</t>
  </si>
  <si>
    <t xml:space="preserve"> Procurement of 10 rolls Rope 4mm (6mm, 200meters) for use of Social Pension Implementation F.Y. 2024</t>
  </si>
  <si>
    <t xml:space="preserve"> Procurement of 1 lot Stage for Addendum of design and decorations for conduct of 4Ps Anniversary Celebration</t>
  </si>
  <si>
    <t>Supply and delivery of meals and snacks for Addendum for the Conduct of 2024 4ps Anniversary Celebration</t>
  </si>
  <si>
    <t>Procurement of 1 lot Sala Set / cushion foam cover for the Sala set foam cover at DWSD FO2 lobby</t>
  </si>
  <si>
    <t>Procurement of  4 pcs 10ml Syringe with hose use for inkjet printer et al. to replace defective parts of the inspected ICT Equipment and preventive maintenance</t>
  </si>
  <si>
    <t xml:space="preserve"> Procurement of 10 pcs Door hasp; door latch 90 degree stainless steel safety angle locking latch et al. for use in plumbing maintenance and safety of buildings of CV-RRCY</t>
  </si>
  <si>
    <t>Purchase of 150 Reams Paper Multi-purpose, a4 GSM et. al for the use of KALAHI CIDSS KKB and CFW</t>
  </si>
  <si>
    <t>Purchase of 15 Bottles Black epson 003 ink (epson L5290) genuine ink for the use of KALAHI CIDSS KKB and CFW</t>
  </si>
  <si>
    <t>Purchase of 2 Units printer for the use of KALAHI CIDSS KKB and CFW</t>
  </si>
  <si>
    <t xml:space="preserve">Supply and delivery of meals and snacks for the conduct of Employees Stress Management and Resiliency Training (Smart) Phase II </t>
  </si>
  <si>
    <t xml:space="preserve"> Purchase of 1 lot Video Coverage during the validation in NV, Quirino, Cagayan and Isabela</t>
  </si>
  <si>
    <t>Supply and delivery of meals and snacks for the Conduct of Case Deliberation/Conference for GAD related issues and other special cases (Including Sensitive and Complex Grievance Cases)</t>
  </si>
  <si>
    <t xml:space="preserve">Supply and delivery of meals and snacks for the Conduct of  Basic Social Work Counselling at Sta. Ana, Cagayan </t>
  </si>
  <si>
    <t>Supply and delivery of meals and snacks for the Conduct of  2024 Regional Gawad Sulong and Panagraem: Sustainable Livelihood Program's Mainstreaming Graduation Rites</t>
  </si>
  <si>
    <t>Purchase of  160 pcs 40 x 40 Non Skid Tile (white/gray) et al. for Construction of guard house for RHWG at CVRRCY compound at Roma Norte, Enrile, Cagayan</t>
  </si>
  <si>
    <t>Purchase of 1 set Water closet with complete accessories HD et al. for Construction of guard house for RHWG at CVRRCY compound at Roma Norte, Enrile, Cagayan</t>
  </si>
  <si>
    <t>Purchase of 35 pcs A4 file folder for the consultation meeting with Civil Society Oraganizations (CSOs)</t>
  </si>
  <si>
    <t>Purchase of 1 lot Repair 10kw hybrid solar power system installed at the admin bldg. at CV-RRCY at Roma Norte, Enrile, Cagayan</t>
  </si>
  <si>
    <t>Purchase of 1 service provider light, sounds and operators for the awarding ceremony</t>
  </si>
  <si>
    <t>Purchase of 1 service provider video and photo coverage (3 days)  for the awarding ceremony</t>
  </si>
  <si>
    <t xml:space="preserve"> Procurement of 2 sets Refrigerator for the use of Protective Services Division and Crisis Intervention Section</t>
  </si>
  <si>
    <t xml:space="preserve"> Procurement of 2 sets Bassinet for the use of Protective Services Division and Crisis Intervention Section</t>
  </si>
  <si>
    <t>Procurement of 75,000 pcs Photocopy of PSP Intake Sheet et al. for SWAD Satellite Use</t>
  </si>
  <si>
    <t xml:space="preserve">Supply and delivery of meals, snacks and accomodation for Comprehensive Program for Children, Families and Indigenous People in Street Situations Meeting </t>
  </si>
  <si>
    <t>Supply and delivery of meals and snacks for the Conduct of PSP SWAD 1st Semester and 2nd Semester Meeting for CY 2024</t>
  </si>
  <si>
    <t xml:space="preserve"> Supply and delivery of meals, snacks and use of conference hall for the of Nutrition Education Training of Barangay Nutrition Scholars</t>
  </si>
  <si>
    <t>Procurement of  8 pcs Toner MP 2014H for Gestetner MP2014, Black for CIS &amp; Satellite Offices use</t>
  </si>
  <si>
    <t>Supply and delivery of meals and snacks for the Conduct of 2024 Orientation on Women's Rights Under Republic Acts 9262</t>
  </si>
  <si>
    <t>Procurement of  5 pcs Office table for the use of POO Quirino</t>
  </si>
  <si>
    <t>Procurement of  1 pc Conference table for the use of POO Quirino</t>
  </si>
  <si>
    <t>Procurement of 5 pcs Office table et al for POO quirino</t>
  </si>
  <si>
    <t xml:space="preserve">Procurement of 1 pc conference table </t>
  </si>
  <si>
    <t>Procurement of 1 pc Wet and Dry Vacuum Cleaner</t>
  </si>
  <si>
    <t>Procurement of  20 boxes Glucose Strips 50's et al. for DSWD FO2, Center Staff and Residents</t>
  </si>
  <si>
    <t>Procurement of  2 set 8 channel CCTV System Kit for Video Surveilance system for SWAD</t>
  </si>
  <si>
    <t>Procurement of 4 Sets Wallo mounted Solar Lamp Outdoor</t>
  </si>
  <si>
    <t>Procurement of 1 pc Sliding Window Analoc Type H.30 x W.80m. et al. for construction of Guard House for RHWG</t>
  </si>
  <si>
    <t>Procurement of 2 pcs Wooden Office Table  for the use of Supplemetary Feeding Program</t>
  </si>
  <si>
    <t>PSD</t>
  </si>
  <si>
    <t>Procurement of 1 lot Upholstery - Equipment Cover made of Black Syntethic Leather</t>
  </si>
  <si>
    <t>Addendum Proposal forRMDC 3rs quarter</t>
  </si>
  <si>
    <t>Procurement of 95 pcs stapler with remover CIS &amp; Satellite</t>
  </si>
  <si>
    <t>9/1562024</t>
  </si>
  <si>
    <t>Procurement of 20 pcs brake rubber swivel chair Caster for SLP Chart</t>
  </si>
  <si>
    <t>Procurement of 20 boxes Disposable Plastic Glasses et al for CIS &amp; Satellite Office use</t>
  </si>
  <si>
    <t>9/202024</t>
  </si>
  <si>
    <t>Supply and Delivery of meals and snacks for thr conduct of Yakap Bayan Aftercare Traininf</t>
  </si>
  <si>
    <t>Procurement of 8 sheets dark green et al for SLP Kabuhayan tungo sa Pagyabong knowledge sharing</t>
  </si>
  <si>
    <t xml:space="preserve"> 1 lot Pull down tank for cleaning and check engine low power for Isuzu DMax D2 S895</t>
  </si>
  <si>
    <t>2024-08-1563 30 Pax Conduct of Refresher Course Training (Operation Maintenance, Sustainability Planning Workshop (Cycle 1), Gender and Development) relative to KALAHI CIDSS IP/CDD Implementation through Community Empowerment Activity Cycle (CEAC) for CY 2024 at Lasam, Cagayan</t>
  </si>
  <si>
    <t>2024-08-1563 30 Pax Conduct of Refresher Course Training (Operation Maintenance, Sustainability Planning Workshop (Cycle 1), Gender and Development) relative to KALAHI CIDSS IP/CDD Implementation through Community Empowerment Activity Cycle (CEAC) for CY 2024 at Gonzaga, Cagayan</t>
  </si>
  <si>
    <t>2024-08-1563 30 Pax Conduct of Refresher Course Training (Operation Maintenance, Sustainability Planning Workshop (Cycle 1), Gender and Development) relative to KALAHI CIDSS IP/CDD Implementation through Community Empowerment Activity Cycle (CEAC) for CY 2024 at Sta. Ana, Cagayan</t>
  </si>
  <si>
    <t>2024-08-1563 30 Pax Conduct of Refresher Course Training (Operation Maintenance, Sustainability Planning Workshop (Cycle 1), Gender and Development) relative to KALAHI CIDSS IP/CDD Implementation through Community Empowerment Activity Cycle (CEAC) for CY 2024 at Baggao Cagayan</t>
  </si>
  <si>
    <t>Conduct of LAwa at Binhi at Santa Teresita Cagayan</t>
  </si>
  <si>
    <t>Supply and Delivery of meals and snacks for the conduct of First Yakap Bayan Program training</t>
  </si>
  <si>
    <t>ADDENDUM Ffor the conduct of SLP Midyear Performance Checkpoint</t>
  </si>
  <si>
    <t>Addendum for the conduct of Training Humanitarian Supply chain to QRTs and LGU's Cauayan</t>
  </si>
  <si>
    <t>DRRS</t>
  </si>
  <si>
    <t>Addendum for the conduct of Training Humanitarian Supply chain to QRTs and LGU's TUGUEGARAO CTY</t>
  </si>
  <si>
    <t>Procurement of 1 pc pad kit et al for maintenance of Office Vehicle SAA 4643</t>
  </si>
  <si>
    <t>Procurement of  gasket et al for Toyota Innova new S7 S476</t>
  </si>
  <si>
    <t>Supply and Delivery of meals and snacks for the conduct of gender Sensitivity</t>
  </si>
  <si>
    <t>Procurement of 4 pcs Power Supply AC DC Adapter for ARUBA AP 535</t>
  </si>
  <si>
    <t>Procurement of 29 rolls tape masking et al for Social Pension Program 3rd quarter</t>
  </si>
  <si>
    <t>Procurement of 12 pcs mobile data with pocket wifi for RD</t>
  </si>
  <si>
    <t>Procurement of  30 rolls tape masking et al for Social pension 3rd quarter</t>
  </si>
  <si>
    <t>Procurement of 400 pcs FABRE CASTLE et al for Social Pension for 3rd quarter implementation</t>
  </si>
  <si>
    <t>Procurement of 70 Boxes fastener et al for Social Pension for 3rd quarter implementation</t>
  </si>
  <si>
    <t>Love ko si LOLO at LOLA Photo Contest</t>
  </si>
  <si>
    <t>Supply and Delivery of meals and snacks for the conduct of 4p's NPMO Quarterlt Assessment and Planning on Program Implementation</t>
  </si>
  <si>
    <t>Supply and Delivery of Meals and snacks for the conduct of  Roll out Training on Livelihood Development and Sustainability</t>
  </si>
  <si>
    <t>Procurement of 20 liters vulca seal et al for Rehabilitation of roof at RSCC Maddarulug solana</t>
  </si>
  <si>
    <t>Supply and Delivery of meals and snacks for the conduct of Mobile Command Center Technical Assistance</t>
  </si>
  <si>
    <t xml:space="preserve">Procurement of 1 bag cement et al for rehabilation of Elctrical Fixture at RSCC </t>
  </si>
  <si>
    <t>Procurement of 2 boxes stranded wire et al for rehabilitation of Electrical Fixture at RSCC Maddarulug Solana</t>
  </si>
  <si>
    <t>Procurement of 15 pcs PVC Et al for rehabilitation of Electrical Fixture at RSCC Maddarulug Solana</t>
  </si>
  <si>
    <t>Procurement of 5 pcs Faucet Goose Neck Type for 2nd Floor CR at RSCC</t>
  </si>
  <si>
    <t xml:space="preserve">Procurement of 15 pcs marine plywood et al for materials for the additional storage rack at RHWG </t>
  </si>
  <si>
    <t>Procurement of 1 unit carriage section scanned for BW Copier MP 2024</t>
  </si>
  <si>
    <t>Supply and Delivery of meals and snacks for the conduct of Project LAWA at BINHI Ilagan</t>
  </si>
  <si>
    <t>Supply and Delivery of meals and snacks for the conduct of maintenance training related to kalahi</t>
  </si>
  <si>
    <t>kalahi</t>
  </si>
  <si>
    <t>Supply and Delivery of meals and snacks for the conduct of Project LAWA at BINHI Camalaniugan, Cagayan</t>
  </si>
  <si>
    <t xml:space="preserve">Supply and Delivery of meals and snacks for the conduct of case deliberation gad related issues and other special case </t>
  </si>
  <si>
    <t>Procurement of 3050 container mineral water et al for additional use of DSWD FO2</t>
  </si>
  <si>
    <t xml:space="preserve">Procurement of 1 lot oil filter et al for preventive maintenance Y3-1487 office vehicle </t>
  </si>
  <si>
    <t>Procurement of repair and maintenance of Isuzu truck SAA 4619</t>
  </si>
  <si>
    <t>Procurement of 8 liters engine oil for F6-P709 office Vehicle</t>
  </si>
  <si>
    <t>Supply and Delivery of meals and sncks for the conduct of Project LAWA at BINHI AmbaguioNueva Vizcaya</t>
  </si>
  <si>
    <t>Supply and Delivery of meals and sncks for the conduct of Project LAWA at BINHI Aritao Nueva Vizcaya</t>
  </si>
  <si>
    <t>Supply and Delivery of meals and sncks for the conduct of Project LAWA at BINHI Kasibu, Nueva Vizcaya</t>
  </si>
  <si>
    <t>Procurement of 21 pcs Basket for Symbolic tool for the conduct of Project LAWA at BINHI</t>
  </si>
  <si>
    <t>Procurement of 21 pcs WATER PAIL for Symbolic tool for the conduct of Project LAWA at BINHI</t>
  </si>
  <si>
    <t>Procurement of 3 pcs Toner Gestetner</t>
  </si>
  <si>
    <t>Procurement of 1 service provider documentation for LAWA at BINHI</t>
  </si>
  <si>
    <t>Procurement of Addtional Mineral Wayter for DSWD FO2</t>
  </si>
  <si>
    <t>Procurement of 5 packs dishwashing liquid t al for DOST Trainins materials of the conduct of Capacity Building of the SHIELD Program</t>
  </si>
  <si>
    <t>Supply and Delivery of meals and snacks for the conduct of Wash and Learn Training of Trainees cum Child Development Workers Week Celebration</t>
  </si>
  <si>
    <t>Supply of meals, snacks, use of conference hall with accommodation for the conduct of Employees Stress Management and Resiliency Training (SMART), Phase III for RHWG</t>
  </si>
  <si>
    <t>Procurement of 35 bags cement et al for  Rehabilitaion of laundry area at RHWG</t>
  </si>
  <si>
    <t>Procurement of 1 cu.m sand et al for rehabilitation of laundry area at RHWG</t>
  </si>
  <si>
    <t xml:space="preserve">Procurement of 5 cans solvent et al for Rehabilitation of Laundry Area at RHWG </t>
  </si>
  <si>
    <t>Procurement of 1 bag cement et al for Materials for the Rehabilitation of Electrical Fixture at RHWG Solana</t>
  </si>
  <si>
    <t>Supply and Delivery of meals and snacks for the conduct of Federstion oF Senior Association of the Philippines (FSCAP Inc. Consultation Meeting</t>
  </si>
  <si>
    <t>Procurement of 160 pcs granite tiles et al for Rehabilitation of Dining arae at RSCC</t>
  </si>
  <si>
    <t>Procurement of 30 bags tile adhesive et al for rehabilitation of dining area at RSCC</t>
  </si>
  <si>
    <t>Procurement of 4 units R17/AT isuzu dmax</t>
  </si>
  <si>
    <t>Procurement of 3220 pcs Bread et al for SFP LGU Bagabag</t>
  </si>
  <si>
    <t>Procurement of 154 kilos chicken et al for SFP to LGU Bagabag</t>
  </si>
  <si>
    <t>Supply and Delivery of meals and snacks for the conduct of onsite monitoring and technical assistance relative to women welfare</t>
  </si>
  <si>
    <t>Supply and Delivery of meals and snacks for the conduct of Project LAWA at BINHI at LGU Diadi nueva Vizcaya</t>
  </si>
  <si>
    <t>Procurement of 63 boxes cheese et al forfor 14th cycle Supplementary Feeding Program Implementation of LGU Bagabag</t>
  </si>
  <si>
    <t>758.122.60</t>
  </si>
  <si>
    <t>Procurement of 89 packs fresh noodles et al for 14th cycle Supplementary Feeding Program Implementation of LGU Bagabag</t>
  </si>
  <si>
    <t>Procurement of 15 bottles Alcohol et al for RJJWC Supplies for Calendar Yea</t>
  </si>
  <si>
    <t>RJJWC</t>
  </si>
  <si>
    <t>Procurement of 11 pcs Pentel Pen et al for Wash and Learn Training of Trainers cum Chils Development Workers Week Celebration</t>
  </si>
  <si>
    <t>Procurement of 70 pcs Frames for Wash and Learn Training of Trainers cum Chils Development Workers Week Celebration</t>
  </si>
  <si>
    <t>Supply and Delivery of meals and snacks for the conduct of Turn over Ceremony of Project LAWA at BINHI at LGU Alfonso Castaneda Nueva Vizcaya</t>
  </si>
  <si>
    <t>Supply and Delivery of meals and snacks for the conduct of Turn over Ceremony of Project LAWA at BINHI at LGU Cabarroguis, quirino</t>
  </si>
  <si>
    <t>Supply and Delivery of meals and snacks for the conduct of Turn over Ceremony of Project LAWA at BINHI at LGU Nagtipunan, Quirino</t>
  </si>
  <si>
    <t>Supply and Delivery of meals and snacks for the conduct of Turn over Ceremony of Project LAWA at BINHI at LGU Aglipay, Quirino</t>
  </si>
  <si>
    <t>Supply and Delivery of meals and snacks for the conduct of Turn over Ceremony of Project LAWA at BINHI at LGU Maddela, Quirino</t>
  </si>
  <si>
    <t>Supply and Delivery of meals and snacks for the conduct of LAWA at BINHI at LGU Burgos, Isabela</t>
  </si>
  <si>
    <t>Supply and Delivery of meals and snacks for the conduct of LAWA at BINHI at LGU Echague, Isabela</t>
  </si>
  <si>
    <t>Supply and Delivery of meals and snacks for the conduct of LAWA at BINHI at LGU Pamplona,Isabela</t>
  </si>
  <si>
    <t>Procurement of 193 pcs personalized jacket ert al for  LAWA at BINHI at LGU Pamplona,Isabela</t>
  </si>
  <si>
    <t>Procurement of 47 pcs personalized pLAQUE for  LAWA at BINHI at LGU Pamplona,Isabela</t>
  </si>
  <si>
    <t xml:space="preserve">Procurement of 43 PCS tOKEN(WINE) for  LAWA at BINHI </t>
  </si>
  <si>
    <t>Supply of meals and snacks and use of Conference Hall for the conduct of the 124th Philippine Civil Service Anniversary (12th Pammibig ken Pamaddayaw Ceremonies)</t>
  </si>
  <si>
    <t xml:space="preserve">Procurement of 10pcs Acrylic Glass Tag for  LAWA at BINHI </t>
  </si>
  <si>
    <t>Procurement of 2 pcs tarpaulin et al for WASH and LEARn Training of Trainers cum child Development workers</t>
  </si>
  <si>
    <t>Supply and Delivery of meals and snacks for the conduct of LAWA at BINHI at LGU San Mariano</t>
  </si>
  <si>
    <t>Procurement of 26 packs Pure white bar soap et al for Compre Beneficiaries</t>
  </si>
  <si>
    <t>Supply and Delivery of meals and snacks for the conduct of cAPABILITY Building for FDS Teams and Partner CSO on Family Development Session Seven Year Transformative Learning Path</t>
  </si>
  <si>
    <t>Supply and Delivery of meals and snacks for the conduct of  Skills and Livelihood Training for the Parent/ Guardians of Child Laborers (capacity Building)</t>
  </si>
  <si>
    <t>Supply and Delivery of meals and snacks for the conduct of LAWA at BINHI at LGU DELFIN ALBANO</t>
  </si>
  <si>
    <t>Procurement of 1 lot Bootth rental et al for WASH and Learn Training cum Child Development Week</t>
  </si>
  <si>
    <t>Supply and Delivery of meals and sn acks for the conduct of WORLD AIDS Celebration</t>
  </si>
  <si>
    <t>Supply and Delivery of meals and snacks for the conduct of  Pantawid Pamilyang Pilipin o Year End Review cum strategic Planning Participants, Training Management Team, Subject Matter Experts and FO  Officials</t>
  </si>
  <si>
    <t>Procurement of 1 pc VMG &amp; quality policy for RJJWC office</t>
  </si>
  <si>
    <t>Supply and Delivery  of 55 pax for food re: meals and snacks during the Family day celebration to be held on September 26,2024 at RSCC, Maddarulug, Solana, Cagayan</t>
  </si>
  <si>
    <t>10/2/0247</t>
  </si>
  <si>
    <t>Procurement of 1 lot windshield et al for nToyota Hilux</t>
  </si>
  <si>
    <t>Procurement of 2 pcs Toner Cartridge OPT XP 375x</t>
  </si>
  <si>
    <t>Procurement of 3 units printer for Social Pension Program</t>
  </si>
  <si>
    <t>procurement of 30 packs Toilet tissue for Social pension 4h quarter</t>
  </si>
  <si>
    <t>Procurement of 55 lots token for Capability Building for FDS Teams and Partners CSO on Family Development Session</t>
  </si>
  <si>
    <t>Addendum to the project proposal LAWA at Binhi by the Special Assistant to the Secretary for Special Project and DRMB-CO staff along with DRMD Staff</t>
  </si>
  <si>
    <t>Supply of meals and snacks, use of conference and accomodation for the conduct of Technical Assistance on the implemetation of Special Projects under SLP</t>
  </si>
  <si>
    <t>Supply and Delivery of meals, snacks for the conduct of Knowledge Sharing Session (KM) for Program Implementation of Older Persons</t>
  </si>
  <si>
    <t>Supply of meals and snacks for the conduct of  CJIP Team Bulding Session</t>
  </si>
  <si>
    <t>Procurement of 1 lot repair and re alignmemt for POO Cagayan</t>
  </si>
  <si>
    <t>Procurement of 5 packs special paper et al for KSS Early Recovery Program services and Facilitating change</t>
  </si>
  <si>
    <t>Supply and Delivery of meals and snacks for the Tipon Tipan sa PIA</t>
  </si>
  <si>
    <t>Supply of meals, snacks, use of Conference Hall with accommodation for the conduct of Roll-out Training on Family Development Sessions (FDS) 8YLP and Scorecard (Talaan ng Pah-unlad at Pagbabago) - Batch 1 (Batanes-Cagayan Cluster)</t>
  </si>
  <si>
    <t>Supply of meals, snacks, use of Comnference Hall with accommodation for the conduct of Regional Conference on Disability Inclusive Local Governance</t>
  </si>
  <si>
    <t>PWD</t>
  </si>
  <si>
    <t xml:space="preserve">Supply and Delivery of meals, snacks use of conference hall for the conduct of Regional Panata Ko Sa Bayan Awards </t>
  </si>
  <si>
    <t>Supply and Delivery of meals, snacks, use of conference hall and accommodation for the conduct of TOT on CBJIP</t>
  </si>
  <si>
    <t>Supply and Delivery of meals and snacks for the conduct of ICMP Team Building Session</t>
  </si>
  <si>
    <t>Supply of meals and snacks for the conduct of Employees Stress Management Resiliency Training (SMART) Phase IV for RHWG</t>
  </si>
  <si>
    <t>Procurement of 5 reams paper, multi-purpose,Legal, 80 gsm, et.al. for the conduct of Capability Building for FDS Teams and Partner CSO on Family Development Session Seven-Year Transformative Learning Path</t>
  </si>
  <si>
    <t>Procurement of 6 pcs. tokens for RPs (tumbler-18oz &amp; mug 14oz) for the conduct of Capacity Building of the SHIELD Program</t>
  </si>
  <si>
    <t>Procurement of 10,000 pcs. ballpen for use of SWAD Satelite Offices</t>
  </si>
  <si>
    <t>Supply of meals, snacks, use of Conference Hall  for the conduct of KSS on early recovery and Services (IERPS) AND Facilitating Change and Innovation (FCI)</t>
  </si>
  <si>
    <t>Supply and Delivery of meals and snacks for the conduct of Monitoring and Technical Assistance Plan for Pag-Abot Program</t>
  </si>
  <si>
    <t>Supply of meals, snacks, use of Conference Hall with accommodation for the conduct of 4Ps IP month Celebration and Araw ng Kabataan 2024</t>
  </si>
  <si>
    <t>Procurement of 6 pcs. Fiber Cement Board (Hardiflex 3.5) et. al., materials and serices for Rehabilitation of Powerhouse at CVRRCY, Roma Norte, Enrile, Cagayan</t>
  </si>
  <si>
    <t>Procurement of 1 pack toilet tissue paper, 2 ply, et. al. for use of Standards Section</t>
  </si>
  <si>
    <t>STANDARDS</t>
  </si>
  <si>
    <t>Procurement of 2 pcs Token for RP's et al. for the conduct of WASH and Learn Training</t>
  </si>
  <si>
    <t>Procurement of 5 pcs. sign pen, medium tip, black, et. al. for use of Standatds Section</t>
  </si>
  <si>
    <t>Procurement of 3 gallons wall putty, et. al., materials and serices for Rehabilitation of Powerhouse at CVRRCY, Roma Norte, Enrile, Cagayan</t>
  </si>
  <si>
    <t>Procurement of 5 btls. ink, magenta @ 70ml, #003, et. al. for RJJWC supplies for CY 2024</t>
  </si>
  <si>
    <t>Procurement of 20 reams Paper, Multipurpose, Legal, 80 gsm et al. for the conduct of Roll-Out Training on Family Development Sessions (FDS)</t>
  </si>
  <si>
    <t>Procurement of  20 reams Paper, Multipurpose, A4, 80 gsm et al. for the conduct of Roll-Out Training on Family Development Sessions (FDS)</t>
  </si>
  <si>
    <t>Procurement of 270 pcs Sign Pen, Medium Tip, Black et al.  for the conduct of Roll-Out Training on Family Development Sessions (FDS)</t>
  </si>
  <si>
    <t>120/28/24</t>
  </si>
  <si>
    <t>Supply and Delivery of meals and snacks for the conduct of LAWA at BINHI LGU Sto Nino.</t>
  </si>
  <si>
    <t>Procurement of 4 pcs Tire 10,000 x 20R for use of DSWD Hino Truck</t>
  </si>
  <si>
    <t>Supply and Delivery of meals and snacks with use of conference hall with accommodation for the conduct of PSP and SWAD Program Review and Evaluation Workshop (PREW)</t>
  </si>
  <si>
    <t>Procurement of 1 lot installation of 2 units split type aircon for RICMS and DRMD Office)</t>
  </si>
  <si>
    <t>Procurement of 1 box tthn wire et al for two units split type airrcon for RICTMS and DRMD Chief)</t>
  </si>
  <si>
    <t>Procurement of 2 pcs Tarpaulin (8ft x 12ft) etal for the Conduct of National Children's Month Celebration CY 2024</t>
  </si>
  <si>
    <t>Technical assistance on the implementation of Special Projets under Sustainable Livelihood</t>
  </si>
  <si>
    <t>Procurement of 36,000 sacks NFA Rice for the production of Family Food Packs to be utilized by NRLMB</t>
  </si>
  <si>
    <t>Supply and delivery of snacks for the conduct of Life Skills Sessions on Goal Setting for BPA Residents at Santiago City, Isabela</t>
  </si>
  <si>
    <t>Supply and delivery of meals and snacks for the conduct of 5th Regional Convergence Team (RCT) Meeting cum Year-End Strategic Planning Workshop CY 2024</t>
  </si>
  <si>
    <t>Supply and delivery of meals and snacks for the conduct of the 2024 18th Day Campaign to End VAW</t>
  </si>
  <si>
    <t>30 pcs Plaque (Glass) Clear glass with bottom frame for Regional Panata ko sa Bayan Awards</t>
  </si>
  <si>
    <t>Supply and delivery of snacks for the conduct of Turn Over Ceremony of Project LAWA at BINHI at LGU Palanan, Isabela</t>
  </si>
  <si>
    <t>Supply and delivery of meals and snacks for the conduct of the Sustainable Livelihood Program Data Validation and Technical Sharing Program</t>
  </si>
  <si>
    <t>Supply and delivery of meals and snacks for the conduct of the 12th Philippine Civil Service Anniversary (Learning Sessions with HR Committee members)</t>
  </si>
  <si>
    <t>Procurement of 48 packs Pure White Soap etal for the Provision of Hygiene Kit to the COMPRE Beneficiaries (Gonzaga Benefs)</t>
  </si>
  <si>
    <t>Procurement of 48 pcs Bucket Pail et al for the Provision of Hygiene Kit to the COMPRE Beneficiaries (Gonzaga Benefs)</t>
  </si>
  <si>
    <t>Procurement of 48 pcs Comb, medium size et al for the Provision of Hygiene Kit to the COMPRE Beneficiaries (Gonzaga Benefs)</t>
  </si>
  <si>
    <t>Supply and delivery of 30 pax snacks for the conduct of Santiago-BPA residents during life skills sessions on Self Awareness</t>
  </si>
  <si>
    <t>Supply and delivery of 30 pax snacks for the conduct of Cauayan-BPA residents during life skills sessions on Mental Health</t>
  </si>
  <si>
    <t>Procurement of 3SM Battery for use of office vehicle Revo SHA 810</t>
  </si>
  <si>
    <t>Supply and delivery of 30 pax snacks for the conduct of Santiago-BPA residents during life skills sessions on Mental Health</t>
  </si>
  <si>
    <t xml:space="preserve">Supply and delivery of  30 pax snacks for the conduct Life Skills Sessions on Emotional Resilience of Santiago-BPA residents </t>
  </si>
  <si>
    <t xml:space="preserve">Supply and delivery of 30 pax snacks for the conduct Life Skills Sessions on Self Awareness of Cauayan-BPA residents </t>
  </si>
  <si>
    <t>Procurement of 400 packs Paper, color-pale cream  for printing of Appointments for Renewal for CY 2025</t>
  </si>
  <si>
    <t>12/3/2024</t>
  </si>
  <si>
    <t>Procurment of 52 boxes Formula Milk for 0.6mos et al for newly admitted residents</t>
  </si>
  <si>
    <t>Procurement of 75 pcs Corporate GIveaway et al for the conduct of 4P's IP Month Celebration and Araw ng Kabataan 2024</t>
  </si>
  <si>
    <t>Supply and Delivery of 33 pax meals and snacks and accom for the conduct of TOT on ICMP</t>
  </si>
  <si>
    <t>Procurement of 4.3 pc 40,000km Check Up et al for the HILUX - ARDA</t>
  </si>
  <si>
    <t xml:space="preserve">Supply and Delivery of 115 pax meals and snacks and accom for the conduct of Roll-Out Training on FDS 8YLP and Scorecard - Batch 2 (Isabela Cluster) </t>
  </si>
  <si>
    <t>-</t>
  </si>
  <si>
    <t>Procurement of 5pc Emergency Lamp Light Twinhead et al to be used by Bahay Pag-asa Cauayan City</t>
  </si>
  <si>
    <t>Supply and Delivery of  30 pax snacks for the conduct Life Skills Sessions on Problem Solving - Santiago BPA</t>
  </si>
  <si>
    <t>Procurement of 2 pcs Water Closet etal for Rehabilitation of Dormitory at CVRRCY</t>
  </si>
  <si>
    <t>Procurement of 4 pcs Fiber Cement etal for Rehabilitation of Dormitory at CVRRCY</t>
  </si>
  <si>
    <t>Procurement of 14 Gals Acrylic Paint etal  for matls for the Rehabilitation of Old Rehab Office</t>
  </si>
  <si>
    <t>Procurement of  4 boxes Blackscrew 1" etal for matls for the Rehabilitation of Old Rehab Office</t>
  </si>
  <si>
    <t>Supply and Delivery of  72 pax meals and snacks for the conduct of FY 2024 Regl IPREW cum RMDC Meeting</t>
  </si>
  <si>
    <t xml:space="preserve">Supply and Delivery of 30 pax snacks for the conduct of life skills sessions on Emotional Resilience of Cauayan-BPA residents </t>
  </si>
  <si>
    <t xml:space="preserve">Supply and Delivery of 30 pax snacks for the conduct of life skills sessions Culminating Activity of Cauayan-BPA residents </t>
  </si>
  <si>
    <t xml:space="preserve">Supply and Delivery of 30 pax snacks for the conduct of Santiago-BPA residents during life skills sessions Culminating </t>
  </si>
  <si>
    <t xml:space="preserve">Supply and Delivery of 30 pax snacks for the conduct of life skills sessions on Goal Setting of Cauayan-BPA residents </t>
  </si>
  <si>
    <t xml:space="preserve">Supply and Delivery of 30 pax snacks for the conduct of life skills sessions on Problem Solving of Cauayan-BPA residents </t>
  </si>
  <si>
    <t>Procurement  of 10 pcs Emergency Lamp Light et al to be use in Bahay Pag-asa at Santiago City</t>
  </si>
  <si>
    <t>Procurement of  5 pcs Solar Light Outdoor t et al to be use in Bahay Pag-asa at Santiago City</t>
  </si>
  <si>
    <t>To procurement of 1,045 pcs. signing pen, fine tip, black, et. al re : office supplies for use of DSWD FO 2 for the 3rd &amp; 4th quarter CY 2024</t>
  </si>
  <si>
    <t>To procurement of 5 rolls, tape, electrical (small) et. al re : office supplies for use of DSWD FO 2 for the 3rd &amp; 4th quarter CY 2024</t>
  </si>
  <si>
    <t>To procurement of 31 pcs. signing pen, medium tip, blue, et. al re : office supplies for use of DSWD FO 2 for the 3rd &amp; 4th quarter CY 2024</t>
  </si>
  <si>
    <t>Procurement of 1 unit Scanner to be use for Disaster Operations</t>
  </si>
  <si>
    <t>Procurement of 15 bags Cement etal materials for the Rehabilitation of Dirty Kitchen at CVRRCY</t>
  </si>
  <si>
    <t>Procurement of 25 pcs 60x60cm Granite tiles etal materials for the Rehabilitation of Dirty Kitchen at CVRRCY</t>
  </si>
  <si>
    <t>Procurement of 1 unit Digital Camera for the use of Project LAWA at BINHI of CY 2024 and onwards</t>
  </si>
  <si>
    <t>Procurement of 700 pcs Empty Sacks Rice  for use of Accounting Section</t>
  </si>
  <si>
    <t>ACCOUNTING SECTION</t>
  </si>
  <si>
    <t>Procurement of 30pcs Modular Tray Basket  for use of Accounting Section</t>
  </si>
  <si>
    <t>10/292024</t>
  </si>
  <si>
    <t>Supply and Delivery of 55 pax Snacks Turn Over Ceremony of Project LAWA at BINHI at LGU Calayan, Cagayan</t>
  </si>
  <si>
    <t>Procurement of 1 bottle  Epson, Ink (Black) (003) et al for the conduct of the 2024 Sanghaya</t>
  </si>
  <si>
    <t>Procurement of 526 pcs Sign Pen, Mygel, black, 0.3 et al for the conduct of the 2024 Sanghaya</t>
  </si>
  <si>
    <t>Procurement of  2 items re 1pc of Badminton-Racket, Net &amp; Shuttlecock (2dozen) et al to be used by BPA residents of Cauayan</t>
  </si>
  <si>
    <t>Supply and Installation of Analok Swing Door for the replacement of Swing Door at Legal Unit</t>
  </si>
  <si>
    <t>Procurement of  1. pc. stainless steel office table (140x70x75cm), et. al. for use of Bahay Pag-asa Cauayan City</t>
  </si>
  <si>
    <t>Procurement of 1 unit refrigerator 22-28 cubic feet (HRF-IVB338VN (B6), 10cu.ft.) for use of Pahay Pag-asa Cauayan City</t>
  </si>
  <si>
    <t>Procurement of 330 pcs Compendium of Stores (Personalized Journal) etal for production of 4PS IEC Materials</t>
  </si>
  <si>
    <t>Procurement of Stage decoration for the conduct of the Year-End Meeting of Regional Committee on Anti-Trafficking and Violence (RCAT-VAWC) and Regional Committee on Filipino Family (RIACFF)</t>
  </si>
  <si>
    <t>Procurement of 15 lot Scanner to be used by Various Offices for Digitization of Documents</t>
  </si>
  <si>
    <t>Procurement of 40 pcs Body Towel (Large Cotton) for Personal Supplies for Cauayan-BPA-Residents</t>
  </si>
  <si>
    <t>Procurement of 1 Hand Mixer Electric IMX-250 et al for livelihood Training of BPA-Cauayan on Baking, Pastry and Food Processing</t>
  </si>
  <si>
    <t>Procurement of 1 subscription Autocad (1 year subscription renewal) for Renewal of licenses for the specialized software used by GSS Engineers which will end on October</t>
  </si>
  <si>
    <t>Procurement of 3 items re 40 pc Blankets( Single Cotton) et al for Personal supplies for Cauayan-BPA residents</t>
  </si>
  <si>
    <t>Procurement of 4.2 pcs 60,000 km check up et.al for 60,000 kms change oil of Z1 W093 office vehicle</t>
  </si>
  <si>
    <t>Procurement of 60 TKM Check up and Aircare et al for 60,000 kms change oil of Z1 V963 office vehicle</t>
  </si>
  <si>
    <t>Procurement of  2 Industrial Wheel Borrow (54 liters) Heavy Duty etal for gardening and constructions to be used by BPA residents of Cauayan as a therapeutic interventions to the residents</t>
  </si>
  <si>
    <t>Procurement of 1 set supply and installation of combination blinds W1,W-187xH-119 et al for Crisis Intervention Section use</t>
  </si>
  <si>
    <t>Procurement of  10 pcs Black Rubber Shoes-size 9.5" et al for Personal supplies for residents of BPA-Santiago City</t>
  </si>
  <si>
    <t>Supply of 31 pax meals and snacks with accommodation for the conduct of Training of Case Management Guide for Insurgent Returnees</t>
  </si>
  <si>
    <t>Supply and Delivery of 33 pax meals and snacks for the conduct of REgional ABSNET Capability Building Activity on 15 November 2024</t>
  </si>
  <si>
    <t>PPD</t>
  </si>
  <si>
    <t>Procurement of 4 units Printer Head, Epson L6170, et. al. for use during the Quarterly Nationwide Simultaneous Earthquake Drill for CY 2024</t>
  </si>
  <si>
    <t>Procurement of 1 lot Perform 350,000km check up et al for the preventive maintenance of office vehicle  Isuzu DMAX SAB 4408</t>
  </si>
  <si>
    <t>Procurement of Stamp with assorted denomination for purchase of postal stamps for messengerial/courier services of official correspondences of the Field Office for 2nd Quarter of CY 2024</t>
  </si>
  <si>
    <t xml:space="preserve">Addendum conduct of Capability Building of the Internal Quality Auditors and cum conversations with the Process Implementers </t>
  </si>
  <si>
    <t>Procurement of 1 lot repair of CCTV at the CV-RRCY  for the repair and maintenance of the CCTV System at the CV-RRCY</t>
  </si>
  <si>
    <t>Procurement of 5 items re: 20 pcs sign pen, medium tip black et al. for the use of mainstreamed Kalahi staff</t>
  </si>
  <si>
    <t>meals and snacks, use of conference hall for the conduct of Social Welfare and Development (SWD) Forum for CY 2024</t>
  </si>
  <si>
    <t>meals and snacks, use of conference hall &amp; accommodation for the conduct of the Roll-out Training on Family Development Session (FDS) 7YLP and Scorecard (Talaan ng Pag-unlad at Pagbabago) - Batch 3 (Nueva Vizcaya-Quirino Cluster)</t>
  </si>
  <si>
    <t>meals and snacks, use of conference hall with accommodation for the conduct of Post-Conference/Evaluation cum PYAP Founding Anniversary Celebration on the implementation of Immerse Outreah Program (IOP) CY 2024</t>
  </si>
  <si>
    <t>90,000 KM. change oil of S2T818 office vehicle</t>
  </si>
  <si>
    <t>Procurement of 130 pcs. Certificate Frame (A4 Acrylic Transparent Display Stand, 335*245mm) for use during the conduct of Regional Panata Ko sa Bayan Awards</t>
  </si>
  <si>
    <t>Procurement of Service Provider for 9x12ft LED Wall with operator including additional electric consumption fee at the venue for the conduct of the 124th Philippine Civil Service Anniversary (Pammibig ken Pamaddayaw Ceremonies)</t>
  </si>
  <si>
    <t>Procurement of 4 pcs. Truck Tire Rim 10.00x20R (MRF) for preventive maintenance of vehicle ISUZU Truck SAA 4619</t>
  </si>
  <si>
    <t>11/25/2024</t>
  </si>
  <si>
    <t>Procurement of 36 packs Tissue, 2 ply and 1 unit Wall Fan, metal blade for use of Accounting Section</t>
  </si>
  <si>
    <t>11/15/24</t>
  </si>
  <si>
    <t>Procurement of  80 pcs. Cravat, et. al. for use during the Disaster Preparedness cum Basic Life Support and First Aid Training at CVRRCY</t>
  </si>
  <si>
    <t>Closing the Delta (open delta to 3 phases, Connection of CVRRCY, Supply and Installation of additional 50 KVA Power Transformer, 1 lot, et.al. for materials and services for Rehabilitation of Powerhouse</t>
  </si>
  <si>
    <t>Reprogramming and re-wiring of Solar Grid Tied and Off Grid Inverters for 3-phase connection, for materials and services for Rehabilitation of Powerhouse</t>
  </si>
  <si>
    <t>Procurement of 1 pack Certificate Paper, A4, 200gsm (100's), et. al. for use during the conduct of the Orientation on the SLP Usbong Phase Monitoring Tools and SLP Information System</t>
  </si>
  <si>
    <t>Procurement of 10 boxes Sign Pen, black, et. al. for use during the conduct of the Orientation on the SLP Usbong Phase Monitoring Tools and SLP Information System</t>
  </si>
  <si>
    <t>meals and snacks for the conduct of SLP Dunong Forum: A Knowledge sharing summit with Program Implementers</t>
  </si>
  <si>
    <t>Orientation on SLP Usbong Phase Monitoring tools and SLP Information System</t>
  </si>
  <si>
    <t>Service Provider for 1 lot Removal and Relocation of Glass Partitions for Materials for the Rehabilitation of Old Rehab Office(Repurposing into masigasig Cottage)</t>
  </si>
  <si>
    <t>Procurement of 4 set Office table and chair to be used by the Pag-abot Staff</t>
  </si>
  <si>
    <t>Procurement of 26 bottles Shampoo et al for Provision of Hygiene Kit to the COMPRE Beneficiaries</t>
  </si>
  <si>
    <t>Procurement of 26 pcs Chamber Pot 23x10cm et al for Provision of Hygiene Kit to the COMPRE Beneficiaries</t>
  </si>
  <si>
    <t>Procurement of 1 bearing, radial ball for the repair/ replacement of Clutch Assembly of Office Vehicle Pick up Z10483</t>
  </si>
  <si>
    <t>Procurement of pcs 40 pcs Canon Ink, 070 etal et al for the use of Pantawid Pamilyang Pilipino Program implementation</t>
  </si>
  <si>
    <t>Procurement of pcs 250 bots. Epson Ink, 001, Black (Genuine) et al for the use of Pantawid Pamilyang Pilipino Program implementation</t>
  </si>
  <si>
    <t>Procurement of 28 pcs Plaque of Recognition for the conduct of Year-End Meeting of Regional Committee on Anti-Trafficking and Violence (RCAT-VAWC) and Regional Committee on Filipino Family (RIACFF)</t>
  </si>
  <si>
    <t>Procurement of 120 pcs. Sign Pen etal  For CIS &amp; Satellite Office 3rd and 4th Quarter</t>
  </si>
  <si>
    <t>Procurement of 80 jars Glue, all-purpose etal For CIS &amp; Satellite Office 3rd and 4th Quarter</t>
  </si>
  <si>
    <t>Procurement of 50 boxes Clip, backfold et al For CIS &amp; Satellite Office 3rd and 4th Quarter</t>
  </si>
  <si>
    <t>120,000 km Check-up et al for the Repair and maintenance of ambulance for repair and maintenance of RSCC vehicle (PTV)</t>
  </si>
  <si>
    <t>Repair of Analok Swing Door at KALAHI Finance</t>
  </si>
  <si>
    <t>Procurement of 12 items re 2 pcs et al Black Shoes-size 6 for Personal supplies for Cauayan-BPA Residents</t>
  </si>
  <si>
    <t>Procurement of  5 items re: 1 pc trouble shott engine crangkin et al for use Isuzu truck SAA 4619</t>
  </si>
  <si>
    <t>Procurement of 2 pcs 3SM Battery for use of DSWD Truck ISUZU SAA 4619</t>
  </si>
  <si>
    <t>Supply of meals, snacks, use of conference hall and accommodation for the conduct of CY 2024 PPD Implementation Review and Performance Assessment for 25 pax</t>
  </si>
  <si>
    <t>11/19/24</t>
  </si>
  <si>
    <t>Procurement of 15 cu.m. S1 - Agrregates Materials for the construction of RHWG powerhouse at Roma Norte, Enrile, Cagayan</t>
  </si>
  <si>
    <t>Procurement of 5 cu.m. Pure Sand for the construction of RHWG powerhouse at Roma Norte, Enrile, Cagayan</t>
  </si>
  <si>
    <t>Procurement of 9 cu.m. pure Sand for use in the Construction of Guard HOUSE for RHWG Powerhouse at CVRRCY compound at ROMA norte, Enrile, Cagayan</t>
  </si>
  <si>
    <t>Procurement of  1 box 3.5 mm2 THHN Wire, (150m/ box) et.al  for the rehabilitation of outlets, provision of additional outlets and lighting fixture (Parking area) at POO Cagayan</t>
  </si>
  <si>
    <t>1125/2024</t>
  </si>
  <si>
    <t>Procurement of 2 sets sink, stainless, 8mm double tub 304, 1200x450x200 (w/ faucet and fittings) (80 cm x 45cm double 304) for use the Rehabilitation of Dirty Kitchen at CVRRCY, Roma Norte, Enrile,Cagayan</t>
  </si>
  <si>
    <t>Supply and Delivery of  17 pax meals for the Conduct of Yakap Bayan Program Aftercare Training</t>
  </si>
  <si>
    <t>Supply and Delivery of meals, snacks, use of Conference Hall with accommodation for the conduct of Social Pension and Centenarrian Program Year-end Implementation Review and Evaluation Workshop cum Team Building</t>
  </si>
  <si>
    <t>Procurement of 4 pcs tires (225x 70 x R16) for use of Toyota commuter van S2 T818</t>
  </si>
  <si>
    <t>Procurement of  2 pc Black Shoes etal used for Personal supplies for BPA-Residents of Batanes</t>
  </si>
  <si>
    <t>Procurement of 2 pcs Rake with steel handle (five teeth) et al to be used in Bahay Pag-asa of Batanes</t>
  </si>
  <si>
    <t>Procurement of 1 pc Printer to be used in Bahay Pag-asa Cauayan City</t>
  </si>
  <si>
    <t>Service Provider 1 Lot Social Pension AVP Accomplishment Report 2024 for the Social Pension Program Implementation F.Y 2024</t>
  </si>
  <si>
    <t>Service Provider 1 lot LED WALL 9 x 12 ft, Sounds and Photobooth for the conduct of 2024 Sanghaya: Pantawid Pamilyang Pilipino Program General Assembly cum Recognition of Outstanding Program Implementers and Initiatives on December 19-20, 2024- Tuguegarao City, Cagayan</t>
  </si>
  <si>
    <t>Supply and Delivery of 20 pax meals of the CICS under temporary custody of BPAs and detention facilitites during the monitoring visit in line with the celebration of Juvenile Justice and Welfare Week</t>
  </si>
  <si>
    <t>Supply and Delivery of 40 pax meals for Learning and Relearning on Enhanced Support Services Intervention (ESSI) Implementation Year 2</t>
  </si>
  <si>
    <t>Procurement of 13 pcs. laminated plywood, 3/4 for the fabrication of shelves at Protective Servies Division</t>
  </si>
  <si>
    <t xml:space="preserve"> Procuremnt of NFA 8,000 sacks of Rice</t>
  </si>
  <si>
    <t>60,000 km. check-up, et. l. for change oil of ZI-V963 office vehicle</t>
  </si>
  <si>
    <t xml:space="preserve">Procurement of  2.3 smile clutch parts and rear crankshaft etc. for use of Toyota Innova Old SAA-4643 </t>
  </si>
  <si>
    <t>60,000 km. check-up, et. l. for change oil of ZI-W200 office vehicle</t>
  </si>
  <si>
    <t>Procurement of 50 pcs Certificate frame for 124th civil service anniversary celebration</t>
  </si>
  <si>
    <t>Supply and delivery of 50 pax meals for the Conduct of 2024 National Children's Youth Camp</t>
  </si>
  <si>
    <t>RSCWC</t>
  </si>
  <si>
    <t>Procurement of 1 pc. 3SM Battery (Motolite Gold Din 66)</t>
  </si>
  <si>
    <t>Procurement of 2 pcs Heavy Duty Steel Cabinet et al to be used by the Pag-abot Staff</t>
  </si>
  <si>
    <t>Procurement  of 2 pcs Steel Mobile Pedestal (3 drawers) et al to be used by the Pag-abot Staff</t>
  </si>
  <si>
    <t>Procurement of 176 pcs Notebook, 40 leaves (Steno) et al for Learning and Relearning on Enhanced Support Services Intervention (ESSI) Implementation Year 2 to Santiago City</t>
  </si>
  <si>
    <t>Procurement of  5 bundle sack/Sako Bag (50kg)(21x38 inches for the Social Pension Program Implementation F.Y. 2024</t>
  </si>
  <si>
    <t>Supply and Delivery of am snacks for 525 participants during the conduct of orientation of RA 9344</t>
  </si>
  <si>
    <t>Supply and Delivery of  526 pax re meals et al for Board and Lodging for the Pantawid Pamilyang Pilipino Program for the conduct of 2024 Sanghaya: Pantawid Pamilyang Pilipino Program General Assembly cum Recognition of Outstanding Program Implementers and Initiatives on December 19-20, 2024- Tuguegarao City, Cagayan</t>
  </si>
  <si>
    <t>Procurement of 40 pcs. Tarpaulin for the Advocacy Materials for Shield Program</t>
  </si>
  <si>
    <t>Procurement of 2 pcs Portable Booth et al for Advocacy Materials for SHIELD Program</t>
  </si>
  <si>
    <t>Use of conference hall/ facilities, food, accomodation and other requirements by the end user for 25 during the conduct of PIR and 12 pax during the conduct of review of PAWIM</t>
  </si>
  <si>
    <t xml:space="preserve">Procurement of lot remove and replace upper/lower join/rack end/tie rod end. et al for remove/ replace upper/lower ball join/rack end/tie rod end L/R of SAB -4408 Vehicle </t>
  </si>
  <si>
    <t>Procurement of 10 pcs ACER Genuine Charger et al to replace defective parts of the inspected ICT equipment and preventive maintenance</t>
  </si>
  <si>
    <t>Procurement of 20 pcs Scandiscet.al to replace defective parts of the inspected ICT equipment and preventive maintenance</t>
  </si>
  <si>
    <t>Supply and delivery of 20 pax meals of the CICLS under temporary custody of BPAs and detention facilitites during the monitoring visit in line with the celebration of Juvenile Justice and Welfare Week</t>
  </si>
  <si>
    <t>11//26/24</t>
  </si>
  <si>
    <t>Procurement of 4.3 lots 40,000 km check up et al for use Hilux- Z1-0529 ARDO</t>
  </si>
  <si>
    <t>Supply and delivery of 14 pax SFP 2024 Team Building</t>
  </si>
  <si>
    <t>Supply and Delivery of 4  pax accomodation of participants fromm the DSWD IAS during feedback sessions with the IAS Director at HRMDD FO2</t>
  </si>
  <si>
    <t>Procurement of 170 pcs BUMPER Stickers full color for Advocacy Materials for SHIELD Program</t>
  </si>
  <si>
    <t>Procurement of lot photo booth rental service, 3 hours with free photo printing for the Conduct of National Children's Month Celebration CY 2024</t>
  </si>
  <si>
    <t>Procurement of 8 pcs wooden standee for Social Pension Program Implementation F.Y 2024</t>
  </si>
  <si>
    <t>Procurement of  18 sets Hair Cutting Kits for men to be used in Bahay Pag-asa-Santiago City</t>
  </si>
  <si>
    <t>Procurement of 210 pcs of Advocacy Shirts  for Learning and Relearning on Enhanced Support Services Intervention (ESSI) Implementation Year 2 to Cauayan City</t>
  </si>
  <si>
    <t>Procurement of 1464 packs  of spaghetti with sauce et.al for CY 2024 Year End General Assembly</t>
  </si>
  <si>
    <t>Procurement of 10 pc Bed Wooden Double Deck etal to be used in Bahay Pag-asa Santiago</t>
  </si>
  <si>
    <t>Procurement of  40 pcs Mono Block Chairs to be used in Bahay Pag-asa Santiago</t>
  </si>
  <si>
    <t>Procurement of 2 pcs Water Dispenser Hot and Cold to be used in Bahay Pag-asa Santiago</t>
  </si>
  <si>
    <t>Supply and Delivery of 41 pax of food based on the attached menu (buffet style) December 25, 2024 (am and pm snacks, lunch)  et.al for use in the Year End Celebration  of CRCFs at RHWG on December 25, 2024 and January 1, 2025</t>
  </si>
  <si>
    <t>Supply and Delivery of 140 pax for the conduct of the CY 2024 General Administration and Support Services Cluster Year-End Conference dated December 11-13, 2024 at Cauayan City, Isabela</t>
  </si>
  <si>
    <t>Procurement of 100 packs Spoon (per pack) etal for CY 2024 Year End General Assembly</t>
  </si>
  <si>
    <t>Procurement of 20 pax food re: RSCC Christmas celebration 2024 (covered under approved CRCF mother proposal from central office for CY 2024)</t>
  </si>
  <si>
    <t>Procurement of 1,464 Eco bags for Noche Buena Package for CY 2024 Year End General Assembly</t>
  </si>
  <si>
    <t>Supply &amp; Delivery of 17 pax for the conduct of CAREABLE Training of LGU Roxas, Isabela</t>
  </si>
  <si>
    <t>Procurement of 10 pcs stainless steel wall faucet et al for GSS use (plumbinng fixtures) DSWD F02</t>
  </si>
  <si>
    <t>Supply and Delivery of 80 pax re: meals and snacks  for Learning and Relearning on Enhanced Support Services Intervention (ESSI) Implementation Year 2 to Cauayan City</t>
  </si>
  <si>
    <t>Procurement of 3 items re: 1000 Walang Gutom Booklet et al for Nutrition Education Session of Walang Gutom Beneficiaries</t>
  </si>
  <si>
    <t>Procurement of 20 pax food re: RSCC New Year 2024 (covered under approved CRCF mother proposal from central office for CY 2024)</t>
  </si>
  <si>
    <t>Procurement of 1 pc. Office Table (Local Made Palomaria wood) Size: W-29, H-30, L-45 et al to be used by BPA-Residents of Batanes</t>
  </si>
  <si>
    <t>Procurement of  1 pc Glass Pad for Table to be used by BPA-Residents of Batanes</t>
  </si>
  <si>
    <t>Procurement of 1 pc Television to be used by BPA-Residents of Batanes</t>
  </si>
  <si>
    <t>Procurement of  10,000 bottled water (6 liters) for emergency purchase re: Tropical Cyclone Ofel as standby stockpile</t>
  </si>
  <si>
    <t>Emergency Purchase</t>
  </si>
  <si>
    <t>Procurement  of 8 bots Alcohol, Ethyl  et al for the conduct of 2024 Sanghaya: Pantawid Pamilyang Pilipino Program General Assembly cum Recognition of Outstanding Program Implementers and Initiatives on December 19-20, 2024- Tuguegarao City, Cagayan</t>
  </si>
  <si>
    <t>1/6/2025</t>
  </si>
  <si>
    <t>Procurement of 72 bottles Alcohol, Ethyl, 500ml et l to be used by the Pag-abot Staff</t>
  </si>
  <si>
    <t>Pag-Abot Program</t>
  </si>
  <si>
    <t>Procurement of 5 dozen Pencil, lead w/ eraser et l to be used by the Pag-abot Staff</t>
  </si>
  <si>
    <t>Procurement of 12 cans Air Freshener, Aerosol et l to be used by the Pag-abot Staff</t>
  </si>
  <si>
    <t>Procurement of 2 pcs Gauze Pad 2 x 3 et al to be used in Bahay Pag-asa Batanes, especially during emergencies and disasters</t>
  </si>
  <si>
    <t>Procurement of 8 pcs White T-shirts with Collar-Medium et al for Personal supplies for residents of BPA-Santiago City</t>
  </si>
  <si>
    <t>Procurement of 10 pcs T-shirts with collar, Small-White et al for personal supplies for Cauayan-BPA-Residents</t>
  </si>
  <si>
    <t>Procurement of 42 pcs Token for the RMT members/Search Committee for Regional Panata ko sa Bayan Awards</t>
  </si>
  <si>
    <t>Procurement of 1 pc Element Oil Filter et al for preventive maintenance of vehicle Isuzu TRUCK SAA 4619</t>
  </si>
  <si>
    <t>Procurement of 13 pcs Advocacy Jacket, Embroidered Design et al for the Supplementary Feeding Program</t>
  </si>
  <si>
    <t>Supply and Delivery of 67 packs re: meals and snacks for Learning and Relearning on Enhanced Support Services Intervention (ESSI) Implementation Year 2</t>
  </si>
  <si>
    <t>Supply and Delivery 1 pax food dinner November 26, 2024 @ 2:00 pm et al for site visit for the establishment of the proposed Regionsl Hub and provision of Technical Assistance to DSWD FO2</t>
  </si>
  <si>
    <t>Procurement  of 8 pcs Plaques for the conduct of 2024 Sanghaya: Pantawid Pamilyang Pilipino Program General Assembly cum Recognition of Outstanding Program Implementers and Initiatives on December 19-20, 2024- Tuguegarao City, Cagayan</t>
  </si>
  <si>
    <t>Service Provider for 2 subscriptions mobile data subscriptions @ 2304 per month to be used for the Landbank Applications  Management and Approval</t>
  </si>
  <si>
    <t>Procurement of 1 set Tensionary Assy. TIMI et al. for use of Vehicle Ambulance A9-M078</t>
  </si>
  <si>
    <t xml:space="preserve">Procurement of 500 pcs Flyers  to be used for the effective advertising </t>
  </si>
  <si>
    <t xml:space="preserve">Procurement of Campaign Fan to be used for the effective advertising and promotion of Pag-Abot Program </t>
  </si>
  <si>
    <t>Supply and Delivery of 105 pax am snacks, lunch, pm snacks on December 16, 2024 et al for conduct of HR Legal Caravan CY 2024 for identified DSWD FO2 employees</t>
  </si>
  <si>
    <t>Supply and Delivery of 100 pax am snacks of the participants on the conduct of 2024 Int'l Day against Trafficking in Persons</t>
  </si>
  <si>
    <t>Service Provider of 1 lot Venue set up and Design(minimal designs aligned with ENATADIA THEME)for the conduct of 2024 Sanghaya: Pantawid Pamilyang Pilipino Program General Assembly cum Recognition of Outstanding Program Implementers and Initiatives on December 19-20, 2024- Tuguegarao City, Cagayan</t>
  </si>
  <si>
    <t>pantawid</t>
  </si>
  <si>
    <t>Procurement of  30 pcs love ko si lolo at Lola Cash Bag et al for Social Program Implementation FY 2024</t>
  </si>
  <si>
    <t>Procurement of 40 pcs Social Pension and Centenarian Brochure et al for Program Implementation</t>
  </si>
  <si>
    <t>Supply and Delivery of 2 pax food December 02, 2024 dinner et al for meeting on WFP Cash Assistance for Pantawid Beneficiaries affected of Disaster</t>
  </si>
  <si>
    <t xml:space="preserve">Procurement of 240 pcs Polo Shirt to be used for the effective advertising and promotion of the program   </t>
  </si>
  <si>
    <t>Procurement of 240 pcs Jacket to be used for the effective advertising and promotion of the program</t>
  </si>
  <si>
    <t>Procurement of 3 pcs Laptop et al to be used by the Pag-abot Staff</t>
  </si>
  <si>
    <t>Procurement of 5 units Printer et al to be used by the Pag-abot Staff</t>
  </si>
  <si>
    <t>Procurement of 2 units Document Scanner et al to be used by the Pag-abot Staff</t>
  </si>
  <si>
    <t>Supply and Delivery of 53 pax food am snacks, lunch, pm snacks, dinner on December 16, 2024 et al for conduct of ORD performance Implementation Review and Strategic Planning</t>
  </si>
  <si>
    <t>Suppy and Delivery ofAddendum  35 pax food July 29, 2024 meals and snacks for Trainig on Humanitarian Supply Chain Management to QRTs and LGUs for CY 2024</t>
  </si>
  <si>
    <t>Addendum 35 pax meals and snacks for conduct of training of Humanitarian Supply Chain  Mgmt</t>
  </si>
  <si>
    <t>Procurement of 6 galoons alcohol et al for Pag abot Staff</t>
  </si>
  <si>
    <t>Procurement of 6 pcs. Data file box, single locally made, et. al. for use of Pag-Abot Staff</t>
  </si>
  <si>
    <t>Procurement of 144 boxes face mask (50 pcs.) for use of Pag-Abot staff</t>
  </si>
  <si>
    <t>Procurement of  60 pcs Sign Pen et al for Pag abot Staff</t>
  </si>
  <si>
    <t>Procurement of  1 unit Document Scanner for use  by the Pag-abot Staff</t>
  </si>
  <si>
    <t>12/23/24</t>
  </si>
  <si>
    <t>1/7/25</t>
  </si>
  <si>
    <t>Procurement of  2 Printer (all in one Ink Jet Printer) EPSON L5290C for use by the Pag-Abot Staff</t>
  </si>
  <si>
    <t>Procurement of 1 unit DSLR Camera for use by the Pag-Abot Staff</t>
  </si>
  <si>
    <t>Procurement of 1 unit Swivel Chair for use of Pag-bot Staff</t>
  </si>
  <si>
    <t>Provision of meals with accommodation on the implementation of Special projects under Sustainable Livelihod Program</t>
  </si>
  <si>
    <t>Procurement of 1 lot Installation and Upgrading of CCTV Systems at the CV-RRCY-Rehbilitation Building, Ecumenical Building and cottages for the Perimeter Security and Surveillance system of CVRRCY with the Construction of New Structures and Relocations</t>
  </si>
  <si>
    <t>Procurement of 2 pcs Storage Steel Cabinet &amp; Steel Mobile Pedestal to be used by the Pag-Abot Staff</t>
  </si>
  <si>
    <t>Procurement of 14 sets office table and chair for use of Pag-Abot staff</t>
  </si>
  <si>
    <t>Procurement of 1 set mini sofa for use of Pag-Abot staff to ensure comfortble ennvironment</t>
  </si>
  <si>
    <t>Procurement of 1 pc. Steel Rack, et. al for use of Pag-Abot and Innovations Staff</t>
  </si>
  <si>
    <t>Procurement of 100 piece Sign Pen, Extra Fine Tip, Black et al to be used by the Pag-Abot and Innovations Staff</t>
  </si>
  <si>
    <t>Procurement of 5 packs battery, Dry Cell,Size: AAA for use of PAG-ABOT Staff and Innovation Staff</t>
  </si>
  <si>
    <t>Procurement of 5 Boxes Folder Pressboard to be used by Pag-Abot Staff and Innovations</t>
  </si>
  <si>
    <t>Procurement of 3 pcs. Magazine File Box, Large, et. al. to be used by Pag-Abot Staff and Innovations</t>
  </si>
  <si>
    <t>Procurement of 2 pcs widescreen for projector for pag-Abot staff and Innovations staff</t>
  </si>
  <si>
    <t>Procurement of 2 units Photocopir et al for Pag abot staff and Innovations</t>
  </si>
  <si>
    <t>Procurement of 10 pcs Wifi 6 to replace obsolete/defective wifi routers and new outer for Ugac ,swad roxa</t>
  </si>
  <si>
    <t>Procurement of 2 pcs. Jersey (sports shirts and short maroon and white for men), smallet. al  for use in Bahay Pa-asa of Batanes</t>
  </si>
  <si>
    <t>Procurement of 1 pc. badminton racket, net &amp; shuttlecok, et. al  for use in Bahay Pa-asa of Batanes</t>
  </si>
  <si>
    <t>Supply and Delivery of 35 pax am/pm snacks, lunch. dinner December 13, 2024 for facilitators and participants of conduct of Protective Services Division year end meeting</t>
  </si>
  <si>
    <t>Procurement of 100  reams Paper, Multicopy , A4 et al for SocPen program Implementation FY 2024</t>
  </si>
  <si>
    <t>Supply and Delivery of 3 pax CICL monitoring visit in line with JJWEEk</t>
  </si>
  <si>
    <t>100,000 KM check-up for use of Office Vehicle Innova Plate S7-S476</t>
  </si>
  <si>
    <t>Procurement of 1 unit Printer (print, scan, and copy) EPSON L6270 for use of Bahay Pag-asa in Sntiago City</t>
  </si>
  <si>
    <t>Replacement of Dis Brake Pad Kit of Office Vehicle Pick-up Z1-0529</t>
  </si>
  <si>
    <t>200,000 KM Check-up for general check-up of CV RRCY PTV</t>
  </si>
  <si>
    <t>2,830 containers of mineral water, et. al. for use of DSWD FO 2 and Residential Care Facilities</t>
  </si>
  <si>
    <t>1 lot Perform 120,000 km Check-up labor et al for Isuzu D-max D2S895</t>
  </si>
  <si>
    <t>Procurement of 1 lot perform 120,000 km Check up labor et al for preventive maintenance of vehicle  Isuzu D-MAx D2S895</t>
  </si>
  <si>
    <t>Procurement of 1 set radiator assembly et al for preventive maintenance of vehicle Isuzu D MAX SAB 4408</t>
  </si>
  <si>
    <t>Procurement of 17 pcs Foldable et for CIS &amp; Satellite Use</t>
  </si>
  <si>
    <t xml:space="preserve"> 300 pcs Compendium of Stories of Growth 2024 Edition SLP </t>
  </si>
  <si>
    <t>Procurement of 6 packs Kraft Folder et al for STU Staff</t>
  </si>
  <si>
    <t>Procurement of 26 bottles Alcohol, Isoprophyl, 70% Solution, 500ml for provision of Hygiene Kit to COMPRE beneficiaries</t>
  </si>
  <si>
    <t>Supply and Delivery of meals and snacks for the conduct of Information and Communiation Technology (ICT)  Proficiency Training</t>
  </si>
  <si>
    <t>Procurement of 14 subscription for various offices for Productivity applicationss at FMD,SWAD &amp; CIU</t>
  </si>
  <si>
    <t>Procurement of 1 subscription anydesk 1 year et al for technical support to end user using remote desktop access;adobe acrobat will be use for digital signatures</t>
  </si>
  <si>
    <t>Procurement of Noche Buena package for CY 2024 Year-End General Assesmbly</t>
  </si>
  <si>
    <t>Complete wheel allignment and replacement of tire of Office Vehicle L300</t>
  </si>
  <si>
    <t>Procurement of Rim and Tire 256/65R17 for use of Vehicle Pick-up Z1-0483</t>
  </si>
  <si>
    <t>Wheel Balancing  for use of Vehicle Pick-up Z1-0483</t>
  </si>
  <si>
    <t>Procurement of Rim and Tire 205/70/R15 for the replacement of of Tire of  Office Vehicle Van Z1-V963</t>
  </si>
  <si>
    <t>Procurement of 4pcs Tire 205/70/R15 for usre of Office Vehicle Van Z1-W200</t>
  </si>
  <si>
    <t>Procurement of Rim and Tire 265/65R17 for usre of Office Vehicle Pick-up Z1-0529</t>
  </si>
  <si>
    <t>Procurement of Wheel Balancing of Office Vehicle Pick-up Z1-0529</t>
  </si>
  <si>
    <t>Procurement of Tire 205/70/R15 for usre of Office Vehicle Pick-up Z1-w093</t>
  </si>
  <si>
    <t>12 months subscription General Purpose Virtual Machine Server et al. for the facilitation of web application deployment to cloud and serves as storage of data from servers and NAS</t>
  </si>
  <si>
    <t>Procurement of 8 pcs Engine Oil et al for Change Oil of Office Vehicle Van (SND 1490)</t>
  </si>
  <si>
    <t>Procurement of 12 boxes Formula Milk for 0-6 months, 1.3 grams for RSCC additional use of 7 beneficiaries for the period of December 23-31, 2024</t>
  </si>
  <si>
    <t>Procurement of 450 pcs. Detergent Bar, 140 grams as packed for use of Regional Haven for Women and Girls for the 4th Qurter of CY 2024</t>
  </si>
  <si>
    <t>Service Provider for 1 lot LED Wall with Operator for the DSWD Field Office 02 for the 73rd Founding Anniversary</t>
  </si>
  <si>
    <t>Procurement of 8 units split type airconditioning units foruseof CVRRCY, RSCC and RHWG</t>
  </si>
  <si>
    <t>Wheel Allignment of Vehicle Pick-up Z1-0529</t>
  </si>
  <si>
    <t>Wheel Allignment of Vehicle Pick-up Z1-0483</t>
  </si>
  <si>
    <t>Procurement of 1 piece steel cabinet (4 drawers, gray) for the use of DRRS staff</t>
  </si>
  <si>
    <t>Procurement of 4 sets First Aid Kit with one plastic storage box of First Aid Kit bag with label "First  Aid Bag" or First Aid Box for use of DSWD Staff in case of emergency situations</t>
  </si>
  <si>
    <t>Procurement of 1 unit Biometric Office to be used as back-up device for Field Office</t>
  </si>
  <si>
    <t>Procurement of 4 boxes 3.5mm2 THHN Wire, 150m/box, et. al., materials for the Rehabilitation and Improvement of Warehouse/SWAD office in Abulug, Cagayan</t>
  </si>
  <si>
    <t>Procurement of       materials for the rehabilitation and improvement of Warehouse/SWAD Office in Abulug, Cagayan</t>
  </si>
  <si>
    <t>Procurement of 1 set Panel Board, materials for the rehabilitation and improvement of Warehouse/SWAD Office in Abulug, Cagayan</t>
  </si>
  <si>
    <t>Procurement of 5 pcs. Pre-painted Ribbed Type Roofing et al  et. al., materials for the Rehabilitation and Improvement of Warehouse/SWAD office in Abulug, Cagayan</t>
  </si>
  <si>
    <t>Procurement of 10 pcs. Plain Sheet -G.I, et. al., materials for the Rehabilitation and Improvement of Warehouse/SWAD office in Abulug, Cagayan</t>
  </si>
  <si>
    <t>Procurement of 2 cu.m. Puresand, washed et. al., materials for the Rehabilitation and Improvement of Warehouse/SWAD office in Abulug, Cagayan</t>
  </si>
  <si>
    <t>Procurement of 20 pcs. 68 cm X37cm. X 3/16 clear glass et al. for Material for the rehabilitaion of steel window (replacement of glass, painting of rusted steel and repair of hinges) at RSCC, Maddarulug, Solana, Cagayan</t>
  </si>
  <si>
    <t>Procurement of 20 pcs. Steel Window Hinges et al. for Material for the rehabilitaion of steel window (replacement of glass, painting of rusted steel and repair of hinges) at RSCC, Maddarulug, Solana, Cagayan</t>
  </si>
  <si>
    <t xml:space="preserve">Procurement of 1 set Aluminum Bathrrom Door (.8m x 1.5m) et al Materials for the Rehabilitation of Old Rehab Office </t>
  </si>
  <si>
    <t xml:space="preserve">Procurement of 8 pcs e" Square LED 9Surfaced mounted 20 watts et al Materials for the Rehabilitation of Old Rehab Office </t>
  </si>
  <si>
    <t>Supply and Delivery of  20 pax meals and snacks for the conduct of 13th Pamibbig ken Pamaddayaw Ceremonies</t>
  </si>
  <si>
    <t>Supply and Delivery of 40 pax meal and snacks for the conduct of Learning Session on DSWD Administrative Order No. 17 Series of 2022</t>
  </si>
  <si>
    <t>Supply and Delivery of 20 pax meal and snacks for the conduct of Preparatory Meeting for the conduct of the 13th Pamibbig ken Pamaddayaw Ceremonies</t>
  </si>
  <si>
    <t>Procurement of 1 unit DSLR for use of Pag-Abot Staff</t>
  </si>
  <si>
    <t>12/202/24</t>
  </si>
  <si>
    <t>Procuremen of 3 units Printer, to be used by Innovations Staff</t>
  </si>
  <si>
    <t>Procurement of 1 unit UPS (APC 650VA) to be used by Innovations Staff</t>
  </si>
  <si>
    <t>Procurement of 210 pcs Good Lumber, 2" x 2" x10" et al. for the rehabilitation of ceiling at RHWG, Maddarulug, Solana, Cagayan</t>
  </si>
  <si>
    <t>Procurement of 62 pcs Marine Plywood, 1/4" (one tone) et al. for the rehabilitation of ceiling at RHWG, Maddurulug, Solana, Cagayan</t>
  </si>
  <si>
    <t>Procurement of  20 pcs Clear Glass 68cm x 37cm. x 3/16 et al. for Materials for the Rehabilitation of Steel Window (replacement of glass, painting of rushed steel and repair of hinges) at RSCC, Maddarulug, Solana, Cagayan</t>
  </si>
  <si>
    <t>Procurement of  20 pcs Steel Window Hinges et al. for Materials for the Rehabilitation of Steel Window (replacement of glass, painting of rushed steel and repair of hinges) at RSCC, Maddarulug, Solana, Cagayan</t>
  </si>
  <si>
    <t>Procurement of  2 units laptop to be used by Innovations Staff</t>
  </si>
  <si>
    <t>Procurement of 15 bags Cement et al. for the construction of Canopy for Warehouse in Abulug, Cagayan</t>
  </si>
  <si>
    <t>Procurement of 1 cu.m 3/4" Aggregates et al. for the construction of Canopy for Warehouse in Abulug, Cagayan</t>
  </si>
  <si>
    <t>Procurement of 5 pcs. 14" Circular Disc et al. for the construction of Canopy for Warehouse in Abulug, Cagayan</t>
  </si>
  <si>
    <t>Procurement of 1 lot Physical Arrangement for the conduct of the 13th Pamibbig ken Pamaddayaw Ceremonies</t>
  </si>
  <si>
    <t>Procurement of 6 pcs 4" B.I. Pipe, 6m  for the construction of Canopy for Warehouse in Abulug, Cagayan</t>
  </si>
  <si>
    <t>8/9/24</t>
  </si>
  <si>
    <t>Supply and Delivery of 13 Units Printers for Pantawid Pamilyang Pilipino Program (Repeat Order)</t>
  </si>
  <si>
    <t>Purchase of various ICT Equipment for DSWD Field Office 02 (2nd Posting)</t>
  </si>
  <si>
    <t>Provision of 53 Uniformed Security Guards and 12 Utility Workers for DSWD F02, Warehouses, San Gabriel and Centers and Institutions for CY 2025</t>
  </si>
  <si>
    <t>Supply, Delivery And Installation Of Various Air-Conditioning Units For The Use Of Centers And Institution</t>
  </si>
  <si>
    <t>Procurement of Internet Service Provider (ISP 1) for the DSWD Field Office II and Sub-Regional Offices for CY 2025</t>
  </si>
  <si>
    <t>Procurement of Internet Service Provider (ISP 2) for the DSWD Field Office II and Sub-Regional Offices for CY 2025</t>
  </si>
  <si>
    <t>SUPPLIER</t>
  </si>
  <si>
    <t>Code
(UACS/PAP)</t>
  </si>
  <si>
    <t>LP</t>
  </si>
  <si>
    <t>kaLAHI</t>
  </si>
  <si>
    <t>Conduct of Training on Community-Driven Development Processes for the Community Volunteers of Sabtang, Batanes relative to the NCDDP-AF Implementation for CY 2024 (Barangay Accountability Reporting)</t>
  </si>
  <si>
    <t>Conduct of Training on CDD Processes and Operations and Maintenance for the Community Volunteer of Itbayat, Batanes Relative to the NCDDP AF Implementation for CY 2024 (Barangay Accountability Reporting)</t>
  </si>
  <si>
    <t>conduct of training on Community-Driven Development Processes and Operations and Maintenance for the Community Volunteers of Itbayat, Batanes Relative to the National Community-Driven Development Program-Additional Financing (NCDDP-AF) Implementation for CY 2024 (Municipal Accountability Reporting)</t>
  </si>
  <si>
    <t>25 Pax for the conduct of Barangay Accountability Reporting (BAR), Relative to the Kapit- Bisig Laban sa Kahirapan Comprehensive and Integrated Delivery of Social Services (KALAHI-CIDSS) Implementation for CY 2024 at Divilacan, Isabela</t>
  </si>
  <si>
    <t>20 Pax for the conduct of Refresher Course on Procurement, Financial Management and Sustainability Planning Workshop Relative to the Kapit-Bisig Laban sa Kahirapan Comprehensive and Integrated Delivery of Social Services (KALAHI-CIDSS) Implementation 
for CY 2024 at Divilacan, Isabela</t>
  </si>
  <si>
    <t>102 pax for the conduct of training on Operation and Maintenance and Safeguards for Community Volunteers of Kayapa, Nueva Vizcaya Relative to the National  Community Driven Development Program-Additional Financing (NCDDP-AF) for CY 2024"</t>
  </si>
  <si>
    <t>69 Pax  Conduct of Operations and Maintenance (O&amp;M), Gender and Development and Monitoring and Sustainability Evaluation Tools Training, Municipal Fiduciary Workshop and Barangay Accountability Reoporting relative to rhe NCDDP-AF Implementation for CY 2024 (San Mariano, Isabela)</t>
  </si>
  <si>
    <t>GOP/PAMANA</t>
  </si>
  <si>
    <t xml:space="preserve">Conduct of Municipal Fiduciary Workshop, Operations and Maintenance Training, Gender and Development, Sustainability Evaluation Training, and Barangay Accountability Reporting for the Community Volunteers of San Guillermo, Isabela relative to KALAHI CIDSS NCDDP-AF Implementation for CY 2024                        
</t>
  </si>
  <si>
    <t>15 Pax Conduct of Focused Group Discussion and Key in Dept Interview relative to NCDDP-AF Implementation for CY 2024 at Ambaguio, Nueva Vizcaya</t>
  </si>
  <si>
    <t>CASH PRIZE AND TOKENS FOR CONDCUT OF KALAHI CIDSS BAYANI KA AWARD</t>
  </si>
  <si>
    <t>SUPPLY AND DELIVERY OF 9 PCS PERSONALIZED PLAQUE AND 2 PCS ROLL UP STANDEE BANNER FOR THE CONDUCT OF KALAHI CIDSS BAYANI KA AWARD</t>
  </si>
  <si>
    <t>SERVICE PROVIDER OF LED WALL FOR CONDUCT OF KALAHI CIDSS BAYANI KA AWARD</t>
  </si>
  <si>
    <t>36,250..</t>
  </si>
  <si>
    <t>15 Pax Conduct of Focused Group Discussion and Key in Dept Interview relative to NCDDP-AF Implementation for CY 2024 at San Guillermo, Isabela</t>
  </si>
  <si>
    <t>15 Pax Conduct of Focused Group Discussion and Key in Dept Interview relative to NCDDP-AF Implementation for CY 2024 at Kayapa, Nueva Vizcaya</t>
  </si>
  <si>
    <t>100 Pax Conduct of KALAHI CIDSS Bayani Ka, Awards</t>
  </si>
  <si>
    <t>15 Pax Conduct of Focused Group Discussion and Key in Dept Interview relative to NCDDP-AF Implementation for CY 2024 at San Mariano, Isabela</t>
  </si>
  <si>
    <t>15 Pax Conduct of Focused Group Discussion and Key in Dept Interview relative to NCDDP-AF Implementation for CY 2024 at Rizal, Cagayan</t>
  </si>
  <si>
    <t>15 Pax Conduct of Focused Group Discussion and Key in Dept Interview relative to NCDDP-AF Implementation for CY 2024 at Sabtang, Batanes</t>
  </si>
  <si>
    <t>15 Pax Conduct of Focused Group Discussion and Key in Dept Interview relative to NCDDP-AF Implementation for CY 2024 at Itbayat, Batanes</t>
  </si>
  <si>
    <t>15 Pax Conduct of Focused Group Discussion and Key in Dept Interview relative to NCDDP-AF Implementation for CY 2024 at Calayan, Isabela</t>
  </si>
  <si>
    <t>15 Pax Conduct of Focused Group Discussion and Key in Dept Interview relative to NCDDP-AF Implementation for CY 2024 at Divillaca, Isabela</t>
  </si>
  <si>
    <t>15 Pax Conduct of Focused Group Discussion and Key in Dept Interview relative to NCDDP-AF Implementation for CY 2024 at Sta. Maria</t>
  </si>
  <si>
    <t>2024-08-0054 15 Pax Conduct of Focused Group Discussion and Key in Dept Interview relative to NCDDP-AF Implementation for CY 2024 at Benito Soliven, Isabela</t>
  </si>
  <si>
    <t>43 Pax Conduct of Sustainability Planning Workshop of NCDDP AF Municipalities (Palanan, Isabela)</t>
  </si>
  <si>
    <t>43 Pax Conduct of Sustainability Planning Workshop of NCDDP AF Municipalities (Benito Soliven, Isabela)</t>
  </si>
  <si>
    <t>43 Pax Conduct of Sustainability Planning Workshop of NCDDP AF Municipalities (Kayapa, Nueva Vizcaya)</t>
  </si>
  <si>
    <t>15 Pax Conduct of Focused Group Discussion and Key in Dept Interview relative to NCDDP-AF Implementation for CY 2024 at Palanan, Isabela</t>
  </si>
  <si>
    <t>42 Pax Conduct of Sustainability Planning Workshop of NCDDP AF Municipalities (Sabtang, Batanes)</t>
  </si>
  <si>
    <t>20 Pax Conduct of Sustainability Planning Workshop of NCDDP AF Municipalities (San Mariano, Isabela)</t>
  </si>
  <si>
    <t>40 Pax Conduct of Sustainability Planning Workshop of NCDDP AF Municipalities (Sto. Tomas, Isabela)</t>
  </si>
  <si>
    <t>20 Pax Conduct of Sustainability Planning Workshop of NCDDP AF Municipalities (Divilacan, Isabdela)</t>
  </si>
  <si>
    <t>70 pax Conduct of KALAHI CIDSS Closing Activities (Sabtang, Batanes)</t>
  </si>
  <si>
    <t>43 Pax Conduct of Sustainability Planning Workshop of NCDDP AF Municipalities (Rizal, Cagayan)</t>
  </si>
  <si>
    <t>Purchase of 580 Reams Paper, Multi-Purpose (Copy) A4, 70 gsm et. al of office supplies for the Implementation of KALAHI CIDSS</t>
  </si>
  <si>
    <t>Purchase of 1 unit Whiteboard (90x120) double sided use with stand for KALAHI CIDSS use</t>
  </si>
  <si>
    <t xml:space="preserve">75 Pax for the  Conduct of Second Regional Conference on Social Development cum Team Building </t>
  </si>
  <si>
    <t xml:space="preserve">Purchase of 10 pcs Hula Hoop, standard size et. al for the Conduct of Second Regional Conference on Social Development cum Team Building </t>
  </si>
  <si>
    <t>Supply and Delivery of 25 bundles Looseleaf Cover (10's), et. al. for use of KALAHI</t>
  </si>
  <si>
    <t>Supply and Delivery of 60 boxes Fastener, metal, 70mm between prongs, et. al. for use of KALAHI</t>
  </si>
  <si>
    <t>Supply and Delivery of 6 units HP Printhead )Ink cartridge for HP Smart Tank 615) M0H50AA, et. al. for use of KALAHI</t>
  </si>
  <si>
    <t>Supply and Delivery of 20 pcs. Puncher paper, heavy duty with two hole, et. al. for use of KALAHI</t>
  </si>
  <si>
    <t>Purchase of Office Supplies for the use of KALAHI CIDSS under AF</t>
  </si>
  <si>
    <t>Supply and Delivery of 3 pax meals and snacks, use of hall and accommodation for the visit of Usec Alan Tanjusay relative for the Kalahi CIDSS Closing Activity</t>
  </si>
  <si>
    <t>Procurement of 100 pcs. Personalized Ballpen, et. al. for Printing and Production of IEC materials and Advocacy Collaterals</t>
  </si>
  <si>
    <t>Procurement of 100 pcs. Personalized Cloth Bag for Printing and Production of IEC materials and Advocacy Collaterals</t>
  </si>
  <si>
    <t>Procurement of 100 pcs. Personaized Laptop Mat  for Printing and Production of IEC materials and Advocacy Collaterals</t>
  </si>
  <si>
    <t>Procurement of 100 pcs. Personaized Water Flask, et. al  for Printing and Production of IEC materials and Advocacy Collaterals</t>
  </si>
  <si>
    <t>End User</t>
  </si>
  <si>
    <t>ARRS</t>
  </si>
  <si>
    <t>BUDGET SECTION</t>
  </si>
  <si>
    <t>COMBASED</t>
  </si>
  <si>
    <t>CHILDREN</t>
  </si>
  <si>
    <t>PSP</t>
  </si>
  <si>
    <t>CENTERS &amp; INSTITUTIONS</t>
  </si>
  <si>
    <t>FAMILY</t>
  </si>
  <si>
    <t>FMD</t>
  </si>
  <si>
    <t>FMS</t>
  </si>
  <si>
    <t>GASSD</t>
  </si>
  <si>
    <t>HAVEN</t>
  </si>
  <si>
    <t>HRDS</t>
  </si>
  <si>
    <t>HRPPMS</t>
  </si>
  <si>
    <t>HR-WELLNESS</t>
  </si>
  <si>
    <t>3201021100001000</t>
  </si>
  <si>
    <t>LED SECRETARIAT</t>
  </si>
  <si>
    <t>PERSONNEL</t>
  </si>
  <si>
    <t>PVB Trust Fund</t>
  </si>
  <si>
    <t>RRPTP</t>
  </si>
  <si>
    <t>UCT</t>
  </si>
  <si>
    <t>WOMEN</t>
  </si>
  <si>
    <t>320104100001000</t>
  </si>
  <si>
    <t>YOUTH</t>
  </si>
  <si>
    <t>OLDER PERSON</t>
  </si>
  <si>
    <t>CENTENARIAN</t>
  </si>
  <si>
    <t>ICTS</t>
  </si>
  <si>
    <t>CBS</t>
  </si>
  <si>
    <t>Planning Section</t>
  </si>
  <si>
    <t>5/17/24</t>
  </si>
  <si>
    <t>5/18/24</t>
  </si>
  <si>
    <t>71/6/2024</t>
  </si>
  <si>
    <t>6/22/24</t>
  </si>
  <si>
    <t>12/4/24</t>
  </si>
  <si>
    <t>12/5/24</t>
  </si>
  <si>
    <t>12/18/24</t>
  </si>
  <si>
    <t>12/27/24</t>
  </si>
  <si>
    <t>12/14/24</t>
  </si>
  <si>
    <t>12/26/24</t>
  </si>
  <si>
    <t>12/28/24</t>
  </si>
  <si>
    <t>12/27/27</t>
  </si>
  <si>
    <t>11/22/24</t>
  </si>
  <si>
    <t>11/25/24</t>
  </si>
  <si>
    <t>3/6/24</t>
  </si>
  <si>
    <t>Is this an Early Procurement Activity</t>
  </si>
  <si>
    <t>NO</t>
  </si>
  <si>
    <t>1 lot Perform 110,000 km check up labor et al. for preventive maintenance of vehicle Isuzu D-Max D2-S895</t>
  </si>
  <si>
    <t>YES</t>
  </si>
  <si>
    <t>8/26/24</t>
  </si>
  <si>
    <r>
      <t xml:space="preserve"> </t>
    </r>
    <r>
      <rPr>
        <sz val="10"/>
        <color rgb="FF000000"/>
        <rFont val="Arial"/>
        <family val="2"/>
      </rPr>
      <t>6 items re: 133 pcs stenographer Notebook Et al for CY SLP Year End Performance Checkpoint</t>
    </r>
  </si>
  <si>
    <r>
      <rPr>
        <sz val="10"/>
        <color rgb="FFFF0000"/>
        <rFont val="Arial"/>
        <family val="2"/>
      </rPr>
      <t xml:space="preserve"> </t>
    </r>
    <r>
      <rPr>
        <sz val="10"/>
        <color theme="1"/>
        <rFont val="Arial"/>
        <family val="2"/>
      </rPr>
      <t>Procurement of 50,000 pcs Mailing envelope with print classic white no. 10xx Local Mailing Envelope  for AKAP pay-out use</t>
    </r>
  </si>
  <si>
    <r>
      <rPr>
        <sz val="10"/>
        <color rgb="FFFF0000"/>
        <rFont val="Arial"/>
        <family val="2"/>
      </rPr>
      <t xml:space="preserve"> </t>
    </r>
    <r>
      <rPr>
        <sz val="10"/>
        <color theme="1"/>
        <rFont val="Arial"/>
        <family val="2"/>
      </rPr>
      <t>Procurement of 8 pcs Broom, Soft (tambo) et al. for Janitorial Supplies for 3rd Qtr 2024</t>
    </r>
  </si>
  <si>
    <r>
      <rPr>
        <sz val="10"/>
        <color rgb="FFFF0000"/>
        <rFont val="Arial"/>
        <family val="2"/>
      </rPr>
      <t xml:space="preserve"> </t>
    </r>
    <r>
      <rPr>
        <sz val="10"/>
        <color theme="1"/>
        <rFont val="Arial"/>
        <family val="2"/>
      </rPr>
      <t>Procurement of 56 cans Disinfectant spray, 400grams net content (Krest 5ml) et al. for Janitorial Supplies for 3rd Qtr 2024</t>
    </r>
  </si>
  <si>
    <r>
      <rPr>
        <sz val="10"/>
        <color rgb="FFFF0000"/>
        <rFont val="Arial"/>
        <family val="2"/>
      </rPr>
      <t xml:space="preserve"> </t>
    </r>
    <r>
      <rPr>
        <sz val="10"/>
        <color theme="1"/>
        <rFont val="Arial"/>
        <family val="2"/>
      </rPr>
      <t>Procurement of 48 cans Insecticide Spray 600ml for Janitorial Supplies for 3rd Qtr 2024</t>
    </r>
  </si>
  <si>
    <r>
      <rPr>
        <sz val="10"/>
        <color rgb="FFFF0000"/>
        <rFont val="Arial"/>
        <family val="2"/>
      </rPr>
      <t xml:space="preserve"> </t>
    </r>
    <r>
      <rPr>
        <sz val="10"/>
        <color theme="1"/>
        <rFont val="Arial"/>
        <family val="2"/>
      </rPr>
      <t>Supply and delivery of meals, snacks and accomodation for Conduct of 2nd Semester Meeting Cum Project Implementation Review (Cagayan, Isabela, Nueva Vizcaya and Quirino)</t>
    </r>
  </si>
  <si>
    <r>
      <rPr>
        <sz val="10"/>
        <color rgb="FFFF0000"/>
        <rFont val="Arial"/>
        <family val="2"/>
      </rPr>
      <t xml:space="preserve"> </t>
    </r>
    <r>
      <rPr>
        <sz val="10"/>
        <color theme="1"/>
        <rFont val="Arial"/>
        <family val="2"/>
      </rPr>
      <t>Supply and delivery of meals, snacks and accomodation for the Conduct of 2024 SLP Sulong Kabuhayan Tungo sa Pagyabong: A Knowledge Sharing Conference with SLP Stakeholders</t>
    </r>
  </si>
  <si>
    <r>
      <rPr>
        <sz val="10"/>
        <color rgb="FFFF0000"/>
        <rFont val="Arial"/>
        <family val="2"/>
      </rPr>
      <t xml:space="preserve"> </t>
    </r>
    <r>
      <rPr>
        <sz val="10"/>
        <color theme="1"/>
        <rFont val="Arial"/>
        <family val="2"/>
      </rPr>
      <t>Procurement of 2 lots of Oring et al. for Mitsubishi L300, pull down intercooler assy. to replace Oring</t>
    </r>
  </si>
  <si>
    <r>
      <rPr>
        <sz val="10"/>
        <color rgb="FFFF0000"/>
        <rFont val="Arial"/>
        <family val="2"/>
      </rPr>
      <t xml:space="preserve"> </t>
    </r>
    <r>
      <rPr>
        <sz val="10"/>
        <color theme="1"/>
        <rFont val="Arial"/>
        <family val="2"/>
      </rPr>
      <t>Procurement of  1 unit 1 HP Window Type Aircondition for use of SWAD Satellite Office</t>
    </r>
  </si>
  <si>
    <r>
      <rPr>
        <sz val="10"/>
        <color rgb="FFFF0000"/>
        <rFont val="Arial"/>
        <family val="2"/>
      </rPr>
      <t xml:space="preserve"> </t>
    </r>
    <r>
      <rPr>
        <sz val="10"/>
        <color theme="1"/>
        <rFont val="Arial"/>
        <family val="2"/>
      </rPr>
      <t>Procurement of  1 pc Vacuum Pump 3/4 HP for use in repairing aircondition unit</t>
    </r>
  </si>
  <si>
    <r>
      <rPr>
        <sz val="10"/>
        <color rgb="FFFF0000"/>
        <rFont val="Arial"/>
        <family val="2"/>
      </rPr>
      <t xml:space="preserve"> </t>
    </r>
    <r>
      <rPr>
        <sz val="10"/>
        <color theme="1"/>
        <rFont val="Arial"/>
        <family val="2"/>
      </rPr>
      <t>Procurement of  9 units Wooden Chair et al. for the Social Pension Program Implementation FY 2024</t>
    </r>
  </si>
  <si>
    <r>
      <rPr>
        <sz val="10"/>
        <color rgb="FFFF0000"/>
        <rFont val="Arial"/>
        <family val="2"/>
      </rPr>
      <t xml:space="preserve"> </t>
    </r>
    <r>
      <rPr>
        <sz val="10"/>
        <color theme="1"/>
        <rFont val="Arial"/>
        <family val="2"/>
      </rPr>
      <t>Procurement of  1 pc Wet and Dry Vacuum Cleaner 2 in 15L for use in DSWD vehicle and for utility use</t>
    </r>
  </si>
  <si>
    <r>
      <rPr>
        <sz val="10"/>
        <color rgb="FFFF0000"/>
        <rFont val="Arial"/>
        <family val="2"/>
      </rPr>
      <t xml:space="preserve"> </t>
    </r>
    <r>
      <rPr>
        <sz val="10"/>
        <color theme="1"/>
        <rFont val="Arial"/>
        <family val="2"/>
      </rPr>
      <t>Procurement of 2 pcs Wooden Office Chair  for the use of Supplemetary Feeding Program</t>
    </r>
  </si>
  <si>
    <r>
      <rPr>
        <sz val="10"/>
        <color rgb="FFFF0000"/>
        <rFont val="Arial"/>
        <family val="2"/>
      </rPr>
      <t xml:space="preserve"> </t>
    </r>
    <r>
      <rPr>
        <sz val="10"/>
        <color theme="1"/>
        <rFont val="Arial"/>
        <family val="2"/>
      </rPr>
      <t>Supply and delivery of meals, snacks, use of conference hall and accomodation for the Conduct of Employees Stress Management and Resiliency Training (SMART) Phase III, for RSCC on September 23-24 and 26-27, 2024</t>
    </r>
  </si>
  <si>
    <r>
      <rPr>
        <sz val="10"/>
        <color theme="1"/>
        <rFont val="Arial"/>
        <family val="2"/>
      </rPr>
      <t xml:space="preserve">Procurement of 10 reams paper, multi-purpose, A4, 80 gsm, </t>
    </r>
    <r>
      <rPr>
        <u/>
        <sz val="10"/>
        <color rgb="FF1155CC"/>
        <rFont val="Arial"/>
        <family val="2"/>
      </rPr>
      <t>et.al</t>
    </r>
    <r>
      <rPr>
        <sz val="10"/>
        <color theme="1"/>
        <rFont val="Arial"/>
        <family val="2"/>
      </rPr>
      <t>. for the conduct of Capability Building for FDS Teams and Partner CSO on Family Development Session Seven-Year Transformative Learning Path</t>
    </r>
  </si>
  <si>
    <r>
      <rPr>
        <sz val="10"/>
        <color rgb="FFFF0000"/>
        <rFont val="Arial"/>
        <family val="2"/>
      </rPr>
      <t xml:space="preserve"> </t>
    </r>
    <r>
      <rPr>
        <sz val="10"/>
        <color theme="1"/>
        <rFont val="Arial"/>
        <family val="2"/>
      </rPr>
      <t>Purchase of 1 lot Supply and installation of Analok door and partition with 1/4" THK Bronze Glass for the  SWAD Quirino Office (Team Leader Office)</t>
    </r>
  </si>
  <si>
    <r>
      <rPr>
        <sz val="10"/>
        <color theme="1"/>
        <rFont val="Arial"/>
        <family val="2"/>
      </rPr>
      <t xml:space="preserve">Procurement of Headlight, </t>
    </r>
    <r>
      <rPr>
        <u/>
        <sz val="10"/>
        <color rgb="FF1155CC"/>
        <rFont val="Arial"/>
        <family val="2"/>
      </rPr>
      <t>et.al</t>
    </r>
    <r>
      <rPr>
        <sz val="10"/>
        <color theme="1"/>
        <rFont val="Arial"/>
        <family val="2"/>
      </rPr>
      <t>. for use of Office Vehicle Innova Old SAA-4643</t>
    </r>
  </si>
  <si>
    <t>3/20/24</t>
  </si>
  <si>
    <t>5/22/24</t>
  </si>
  <si>
    <t>9/15/24</t>
  </si>
  <si>
    <t>12/17/24</t>
  </si>
  <si>
    <t>Purchase of 33 Laptops for SLP Implementation</t>
  </si>
  <si>
    <t>10/22/24</t>
  </si>
  <si>
    <t>11/21/24</t>
  </si>
  <si>
    <t>P2,079,000.00</t>
  </si>
  <si>
    <t>12/19/24</t>
  </si>
  <si>
    <t>P215,816.00</t>
  </si>
  <si>
    <t>11/27/24</t>
  </si>
  <si>
    <t>12/13/24</t>
  </si>
  <si>
    <t>12/16/24</t>
  </si>
  <si>
    <t>12/21/24</t>
  </si>
  <si>
    <t>Purchase of 33 Laptops FOR slp (Repeat order)</t>
  </si>
  <si>
    <t>2,079,000.00</t>
  </si>
  <si>
    <t>215,816.00</t>
  </si>
  <si>
    <t>1,222,000.00</t>
  </si>
  <si>
    <t>915,000.00</t>
  </si>
  <si>
    <t>1,857,0595.92</t>
  </si>
  <si>
    <t>7/1/24</t>
  </si>
  <si>
    <t>9/25/24</t>
  </si>
  <si>
    <t>10/9/24</t>
  </si>
  <si>
    <t>10/23/24</t>
  </si>
  <si>
    <t>5,470,520.00</t>
  </si>
  <si>
    <t>4,900,248.00</t>
  </si>
  <si>
    <t>10/18/24</t>
  </si>
  <si>
    <t>11/4/24</t>
  </si>
  <si>
    <t>1/2/2025</t>
  </si>
  <si>
    <t>11/6/24</t>
  </si>
  <si>
    <t>DEPARTMENT OF SOCIAL WELFARE AND DEVELOPMENT</t>
  </si>
  <si>
    <t>Field Office 02</t>
  </si>
  <si>
    <t>CY 2024 2ND SEMESTER PROCUREMENT MONITORING REPORT (PMR)</t>
  </si>
  <si>
    <t>Prepared by :</t>
  </si>
  <si>
    <t>Reviewed by :</t>
  </si>
  <si>
    <t>Approved by :</t>
  </si>
  <si>
    <t>JENNIE P. REYES</t>
  </si>
  <si>
    <t>MA. SOCORRO L. DOMINGO</t>
  </si>
  <si>
    <t>LUCIA SUYU-ALAN, RSW</t>
  </si>
  <si>
    <t>Administrative Officer I</t>
  </si>
  <si>
    <t>AO V/BAC Secretariat</t>
  </si>
  <si>
    <t>Regional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</si>
</sst>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d/yy"/>
    <numFmt numFmtId="165" formatCode="mm/dd/yy"/>
    <numFmt numFmtId="166" formatCode="m/d/yyyy"/>
    <numFmt numFmtId="167" formatCode="mm/dd/yyyy"/>
    <numFmt numFmtId="169" formatCode="m/d"/>
    <numFmt numFmtId="170" formatCode="[$-24809]m/d/yy"/>
    <numFmt numFmtId="171" formatCode="m/yyyy"/>
    <numFmt numFmtId="175" formatCode="m/d/yy;@"/>
  </numFmts>
  <fonts count="66" x14ac:knownFonts="1">
    <font>
      <sz val="11"/>
      <color theme="1"/>
      <name val="Calibri"/>
      <scheme val="minor"/>
    </font>
    <font>
      <sz val="11"/>
      <color theme="1"/>
      <name val="Calibri"/>
      <family val="2"/>
      <scheme val="minor"/>
    </font>
    <font>
      <b/>
      <sz val="12"/>
      <color theme="1"/>
      <name val="Calibri"/>
      <family val="2"/>
    </font>
    <font>
      <b/>
      <sz val="12"/>
      <color rgb="FF000000"/>
      <name val="Calibri"/>
      <family val="2"/>
    </font>
    <font>
      <sz val="11"/>
      <name val="Calibri"/>
      <family val="2"/>
    </font>
    <font>
      <b/>
      <sz val="8"/>
      <color theme="1"/>
      <name val="Calibri"/>
      <family val="2"/>
    </font>
    <font>
      <sz val="8"/>
      <color theme="1"/>
      <name val="Calibri"/>
      <family val="2"/>
    </font>
    <font>
      <sz val="12"/>
      <color theme="1"/>
      <name val="Calibri"/>
      <family val="2"/>
    </font>
    <font>
      <sz val="12"/>
      <color rgb="FF000000"/>
      <name val="Calibri"/>
      <family val="2"/>
    </font>
    <font>
      <b/>
      <sz val="10"/>
      <color theme="1"/>
      <name val="Calibri"/>
      <family val="2"/>
    </font>
    <font>
      <b/>
      <sz val="25"/>
      <color theme="1"/>
      <name val="Calibri"/>
      <family val="2"/>
    </font>
    <font>
      <b/>
      <sz val="21"/>
      <color theme="1"/>
      <name val="Calibri"/>
      <family val="2"/>
    </font>
    <font>
      <sz val="14"/>
      <color theme="1"/>
      <name val="Calibri"/>
      <family val="2"/>
    </font>
    <font>
      <b/>
      <sz val="11"/>
      <color theme="1"/>
      <name val="Calibri"/>
      <family val="2"/>
    </font>
    <font>
      <sz val="11"/>
      <color theme="1"/>
      <name val="Calibri"/>
      <family val="2"/>
    </font>
    <font>
      <sz val="11"/>
      <color theme="1"/>
      <name val="Arial"/>
      <family val="2"/>
    </font>
    <font>
      <sz val="12"/>
      <color theme="1"/>
      <name val="Verdana"/>
      <family val="2"/>
    </font>
    <font>
      <sz val="13"/>
      <color theme="1"/>
      <name val="Calibri"/>
      <family val="2"/>
    </font>
    <font>
      <sz val="9"/>
      <color theme="1"/>
      <name val="Calibri"/>
      <family val="2"/>
    </font>
    <font>
      <sz val="13"/>
      <color rgb="FF000000"/>
      <name val="Calibri"/>
      <family val="2"/>
    </font>
    <font>
      <sz val="10"/>
      <color theme="1"/>
      <name val="Calibri"/>
      <family val="2"/>
    </font>
    <font>
      <b/>
      <sz val="9"/>
      <color theme="1"/>
      <name val="Calibri"/>
      <family val="2"/>
    </font>
    <font>
      <sz val="12"/>
      <color theme="1"/>
      <name val="Arial"/>
      <family val="2"/>
    </font>
    <font>
      <sz val="11"/>
      <color rgb="FF000000"/>
      <name val="Calibri"/>
      <family val="2"/>
    </font>
    <font>
      <sz val="8"/>
      <color theme="1"/>
      <name val="Verdana"/>
      <family val="2"/>
    </font>
    <font>
      <sz val="12"/>
      <color rgb="FF000000"/>
      <name val="Arial"/>
      <family val="2"/>
    </font>
    <font>
      <b/>
      <sz val="10"/>
      <color theme="1"/>
      <name val="Verdana"/>
      <family val="2"/>
    </font>
    <font>
      <sz val="10"/>
      <color theme="1"/>
      <name val="Verdana"/>
      <family val="2"/>
    </font>
    <font>
      <b/>
      <sz val="9"/>
      <color theme="1"/>
      <name val="Verdana"/>
      <family val="2"/>
    </font>
    <font>
      <b/>
      <sz val="8"/>
      <color theme="1"/>
      <name val="Verdana"/>
      <family val="2"/>
    </font>
    <font>
      <b/>
      <sz val="12"/>
      <color theme="1"/>
      <name val="Arial"/>
      <family val="2"/>
    </font>
    <font>
      <sz val="11"/>
      <color theme="1"/>
      <name val="Verdana"/>
      <family val="2"/>
    </font>
    <font>
      <b/>
      <sz val="12"/>
      <color theme="1"/>
      <name val="Verdana"/>
      <family val="2"/>
    </font>
    <font>
      <sz val="9"/>
      <color theme="1"/>
      <name val="Verdana"/>
      <family val="2"/>
    </font>
    <font>
      <b/>
      <sz val="12"/>
      <color rgb="FF000000"/>
      <name val="Verdana"/>
      <family val="2"/>
    </font>
    <font>
      <sz val="8"/>
      <color rgb="FF000000"/>
      <name val="Calibri"/>
      <family val="2"/>
    </font>
    <font>
      <b/>
      <sz val="11"/>
      <color theme="1"/>
      <name val="Arial"/>
      <family val="2"/>
    </font>
    <font>
      <sz val="10"/>
      <color theme="1"/>
      <name val="Arial"/>
      <family val="2"/>
    </font>
    <font>
      <u/>
      <sz val="12"/>
      <color theme="1"/>
      <name val="Calibri"/>
      <family val="2"/>
    </font>
    <font>
      <b/>
      <sz val="11"/>
      <color rgb="FF000000"/>
      <name val="Calibri"/>
      <family val="2"/>
    </font>
    <font>
      <sz val="12"/>
      <color theme="1"/>
      <name val="Calibri"/>
      <family val="2"/>
    </font>
    <font>
      <b/>
      <sz val="12"/>
      <color theme="1"/>
      <name val="Verdana"/>
      <family val="2"/>
    </font>
    <font>
      <sz val="12"/>
      <name val="Calibri"/>
      <family val="2"/>
    </font>
    <font>
      <b/>
      <sz val="12"/>
      <color theme="1"/>
      <name val="Arial"/>
      <family val="2"/>
    </font>
    <font>
      <sz val="12"/>
      <name val="Arial"/>
      <family val="2"/>
    </font>
    <font>
      <b/>
      <sz val="12"/>
      <name val="Calibri"/>
      <family val="2"/>
    </font>
    <font>
      <sz val="12"/>
      <color theme="1"/>
      <name val="Arial"/>
      <family val="2"/>
    </font>
    <font>
      <sz val="10"/>
      <color theme="1"/>
      <name val="Arial"/>
      <family val="2"/>
    </font>
    <font>
      <sz val="8"/>
      <color theme="1"/>
      <name val="Arial"/>
      <family val="2"/>
    </font>
    <font>
      <sz val="12"/>
      <color rgb="FF000000"/>
      <name val="Arial"/>
      <family val="2"/>
    </font>
    <font>
      <sz val="11"/>
      <color theme="1"/>
      <name val="Arial"/>
      <family val="2"/>
    </font>
    <font>
      <sz val="10"/>
      <color rgb="FF000000"/>
      <name val="Arial"/>
      <family val="2"/>
    </font>
    <font>
      <sz val="11"/>
      <color rgb="FF000000"/>
      <name val="Arial"/>
      <family val="2"/>
    </font>
    <font>
      <b/>
      <sz val="10"/>
      <color theme="1"/>
      <name val="Arial"/>
      <family val="2"/>
    </font>
    <font>
      <b/>
      <sz val="9"/>
      <color theme="1"/>
      <name val="Arial"/>
      <family val="2"/>
    </font>
    <font>
      <b/>
      <sz val="11"/>
      <color theme="1"/>
      <name val="Arial"/>
      <family val="2"/>
    </font>
    <font>
      <sz val="11"/>
      <name val="Arial"/>
      <family val="2"/>
    </font>
    <font>
      <sz val="13"/>
      <color theme="1"/>
      <name val="Arial"/>
      <family val="2"/>
    </font>
    <font>
      <sz val="10"/>
      <color rgb="FFFF0000"/>
      <name val="Arial"/>
      <family val="2"/>
    </font>
    <font>
      <u/>
      <sz val="10"/>
      <color theme="1"/>
      <name val="Arial"/>
      <family val="2"/>
    </font>
    <font>
      <u/>
      <sz val="10"/>
      <color rgb="FF1155CC"/>
      <name val="Arial"/>
      <family val="2"/>
    </font>
    <font>
      <sz val="10"/>
      <color rgb="FF434343"/>
      <name val="Arial"/>
      <family val="2"/>
    </font>
    <font>
      <sz val="12"/>
      <color theme="1"/>
      <name val="Calibri"/>
      <family val="2"/>
      <scheme val="minor"/>
    </font>
    <font>
      <sz val="8"/>
      <color theme="1"/>
      <name val="Calibri"/>
      <family val="2"/>
      <scheme val="minor"/>
    </font>
    <font>
      <b/>
      <u/>
      <sz val="12"/>
      <color theme="1"/>
      <name val="Arial"/>
      <family val="2"/>
    </font>
    <font>
      <b/>
      <sz val="12"/>
      <color theme="1"/>
      <name val="Calibri"/>
      <family val="2"/>
      <scheme val="minor"/>
    </font>
  </fonts>
  <fills count="37">
    <fill>
      <patternFill patternType="none"/>
    </fill>
    <fill>
      <patternFill patternType="gray125"/>
    </fill>
    <fill>
      <patternFill patternType="solid">
        <fgColor rgb="FFFFFF00"/>
        <bgColor rgb="FFFFFF00"/>
      </patternFill>
    </fill>
    <fill>
      <patternFill patternType="solid">
        <fgColor rgb="FFA4C2F4"/>
        <bgColor rgb="FFA4C2F4"/>
      </patternFill>
    </fill>
    <fill>
      <patternFill patternType="solid">
        <fgColor theme="0"/>
        <bgColor theme="0"/>
      </patternFill>
    </fill>
    <fill>
      <patternFill patternType="solid">
        <fgColor rgb="FF93C47D"/>
        <bgColor rgb="FF93C47D"/>
      </patternFill>
    </fill>
    <fill>
      <patternFill patternType="solid">
        <fgColor rgb="FFF4CCCC"/>
        <bgColor rgb="FFF4CCCC"/>
      </patternFill>
    </fill>
    <fill>
      <patternFill patternType="solid">
        <fgColor rgb="FF3C78D8"/>
        <bgColor rgb="FF3C78D8"/>
      </patternFill>
    </fill>
    <fill>
      <patternFill patternType="solid">
        <fgColor rgb="FF6D9EEB"/>
        <bgColor rgb="FF6D9EEB"/>
      </patternFill>
    </fill>
    <fill>
      <patternFill patternType="solid">
        <fgColor rgb="FFFFFFFF"/>
        <bgColor rgb="FFFFFFFF"/>
      </patternFill>
    </fill>
    <fill>
      <patternFill patternType="solid">
        <fgColor rgb="FFC9DAF8"/>
        <bgColor rgb="FFC9DAF8"/>
      </patternFill>
    </fill>
    <fill>
      <patternFill patternType="solid">
        <fgColor rgb="FFFCF6EC"/>
        <bgColor rgb="FFFCF6EC"/>
      </patternFill>
    </fill>
    <fill>
      <patternFill patternType="solid">
        <fgColor rgb="FF3D85C6"/>
        <bgColor rgb="FF3D85C6"/>
      </patternFill>
    </fill>
    <fill>
      <patternFill patternType="solid">
        <fgColor rgb="FF00FFFF"/>
        <bgColor rgb="FF00FFFF"/>
      </patternFill>
    </fill>
    <fill>
      <patternFill patternType="solid">
        <fgColor rgb="FF4A86E8"/>
        <bgColor rgb="FF4A86E8"/>
      </patternFill>
    </fill>
    <fill>
      <patternFill patternType="solid">
        <fgColor rgb="FF6FA8DC"/>
        <bgColor rgb="FF6FA8DC"/>
      </patternFill>
    </fill>
    <fill>
      <patternFill patternType="solid">
        <fgColor rgb="FFDDEBF7"/>
        <bgColor rgb="FFDDEBF7"/>
      </patternFill>
    </fill>
    <fill>
      <patternFill patternType="solid">
        <fgColor theme="6"/>
        <bgColor theme="6"/>
      </patternFill>
    </fill>
    <fill>
      <patternFill patternType="solid">
        <fgColor theme="0"/>
        <bgColor indexed="64"/>
      </patternFill>
    </fill>
    <fill>
      <patternFill patternType="solid">
        <fgColor theme="0"/>
        <bgColor rgb="FFFFFF00"/>
      </patternFill>
    </fill>
    <fill>
      <patternFill patternType="solid">
        <fgColor theme="0"/>
        <bgColor rgb="FFA4C2F4"/>
      </patternFill>
    </fill>
    <fill>
      <patternFill patternType="solid">
        <fgColor theme="0"/>
        <bgColor rgb="FF3C78D8"/>
      </patternFill>
    </fill>
    <fill>
      <patternFill patternType="solid">
        <fgColor theme="0"/>
        <bgColor rgb="FF93C47D"/>
      </patternFill>
    </fill>
    <fill>
      <patternFill patternType="solid">
        <fgColor theme="0"/>
        <bgColor rgb="FF6D9EEB"/>
      </patternFill>
    </fill>
    <fill>
      <patternFill patternType="solid">
        <fgColor theme="0"/>
        <bgColor rgb="FF3D85C6"/>
      </patternFill>
    </fill>
    <fill>
      <patternFill patternType="solid">
        <fgColor theme="0"/>
        <bgColor rgb="FFFFFFFF"/>
      </patternFill>
    </fill>
    <fill>
      <patternFill patternType="solid">
        <fgColor theme="0"/>
        <bgColor rgb="FFFCF6EC"/>
      </patternFill>
    </fill>
    <fill>
      <patternFill patternType="solid">
        <fgColor rgb="FFFFFF00"/>
        <bgColor theme="0"/>
      </patternFill>
    </fill>
    <fill>
      <patternFill patternType="solid">
        <fgColor rgb="FFFFFF00"/>
        <bgColor indexed="64"/>
      </patternFill>
    </fill>
    <fill>
      <patternFill patternType="solid">
        <fgColor rgb="FFFFFF00"/>
        <bgColor rgb="FFA4C2F4"/>
      </patternFill>
    </fill>
    <fill>
      <patternFill patternType="solid">
        <fgColor rgb="FFFFFF00"/>
        <bgColor rgb="FF3C78D8"/>
      </patternFill>
    </fill>
    <fill>
      <patternFill patternType="solid">
        <fgColor rgb="FFFFFF00"/>
        <bgColor rgb="FF93C47D"/>
      </patternFill>
    </fill>
    <fill>
      <patternFill patternType="solid">
        <fgColor rgb="FFFFFF00"/>
        <bgColor rgb="FF6D9EEB"/>
      </patternFill>
    </fill>
    <fill>
      <patternFill patternType="solid">
        <fgColor theme="0"/>
        <bgColor rgb="FFF4CCCC"/>
      </patternFill>
    </fill>
    <fill>
      <patternFill patternType="solid">
        <fgColor theme="0"/>
        <bgColor rgb="FF4A86E8"/>
      </patternFill>
    </fill>
    <fill>
      <patternFill patternType="solid">
        <fgColor theme="0"/>
        <bgColor rgb="FFC9DAF8"/>
      </patternFill>
    </fill>
    <fill>
      <patternFill patternType="solid">
        <fgColor rgb="FFFFFFFF"/>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871">
    <xf numFmtId="0" fontId="0" fillId="0" borderId="0" xfId="0" applyFont="1" applyAlignment="1"/>
    <xf numFmtId="0" fontId="2" fillId="2" borderId="1" xfId="0" applyFont="1" applyFill="1" applyBorder="1" applyAlignment="1">
      <alignment horizontal="center" vertical="center" wrapText="1"/>
    </xf>
    <xf numFmtId="0" fontId="6" fillId="5" borderId="5" xfId="0" applyFont="1" applyFill="1" applyBorder="1" applyAlignment="1">
      <alignment vertical="center" wrapText="1"/>
    </xf>
    <xf numFmtId="0" fontId="6" fillId="2" borderId="5" xfId="0" applyFont="1" applyFill="1" applyBorder="1" applyAlignment="1">
      <alignment vertical="center" wrapText="1"/>
    </xf>
    <xf numFmtId="0" fontId="7" fillId="2" borderId="6" xfId="0" applyFont="1" applyFill="1" applyBorder="1" applyAlignment="1">
      <alignment horizontal="center" vertical="center" wrapText="1"/>
    </xf>
    <xf numFmtId="0" fontId="6" fillId="2" borderId="6" xfId="0" applyFont="1" applyFill="1" applyBorder="1" applyAlignment="1">
      <alignment vertical="center" wrapText="1"/>
    </xf>
    <xf numFmtId="49" fontId="7" fillId="0" borderId="0" xfId="0" applyNumberFormat="1" applyFont="1" applyAlignment="1">
      <alignment vertical="center" wrapText="1"/>
    </xf>
    <xf numFmtId="49" fontId="8" fillId="0" borderId="0" xfId="0" applyNumberFormat="1" applyFont="1" applyAlignment="1">
      <alignment vertical="center" wrapText="1"/>
    </xf>
    <xf numFmtId="4" fontId="7" fillId="0" borderId="0" xfId="0" applyNumberFormat="1" applyFont="1" applyAlignment="1">
      <alignment horizontal="right" vertical="center" wrapText="1"/>
    </xf>
    <xf numFmtId="49" fontId="7" fillId="6" borderId="5"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0" fillId="5"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 fontId="7" fillId="9" borderId="8" xfId="0" applyNumberFormat="1" applyFont="1" applyFill="1" applyBorder="1" applyAlignment="1">
      <alignment horizontal="right" vertical="center" wrapText="1"/>
    </xf>
    <xf numFmtId="49" fontId="2" fillId="9" borderId="8" xfId="0" applyNumberFormat="1" applyFont="1" applyFill="1" applyBorder="1" applyAlignment="1">
      <alignment horizontal="center" vertical="center" wrapText="1"/>
    </xf>
    <xf numFmtId="49" fontId="2" fillId="10"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2" fillId="3" borderId="9" xfId="0" applyFont="1" applyFill="1" applyBorder="1" applyAlignment="1">
      <alignment vertical="center" wrapText="1"/>
    </xf>
    <xf numFmtId="0" fontId="2" fillId="2" borderId="9" xfId="0" applyFont="1" applyFill="1" applyBorder="1" applyAlignment="1">
      <alignment vertical="center" wrapText="1"/>
    </xf>
    <xf numFmtId="0" fontId="2" fillId="7" borderId="9" xfId="0" applyFont="1" applyFill="1" applyBorder="1" applyAlignment="1">
      <alignment vertical="center" wrapText="1"/>
    </xf>
    <xf numFmtId="0" fontId="2" fillId="5" borderId="9" xfId="0" applyFont="1" applyFill="1" applyBorder="1" applyAlignment="1">
      <alignment vertical="center" wrapText="1"/>
    </xf>
    <xf numFmtId="0" fontId="2" fillId="4" borderId="9" xfId="0" applyFont="1" applyFill="1" applyBorder="1" applyAlignment="1">
      <alignment vertical="center" wrapText="1"/>
    </xf>
    <xf numFmtId="0" fontId="2" fillId="8" borderId="9" xfId="0" applyFont="1" applyFill="1" applyBorder="1" applyAlignment="1">
      <alignment vertical="center" wrapText="1"/>
    </xf>
    <xf numFmtId="0" fontId="2" fillId="2" borderId="8" xfId="0" applyFont="1" applyFill="1" applyBorder="1" applyAlignment="1">
      <alignment vertical="center" wrapText="1"/>
    </xf>
    <xf numFmtId="0" fontId="7" fillId="3" borderId="6" xfId="0" applyFont="1" applyFill="1" applyBorder="1" applyAlignment="1">
      <alignment vertical="center" wrapText="1"/>
    </xf>
    <xf numFmtId="0" fontId="6" fillId="0" borderId="6" xfId="0" applyFont="1" applyBorder="1" applyAlignment="1">
      <alignment vertical="center" wrapText="1"/>
    </xf>
    <xf numFmtId="49" fontId="14" fillId="0" borderId="0" xfId="0" applyNumberFormat="1" applyFont="1" applyAlignment="1">
      <alignment horizontal="right" vertical="top"/>
    </xf>
    <xf numFmtId="49" fontId="14" fillId="0" borderId="0" xfId="0" applyNumberFormat="1" applyFont="1" applyAlignment="1">
      <alignment vertical="top"/>
    </xf>
    <xf numFmtId="14" fontId="14" fillId="6" borderId="5" xfId="0" applyNumberFormat="1" applyFont="1" applyFill="1" applyBorder="1" applyAlignment="1">
      <alignment horizontal="right" vertical="center"/>
    </xf>
    <xf numFmtId="14" fontId="14" fillId="0" borderId="0" xfId="0" applyNumberFormat="1" applyFont="1" applyAlignment="1">
      <alignment horizontal="right" vertical="top"/>
    </xf>
    <xf numFmtId="1" fontId="7" fillId="0" borderId="6" xfId="0" applyNumberFormat="1" applyFont="1" applyBorder="1" applyAlignment="1">
      <alignment horizontal="center" vertical="center" wrapText="1"/>
    </xf>
    <xf numFmtId="0" fontId="7" fillId="3"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6" xfId="0" applyFont="1" applyFill="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14" fontId="7" fillId="0" borderId="0" xfId="0" applyNumberFormat="1" applyFont="1" applyAlignment="1">
      <alignment horizontal="center" vertical="center" wrapText="1"/>
    </xf>
    <xf numFmtId="4" fontId="7" fillId="4" borderId="6" xfId="0" applyNumberFormat="1" applyFont="1" applyFill="1" applyBorder="1" applyAlignment="1">
      <alignment horizontal="right" vertical="center" wrapText="1"/>
    </xf>
    <xf numFmtId="0" fontId="7" fillId="2" borderId="11" xfId="0" applyFont="1" applyFill="1" applyBorder="1" applyAlignment="1">
      <alignment horizontal="center" wrapText="1"/>
    </xf>
    <xf numFmtId="0" fontId="7" fillId="4" borderId="6" xfId="0" applyFont="1" applyFill="1" applyBorder="1" applyAlignment="1">
      <alignment vertical="center" wrapText="1"/>
    </xf>
    <xf numFmtId="14" fontId="14" fillId="6" borderId="5" xfId="0" applyNumberFormat="1" applyFont="1" applyFill="1" applyBorder="1" applyAlignment="1">
      <alignment horizontal="center" vertical="center"/>
    </xf>
    <xf numFmtId="14" fontId="7" fillId="5" borderId="6" xfId="0" applyNumberFormat="1" applyFont="1" applyFill="1" applyBorder="1" applyAlignment="1">
      <alignment horizontal="center" vertical="center" wrapText="1"/>
    </xf>
    <xf numFmtId="1" fontId="7" fillId="11" borderId="6" xfId="0" applyNumberFormat="1"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vertical="center" wrapText="1"/>
    </xf>
    <xf numFmtId="49" fontId="7" fillId="11" borderId="5" xfId="0" applyNumberFormat="1" applyFont="1" applyFill="1" applyBorder="1" applyAlignment="1">
      <alignment vertical="center" wrapText="1"/>
    </xf>
    <xf numFmtId="4" fontId="7" fillId="2" borderId="6" xfId="0" applyNumberFormat="1" applyFont="1" applyFill="1" applyBorder="1" applyAlignment="1">
      <alignment horizontal="right" vertical="center" wrapText="1"/>
    </xf>
    <xf numFmtId="0" fontId="14" fillId="2" borderId="6" xfId="0" applyFont="1" applyFill="1" applyBorder="1" applyAlignment="1">
      <alignment vertical="center" wrapText="1"/>
    </xf>
    <xf numFmtId="49" fontId="22" fillId="0" borderId="0" xfId="0" applyNumberFormat="1" applyFont="1" applyAlignment="1">
      <alignment vertical="center" wrapText="1"/>
    </xf>
    <xf numFmtId="164" fontId="7" fillId="2" borderId="6" xfId="0" applyNumberFormat="1" applyFont="1" applyFill="1" applyBorder="1" applyAlignment="1">
      <alignment horizontal="center" vertical="center" wrapText="1"/>
    </xf>
    <xf numFmtId="0" fontId="24" fillId="2" borderId="6" xfId="0" applyFont="1" applyFill="1" applyBorder="1" applyAlignment="1">
      <alignment horizontal="center" vertical="center"/>
    </xf>
    <xf numFmtId="164" fontId="7" fillId="3"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5" borderId="6" xfId="0"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1" fontId="7" fillId="4" borderId="6" xfId="0" applyNumberFormat="1" applyFont="1" applyFill="1" applyBorder="1" applyAlignment="1">
      <alignment horizontal="center" vertical="center" wrapText="1"/>
    </xf>
    <xf numFmtId="0" fontId="7" fillId="7" borderId="8" xfId="0" applyFont="1" applyFill="1" applyBorder="1" applyAlignment="1">
      <alignment horizontal="center" wrapText="1"/>
    </xf>
    <xf numFmtId="4" fontId="7" fillId="4" borderId="13" xfId="0" applyNumberFormat="1" applyFont="1" applyFill="1" applyBorder="1" applyAlignment="1">
      <alignment horizontal="right" vertical="center" wrapText="1"/>
    </xf>
    <xf numFmtId="0" fontId="7" fillId="4" borderId="10" xfId="0" applyFont="1" applyFill="1" applyBorder="1" applyAlignment="1">
      <alignment horizontal="center" vertical="center" wrapText="1"/>
    </xf>
    <xf numFmtId="0" fontId="7" fillId="8" borderId="8" xfId="0" applyFont="1" applyFill="1" applyBorder="1" applyAlignment="1">
      <alignment vertical="center" wrapText="1"/>
    </xf>
    <xf numFmtId="4" fontId="7" fillId="4" borderId="14" xfId="0" applyNumberFormat="1" applyFont="1" applyFill="1" applyBorder="1" applyAlignment="1">
      <alignment horizontal="right" vertical="center" wrapText="1"/>
    </xf>
    <xf numFmtId="4" fontId="7" fillId="4" borderId="10" xfId="0" applyNumberFormat="1" applyFont="1" applyFill="1" applyBorder="1" applyAlignment="1">
      <alignment vertical="center" wrapText="1"/>
    </xf>
    <xf numFmtId="0" fontId="7" fillId="7"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4" fillId="5" borderId="6" xfId="0" applyFont="1" applyFill="1" applyBorder="1" applyAlignment="1">
      <alignment horizontal="center"/>
    </xf>
    <xf numFmtId="4" fontId="7" fillId="8" borderId="6" xfId="0" applyNumberFormat="1" applyFont="1" applyFill="1" applyBorder="1" applyAlignment="1">
      <alignment horizontal="right" vertical="center" wrapText="1"/>
    </xf>
    <xf numFmtId="0" fontId="14" fillId="2" borderId="6" xfId="0" applyFont="1" applyFill="1" applyBorder="1" applyAlignment="1">
      <alignment horizontal="center" vertical="center"/>
    </xf>
    <xf numFmtId="0" fontId="23" fillId="3" borderId="8" xfId="0" applyFont="1" applyFill="1" applyBorder="1" applyAlignment="1">
      <alignment horizontal="center"/>
    </xf>
    <xf numFmtId="0" fontId="24" fillId="0" borderId="6" xfId="0" applyFont="1" applyBorder="1" applyAlignment="1">
      <alignment horizontal="center"/>
    </xf>
    <xf numFmtId="0" fontId="24" fillId="2" borderId="6" xfId="0" applyFont="1" applyFill="1" applyBorder="1" applyAlignment="1">
      <alignment horizontal="center"/>
    </xf>
    <xf numFmtId="0" fontId="26" fillId="2" borderId="6" xfId="0" applyFont="1" applyFill="1" applyBorder="1" applyAlignment="1">
      <alignment vertical="center"/>
    </xf>
    <xf numFmtId="49" fontId="22" fillId="0" borderId="0" xfId="0" applyNumberFormat="1" applyFont="1" applyAlignment="1">
      <alignment wrapText="1"/>
    </xf>
    <xf numFmtId="49" fontId="22" fillId="6" borderId="5" xfId="0" applyNumberFormat="1" applyFont="1" applyFill="1" applyBorder="1" applyAlignment="1">
      <alignment horizontal="center" vertical="center" wrapText="1"/>
    </xf>
    <xf numFmtId="4" fontId="22" fillId="0" borderId="0" xfId="0" applyNumberFormat="1" applyFont="1" applyAlignment="1">
      <alignment horizontal="right" wrapText="1"/>
    </xf>
    <xf numFmtId="0" fontId="26" fillId="0" borderId="6" xfId="0" applyFont="1" applyBorder="1" applyAlignment="1">
      <alignment vertical="center"/>
    </xf>
    <xf numFmtId="0" fontId="26" fillId="2" borderId="6" xfId="0" applyFont="1" applyFill="1" applyBorder="1" applyAlignment="1">
      <alignment vertical="center" wrapText="1"/>
    </xf>
    <xf numFmtId="49" fontId="30" fillId="0" borderId="0" xfId="0" applyNumberFormat="1" applyFont="1" applyAlignment="1">
      <alignment wrapText="1"/>
    </xf>
    <xf numFmtId="0" fontId="26" fillId="5" borderId="6" xfId="0" applyFont="1" applyFill="1" applyBorder="1" applyAlignment="1">
      <alignment vertical="center"/>
    </xf>
    <xf numFmtId="0" fontId="26" fillId="2" borderId="6" xfId="0" applyFont="1" applyFill="1" applyBorder="1" applyAlignment="1">
      <alignment horizontal="center" vertical="center"/>
    </xf>
    <xf numFmtId="4" fontId="26" fillId="8" borderId="6" xfId="0" applyNumberFormat="1" applyFont="1" applyFill="1" applyBorder="1" applyAlignment="1">
      <alignment horizontal="center" vertical="center"/>
    </xf>
    <xf numFmtId="4" fontId="26" fillId="3" borderId="6" xfId="0" applyNumberFormat="1" applyFont="1" applyFill="1" applyBorder="1" applyAlignment="1">
      <alignment horizontal="center" vertical="center"/>
    </xf>
    <xf numFmtId="4" fontId="27" fillId="8" borderId="6" xfId="0" applyNumberFormat="1" applyFont="1" applyFill="1" applyBorder="1" applyAlignment="1">
      <alignment horizontal="center" vertical="center"/>
    </xf>
    <xf numFmtId="0" fontId="32" fillId="2" borderId="6" xfId="0" applyFont="1" applyFill="1" applyBorder="1" applyAlignment="1">
      <alignment horizontal="center" vertical="center" wrapText="1"/>
    </xf>
    <xf numFmtId="4" fontId="26" fillId="2" borderId="6" xfId="0" applyNumberFormat="1" applyFont="1" applyFill="1" applyBorder="1" applyAlignment="1">
      <alignment horizontal="center" vertical="center"/>
    </xf>
    <xf numFmtId="4" fontId="27" fillId="2" borderId="6" xfId="0" applyNumberFormat="1" applyFont="1" applyFill="1" applyBorder="1" applyAlignment="1">
      <alignment horizontal="center" vertical="center"/>
    </xf>
    <xf numFmtId="0" fontId="27" fillId="2" borderId="6" xfId="0" applyFont="1" applyFill="1" applyBorder="1" applyAlignment="1">
      <alignment horizontal="center" vertical="center"/>
    </xf>
    <xf numFmtId="0" fontId="7" fillId="3" borderId="6" xfId="0" applyFont="1" applyFill="1" applyBorder="1" applyAlignment="1">
      <alignment horizontal="left" vertical="center" wrapText="1"/>
    </xf>
    <xf numFmtId="0" fontId="27" fillId="2" borderId="6" xfId="0" applyFont="1" applyFill="1" applyBorder="1" applyAlignment="1">
      <alignment vertical="center"/>
    </xf>
    <xf numFmtId="4" fontId="26" fillId="8" borderId="9" xfId="0" applyNumberFormat="1" applyFont="1" applyFill="1" applyBorder="1" applyAlignment="1">
      <alignment horizontal="center" vertical="center"/>
    </xf>
    <xf numFmtId="4" fontId="26" fillId="3" borderId="9" xfId="0" applyNumberFormat="1" applyFont="1" applyFill="1" applyBorder="1" applyAlignment="1">
      <alignment horizontal="center" vertical="center"/>
    </xf>
    <xf numFmtId="0" fontId="27" fillId="2" borderId="9" xfId="0" applyFont="1" applyFill="1" applyBorder="1" applyAlignment="1">
      <alignment horizontal="center" vertical="center"/>
    </xf>
    <xf numFmtId="169" fontId="7" fillId="5" borderId="6" xfId="0" applyNumberFormat="1" applyFont="1" applyFill="1" applyBorder="1" applyAlignment="1">
      <alignment horizontal="center" vertical="center" wrapText="1"/>
    </xf>
    <xf numFmtId="0" fontId="26" fillId="4" borderId="6" xfId="0" applyFont="1" applyFill="1" applyBorder="1" applyAlignment="1">
      <alignment horizontal="right" vertical="center"/>
    </xf>
    <xf numFmtId="0" fontId="26" fillId="2" borderId="9" xfId="0" applyFont="1" applyFill="1" applyBorder="1" applyAlignment="1">
      <alignment horizontal="right" vertical="center"/>
    </xf>
    <xf numFmtId="0" fontId="26" fillId="2" borderId="11" xfId="0" applyFont="1" applyFill="1" applyBorder="1" applyAlignment="1">
      <alignment horizontal="right" vertical="center"/>
    </xf>
    <xf numFmtId="0" fontId="26" fillId="2" borderId="6" xfId="0" applyFont="1" applyFill="1" applyBorder="1" applyAlignment="1">
      <alignment horizontal="right" vertical="center"/>
    </xf>
    <xf numFmtId="0" fontId="26" fillId="2" borderId="10" xfId="0" applyFont="1" applyFill="1" applyBorder="1" applyAlignment="1">
      <alignment horizontal="right" vertical="center"/>
    </xf>
    <xf numFmtId="0" fontId="26" fillId="2" borderId="8" xfId="0" applyFont="1" applyFill="1" applyBorder="1" applyAlignment="1">
      <alignment horizontal="right" vertical="center"/>
    </xf>
    <xf numFmtId="4" fontId="26" fillId="0" borderId="2" xfId="0" applyNumberFormat="1" applyFont="1" applyBorder="1" applyAlignment="1">
      <alignment horizontal="center" vertical="center"/>
    </xf>
    <xf numFmtId="0" fontId="26" fillId="0" borderId="6" xfId="0" applyFont="1" applyBorder="1" applyAlignment="1">
      <alignment horizontal="center" vertical="center"/>
    </xf>
    <xf numFmtId="0" fontId="32" fillId="2" borderId="6" xfId="0" applyFont="1" applyFill="1" applyBorder="1" applyAlignment="1">
      <alignment horizontal="center" vertical="center"/>
    </xf>
    <xf numFmtId="0" fontId="14" fillId="0" borderId="18" xfId="0" applyFont="1" applyBorder="1"/>
    <xf numFmtId="0" fontId="28" fillId="2" borderId="9" xfId="0" applyFont="1" applyFill="1" applyBorder="1" applyAlignment="1">
      <alignment horizontal="right" vertical="center"/>
    </xf>
    <xf numFmtId="0" fontId="33" fillId="2" borderId="6" xfId="0" applyFont="1" applyFill="1" applyBorder="1" applyAlignment="1">
      <alignment vertical="center"/>
    </xf>
    <xf numFmtId="0" fontId="28" fillId="2" borderId="6" xfId="0" applyFont="1" applyFill="1" applyBorder="1" applyAlignment="1">
      <alignment vertical="center"/>
    </xf>
    <xf numFmtId="49" fontId="32" fillId="0" borderId="0" xfId="0" applyNumberFormat="1" applyFont="1" applyAlignment="1">
      <alignment vertical="center" wrapText="1"/>
    </xf>
    <xf numFmtId="0" fontId="26" fillId="0" borderId="19" xfId="0" applyFont="1" applyBorder="1" applyAlignment="1">
      <alignment vertical="center"/>
    </xf>
    <xf numFmtId="0" fontId="26" fillId="2" borderId="5" xfId="0" applyFont="1" applyFill="1" applyBorder="1" applyAlignment="1">
      <alignment horizontal="center" vertical="center" wrapText="1"/>
    </xf>
    <xf numFmtId="0" fontId="26" fillId="4" borderId="5" xfId="0" applyFont="1" applyFill="1" applyBorder="1" applyAlignment="1">
      <alignment vertical="center" wrapText="1"/>
    </xf>
    <xf numFmtId="0" fontId="26" fillId="2" borderId="5" xfId="0" applyFont="1" applyFill="1" applyBorder="1" applyAlignment="1">
      <alignment vertical="center" wrapText="1"/>
    </xf>
    <xf numFmtId="0" fontId="26" fillId="8" borderId="5" xfId="0" applyFont="1" applyFill="1" applyBorder="1" applyAlignment="1">
      <alignment vertical="center" wrapText="1"/>
    </xf>
    <xf numFmtId="0" fontId="26" fillId="5" borderId="6" xfId="0" applyFont="1" applyFill="1" applyBorder="1" applyAlignment="1">
      <alignment vertical="center" wrapText="1"/>
    </xf>
    <xf numFmtId="0" fontId="27" fillId="2" borderId="6" xfId="0" applyFont="1" applyFill="1" applyBorder="1" applyAlignment="1">
      <alignment vertical="center" wrapText="1"/>
    </xf>
    <xf numFmtId="49" fontId="34" fillId="0" borderId="0" xfId="0" applyNumberFormat="1" applyFont="1" applyAlignment="1">
      <alignment vertical="center" wrapText="1"/>
    </xf>
    <xf numFmtId="4" fontId="16" fillId="0" borderId="0" xfId="0" applyNumberFormat="1" applyFont="1" applyAlignment="1">
      <alignment horizontal="right" vertical="center" wrapText="1"/>
    </xf>
    <xf numFmtId="164" fontId="7" fillId="0" borderId="6" xfId="0" applyNumberFormat="1" applyFont="1" applyBorder="1" applyAlignment="1">
      <alignment horizontal="center" vertical="center" wrapText="1"/>
    </xf>
    <xf numFmtId="170" fontId="35" fillId="5" borderId="8" xfId="0" applyNumberFormat="1" applyFont="1" applyFill="1" applyBorder="1"/>
    <xf numFmtId="0" fontId="35" fillId="9" borderId="8" xfId="0" applyFont="1" applyFill="1" applyBorder="1" applyAlignment="1">
      <alignment horizontal="center"/>
    </xf>
    <xf numFmtId="0" fontId="35" fillId="8" borderId="8" xfId="0" applyFont="1" applyFill="1" applyBorder="1"/>
    <xf numFmtId="0" fontId="35" fillId="0" borderId="4" xfId="0" applyFont="1" applyBorder="1" applyAlignment="1">
      <alignment horizontal="center"/>
    </xf>
    <xf numFmtId="0" fontId="35" fillId="0" borderId="4" xfId="0" applyFont="1" applyBorder="1"/>
    <xf numFmtId="0" fontId="35" fillId="5" borderId="8" xfId="0" applyFont="1" applyFill="1" applyBorder="1" applyAlignment="1">
      <alignment horizontal="center"/>
    </xf>
    <xf numFmtId="0" fontId="8" fillId="2" borderId="8" xfId="0" applyFont="1" applyFill="1" applyBorder="1" applyAlignment="1">
      <alignment horizontal="center"/>
    </xf>
    <xf numFmtId="49" fontId="8" fillId="0" borderId="0" xfId="0" applyNumberFormat="1" applyFont="1"/>
    <xf numFmtId="4" fontId="8" fillId="0" borderId="0" xfId="0" applyNumberFormat="1" applyFont="1" applyAlignment="1">
      <alignment horizontal="right"/>
    </xf>
    <xf numFmtId="49" fontId="8" fillId="6" borderId="5" xfId="0" applyNumberFormat="1" applyFont="1" applyFill="1" applyBorder="1" applyAlignment="1">
      <alignment horizontal="center"/>
    </xf>
    <xf numFmtId="0" fontId="6" fillId="4" borderId="6" xfId="0" applyFont="1" applyFill="1" applyBorder="1" applyAlignment="1">
      <alignment horizontal="center" vertical="center" wrapText="1"/>
    </xf>
    <xf numFmtId="0" fontId="6" fillId="8" borderId="6" xfId="0" applyFont="1" applyFill="1" applyBorder="1" applyAlignment="1">
      <alignment vertical="center" wrapText="1"/>
    </xf>
    <xf numFmtId="0" fontId="6" fillId="3" borderId="6" xfId="0" applyFont="1" applyFill="1" applyBorder="1" applyAlignment="1">
      <alignment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170" fontId="6" fillId="5" borderId="6" xfId="0" applyNumberFormat="1" applyFont="1" applyFill="1" applyBorder="1" applyAlignment="1">
      <alignment vertical="center" wrapText="1"/>
    </xf>
    <xf numFmtId="0" fontId="6" fillId="3" borderId="6" xfId="0" applyFont="1" applyFill="1" applyBorder="1" applyAlignment="1">
      <alignment horizontal="center" vertical="center" wrapText="1"/>
    </xf>
    <xf numFmtId="170" fontId="6" fillId="5"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70" fontId="6" fillId="2" borderId="6" xfId="0" applyNumberFormat="1" applyFont="1" applyFill="1" applyBorder="1" applyAlignment="1">
      <alignment horizontal="center" vertical="center" wrapText="1"/>
    </xf>
    <xf numFmtId="170" fontId="6" fillId="7" borderId="6" xfId="0" applyNumberFormat="1" applyFont="1" applyFill="1" applyBorder="1" applyAlignment="1">
      <alignment horizontal="center" vertical="center" wrapText="1"/>
    </xf>
    <xf numFmtId="4" fontId="6" fillId="4" borderId="6" xfId="0" applyNumberFormat="1" applyFont="1" applyFill="1" applyBorder="1" applyAlignment="1">
      <alignment horizontal="right" vertical="center" wrapText="1"/>
    </xf>
    <xf numFmtId="1" fontId="6" fillId="2" borderId="6" xfId="0" applyNumberFormat="1" applyFont="1" applyFill="1" applyBorder="1" applyAlignment="1">
      <alignment horizontal="center" vertical="center" wrapText="1"/>
    </xf>
    <xf numFmtId="0" fontId="6" fillId="2" borderId="6" xfId="0" applyFont="1" applyFill="1" applyBorder="1" applyAlignment="1">
      <alignment horizontal="right" vertical="center" wrapText="1"/>
    </xf>
    <xf numFmtId="0" fontId="6" fillId="2" borderId="6" xfId="0" applyFont="1" applyFill="1" applyBorder="1" applyAlignment="1">
      <alignment horizontal="center" vertical="center"/>
    </xf>
    <xf numFmtId="1" fontId="6" fillId="0" borderId="6" xfId="0" applyNumberFormat="1" applyFont="1" applyBorder="1" applyAlignment="1">
      <alignment horizontal="center" vertical="center" wrapText="1"/>
    </xf>
    <xf numFmtId="0" fontId="28" fillId="0" borderId="2" xfId="0" applyFont="1" applyBorder="1" applyAlignment="1">
      <alignment horizontal="right" vertical="center"/>
    </xf>
    <xf numFmtId="0" fontId="28" fillId="2" borderId="10" xfId="0" applyFont="1" applyFill="1" applyBorder="1" applyAlignment="1">
      <alignment horizontal="right" vertical="center"/>
    </xf>
    <xf numFmtId="0" fontId="28" fillId="4" borderId="5" xfId="0" applyFont="1" applyFill="1" applyBorder="1" applyAlignment="1">
      <alignment vertical="center"/>
    </xf>
    <xf numFmtId="0" fontId="28" fillId="2" borderId="5" xfId="0" applyFont="1" applyFill="1" applyBorder="1" applyAlignment="1">
      <alignment vertical="center"/>
    </xf>
    <xf numFmtId="0" fontId="28" fillId="3" borderId="5" xfId="0" applyFont="1" applyFill="1" applyBorder="1" applyAlignment="1">
      <alignment vertical="center"/>
    </xf>
    <xf numFmtId="0" fontId="28" fillId="0" borderId="0" xfId="0" applyFont="1" applyAlignment="1">
      <alignment vertical="center"/>
    </xf>
    <xf numFmtId="0" fontId="28" fillId="0" borderId="0" xfId="0" applyFont="1" applyAlignment="1">
      <alignment vertical="center" wrapText="1"/>
    </xf>
    <xf numFmtId="0" fontId="28" fillId="5" borderId="5" xfId="0" applyFont="1" applyFill="1" applyBorder="1" applyAlignment="1">
      <alignment vertical="center"/>
    </xf>
    <xf numFmtId="0" fontId="33" fillId="2" borderId="5" xfId="0" applyFont="1" applyFill="1" applyBorder="1" applyAlignment="1">
      <alignment vertical="center"/>
    </xf>
    <xf numFmtId="0" fontId="28" fillId="0" borderId="0" xfId="0" applyFont="1" applyAlignment="1">
      <alignment horizontal="right" vertical="center"/>
    </xf>
    <xf numFmtId="0" fontId="28" fillId="2" borderId="5" xfId="0" applyFont="1" applyFill="1" applyBorder="1" applyAlignment="1">
      <alignment horizontal="right" vertical="center"/>
    </xf>
    <xf numFmtId="4" fontId="28" fillId="4" borderId="5" xfId="0" applyNumberFormat="1" applyFont="1" applyFill="1" applyBorder="1" applyAlignment="1">
      <alignment horizontal="center" vertical="center"/>
    </xf>
    <xf numFmtId="4" fontId="28" fillId="2" borderId="5" xfId="0" applyNumberFormat="1" applyFont="1" applyFill="1" applyBorder="1" applyAlignment="1">
      <alignment horizontal="center" vertical="center"/>
    </xf>
    <xf numFmtId="4" fontId="28" fillId="8" borderId="5" xfId="0" applyNumberFormat="1" applyFont="1" applyFill="1" applyBorder="1" applyAlignment="1">
      <alignment horizontal="center" vertical="center"/>
    </xf>
    <xf numFmtId="0" fontId="32" fillId="2" borderId="5" xfId="0" applyFont="1" applyFill="1" applyBorder="1" applyAlignment="1">
      <alignment horizontal="center" vertical="center"/>
    </xf>
    <xf numFmtId="0" fontId="28" fillId="3" borderId="5" xfId="0" applyFont="1" applyFill="1" applyBorder="1" applyAlignment="1">
      <alignment horizontal="right" vertical="center"/>
    </xf>
    <xf numFmtId="0" fontId="28" fillId="7" borderId="5" xfId="0" applyFont="1" applyFill="1" applyBorder="1" applyAlignment="1">
      <alignment horizontal="right" vertical="center"/>
    </xf>
    <xf numFmtId="0" fontId="28" fillId="5" borderId="5" xfId="0" applyFont="1" applyFill="1" applyBorder="1" applyAlignment="1">
      <alignment horizontal="right" vertical="center"/>
    </xf>
    <xf numFmtId="0" fontId="28" fillId="4" borderId="5" xfId="0" applyFont="1" applyFill="1" applyBorder="1" applyAlignment="1">
      <alignment horizontal="right" vertical="center"/>
    </xf>
    <xf numFmtId="0" fontId="6" fillId="5" borderId="2" xfId="0" applyFont="1" applyFill="1" applyBorder="1" applyAlignment="1">
      <alignment vertical="center" wrapText="1"/>
    </xf>
    <xf numFmtId="0" fontId="6" fillId="9" borderId="3" xfId="0" applyFont="1" applyFill="1" applyBorder="1" applyAlignment="1">
      <alignment vertical="center" wrapText="1"/>
    </xf>
    <xf numFmtId="0" fontId="6" fillId="9" borderId="4" xfId="0" applyFont="1" applyFill="1" applyBorder="1" applyAlignment="1">
      <alignment vertical="center" wrapText="1"/>
    </xf>
    <xf numFmtId="0" fontId="7" fillId="8" borderId="6"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0" fontId="20" fillId="2" borderId="6" xfId="0" applyFont="1" applyFill="1" applyBorder="1" applyAlignment="1">
      <alignment vertical="center" wrapText="1"/>
    </xf>
    <xf numFmtId="49" fontId="8" fillId="11" borderId="5" xfId="0" applyNumberFormat="1" applyFont="1" applyFill="1" applyBorder="1" applyAlignment="1">
      <alignment vertical="center" wrapText="1"/>
    </xf>
    <xf numFmtId="4" fontId="7" fillId="11" borderId="5" xfId="0" applyNumberFormat="1" applyFont="1" applyFill="1" applyBorder="1" applyAlignment="1">
      <alignment horizontal="right" vertical="center" wrapText="1"/>
    </xf>
    <xf numFmtId="0" fontId="7" fillId="2" borderId="8" xfId="0" applyFont="1" applyFill="1" applyBorder="1" applyAlignment="1">
      <alignment horizontal="center" vertical="center" wrapText="1"/>
    </xf>
    <xf numFmtId="0" fontId="26" fillId="0" borderId="3" xfId="0" applyFont="1" applyBorder="1" applyAlignment="1">
      <alignment vertical="center"/>
    </xf>
    <xf numFmtId="0" fontId="26" fillId="5" borderId="5" xfId="0" applyFont="1" applyFill="1" applyBorder="1" applyAlignment="1">
      <alignment vertical="center"/>
    </xf>
    <xf numFmtId="0" fontId="28" fillId="0" borderId="3" xfId="0" applyFont="1" applyBorder="1" applyAlignment="1">
      <alignment vertical="center"/>
    </xf>
    <xf numFmtId="0" fontId="26" fillId="3" borderId="5" xfId="0" applyFont="1" applyFill="1" applyBorder="1" applyAlignment="1">
      <alignment vertical="center" wrapText="1"/>
    </xf>
    <xf numFmtId="0" fontId="26" fillId="7" borderId="5" xfId="0" applyFont="1" applyFill="1" applyBorder="1" applyAlignment="1">
      <alignment vertical="center" wrapText="1"/>
    </xf>
    <xf numFmtId="0" fontId="26" fillId="5" borderId="5" xfId="0" applyFont="1" applyFill="1" applyBorder="1" applyAlignment="1">
      <alignment vertical="center" wrapText="1"/>
    </xf>
    <xf numFmtId="0" fontId="26" fillId="0" borderId="0" xfId="0" applyFont="1" applyAlignment="1">
      <alignment vertical="center" wrapText="1"/>
    </xf>
    <xf numFmtId="0" fontId="26" fillId="0" borderId="25" xfId="0" applyFont="1" applyBorder="1" applyAlignment="1">
      <alignment vertical="center" wrapText="1"/>
    </xf>
    <xf numFmtId="0" fontId="26" fillId="2" borderId="8" xfId="0" applyFont="1" applyFill="1" applyBorder="1" applyAlignment="1">
      <alignment vertical="center"/>
    </xf>
    <xf numFmtId="170" fontId="20" fillId="5" borderId="6" xfId="0" applyNumberFormat="1" applyFont="1" applyFill="1" applyBorder="1" applyAlignment="1">
      <alignment horizontal="center" vertical="center" wrapText="1"/>
    </xf>
    <xf numFmtId="170" fontId="14" fillId="2" borderId="6" xfId="0" applyNumberFormat="1" applyFont="1" applyFill="1" applyBorder="1" applyAlignment="1">
      <alignment horizontal="center" vertical="center" wrapText="1"/>
    </xf>
    <xf numFmtId="0" fontId="14" fillId="2" borderId="5" xfId="0" applyFont="1" applyFill="1" applyBorder="1"/>
    <xf numFmtId="0" fontId="14" fillId="2" borderId="5" xfId="0" applyFont="1" applyFill="1" applyBorder="1" applyAlignment="1">
      <alignment horizontal="center" wrapText="1"/>
    </xf>
    <xf numFmtId="0" fontId="14" fillId="3" borderId="5" xfId="0" applyFont="1" applyFill="1" applyBorder="1"/>
    <xf numFmtId="0" fontId="14" fillId="3" borderId="5" xfId="0" applyFont="1" applyFill="1" applyBorder="1" applyAlignment="1">
      <alignment wrapText="1"/>
    </xf>
    <xf numFmtId="0" fontId="14" fillId="14" borderId="5" xfId="0" applyFont="1" applyFill="1" applyBorder="1"/>
    <xf numFmtId="0" fontId="14" fillId="5" borderId="5" xfId="0" applyFont="1" applyFill="1" applyBorder="1"/>
    <xf numFmtId="0" fontId="14" fillId="0" borderId="0" xfId="0" applyFont="1" applyAlignment="1">
      <alignment horizontal="center" vertical="center"/>
    </xf>
    <xf numFmtId="0" fontId="14" fillId="10" borderId="5" xfId="0" applyFont="1" applyFill="1" applyBorder="1"/>
    <xf numFmtId="4" fontId="14" fillId="2" borderId="5" xfId="0" applyNumberFormat="1" applyFont="1" applyFill="1" applyBorder="1"/>
    <xf numFmtId="0" fontId="14" fillId="2" borderId="6" xfId="0" applyFont="1" applyFill="1" applyBorder="1"/>
    <xf numFmtId="0" fontId="7" fillId="0" borderId="0" xfId="0" applyFont="1"/>
    <xf numFmtId="4" fontId="7" fillId="0" borderId="0" xfId="0" applyNumberFormat="1" applyFont="1"/>
    <xf numFmtId="0" fontId="36" fillId="5" borderId="6" xfId="0" applyFont="1" applyFill="1" applyBorder="1"/>
    <xf numFmtId="167" fontId="7" fillId="2" borderId="6"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67" fontId="7" fillId="5" borderId="6" xfId="0" applyNumberFormat="1" applyFont="1" applyFill="1" applyBorder="1" applyAlignment="1">
      <alignment horizontal="center" vertical="center" wrapText="1"/>
    </xf>
    <xf numFmtId="0" fontId="8" fillId="2" borderId="6" xfId="0" applyFont="1" applyFill="1" applyBorder="1" applyAlignment="1">
      <alignment vertical="center" wrapText="1"/>
    </xf>
    <xf numFmtId="49" fontId="7" fillId="2" borderId="5" xfId="0" applyNumberFormat="1" applyFont="1" applyFill="1" applyBorder="1" applyAlignment="1">
      <alignment vertical="center" wrapText="1"/>
    </xf>
    <xf numFmtId="49" fontId="8" fillId="2" borderId="5" xfId="0" applyNumberFormat="1" applyFont="1" applyFill="1" applyBorder="1" applyAlignment="1">
      <alignment vertical="center" wrapText="1"/>
    </xf>
    <xf numFmtId="4" fontId="7" fillId="2" borderId="5" xfId="0" applyNumberFormat="1" applyFont="1" applyFill="1" applyBorder="1" applyAlignment="1">
      <alignment horizontal="right" vertical="center" wrapText="1"/>
    </xf>
    <xf numFmtId="0" fontId="38" fillId="2" borderId="6" xfId="0" applyFont="1" applyFill="1" applyBorder="1" applyAlignment="1">
      <alignment vertical="center" wrapText="1"/>
    </xf>
    <xf numFmtId="4" fontId="7" fillId="2" borderId="13" xfId="0" applyNumberFormat="1" applyFont="1" applyFill="1" applyBorder="1" applyAlignment="1">
      <alignment horizontal="right" vertical="center" wrapText="1"/>
    </xf>
    <xf numFmtId="4" fontId="7" fillId="2" borderId="11" xfId="0"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165" fontId="7" fillId="2" borderId="6" xfId="0" applyNumberFormat="1" applyFont="1" applyFill="1" applyBorder="1" applyAlignment="1">
      <alignment vertical="center" wrapText="1"/>
    </xf>
    <xf numFmtId="164" fontId="7" fillId="2" borderId="6" xfId="0" applyNumberFormat="1" applyFont="1" applyFill="1" applyBorder="1" applyAlignment="1">
      <alignment horizontal="center" wrapText="1"/>
    </xf>
    <xf numFmtId="164" fontId="7" fillId="2" borderId="8" xfId="0" applyNumberFormat="1" applyFont="1" applyFill="1" applyBorder="1" applyAlignment="1">
      <alignment horizontal="center" wrapText="1"/>
    </xf>
    <xf numFmtId="165" fontId="7" fillId="2" borderId="8" xfId="0" applyNumberFormat="1" applyFont="1" applyFill="1" applyBorder="1" applyAlignment="1">
      <alignment horizontal="center" wrapText="1"/>
    </xf>
    <xf numFmtId="4" fontId="7" fillId="2" borderId="6" xfId="0" applyNumberFormat="1" applyFont="1" applyFill="1" applyBorder="1" applyAlignment="1">
      <alignment vertical="center" wrapText="1"/>
    </xf>
    <xf numFmtId="4" fontId="7" fillId="4" borderId="11" xfId="0" applyNumberFormat="1" applyFont="1" applyFill="1" applyBorder="1" applyAlignment="1">
      <alignment horizontal="right" vertical="center" wrapText="1"/>
    </xf>
    <xf numFmtId="171" fontId="7" fillId="5" borderId="6" xfId="0" applyNumberFormat="1" applyFont="1" applyFill="1" applyBorder="1" applyAlignment="1">
      <alignment horizontal="center" vertical="center" wrapText="1"/>
    </xf>
    <xf numFmtId="169" fontId="7" fillId="2" borderId="6" xfId="0" applyNumberFormat="1" applyFont="1" applyFill="1" applyBorder="1" applyAlignment="1">
      <alignment horizontal="center" vertical="center" wrapText="1"/>
    </xf>
    <xf numFmtId="4" fontId="7" fillId="2" borderId="26" xfId="0" applyNumberFormat="1" applyFont="1" applyFill="1" applyBorder="1" applyAlignment="1">
      <alignment horizontal="right" vertical="center" wrapText="1"/>
    </xf>
    <xf numFmtId="164" fontId="7" fillId="2" borderId="13" xfId="0" applyNumberFormat="1" applyFont="1" applyFill="1" applyBorder="1" applyAlignment="1">
      <alignment horizontal="center" vertical="center" wrapText="1"/>
    </xf>
    <xf numFmtId="164" fontId="14" fillId="2" borderId="5" xfId="0" applyNumberFormat="1" applyFont="1" applyFill="1" applyBorder="1" applyAlignment="1">
      <alignment vertical="center"/>
    </xf>
    <xf numFmtId="164" fontId="14" fillId="2" borderId="6" xfId="0" applyNumberFormat="1" applyFont="1" applyFill="1" applyBorder="1" applyAlignment="1">
      <alignment vertical="center"/>
    </xf>
    <xf numFmtId="4" fontId="14" fillId="2" borderId="5" xfId="0" applyNumberFormat="1" applyFont="1" applyFill="1" applyBorder="1" applyAlignment="1">
      <alignment horizontal="center" vertical="center"/>
    </xf>
    <xf numFmtId="164" fontId="7" fillId="2" borderId="11" xfId="0" applyNumberFormat="1" applyFont="1" applyFill="1" applyBorder="1" applyAlignment="1">
      <alignment horizontal="center" vertical="center" wrapText="1"/>
    </xf>
    <xf numFmtId="0" fontId="7" fillId="2" borderId="6" xfId="0" applyFont="1" applyFill="1" applyBorder="1" applyAlignment="1">
      <alignment horizontal="left" vertical="center" wrapText="1"/>
    </xf>
    <xf numFmtId="0" fontId="14" fillId="2" borderId="5" xfId="0" applyFont="1" applyFill="1" applyBorder="1" applyAlignment="1">
      <alignment vertical="center" wrapText="1"/>
    </xf>
    <xf numFmtId="0" fontId="14" fillId="2" borderId="5"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15" borderId="6" xfId="0" applyFont="1" applyFill="1" applyBorder="1" applyAlignment="1">
      <alignment horizontal="center" vertical="center" wrapText="1"/>
    </xf>
    <xf numFmtId="4" fontId="7" fillId="9" borderId="6" xfId="0" applyNumberFormat="1" applyFont="1" applyFill="1" applyBorder="1" applyAlignment="1">
      <alignment horizontal="right" vertical="center" wrapText="1"/>
    </xf>
    <xf numFmtId="0" fontId="39" fillId="2" borderId="6" xfId="0" applyFont="1" applyFill="1" applyBorder="1" applyAlignment="1">
      <alignment horizontal="left" vertical="center" wrapText="1"/>
    </xf>
    <xf numFmtId="0" fontId="23" fillId="16" borderId="6" xfId="0" applyFont="1" applyFill="1" applyBorder="1"/>
    <xf numFmtId="0" fontId="23" fillId="2" borderId="10" xfId="0" applyFont="1" applyFill="1" applyBorder="1" applyAlignment="1">
      <alignment horizontal="center"/>
    </xf>
    <xf numFmtId="0" fontId="14" fillId="17" borderId="6" xfId="0" applyFont="1" applyFill="1" applyBorder="1" applyAlignment="1">
      <alignment horizontal="center"/>
    </xf>
    <xf numFmtId="0" fontId="27" fillId="5" borderId="6" xfId="0" applyFont="1" applyFill="1" applyBorder="1" applyAlignment="1">
      <alignment vertical="center"/>
    </xf>
    <xf numFmtId="0" fontId="7" fillId="2" borderId="6" xfId="0" applyFont="1" applyFill="1" applyBorder="1" applyAlignment="1">
      <alignment horizontal="center" vertical="center"/>
    </xf>
    <xf numFmtId="0" fontId="27" fillId="2" borderId="9" xfId="0" applyFont="1" applyFill="1" applyBorder="1" applyAlignment="1">
      <alignment horizontal="left" vertical="center" wrapText="1"/>
    </xf>
    <xf numFmtId="164" fontId="27" fillId="2" borderId="6" xfId="0" applyNumberFormat="1" applyFont="1" applyFill="1" applyBorder="1" applyAlignment="1">
      <alignment horizontal="right" vertical="center"/>
    </xf>
    <xf numFmtId="0" fontId="28" fillId="2" borderId="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9" fillId="2" borderId="6" xfId="0" applyFont="1" applyFill="1" applyBorder="1" applyAlignment="1">
      <alignment horizontal="center" vertical="center"/>
    </xf>
    <xf numFmtId="49" fontId="7" fillId="13" borderId="5" xfId="0" applyNumberFormat="1" applyFont="1" applyFill="1" applyBorder="1" applyAlignment="1">
      <alignment vertical="center" wrapText="1"/>
    </xf>
    <xf numFmtId="0" fontId="27" fillId="2" borderId="9" xfId="0" applyFont="1" applyFill="1" applyBorder="1" applyAlignment="1">
      <alignment horizontal="right" vertical="center" wrapText="1"/>
    </xf>
    <xf numFmtId="164" fontId="7" fillId="5" borderId="6" xfId="0" applyNumberFormat="1" applyFont="1" applyFill="1" applyBorder="1" applyAlignment="1">
      <alignment horizontal="center" vertical="center" wrapText="1"/>
    </xf>
    <xf numFmtId="49" fontId="22" fillId="13" borderId="5" xfId="0" applyNumberFormat="1" applyFont="1" applyFill="1" applyBorder="1" applyAlignment="1">
      <alignment wrapText="1"/>
    </xf>
    <xf numFmtId="0" fontId="27" fillId="2"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28" fillId="2" borderId="6" xfId="0" applyFont="1" applyFill="1" applyBorder="1" applyAlignment="1">
      <alignment horizontal="center" vertical="center"/>
    </xf>
    <xf numFmtId="0" fontId="27" fillId="2" borderId="6" xfId="0" applyFont="1" applyFill="1" applyBorder="1" applyAlignment="1">
      <alignment horizontal="right" vertical="center"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9" fillId="5" borderId="6" xfId="0" applyFont="1" applyFill="1" applyBorder="1" applyAlignment="1">
      <alignment vertical="center"/>
    </xf>
    <xf numFmtId="0" fontId="16" fillId="2" borderId="6" xfId="0" applyFont="1" applyFill="1" applyBorder="1" applyAlignment="1">
      <alignment horizontal="center" vertical="center"/>
    </xf>
    <xf numFmtId="4" fontId="26" fillId="2" borderId="9" xfId="0" applyNumberFormat="1" applyFont="1" applyFill="1" applyBorder="1" applyAlignment="1">
      <alignment horizontal="center" vertical="center"/>
    </xf>
    <xf numFmtId="14" fontId="22" fillId="0" borderId="0" xfId="0" applyNumberFormat="1" applyFont="1" applyAlignment="1">
      <alignment horizontal="right" wrapText="1"/>
    </xf>
    <xf numFmtId="0" fontId="26" fillId="2" borderId="9" xfId="0" applyFont="1" applyFill="1" applyBorder="1" applyAlignment="1">
      <alignment horizontal="center" vertical="center"/>
    </xf>
    <xf numFmtId="0" fontId="27" fillId="2" borderId="9" xfId="0" applyFont="1" applyFill="1" applyBorder="1" applyAlignment="1">
      <alignment horizontal="center" vertical="center" wrapText="1"/>
    </xf>
    <xf numFmtId="164" fontId="27" fillId="2" borderId="6" xfId="0" applyNumberFormat="1" applyFont="1" applyFill="1" applyBorder="1" applyAlignment="1">
      <alignment horizontal="center" vertical="center"/>
    </xf>
    <xf numFmtId="0" fontId="26" fillId="7" borderId="6" xfId="0" applyFont="1" applyFill="1" applyBorder="1" applyAlignment="1">
      <alignment horizontal="right" vertical="center"/>
    </xf>
    <xf numFmtId="165" fontId="27" fillId="2" borderId="6" xfId="0" applyNumberFormat="1" applyFont="1" applyFill="1" applyBorder="1" applyAlignment="1">
      <alignment horizontal="right" vertical="center"/>
    </xf>
    <xf numFmtId="0" fontId="14" fillId="2" borderId="6" xfId="0"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164" fontId="14" fillId="7" borderId="6" xfId="0" applyNumberFormat="1"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4" fontId="14" fillId="2" borderId="6" xfId="0" applyNumberFormat="1" applyFont="1" applyFill="1" applyBorder="1" applyAlignment="1">
      <alignment horizontal="center" vertical="center" wrapText="1"/>
    </xf>
    <xf numFmtId="164" fontId="14" fillId="9" borderId="6" xfId="0" applyNumberFormat="1" applyFont="1" applyFill="1" applyBorder="1" applyAlignment="1">
      <alignment horizontal="center" vertical="center" wrapText="1"/>
    </xf>
    <xf numFmtId="0" fontId="14" fillId="9" borderId="6"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14" fillId="2" borderId="11" xfId="0" applyFont="1" applyFill="1" applyBorder="1" applyAlignment="1">
      <alignment horizontal="center" vertical="center"/>
    </xf>
    <xf numFmtId="164" fontId="7" fillId="3" borderId="11" xfId="0" applyNumberFormat="1" applyFont="1" applyFill="1" applyBorder="1" applyAlignment="1">
      <alignment horizontal="center" vertical="center" wrapText="1"/>
    </xf>
    <xf numFmtId="164" fontId="14" fillId="3" borderId="11"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7" borderId="30" xfId="0" applyFont="1" applyFill="1" applyBorder="1" applyAlignment="1">
      <alignment horizontal="center" vertical="center" wrapText="1"/>
    </xf>
    <xf numFmtId="14" fontId="14" fillId="2" borderId="11" xfId="0" applyNumberFormat="1" applyFont="1" applyFill="1" applyBorder="1" applyAlignment="1">
      <alignment horizontal="center" vertical="center" wrapText="1"/>
    </xf>
    <xf numFmtId="4" fontId="14" fillId="2" borderId="11" xfId="0" applyNumberFormat="1" applyFont="1" applyFill="1" applyBorder="1" applyAlignment="1">
      <alignment horizontal="center" vertical="center" wrapText="1"/>
    </xf>
    <xf numFmtId="4" fontId="14" fillId="2" borderId="31" xfId="0" applyNumberFormat="1" applyFont="1" applyFill="1" applyBorder="1" applyAlignment="1">
      <alignment horizontal="center" vertical="center" wrapText="1"/>
    </xf>
    <xf numFmtId="164" fontId="14" fillId="9" borderId="11" xfId="0" applyNumberFormat="1"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30" xfId="0" applyFont="1" applyFill="1" applyBorder="1" applyAlignment="1">
      <alignment horizontal="center" vertical="center" wrapText="1"/>
    </xf>
    <xf numFmtId="1" fontId="8" fillId="9" borderId="6" xfId="0" applyNumberFormat="1" applyFont="1" applyFill="1" applyBorder="1" applyAlignment="1">
      <alignment horizontal="center" vertical="center"/>
    </xf>
    <xf numFmtId="0" fontId="8" fillId="2" borderId="20" xfId="0" applyFont="1" applyFill="1" applyBorder="1" applyAlignment="1">
      <alignment horizontal="left" vertical="center" wrapText="1"/>
    </xf>
    <xf numFmtId="0" fontId="23" fillId="2" borderId="20" xfId="0" applyFont="1" applyFill="1" applyBorder="1" applyAlignment="1">
      <alignment horizontal="center" vertical="center"/>
    </xf>
    <xf numFmtId="164" fontId="8" fillId="3" borderId="20" xfId="0" applyNumberFormat="1" applyFont="1" applyFill="1" applyBorder="1" applyAlignment="1">
      <alignment horizontal="center" vertical="center"/>
    </xf>
    <xf numFmtId="164" fontId="8" fillId="3" borderId="8" xfId="0" applyNumberFormat="1" applyFont="1" applyFill="1" applyBorder="1" applyAlignment="1">
      <alignment horizontal="center" vertical="center"/>
    </xf>
    <xf numFmtId="170" fontId="8" fillId="2" borderId="8" xfId="0" applyNumberFormat="1" applyFont="1" applyFill="1" applyBorder="1" applyAlignment="1">
      <alignment horizontal="center" vertical="center"/>
    </xf>
    <xf numFmtId="170" fontId="19" fillId="2" borderId="8" xfId="0" applyNumberFormat="1" applyFont="1" applyFill="1" applyBorder="1" applyAlignment="1">
      <alignment horizontal="center" vertical="center"/>
    </xf>
    <xf numFmtId="170" fontId="19" fillId="7" borderId="8" xfId="0" applyNumberFormat="1" applyFont="1" applyFill="1" applyBorder="1" applyAlignment="1">
      <alignment horizontal="center" vertical="center"/>
    </xf>
    <xf numFmtId="170" fontId="8" fillId="5" borderId="8" xfId="0" applyNumberFormat="1" applyFont="1" applyFill="1" applyBorder="1" applyAlignment="1">
      <alignment vertical="center"/>
    </xf>
    <xf numFmtId="170" fontId="19" fillId="5" borderId="8" xfId="0" applyNumberFormat="1" applyFont="1" applyFill="1" applyBorder="1" applyAlignment="1">
      <alignment horizontal="center" vertical="center"/>
    </xf>
    <xf numFmtId="4" fontId="8" fillId="9" borderId="8" xfId="0" applyNumberFormat="1" applyFont="1" applyFill="1" applyBorder="1" applyAlignment="1">
      <alignment horizontal="right"/>
    </xf>
    <xf numFmtId="4" fontId="23" fillId="2" borderId="20" xfId="0" applyNumberFormat="1" applyFont="1" applyFill="1" applyBorder="1" applyAlignment="1">
      <alignment horizontal="center"/>
    </xf>
    <xf numFmtId="4" fontId="35" fillId="2" borderId="8" xfId="0" applyNumberFormat="1" applyFont="1" applyFill="1" applyBorder="1" applyAlignment="1">
      <alignment horizontal="right"/>
    </xf>
    <xf numFmtId="0" fontId="35" fillId="3" borderId="8" xfId="0" applyFont="1" applyFill="1" applyBorder="1"/>
    <xf numFmtId="164" fontId="8" fillId="9" borderId="8" xfId="0" applyNumberFormat="1" applyFont="1" applyFill="1" applyBorder="1" applyAlignment="1">
      <alignment horizontal="center"/>
    </xf>
    <xf numFmtId="164" fontId="35" fillId="9" borderId="8" xfId="0" applyNumberFormat="1" applyFont="1" applyFill="1" applyBorder="1" applyAlignment="1">
      <alignment horizontal="center"/>
    </xf>
    <xf numFmtId="0" fontId="23" fillId="2" borderId="8" xfId="0" applyFont="1" applyFill="1" applyBorder="1" applyAlignment="1">
      <alignment horizontal="center"/>
    </xf>
    <xf numFmtId="0" fontId="23" fillId="2" borderId="8" xfId="0" applyFont="1" applyFill="1" applyBorder="1" applyAlignment="1">
      <alignment horizontal="center" vertical="center"/>
    </xf>
    <xf numFmtId="0" fontId="35" fillId="2" borderId="8" xfId="0" applyFont="1" applyFill="1" applyBorder="1"/>
    <xf numFmtId="0" fontId="31" fillId="9" borderId="6" xfId="0" applyFont="1" applyFill="1" applyBorder="1" applyAlignment="1">
      <alignment horizontal="center" vertical="center"/>
    </xf>
    <xf numFmtId="170" fontId="7" fillId="2" borderId="6" xfId="0" applyNumberFormat="1" applyFont="1" applyFill="1" applyBorder="1" applyAlignment="1">
      <alignment horizontal="center" vertical="center" wrapText="1"/>
    </xf>
    <xf numFmtId="170" fontId="7" fillId="12" borderId="21" xfId="0" applyNumberFormat="1" applyFont="1" applyFill="1" applyBorder="1" applyAlignment="1">
      <alignment horizontal="center" vertical="center" wrapText="1"/>
    </xf>
    <xf numFmtId="4" fontId="14" fillId="2" borderId="6" xfId="0" applyNumberFormat="1" applyFont="1" applyFill="1" applyBorder="1" applyAlignment="1">
      <alignment horizontal="right" vertical="center" wrapText="1"/>
    </xf>
    <xf numFmtId="164" fontId="14" fillId="0" borderId="6" xfId="0" applyNumberFormat="1" applyFont="1" applyBorder="1" applyAlignment="1">
      <alignment horizontal="center" vertical="center" wrapText="1"/>
    </xf>
    <xf numFmtId="0" fontId="7" fillId="9" borderId="6" xfId="0" applyFont="1" applyFill="1" applyBorder="1" applyAlignment="1">
      <alignment horizontal="center" wrapText="1"/>
    </xf>
    <xf numFmtId="0" fontId="17" fillId="2" borderId="6" xfId="0" applyFont="1" applyFill="1" applyBorder="1" applyAlignment="1">
      <alignment vertical="center" wrapText="1"/>
    </xf>
    <xf numFmtId="0" fontId="8" fillId="2" borderId="6" xfId="0" applyFont="1" applyFill="1" applyBorder="1" applyAlignment="1">
      <alignment horizontal="left" vertical="center" wrapText="1"/>
    </xf>
    <xf numFmtId="164" fontId="17" fillId="3" borderId="6" xfId="0" applyNumberFormat="1" applyFont="1" applyFill="1" applyBorder="1" applyAlignment="1">
      <alignment horizontal="center" vertical="center" wrapText="1"/>
    </xf>
    <xf numFmtId="170" fontId="17" fillId="2" borderId="6" xfId="0" applyNumberFormat="1" applyFont="1" applyFill="1" applyBorder="1" applyAlignment="1">
      <alignment horizontal="center" vertical="center" wrapText="1"/>
    </xf>
    <xf numFmtId="170" fontId="7" fillId="12" borderId="31"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wrapText="1"/>
    </xf>
    <xf numFmtId="170" fontId="7" fillId="7" borderId="6" xfId="0" applyNumberFormat="1" applyFont="1" applyFill="1" applyBorder="1" applyAlignment="1">
      <alignment horizontal="center" vertical="center" wrapText="1"/>
    </xf>
    <xf numFmtId="4" fontId="17" fillId="2" borderId="6" xfId="0" applyNumberFormat="1" applyFont="1" applyFill="1" applyBorder="1" applyAlignment="1">
      <alignment horizontal="right" vertical="center" wrapText="1"/>
    </xf>
    <xf numFmtId="0" fontId="12" fillId="2" borderId="6" xfId="0" applyFont="1" applyFill="1" applyBorder="1" applyAlignment="1">
      <alignment vertical="center" wrapText="1"/>
    </xf>
    <xf numFmtId="0" fontId="14" fillId="2" borderId="5" xfId="0" applyFont="1" applyFill="1" applyBorder="1" applyAlignment="1">
      <alignment vertical="center"/>
    </xf>
    <xf numFmtId="0" fontId="6" fillId="9" borderId="6" xfId="0" applyFont="1" applyFill="1" applyBorder="1" applyAlignment="1">
      <alignment vertical="center" wrapText="1"/>
    </xf>
    <xf numFmtId="0" fontId="14" fillId="0" borderId="6" xfId="0" applyFont="1" applyBorder="1"/>
    <xf numFmtId="0" fontId="24" fillId="0" borderId="6" xfId="0" applyFont="1" applyBorder="1" applyAlignment="1">
      <alignment horizontal="center"/>
    </xf>
    <xf numFmtId="49" fontId="24" fillId="0" borderId="6" xfId="0" applyNumberFormat="1" applyFont="1" applyBorder="1" applyAlignment="1">
      <alignment horizontal="center"/>
    </xf>
    <xf numFmtId="0" fontId="15" fillId="0" borderId="6" xfId="0" applyFont="1" applyBorder="1" applyAlignment="1">
      <alignment horizontal="center"/>
    </xf>
    <xf numFmtId="0" fontId="15" fillId="0" borderId="6" xfId="0" applyFont="1" applyBorder="1" applyAlignment="1">
      <alignment horizontal="center"/>
    </xf>
    <xf numFmtId="0" fontId="15" fillId="0" borderId="6" xfId="0" applyFont="1" applyBorder="1"/>
    <xf numFmtId="0" fontId="15" fillId="0" borderId="0" xfId="0" applyFont="1"/>
    <xf numFmtId="0" fontId="0" fillId="0" borderId="0" xfId="0" applyFont="1" applyAlignment="1"/>
    <xf numFmtId="4" fontId="28" fillId="4" borderId="34" xfId="0" applyNumberFormat="1" applyFont="1" applyFill="1" applyBorder="1" applyAlignment="1">
      <alignment horizontal="center" vertical="center"/>
    </xf>
    <xf numFmtId="0" fontId="6" fillId="18" borderId="0" xfId="0" applyFont="1" applyFill="1" applyAlignment="1">
      <alignment vertical="center" wrapText="1"/>
    </xf>
    <xf numFmtId="0" fontId="9" fillId="20" borderId="6"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21" borderId="6" xfId="0" applyFont="1" applyFill="1" applyBorder="1" applyAlignment="1">
      <alignment horizontal="center" vertical="center" wrapText="1"/>
    </xf>
    <xf numFmtId="0" fontId="29" fillId="19" borderId="12" xfId="0" applyFont="1" applyFill="1" applyBorder="1" applyAlignment="1">
      <alignment horizontal="center" vertical="center" wrapText="1"/>
    </xf>
    <xf numFmtId="0" fontId="9" fillId="22"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23"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6" fillId="18" borderId="0" xfId="0" applyFont="1" applyFill="1" applyAlignment="1">
      <alignment horizontal="center" vertical="center" wrapText="1"/>
    </xf>
    <xf numFmtId="0" fontId="7" fillId="20" borderId="6" xfId="0" applyFont="1" applyFill="1" applyBorder="1" applyAlignment="1">
      <alignment vertical="center" wrapText="1"/>
    </xf>
    <xf numFmtId="0" fontId="6" fillId="18" borderId="6" xfId="0" applyFont="1" applyFill="1" applyBorder="1" applyAlignment="1">
      <alignment vertical="center" wrapText="1"/>
    </xf>
    <xf numFmtId="4" fontId="7" fillId="19" borderId="6" xfId="0" applyNumberFormat="1" applyFont="1" applyFill="1" applyBorder="1" applyAlignment="1">
      <alignment horizontal="right" vertical="center" wrapText="1"/>
    </xf>
    <xf numFmtId="0" fontId="7" fillId="23" borderId="6" xfId="0" applyFont="1" applyFill="1" applyBorder="1" applyAlignment="1">
      <alignment vertical="center" wrapText="1"/>
    </xf>
    <xf numFmtId="0" fontId="7" fillId="18" borderId="6" xfId="0" applyFont="1" applyFill="1" applyBorder="1" applyAlignment="1">
      <alignment horizontal="center" vertical="center" wrapText="1"/>
    </xf>
    <xf numFmtId="0" fontId="0" fillId="18" borderId="0" xfId="0" applyFont="1" applyFill="1" applyAlignment="1"/>
    <xf numFmtId="0" fontId="13" fillId="19" borderId="9"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21" borderId="9" xfId="0" applyFont="1" applyFill="1" applyBorder="1" applyAlignment="1">
      <alignment horizontal="center" vertical="center" wrapText="1"/>
    </xf>
    <xf numFmtId="0" fontId="2" fillId="22"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23" borderId="9"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43" fillId="19" borderId="8" xfId="0" applyFont="1" applyFill="1" applyBorder="1" applyAlignment="1">
      <alignment horizontal="center" vertical="center"/>
    </xf>
    <xf numFmtId="0" fontId="28" fillId="4" borderId="34" xfId="0" applyFont="1" applyFill="1" applyBorder="1" applyAlignment="1">
      <alignment horizontal="center" vertical="center"/>
    </xf>
    <xf numFmtId="0" fontId="28" fillId="4" borderId="5" xfId="0" applyFont="1" applyFill="1" applyBorder="1" applyAlignment="1">
      <alignment horizontal="center" vertical="center"/>
    </xf>
    <xf numFmtId="0" fontId="7" fillId="19" borderId="35" xfId="0" applyFont="1" applyFill="1" applyBorder="1" applyAlignment="1">
      <alignment horizontal="center" vertical="center" wrapText="1"/>
    </xf>
    <xf numFmtId="0" fontId="0" fillId="0" borderId="0" xfId="0" applyFont="1" applyAlignment="1">
      <alignment horizontal="center" vertical="center"/>
    </xf>
    <xf numFmtId="0" fontId="2" fillId="19" borderId="13" xfId="0" applyFont="1" applyFill="1" applyBorder="1" applyAlignment="1">
      <alignment horizontal="center" vertical="center" wrapText="1"/>
    </xf>
    <xf numFmtId="0" fontId="13" fillId="19" borderId="17" xfId="0" applyFont="1" applyFill="1" applyBorder="1" applyAlignment="1">
      <alignment horizontal="center" vertical="center" wrapText="1"/>
    </xf>
    <xf numFmtId="0" fontId="45" fillId="18" borderId="11" xfId="0" applyFont="1" applyFill="1" applyBorder="1" applyAlignment="1">
      <alignment horizontal="center" vertical="center" wrapText="1"/>
    </xf>
    <xf numFmtId="1" fontId="46" fillId="18" borderId="6" xfId="0" applyNumberFormat="1" applyFont="1" applyFill="1" applyBorder="1" applyAlignment="1">
      <alignment horizontal="center" vertical="center" wrapText="1"/>
    </xf>
    <xf numFmtId="0" fontId="47" fillId="19" borderId="6"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19" borderId="11" xfId="0" applyFont="1" applyFill="1" applyBorder="1" applyAlignment="1">
      <alignment horizontal="center" vertical="center" wrapText="1"/>
    </xf>
    <xf numFmtId="0" fontId="46" fillId="20" borderId="6" xfId="0" applyFont="1" applyFill="1" applyBorder="1" applyAlignment="1">
      <alignment horizontal="center" vertical="center" wrapText="1"/>
    </xf>
    <xf numFmtId="0" fontId="46" fillId="21" borderId="6" xfId="0" applyFont="1" applyFill="1" applyBorder="1" applyAlignment="1">
      <alignment horizontal="center" vertical="center" wrapText="1"/>
    </xf>
    <xf numFmtId="0" fontId="46" fillId="4" borderId="6" xfId="0" applyFont="1" applyFill="1" applyBorder="1" applyAlignment="1">
      <alignment horizontal="center" vertical="center" wrapText="1"/>
    </xf>
    <xf numFmtId="4" fontId="46" fillId="4" borderId="6" xfId="0" applyNumberFormat="1" applyFont="1" applyFill="1" applyBorder="1" applyAlignment="1">
      <alignment horizontal="center" vertical="center" wrapText="1"/>
    </xf>
    <xf numFmtId="4" fontId="46" fillId="19" borderId="6" xfId="0" applyNumberFormat="1" applyFont="1" applyFill="1" applyBorder="1" applyAlignment="1">
      <alignment horizontal="center" vertical="center" wrapText="1"/>
    </xf>
    <xf numFmtId="0" fontId="46" fillId="23" borderId="6" xfId="0" applyFont="1" applyFill="1" applyBorder="1" applyAlignment="1">
      <alignment horizontal="center" vertical="center" wrapText="1"/>
    </xf>
    <xf numFmtId="0" fontId="46" fillId="20" borderId="6" xfId="0" applyFont="1" applyFill="1" applyBorder="1" applyAlignment="1">
      <alignment vertical="center" wrapText="1"/>
    </xf>
    <xf numFmtId="0" fontId="46" fillId="18" borderId="6" xfId="0" applyFont="1" applyFill="1" applyBorder="1" applyAlignment="1">
      <alignment horizontal="center" vertical="center" wrapText="1"/>
    </xf>
    <xf numFmtId="0" fontId="46" fillId="18" borderId="6" xfId="0" applyFont="1" applyFill="1" applyBorder="1" applyAlignment="1">
      <alignment vertical="center" wrapText="1"/>
    </xf>
    <xf numFmtId="14" fontId="46" fillId="18" borderId="0" xfId="0" applyNumberFormat="1" applyFont="1" applyFill="1" applyAlignment="1">
      <alignment horizontal="center" vertical="center" wrapText="1"/>
    </xf>
    <xf numFmtId="0" fontId="50" fillId="0" borderId="0" xfId="0" applyFont="1" applyAlignment="1"/>
    <xf numFmtId="0" fontId="51" fillId="19" borderId="0" xfId="0" applyFont="1" applyFill="1" applyAlignment="1">
      <alignment horizontal="center" wrapText="1"/>
    </xf>
    <xf numFmtId="0" fontId="51" fillId="19" borderId="7" xfId="0" applyFont="1" applyFill="1" applyBorder="1" applyAlignment="1">
      <alignment horizontal="center" wrapText="1"/>
    </xf>
    <xf numFmtId="0" fontId="51" fillId="19" borderId="7" xfId="0" applyFont="1" applyFill="1" applyBorder="1" applyAlignment="1">
      <alignment horizontal="center" vertical="top" wrapText="1"/>
    </xf>
    <xf numFmtId="0" fontId="51" fillId="19" borderId="7" xfId="0" applyFont="1" applyFill="1" applyBorder="1" applyAlignment="1">
      <alignment horizontal="center" vertical="center" wrapText="1"/>
    </xf>
    <xf numFmtId="4" fontId="46" fillId="19" borderId="7" xfId="0" applyNumberFormat="1" applyFont="1" applyFill="1" applyBorder="1" applyAlignment="1">
      <alignment horizontal="center" vertical="center" wrapText="1"/>
    </xf>
    <xf numFmtId="0" fontId="50" fillId="19" borderId="0" xfId="0" applyFont="1" applyFill="1" applyAlignment="1">
      <alignment horizontal="center" vertical="center"/>
    </xf>
    <xf numFmtId="0" fontId="51" fillId="19" borderId="6" xfId="0" applyFont="1" applyFill="1" applyBorder="1" applyAlignment="1">
      <alignment horizontal="center" wrapText="1"/>
    </xf>
    <xf numFmtId="0" fontId="46" fillId="21" borderId="8" xfId="0" applyFont="1" applyFill="1" applyBorder="1" applyAlignment="1">
      <alignment horizontal="center" vertical="center" wrapText="1"/>
    </xf>
    <xf numFmtId="0" fontId="51" fillId="19" borderId="6" xfId="0" applyFont="1" applyFill="1" applyBorder="1" applyAlignment="1">
      <alignment horizontal="center" vertical="top" wrapText="1"/>
    </xf>
    <xf numFmtId="0" fontId="47" fillId="19" borderId="6" xfId="0" applyFont="1" applyFill="1" applyBorder="1" applyAlignment="1">
      <alignment vertical="center" wrapText="1"/>
    </xf>
    <xf numFmtId="0" fontId="51" fillId="19" borderId="7" xfId="0" applyFont="1" applyFill="1" applyBorder="1" applyAlignment="1">
      <alignment horizontal="left" wrapText="1"/>
    </xf>
    <xf numFmtId="0" fontId="51" fillId="19" borderId="7" xfId="0" applyFont="1" applyFill="1" applyBorder="1" applyAlignment="1">
      <alignment wrapText="1"/>
    </xf>
    <xf numFmtId="0" fontId="46" fillId="23" borderId="4" xfId="0" applyFont="1" applyFill="1" applyBorder="1" applyAlignment="1">
      <alignment horizontal="center" vertical="center" wrapText="1"/>
    </xf>
    <xf numFmtId="0" fontId="50" fillId="19" borderId="7" xfId="0" applyFont="1" applyFill="1" applyBorder="1" applyAlignment="1">
      <alignment horizontal="center" vertical="center"/>
    </xf>
    <xf numFmtId="4" fontId="46" fillId="19" borderId="12" xfId="0" applyNumberFormat="1" applyFont="1" applyFill="1" applyBorder="1" applyAlignment="1">
      <alignment horizontal="center" vertical="center" wrapText="1"/>
    </xf>
    <xf numFmtId="0" fontId="51" fillId="19" borderId="7" xfId="0" applyFont="1" applyFill="1" applyBorder="1" applyAlignment="1">
      <alignment vertical="center" wrapText="1"/>
    </xf>
    <xf numFmtId="0" fontId="46" fillId="24" borderId="6" xfId="0" applyFont="1" applyFill="1" applyBorder="1" applyAlignment="1">
      <alignment horizontal="center" vertical="center" wrapText="1"/>
    </xf>
    <xf numFmtId="0" fontId="51" fillId="19" borderId="7" xfId="0" applyFont="1" applyFill="1" applyBorder="1" applyAlignment="1">
      <alignment horizontal="left" vertical="center" wrapText="1"/>
    </xf>
    <xf numFmtId="4" fontId="46" fillId="25" borderId="6" xfId="0" applyNumberFormat="1" applyFont="1" applyFill="1" applyBorder="1" applyAlignment="1">
      <alignment horizontal="center" vertical="center" wrapText="1"/>
    </xf>
    <xf numFmtId="0" fontId="48" fillId="19" borderId="6" xfId="0" applyFont="1" applyFill="1" applyBorder="1" applyAlignment="1">
      <alignment horizontal="center" vertical="center"/>
    </xf>
    <xf numFmtId="0" fontId="50" fillId="19" borderId="0" xfId="0" quotePrefix="1" applyFont="1" applyFill="1" applyAlignment="1">
      <alignment horizontal="center" vertical="center"/>
    </xf>
    <xf numFmtId="0" fontId="52" fillId="20" borderId="8" xfId="0" applyFont="1" applyFill="1" applyBorder="1" applyAlignment="1">
      <alignment horizontal="center"/>
    </xf>
    <xf numFmtId="0" fontId="48" fillId="18" borderId="6" xfId="0" applyFont="1" applyFill="1" applyBorder="1" applyAlignment="1">
      <alignment horizontal="center"/>
    </xf>
    <xf numFmtId="0" fontId="46" fillId="19" borderId="7" xfId="0" applyFont="1" applyFill="1" applyBorder="1" applyAlignment="1">
      <alignment horizontal="center" vertical="center"/>
    </xf>
    <xf numFmtId="4" fontId="46" fillId="19" borderId="1" xfId="0" applyNumberFormat="1" applyFont="1" applyFill="1" applyBorder="1" applyAlignment="1">
      <alignment horizontal="center" vertical="center" wrapText="1"/>
    </xf>
    <xf numFmtId="0" fontId="50" fillId="19" borderId="7" xfId="0" applyFont="1" applyFill="1" applyBorder="1" applyAlignment="1">
      <alignment horizontal="center" vertical="center" wrapText="1"/>
    </xf>
    <xf numFmtId="14" fontId="46" fillId="25" borderId="5" xfId="0" applyNumberFormat="1" applyFont="1" applyFill="1" applyBorder="1" applyAlignment="1">
      <alignment horizontal="center" vertical="center" wrapText="1"/>
    </xf>
    <xf numFmtId="0" fontId="53" fillId="18" borderId="0" xfId="0" applyFont="1" applyFill="1" applyAlignment="1">
      <alignment vertical="center"/>
    </xf>
    <xf numFmtId="0" fontId="53" fillId="18" borderId="6" xfId="0" applyFont="1" applyFill="1" applyBorder="1" applyAlignment="1">
      <alignment vertical="center"/>
    </xf>
    <xf numFmtId="1" fontId="46" fillId="18" borderId="7" xfId="0" applyNumberFormat="1" applyFont="1" applyFill="1" applyBorder="1" applyAlignment="1">
      <alignment horizontal="center" wrapText="1"/>
    </xf>
    <xf numFmtId="0" fontId="47" fillId="19" borderId="24" xfId="0" applyFont="1" applyFill="1" applyBorder="1" applyAlignment="1">
      <alignment horizontal="center" wrapText="1"/>
    </xf>
    <xf numFmtId="0" fontId="50" fillId="19" borderId="24" xfId="0" applyFont="1" applyFill="1" applyBorder="1" applyAlignment="1">
      <alignment horizontal="center" vertical="center"/>
    </xf>
    <xf numFmtId="0" fontId="46" fillId="19" borderId="24" xfId="0" applyFont="1" applyFill="1" applyBorder="1" applyAlignment="1">
      <alignment horizontal="center" vertical="center" wrapText="1"/>
    </xf>
    <xf numFmtId="0" fontId="46" fillId="20" borderId="24" xfId="0" applyFont="1" applyFill="1" applyBorder="1" applyAlignment="1">
      <alignment horizontal="center" vertical="center" wrapText="1"/>
    </xf>
    <xf numFmtId="0" fontId="46" fillId="21" borderId="24" xfId="0" applyFont="1" applyFill="1" applyBorder="1" applyAlignment="1">
      <alignment horizontal="center" vertical="center" wrapText="1"/>
    </xf>
    <xf numFmtId="0" fontId="46" fillId="25" borderId="24" xfId="0" applyFont="1" applyFill="1" applyBorder="1" applyAlignment="1">
      <alignment horizontal="center" vertical="center" wrapText="1"/>
    </xf>
    <xf numFmtId="4" fontId="50" fillId="25" borderId="24" xfId="0" applyNumberFormat="1" applyFont="1" applyFill="1" applyBorder="1" applyAlignment="1">
      <alignment horizontal="center" vertical="center"/>
    </xf>
    <xf numFmtId="4" fontId="50" fillId="19" borderId="24" xfId="0" applyNumberFormat="1" applyFont="1" applyFill="1" applyBorder="1" applyAlignment="1">
      <alignment horizontal="center" vertical="center"/>
    </xf>
    <xf numFmtId="0" fontId="50" fillId="23" borderId="24" xfId="0" applyFont="1" applyFill="1" applyBorder="1" applyAlignment="1">
      <alignment horizontal="center" vertical="center"/>
    </xf>
    <xf numFmtId="4" fontId="46" fillId="25" borderId="24" xfId="0" applyNumberFormat="1" applyFont="1" applyFill="1" applyBorder="1" applyAlignment="1">
      <alignment horizontal="center" vertical="center" wrapText="1"/>
    </xf>
    <xf numFmtId="4" fontId="46" fillId="19" borderId="24" xfId="0" applyNumberFormat="1" applyFont="1" applyFill="1" applyBorder="1" applyAlignment="1">
      <alignment horizontal="center" vertical="center" wrapText="1"/>
    </xf>
    <xf numFmtId="0" fontId="50" fillId="20" borderId="24" xfId="0" applyFont="1" applyFill="1" applyBorder="1"/>
    <xf numFmtId="0" fontId="46" fillId="18" borderId="24" xfId="0" applyFont="1" applyFill="1" applyBorder="1" applyAlignment="1">
      <alignment horizontal="center" wrapText="1"/>
    </xf>
    <xf numFmtId="0" fontId="50" fillId="18" borderId="24" xfId="0" applyFont="1" applyFill="1" applyBorder="1"/>
    <xf numFmtId="14" fontId="50" fillId="18" borderId="23" xfId="0" applyNumberFormat="1" applyFont="1" applyFill="1" applyBorder="1"/>
    <xf numFmtId="0" fontId="47" fillId="19" borderId="9" xfId="0" applyFont="1" applyFill="1" applyBorder="1" applyAlignment="1">
      <alignment horizontal="left" vertical="center" wrapText="1"/>
    </xf>
    <xf numFmtId="0" fontId="47" fillId="19" borderId="4" xfId="0" applyFont="1" applyFill="1" applyBorder="1" applyAlignment="1">
      <alignment vertical="center" wrapText="1"/>
    </xf>
    <xf numFmtId="0" fontId="46" fillId="19" borderId="4" xfId="0" applyFont="1" applyFill="1" applyBorder="1" applyAlignment="1">
      <alignment horizontal="center" vertical="center" wrapText="1"/>
    </xf>
    <xf numFmtId="0" fontId="46" fillId="20" borderId="4" xfId="0" applyFont="1" applyFill="1" applyBorder="1" applyAlignment="1">
      <alignment horizontal="center" vertical="center" wrapText="1"/>
    </xf>
    <xf numFmtId="0" fontId="46" fillId="21" borderId="4" xfId="0" applyFont="1" applyFill="1" applyBorder="1" applyAlignment="1">
      <alignment horizontal="center" vertical="center" wrapText="1"/>
    </xf>
    <xf numFmtId="0" fontId="46" fillId="25" borderId="4" xfId="0" applyFont="1" applyFill="1" applyBorder="1" applyAlignment="1">
      <alignment horizontal="center" vertical="center" wrapText="1"/>
    </xf>
    <xf numFmtId="4" fontId="46" fillId="25" borderId="4" xfId="0" applyNumberFormat="1" applyFont="1" applyFill="1" applyBorder="1" applyAlignment="1">
      <alignment horizontal="center" vertical="center" wrapText="1"/>
    </xf>
    <xf numFmtId="4" fontId="46" fillId="19" borderId="4" xfId="0" applyNumberFormat="1" applyFont="1" applyFill="1" applyBorder="1" applyAlignment="1">
      <alignment horizontal="center" vertical="center" wrapText="1"/>
    </xf>
    <xf numFmtId="0" fontId="50" fillId="23" borderId="4" xfId="0" applyFont="1" applyFill="1" applyBorder="1" applyAlignment="1">
      <alignment horizontal="center" vertical="center"/>
    </xf>
    <xf numFmtId="0" fontId="50" fillId="20" borderId="4" xfId="0" applyFont="1" applyFill="1" applyBorder="1"/>
    <xf numFmtId="0" fontId="46" fillId="18" borderId="4" xfId="0" applyFont="1" applyFill="1" applyBorder="1" applyAlignment="1">
      <alignment horizontal="center" wrapText="1"/>
    </xf>
    <xf numFmtId="0" fontId="50" fillId="18" borderId="4" xfId="0" applyFont="1" applyFill="1" applyBorder="1"/>
    <xf numFmtId="14" fontId="50" fillId="18" borderId="4" xfId="0" applyNumberFormat="1" applyFont="1" applyFill="1" applyBorder="1"/>
    <xf numFmtId="1" fontId="46" fillId="18" borderId="7" xfId="0" applyNumberFormat="1" applyFont="1" applyFill="1" applyBorder="1" applyAlignment="1">
      <alignment horizontal="center" vertical="center" wrapText="1"/>
    </xf>
    <xf numFmtId="0" fontId="47" fillId="19" borderId="24" xfId="0" applyFont="1" applyFill="1" applyBorder="1" applyAlignment="1">
      <alignment vertical="center" wrapText="1"/>
    </xf>
    <xf numFmtId="4" fontId="46" fillId="19" borderId="23" xfId="0" applyNumberFormat="1" applyFont="1" applyFill="1" applyBorder="1" applyAlignment="1">
      <alignment horizontal="center" vertical="center" wrapText="1"/>
    </xf>
    <xf numFmtId="0" fontId="46" fillId="23" borderId="24" xfId="0" applyFont="1" applyFill="1" applyBorder="1" applyAlignment="1">
      <alignment horizontal="center" vertical="center"/>
    </xf>
    <xf numFmtId="14" fontId="50" fillId="18" borderId="24" xfId="0" applyNumberFormat="1" applyFont="1" applyFill="1" applyBorder="1"/>
    <xf numFmtId="0" fontId="53" fillId="18" borderId="2" xfId="0" applyFont="1" applyFill="1" applyBorder="1" applyAlignment="1">
      <alignment vertical="center"/>
    </xf>
    <xf numFmtId="0" fontId="47" fillId="19" borderId="6" xfId="0" applyFont="1" applyFill="1" applyBorder="1" applyAlignment="1">
      <alignment horizontal="left" vertical="center" wrapText="1"/>
    </xf>
    <xf numFmtId="4" fontId="46" fillId="19" borderId="6" xfId="0" applyNumberFormat="1" applyFont="1" applyFill="1" applyBorder="1" applyAlignment="1">
      <alignment horizontal="center" vertical="center"/>
    </xf>
    <xf numFmtId="4" fontId="46" fillId="23" borderId="6" xfId="0" applyNumberFormat="1" applyFont="1" applyFill="1" applyBorder="1" applyAlignment="1">
      <alignment horizontal="center" vertical="center"/>
    </xf>
    <xf numFmtId="4" fontId="53" fillId="20" borderId="6" xfId="0" applyNumberFormat="1" applyFont="1" applyFill="1" applyBorder="1" applyAlignment="1">
      <alignment horizontal="center" vertical="center"/>
    </xf>
    <xf numFmtId="0" fontId="46" fillId="18" borderId="0" xfId="0" applyFont="1" applyFill="1" applyAlignment="1">
      <alignment horizontal="center" vertical="center"/>
    </xf>
    <xf numFmtId="0" fontId="46" fillId="19" borderId="6" xfId="0" applyFont="1" applyFill="1" applyBorder="1" applyAlignment="1">
      <alignment horizontal="center" vertical="center"/>
    </xf>
    <xf numFmtId="4" fontId="46" fillId="19" borderId="7" xfId="0" applyNumberFormat="1" applyFont="1" applyFill="1" applyBorder="1" applyAlignment="1">
      <alignment horizontal="center" vertical="center"/>
    </xf>
    <xf numFmtId="1" fontId="46" fillId="18" borderId="6" xfId="0" applyNumberFormat="1" applyFont="1" applyFill="1" applyBorder="1" applyAlignment="1">
      <alignment horizontal="center" wrapText="1"/>
    </xf>
    <xf numFmtId="0" fontId="47" fillId="19" borderId="4" xfId="0" applyFont="1" applyFill="1" applyBorder="1" applyAlignment="1">
      <alignment horizontal="center" wrapText="1"/>
    </xf>
    <xf numFmtId="0" fontId="50" fillId="19" borderId="4" xfId="0" applyFont="1" applyFill="1" applyBorder="1" applyAlignment="1">
      <alignment horizontal="center" vertical="center"/>
    </xf>
    <xf numFmtId="4" fontId="46" fillId="19" borderId="4" xfId="0" applyNumberFormat="1" applyFont="1" applyFill="1" applyBorder="1" applyAlignment="1">
      <alignment horizontal="center" vertical="center"/>
    </xf>
    <xf numFmtId="4" fontId="46" fillId="23" borderId="4" xfId="0" applyNumberFormat="1" applyFont="1" applyFill="1" applyBorder="1" applyAlignment="1">
      <alignment horizontal="center" vertical="center"/>
    </xf>
    <xf numFmtId="4" fontId="50" fillId="20" borderId="4" xfId="0" applyNumberFormat="1" applyFont="1" applyFill="1" applyBorder="1"/>
    <xf numFmtId="4" fontId="46" fillId="19" borderId="24" xfId="0" applyNumberFormat="1" applyFont="1" applyFill="1" applyBorder="1" applyAlignment="1">
      <alignment horizontal="center" vertical="center"/>
    </xf>
    <xf numFmtId="4" fontId="46" fillId="23" borderId="24" xfId="0" applyNumberFormat="1" applyFont="1" applyFill="1" applyBorder="1" applyAlignment="1">
      <alignment horizontal="center" vertical="center"/>
    </xf>
    <xf numFmtId="4" fontId="50" fillId="20" borderId="24" xfId="0" applyNumberFormat="1" applyFont="1" applyFill="1" applyBorder="1"/>
    <xf numFmtId="4" fontId="57" fillId="25" borderId="4" xfId="0" applyNumberFormat="1" applyFont="1" applyFill="1" applyBorder="1" applyAlignment="1">
      <alignment horizontal="center" vertical="center"/>
    </xf>
    <xf numFmtId="4" fontId="57" fillId="19" borderId="24" xfId="0" applyNumberFormat="1" applyFont="1" applyFill="1" applyBorder="1" applyAlignment="1">
      <alignment horizontal="center" vertical="center"/>
    </xf>
    <xf numFmtId="4" fontId="53" fillId="19" borderId="6" xfId="0" applyNumberFormat="1" applyFont="1" applyFill="1" applyBorder="1" applyAlignment="1">
      <alignment horizontal="center" vertical="center"/>
    </xf>
    <xf numFmtId="4" fontId="53" fillId="23" borderId="6" xfId="0" applyNumberFormat="1" applyFont="1" applyFill="1" applyBorder="1" applyAlignment="1">
      <alignment horizontal="center" vertical="center"/>
    </xf>
    <xf numFmtId="4" fontId="47" fillId="19" borderId="6" xfId="0" applyNumberFormat="1" applyFont="1" applyFill="1" applyBorder="1" applyAlignment="1">
      <alignment horizontal="center" vertical="center"/>
    </xf>
    <xf numFmtId="4" fontId="55" fillId="19" borderId="24" xfId="0" applyNumberFormat="1" applyFont="1" applyFill="1" applyBorder="1" applyAlignment="1">
      <alignment horizontal="center" vertical="center"/>
    </xf>
    <xf numFmtId="4" fontId="50" fillId="23" borderId="24" xfId="0" applyNumberFormat="1" applyFont="1" applyFill="1" applyBorder="1" applyAlignment="1">
      <alignment horizontal="center" vertical="center"/>
    </xf>
    <xf numFmtId="0" fontId="47" fillId="19" borderId="6" xfId="0" applyFont="1" applyFill="1" applyBorder="1" applyAlignment="1">
      <alignment wrapText="1"/>
    </xf>
    <xf numFmtId="0" fontId="46" fillId="25" borderId="6" xfId="0" applyFont="1" applyFill="1" applyBorder="1" applyAlignment="1">
      <alignment horizontal="center" vertical="center" wrapText="1"/>
    </xf>
    <xf numFmtId="4" fontId="55" fillId="19" borderId="6" xfId="0" applyNumberFormat="1" applyFont="1" applyFill="1" applyBorder="1" applyAlignment="1">
      <alignment horizontal="center" vertical="center"/>
    </xf>
    <xf numFmtId="4" fontId="50" fillId="23" borderId="6" xfId="0" applyNumberFormat="1" applyFont="1" applyFill="1" applyBorder="1" applyAlignment="1">
      <alignment horizontal="center" vertical="center"/>
    </xf>
    <xf numFmtId="4" fontId="50" fillId="20" borderId="6" xfId="0" applyNumberFormat="1" applyFont="1" applyFill="1" applyBorder="1" applyAlignment="1"/>
    <xf numFmtId="0" fontId="46" fillId="18" borderId="6" xfId="0" applyFont="1" applyFill="1" applyBorder="1" applyAlignment="1">
      <alignment horizontal="center" wrapText="1"/>
    </xf>
    <xf numFmtId="0" fontId="50" fillId="18" borderId="6" xfId="0" applyFont="1" applyFill="1" applyBorder="1" applyAlignment="1"/>
    <xf numFmtId="0" fontId="50" fillId="18" borderId="2" xfId="0" applyFont="1" applyFill="1" applyBorder="1" applyAlignment="1"/>
    <xf numFmtId="0" fontId="50" fillId="19" borderId="6" xfId="0" applyFont="1" applyFill="1" applyBorder="1" applyAlignment="1">
      <alignment horizontal="center" vertical="center"/>
    </xf>
    <xf numFmtId="0" fontId="46" fillId="4" borderId="6" xfId="0" applyFont="1" applyFill="1" applyBorder="1" applyAlignment="1">
      <alignment vertical="center" wrapText="1"/>
    </xf>
    <xf numFmtId="14" fontId="46" fillId="4" borderId="5" xfId="0" applyNumberFormat="1" applyFont="1" applyFill="1" applyBorder="1" applyAlignment="1">
      <alignment horizontal="center" vertical="center" wrapText="1"/>
    </xf>
    <xf numFmtId="0" fontId="58" fillId="19" borderId="7" xfId="0" applyFont="1" applyFill="1" applyBorder="1" applyAlignment="1">
      <alignment horizontal="center" wrapText="1"/>
    </xf>
    <xf numFmtId="0" fontId="51" fillId="19" borderId="6" xfId="0" applyFont="1" applyFill="1" applyBorder="1" applyAlignment="1">
      <alignment wrapText="1"/>
    </xf>
    <xf numFmtId="4" fontId="46" fillId="4" borderId="1" xfId="0" applyNumberFormat="1" applyFont="1" applyFill="1" applyBorder="1" applyAlignment="1">
      <alignment horizontal="center" vertical="center" wrapText="1"/>
    </xf>
    <xf numFmtId="0" fontId="46" fillId="20" borderId="5" xfId="0" applyFont="1" applyFill="1" applyBorder="1"/>
    <xf numFmtId="0" fontId="51" fillId="19" borderId="6" xfId="0" applyFont="1" applyFill="1" applyBorder="1" applyAlignment="1">
      <alignment horizontal="center" vertical="center" wrapText="1"/>
    </xf>
    <xf numFmtId="1" fontId="46" fillId="26" borderId="6" xfId="0" applyNumberFormat="1" applyFont="1" applyFill="1" applyBorder="1" applyAlignment="1">
      <alignment horizontal="center" vertical="center" wrapText="1"/>
    </xf>
    <xf numFmtId="0" fontId="46" fillId="26" borderId="6" xfId="0" applyFont="1" applyFill="1" applyBorder="1" applyAlignment="1">
      <alignment horizontal="center" vertical="center" wrapText="1"/>
    </xf>
    <xf numFmtId="0" fontId="46" fillId="26" borderId="6" xfId="0" applyFont="1" applyFill="1" applyBorder="1" applyAlignment="1">
      <alignment vertical="center" wrapText="1"/>
    </xf>
    <xf numFmtId="14" fontId="46" fillId="26" borderId="5" xfId="0" applyNumberFormat="1" applyFont="1" applyFill="1" applyBorder="1" applyAlignment="1">
      <alignment horizontal="center" vertical="center" wrapText="1"/>
    </xf>
    <xf numFmtId="0" fontId="47" fillId="19" borderId="6" xfId="0" applyFont="1" applyFill="1" applyBorder="1" applyAlignment="1">
      <alignment horizontal="center" wrapText="1"/>
    </xf>
    <xf numFmtId="164" fontId="46" fillId="20" borderId="6" xfId="0" applyNumberFormat="1" applyFont="1" applyFill="1" applyBorder="1" applyAlignment="1">
      <alignment horizontal="center" vertical="center" wrapText="1"/>
    </xf>
    <xf numFmtId="0" fontId="47" fillId="19" borderId="6" xfId="0" applyFont="1" applyFill="1" applyBorder="1" applyAlignment="1">
      <alignment horizontal="left" wrapText="1"/>
    </xf>
    <xf numFmtId="0" fontId="51" fillId="19" borderId="6" xfId="0" applyFont="1" applyFill="1" applyBorder="1" applyAlignment="1">
      <alignment horizontal="left" wrapText="1"/>
    </xf>
    <xf numFmtId="0" fontId="51" fillId="19" borderId="7" xfId="0" applyFont="1" applyFill="1" applyBorder="1" applyAlignment="1">
      <alignment horizontal="left" vertical="center"/>
    </xf>
    <xf numFmtId="0" fontId="50" fillId="18" borderId="0" xfId="0" applyFont="1" applyFill="1" applyAlignment="1">
      <alignment horizontal="center" vertical="center"/>
    </xf>
    <xf numFmtId="0" fontId="50" fillId="18" borderId="6" xfId="0" applyFont="1" applyFill="1" applyBorder="1"/>
    <xf numFmtId="0" fontId="50" fillId="18" borderId="0" xfId="0" applyFont="1" applyFill="1" applyAlignment="1"/>
    <xf numFmtId="2" fontId="46" fillId="4" borderId="6" xfId="0" applyNumberFormat="1" applyFont="1" applyFill="1" applyBorder="1" applyAlignment="1">
      <alignment horizontal="center" vertical="center" wrapText="1"/>
    </xf>
    <xf numFmtId="2" fontId="46" fillId="19" borderId="6" xfId="0" applyNumberFormat="1" applyFont="1" applyFill="1" applyBorder="1" applyAlignment="1">
      <alignment horizontal="center" vertical="center" wrapText="1"/>
    </xf>
    <xf numFmtId="0" fontId="50" fillId="19" borderId="6" xfId="0" applyFont="1" applyFill="1" applyBorder="1" applyAlignment="1">
      <alignment horizontal="center" vertical="center" wrapText="1"/>
    </xf>
    <xf numFmtId="1" fontId="51" fillId="25" borderId="0" xfId="0" applyNumberFormat="1" applyFont="1" applyFill="1" applyAlignment="1">
      <alignment horizontal="center" vertical="center" wrapText="1"/>
    </xf>
    <xf numFmtId="0" fontId="59" fillId="19" borderId="6" xfId="0" applyFont="1" applyFill="1" applyBorder="1" applyAlignment="1">
      <alignment vertical="center" wrapText="1"/>
    </xf>
    <xf numFmtId="1" fontId="49" fillId="18" borderId="6" xfId="0" applyNumberFormat="1" applyFont="1" applyFill="1" applyBorder="1" applyAlignment="1">
      <alignment horizontal="center" vertical="center" wrapText="1"/>
    </xf>
    <xf numFmtId="0" fontId="46" fillId="18" borderId="0" xfId="0" applyFont="1" applyFill="1" applyAlignment="1">
      <alignment horizontal="center" vertical="center" wrapText="1"/>
    </xf>
    <xf numFmtId="4" fontId="46" fillId="18" borderId="0" xfId="0" applyNumberFormat="1" applyFont="1" applyFill="1" applyAlignment="1">
      <alignment horizontal="center" vertical="center" wrapText="1"/>
    </xf>
    <xf numFmtId="2" fontId="46" fillId="23" borderId="6" xfId="0" applyNumberFormat="1" applyFont="1" applyFill="1" applyBorder="1" applyAlignment="1">
      <alignment horizontal="center" vertical="center" wrapText="1"/>
    </xf>
    <xf numFmtId="2" fontId="46" fillId="20" borderId="6" xfId="0" applyNumberFormat="1" applyFont="1" applyFill="1" applyBorder="1" applyAlignment="1">
      <alignment vertical="center" wrapText="1"/>
    </xf>
    <xf numFmtId="0" fontId="52" fillId="19" borderId="0" xfId="0" applyFont="1" applyFill="1" applyAlignment="1">
      <alignment horizontal="left" wrapText="1"/>
    </xf>
    <xf numFmtId="4" fontId="46" fillId="18" borderId="6" xfId="0" applyNumberFormat="1" applyFont="1" applyFill="1" applyBorder="1" applyAlignment="1">
      <alignment horizontal="center" vertical="center" wrapText="1"/>
    </xf>
    <xf numFmtId="0" fontId="46" fillId="19" borderId="4" xfId="0" applyFont="1" applyFill="1" applyBorder="1" applyAlignment="1">
      <alignment wrapText="1"/>
    </xf>
    <xf numFmtId="0" fontId="46" fillId="19" borderId="24" xfId="0" applyFont="1" applyFill="1" applyBorder="1" applyAlignment="1">
      <alignment wrapText="1"/>
    </xf>
    <xf numFmtId="0" fontId="46" fillId="19" borderId="6" xfId="0" applyFont="1" applyFill="1" applyBorder="1" applyAlignment="1">
      <alignment vertical="center" wrapText="1"/>
    </xf>
    <xf numFmtId="3" fontId="46" fillId="19" borderId="6" xfId="0" applyNumberFormat="1" applyFont="1" applyFill="1" applyBorder="1" applyAlignment="1">
      <alignment horizontal="center" vertical="center" wrapText="1"/>
    </xf>
    <xf numFmtId="0" fontId="46" fillId="19" borderId="6" xfId="0" applyFont="1" applyFill="1" applyBorder="1" applyAlignment="1">
      <alignment horizontal="left" vertical="center" wrapText="1"/>
    </xf>
    <xf numFmtId="0" fontId="46" fillId="19" borderId="7" xfId="0" applyFont="1" applyFill="1" applyBorder="1" applyAlignment="1">
      <alignment vertical="center" wrapText="1"/>
    </xf>
    <xf numFmtId="4" fontId="50" fillId="18" borderId="6" xfId="0" applyNumberFormat="1" applyFont="1" applyFill="1" applyBorder="1" applyAlignment="1">
      <alignment horizontal="center" vertical="center"/>
    </xf>
    <xf numFmtId="4" fontId="52" fillId="18" borderId="6" xfId="0" applyNumberFormat="1" applyFont="1" applyFill="1" applyBorder="1" applyAlignment="1">
      <alignment horizontal="center" vertical="center"/>
    </xf>
    <xf numFmtId="0" fontId="50" fillId="19" borderId="7" xfId="0" applyFont="1" applyFill="1" applyBorder="1" applyAlignment="1">
      <alignment vertical="center" wrapText="1"/>
    </xf>
    <xf numFmtId="4" fontId="46" fillId="23" borderId="6" xfId="0" applyNumberFormat="1" applyFont="1" applyFill="1" applyBorder="1" applyAlignment="1">
      <alignment horizontal="center" vertical="center" wrapText="1"/>
    </xf>
    <xf numFmtId="0" fontId="53" fillId="19" borderId="9" xfId="0" applyFont="1" applyFill="1" applyBorder="1" applyAlignment="1">
      <alignment horizontal="right" vertical="center"/>
    </xf>
    <xf numFmtId="0" fontId="53" fillId="19" borderId="9" xfId="0" applyFont="1" applyFill="1" applyBorder="1" applyAlignment="1">
      <alignment horizontal="center" vertical="center"/>
    </xf>
    <xf numFmtId="0" fontId="53" fillId="19" borderId="33" xfId="0" applyFont="1" applyFill="1" applyBorder="1" applyAlignment="1">
      <alignment horizontal="center" vertical="center"/>
    </xf>
    <xf numFmtId="4" fontId="53" fillId="18" borderId="2" xfId="0" applyNumberFormat="1" applyFont="1" applyFill="1" applyBorder="1" applyAlignment="1">
      <alignment horizontal="center" vertical="center"/>
    </xf>
    <xf numFmtId="4" fontId="53" fillId="18" borderId="35" xfId="0" applyNumberFormat="1" applyFont="1" applyFill="1" applyBorder="1" applyAlignment="1">
      <alignment horizontal="center" vertical="center"/>
    </xf>
    <xf numFmtId="0" fontId="53" fillId="18" borderId="35" xfId="0" applyFont="1" applyFill="1" applyBorder="1" applyAlignment="1">
      <alignment horizontal="center" vertical="center"/>
    </xf>
    <xf numFmtId="0" fontId="53" fillId="18" borderId="35" xfId="0" applyFont="1" applyFill="1" applyBorder="1" applyAlignment="1">
      <alignment vertical="center"/>
    </xf>
    <xf numFmtId="0" fontId="53" fillId="19" borderId="17" xfId="0" applyFont="1" applyFill="1" applyBorder="1" applyAlignment="1">
      <alignment horizontal="center" vertical="center"/>
    </xf>
    <xf numFmtId="0" fontId="50" fillId="18" borderId="18" xfId="0" applyFont="1" applyFill="1" applyBorder="1"/>
    <xf numFmtId="0" fontId="54" fillId="19" borderId="9" xfId="0" applyFont="1" applyFill="1" applyBorder="1" applyAlignment="1">
      <alignment horizontal="center" vertical="center"/>
    </xf>
    <xf numFmtId="0" fontId="54" fillId="19" borderId="17" xfId="0" applyFont="1" applyFill="1" applyBorder="1" applyAlignment="1">
      <alignment horizontal="center" vertical="center"/>
    </xf>
    <xf numFmtId="0" fontId="54" fillId="18" borderId="35" xfId="0" applyFont="1" applyFill="1" applyBorder="1" applyAlignment="1">
      <alignment vertical="center"/>
    </xf>
    <xf numFmtId="1" fontId="46" fillId="0" borderId="6" xfId="0" applyNumberFormat="1" applyFont="1" applyBorder="1" applyAlignment="1">
      <alignment horizontal="center" vertical="center" wrapText="1"/>
    </xf>
    <xf numFmtId="14" fontId="46" fillId="0" borderId="0" xfId="0" applyNumberFormat="1" applyFont="1" applyAlignment="1">
      <alignment horizontal="center" vertical="center" wrapText="1"/>
    </xf>
    <xf numFmtId="1" fontId="46" fillId="0" borderId="13" xfId="0" applyNumberFormat="1" applyFont="1" applyBorder="1" applyAlignment="1">
      <alignment horizontal="center" vertical="center" wrapText="1"/>
    </xf>
    <xf numFmtId="0" fontId="46" fillId="19" borderId="13" xfId="0" applyFont="1" applyFill="1" applyBorder="1" applyAlignment="1">
      <alignment horizontal="center" vertical="center" wrapText="1"/>
    </xf>
    <xf numFmtId="0" fontId="46" fillId="19" borderId="26"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1" borderId="13" xfId="0" applyFont="1" applyFill="1" applyBorder="1" applyAlignment="1">
      <alignment horizontal="center" vertical="center" wrapText="1"/>
    </xf>
    <xf numFmtId="0" fontId="46" fillId="4" borderId="13" xfId="0" applyFont="1" applyFill="1" applyBorder="1" applyAlignment="1">
      <alignment horizontal="center" vertical="center" wrapText="1"/>
    </xf>
    <xf numFmtId="4" fontId="46" fillId="4" borderId="13" xfId="0" applyNumberFormat="1" applyFont="1" applyFill="1" applyBorder="1" applyAlignment="1">
      <alignment horizontal="center" vertical="center" wrapText="1"/>
    </xf>
    <xf numFmtId="4" fontId="46" fillId="19" borderId="13" xfId="0" applyNumberFormat="1" applyFont="1" applyFill="1" applyBorder="1" applyAlignment="1">
      <alignment horizontal="center" vertical="center" wrapText="1"/>
    </xf>
    <xf numFmtId="0" fontId="46" fillId="23" borderId="13" xfId="0" applyFont="1" applyFill="1" applyBorder="1" applyAlignment="1">
      <alignment horizontal="center" vertical="center" wrapText="1"/>
    </xf>
    <xf numFmtId="0" fontId="46" fillId="20" borderId="13" xfId="0" applyFont="1" applyFill="1" applyBorder="1" applyAlignment="1">
      <alignment vertical="center" wrapText="1"/>
    </xf>
    <xf numFmtId="0" fontId="46" fillId="18" borderId="13" xfId="0" applyFont="1" applyFill="1" applyBorder="1" applyAlignment="1">
      <alignment horizontal="center" vertical="center" wrapText="1"/>
    </xf>
    <xf numFmtId="0" fontId="46" fillId="18" borderId="13" xfId="0" applyFont="1" applyFill="1" applyBorder="1" applyAlignment="1">
      <alignment vertical="center" wrapText="1"/>
    </xf>
    <xf numFmtId="14" fontId="46" fillId="0" borderId="34" xfId="0" applyNumberFormat="1" applyFont="1" applyBorder="1" applyAlignment="1">
      <alignment horizontal="center" vertical="center" wrapText="1"/>
    </xf>
    <xf numFmtId="0" fontId="46" fillId="4" borderId="10" xfId="0" applyFont="1" applyFill="1" applyBorder="1" applyAlignment="1">
      <alignment horizontal="center" vertical="center" wrapText="1"/>
    </xf>
    <xf numFmtId="4" fontId="46" fillId="4" borderId="22" xfId="0" applyNumberFormat="1" applyFont="1" applyFill="1" applyBorder="1" applyAlignment="1">
      <alignment horizontal="center" vertical="center" wrapText="1"/>
    </xf>
    <xf numFmtId="0" fontId="53" fillId="0" borderId="0" xfId="0" applyFont="1" applyAlignment="1">
      <alignment vertical="center"/>
    </xf>
    <xf numFmtId="0" fontId="47" fillId="19" borderId="13" xfId="0" applyFont="1" applyFill="1" applyBorder="1" applyAlignment="1">
      <alignment vertical="center" wrapText="1"/>
    </xf>
    <xf numFmtId="0" fontId="46" fillId="0" borderId="0" xfId="0" applyFont="1" applyAlignment="1">
      <alignment horizontal="center" vertical="center" wrapText="1"/>
    </xf>
    <xf numFmtId="4" fontId="46" fillId="20" borderId="6" xfId="0" applyNumberFormat="1" applyFont="1" applyFill="1" applyBorder="1" applyAlignment="1">
      <alignment vertical="center" wrapText="1"/>
    </xf>
    <xf numFmtId="0" fontId="47" fillId="19" borderId="27" xfId="0" applyFont="1" applyFill="1" applyBorder="1" applyAlignment="1">
      <alignment vertical="center" wrapText="1"/>
    </xf>
    <xf numFmtId="0" fontId="46" fillId="19" borderId="35" xfId="0" applyFont="1" applyFill="1" applyBorder="1" applyAlignment="1">
      <alignment horizontal="center" vertical="center" wrapText="1"/>
    </xf>
    <xf numFmtId="0" fontId="46" fillId="19" borderId="39" xfId="0" applyFont="1" applyFill="1" applyBorder="1" applyAlignment="1">
      <alignment horizontal="center" vertical="center" wrapText="1"/>
    </xf>
    <xf numFmtId="0" fontId="46" fillId="20" borderId="36" xfId="0" applyFont="1" applyFill="1" applyBorder="1" applyAlignment="1">
      <alignment horizontal="center" vertical="center" wrapText="1"/>
    </xf>
    <xf numFmtId="0" fontId="47" fillId="19" borderId="10" xfId="0" applyFont="1" applyFill="1" applyBorder="1" applyAlignment="1">
      <alignment vertical="center" wrapText="1"/>
    </xf>
    <xf numFmtId="164" fontId="50" fillId="20" borderId="24" xfId="0" applyNumberFormat="1" applyFont="1" applyFill="1" applyBorder="1" applyAlignment="1">
      <alignment horizontal="center" vertical="center"/>
    </xf>
    <xf numFmtId="164" fontId="50" fillId="20" borderId="24" xfId="0" applyNumberFormat="1" applyFont="1" applyFill="1" applyBorder="1" applyAlignment="1">
      <alignment horizontal="center" vertical="center" wrapText="1"/>
    </xf>
    <xf numFmtId="170" fontId="50" fillId="21" borderId="24" xfId="0" applyNumberFormat="1" applyFont="1" applyFill="1" applyBorder="1" applyAlignment="1">
      <alignment horizontal="center" vertical="center" wrapText="1"/>
    </xf>
    <xf numFmtId="0" fontId="50" fillId="25" borderId="24" xfId="0" applyFont="1" applyFill="1" applyBorder="1" applyAlignment="1">
      <alignment horizontal="center" vertical="center"/>
    </xf>
    <xf numFmtId="164" fontId="50" fillId="25" borderId="24" xfId="0" applyNumberFormat="1" applyFont="1" applyFill="1" applyBorder="1" applyAlignment="1">
      <alignment horizontal="center" wrapText="1"/>
    </xf>
    <xf numFmtId="0" fontId="50" fillId="0" borderId="24" xfId="0" applyFont="1" applyBorder="1"/>
    <xf numFmtId="0" fontId="50" fillId="19" borderId="24" xfId="0" applyFont="1" applyFill="1" applyBorder="1" applyAlignment="1">
      <alignment horizontal="center" vertical="center" wrapText="1"/>
    </xf>
    <xf numFmtId="170" fontId="50" fillId="21" borderId="24" xfId="0" applyNumberFormat="1" applyFont="1" applyFill="1" applyBorder="1" applyAlignment="1">
      <alignment horizontal="center" vertical="center"/>
    </xf>
    <xf numFmtId="164" fontId="50" fillId="25" borderId="24" xfId="0" applyNumberFormat="1" applyFont="1" applyFill="1" applyBorder="1" applyAlignment="1">
      <alignment horizontal="center" vertical="center"/>
    </xf>
    <xf numFmtId="170" fontId="50" fillId="21" borderId="6" xfId="0" applyNumberFormat="1" applyFont="1" applyFill="1" applyBorder="1" applyAlignment="1">
      <alignment horizontal="center" vertical="center" wrapText="1"/>
    </xf>
    <xf numFmtId="170" fontId="50" fillId="21" borderId="13" xfId="0" applyNumberFormat="1" applyFont="1" applyFill="1" applyBorder="1" applyAlignment="1">
      <alignment horizontal="center" vertical="center" wrapText="1"/>
    </xf>
    <xf numFmtId="0" fontId="46" fillId="19" borderId="10" xfId="0" applyFont="1" applyFill="1" applyBorder="1" applyAlignment="1">
      <alignment horizontal="center" vertical="center" wrapText="1"/>
    </xf>
    <xf numFmtId="0" fontId="46" fillId="20" borderId="8" xfId="0" applyFont="1" applyFill="1" applyBorder="1" applyAlignment="1">
      <alignment horizontal="center" vertical="center" wrapText="1"/>
    </xf>
    <xf numFmtId="0" fontId="50" fillId="19" borderId="27" xfId="0" applyFont="1" applyFill="1" applyBorder="1" applyAlignment="1">
      <alignment horizontal="center" vertical="center"/>
    </xf>
    <xf numFmtId="0" fontId="46" fillId="20" borderId="26" xfId="0" applyFont="1" applyFill="1" applyBorder="1" applyAlignment="1">
      <alignment horizontal="center" vertical="center" wrapText="1"/>
    </xf>
    <xf numFmtId="0" fontId="46" fillId="20" borderId="35" xfId="0" applyFont="1" applyFill="1" applyBorder="1" applyAlignment="1">
      <alignment horizontal="center" vertical="center" wrapText="1"/>
    </xf>
    <xf numFmtId="0" fontId="46" fillId="19" borderId="27" xfId="0" applyFont="1" applyFill="1" applyBorder="1" applyAlignment="1">
      <alignment horizontal="center" vertical="center" wrapText="1"/>
    </xf>
    <xf numFmtId="0" fontId="46" fillId="20" borderId="11" xfId="0" applyFont="1" applyFill="1" applyBorder="1" applyAlignment="1">
      <alignment horizontal="center" vertical="center" wrapText="1"/>
    </xf>
    <xf numFmtId="0" fontId="46" fillId="19" borderId="18" xfId="0" applyFont="1" applyFill="1" applyBorder="1" applyAlignment="1">
      <alignment horizontal="center" vertical="center" wrapText="1"/>
    </xf>
    <xf numFmtId="0" fontId="47" fillId="19" borderId="13" xfId="0" applyFont="1" applyFill="1" applyBorder="1" applyAlignment="1">
      <alignment horizontal="left" wrapText="1"/>
    </xf>
    <xf numFmtId="164" fontId="50" fillId="25" borderId="24" xfId="0" applyNumberFormat="1" applyFont="1" applyFill="1" applyBorder="1" applyAlignment="1">
      <alignment horizontal="center" vertical="center" wrapText="1"/>
    </xf>
    <xf numFmtId="170" fontId="50" fillId="25" borderId="24" xfId="0" applyNumberFormat="1" applyFont="1" applyFill="1" applyBorder="1" applyAlignment="1">
      <alignment horizontal="center" vertical="center" wrapText="1"/>
    </xf>
    <xf numFmtId="164" fontId="50" fillId="18" borderId="24" xfId="0" applyNumberFormat="1" applyFont="1" applyFill="1" applyBorder="1" applyAlignment="1">
      <alignment horizontal="center" vertical="center"/>
    </xf>
    <xf numFmtId="1" fontId="46" fillId="0" borderId="10" xfId="0" applyNumberFormat="1" applyFont="1" applyBorder="1" applyAlignment="1">
      <alignment horizontal="center" vertical="center" wrapText="1"/>
    </xf>
    <xf numFmtId="1" fontId="46" fillId="0" borderId="27" xfId="0" applyNumberFormat="1" applyFont="1" applyBorder="1" applyAlignment="1">
      <alignment horizontal="center" vertical="center" wrapText="1"/>
    </xf>
    <xf numFmtId="0" fontId="46" fillId="19" borderId="8" xfId="0" applyFont="1" applyFill="1" applyBorder="1" applyAlignment="1">
      <alignment horizontal="center" vertical="center" wrapText="1"/>
    </xf>
    <xf numFmtId="0" fontId="47" fillId="19" borderId="13" xfId="0" applyFont="1" applyFill="1" applyBorder="1" applyAlignment="1">
      <alignment horizontal="left" vertical="center" wrapText="1"/>
    </xf>
    <xf numFmtId="0" fontId="51" fillId="19" borderId="11" xfId="0" applyFont="1" applyFill="1" applyBorder="1" applyAlignment="1">
      <alignment horizontal="left" wrapText="1"/>
    </xf>
    <xf numFmtId="0" fontId="51" fillId="19" borderId="35" xfId="0" applyFont="1" applyFill="1" applyBorder="1" applyAlignment="1">
      <alignment horizontal="left" vertical="top" wrapText="1"/>
    </xf>
    <xf numFmtId="0" fontId="61" fillId="19" borderId="35" xfId="0" applyFont="1" applyFill="1" applyBorder="1" applyAlignment="1">
      <alignment horizontal="left" vertical="top" wrapText="1"/>
    </xf>
    <xf numFmtId="164" fontId="50" fillId="20" borderId="13" xfId="0" applyNumberFormat="1" applyFont="1" applyFill="1" applyBorder="1" applyAlignment="1">
      <alignment horizontal="center" vertical="center" wrapText="1"/>
    </xf>
    <xf numFmtId="164" fontId="50" fillId="18" borderId="23" xfId="0" applyNumberFormat="1" applyFont="1" applyFill="1" applyBorder="1" applyAlignment="1">
      <alignment horizontal="center" vertical="center"/>
    </xf>
    <xf numFmtId="167" fontId="50" fillId="18" borderId="13" xfId="0" applyNumberFormat="1" applyFont="1" applyFill="1" applyBorder="1" applyAlignment="1">
      <alignment horizontal="center" vertical="center" wrapText="1"/>
    </xf>
    <xf numFmtId="166" fontId="50" fillId="18" borderId="13" xfId="0" applyNumberFormat="1" applyFont="1" applyFill="1" applyBorder="1" applyAlignment="1">
      <alignment horizontal="center" vertical="center" wrapText="1"/>
    </xf>
    <xf numFmtId="0" fontId="28" fillId="0" borderId="18" xfId="0" applyFont="1" applyBorder="1" applyAlignment="1">
      <alignment horizontal="right" vertical="center"/>
    </xf>
    <xf numFmtId="0" fontId="26" fillId="19" borderId="40" xfId="0" applyFont="1" applyFill="1" applyBorder="1" applyAlignment="1">
      <alignment horizontal="right" vertical="center"/>
    </xf>
    <xf numFmtId="0" fontId="28" fillId="19" borderId="40" xfId="0" applyFont="1" applyFill="1" applyBorder="1" applyAlignment="1">
      <alignment horizontal="center" vertical="center"/>
    </xf>
    <xf numFmtId="0" fontId="28" fillId="4" borderId="40" xfId="0" applyFont="1" applyFill="1" applyBorder="1" applyAlignment="1">
      <alignment horizontal="center" vertical="center"/>
    </xf>
    <xf numFmtId="0" fontId="28" fillId="20" borderId="40" xfId="0" applyFont="1" applyFill="1" applyBorder="1" applyAlignment="1">
      <alignment vertical="center"/>
    </xf>
    <xf numFmtId="0" fontId="28" fillId="18" borderId="40" xfId="0" applyFont="1" applyFill="1" applyBorder="1" applyAlignment="1">
      <alignment vertical="center"/>
    </xf>
    <xf numFmtId="0" fontId="28" fillId="18" borderId="40" xfId="0" applyFont="1" applyFill="1" applyBorder="1" applyAlignment="1">
      <alignment vertical="center" wrapText="1"/>
    </xf>
    <xf numFmtId="0" fontId="28" fillId="18" borderId="41" xfId="0" applyFont="1" applyFill="1" applyBorder="1" applyAlignment="1">
      <alignment vertical="center"/>
    </xf>
    <xf numFmtId="0" fontId="62" fillId="18" borderId="35" xfId="0" applyFont="1" applyFill="1" applyBorder="1" applyAlignment="1">
      <alignment horizontal="center" vertical="center" wrapText="1"/>
    </xf>
    <xf numFmtId="0" fontId="1" fillId="18" borderId="35" xfId="0" applyFont="1" applyFill="1" applyBorder="1" applyAlignment="1">
      <alignment vertical="center" wrapText="1"/>
    </xf>
    <xf numFmtId="4" fontId="63" fillId="18" borderId="35" xfId="0" applyNumberFormat="1" applyFont="1" applyFill="1" applyBorder="1" applyAlignment="1">
      <alignment horizontal="right" vertical="center" wrapText="1"/>
    </xf>
    <xf numFmtId="0" fontId="62" fillId="18" borderId="35" xfId="0" applyFont="1" applyFill="1" applyBorder="1" applyAlignment="1">
      <alignment wrapText="1"/>
    </xf>
    <xf numFmtId="0" fontId="46" fillId="19" borderId="17" xfId="0" applyFont="1" applyFill="1" applyBorder="1" applyAlignment="1">
      <alignment horizontal="center" vertical="center" wrapText="1"/>
    </xf>
    <xf numFmtId="164" fontId="50" fillId="20" borderId="36" xfId="0" applyNumberFormat="1" applyFont="1" applyFill="1" applyBorder="1" applyAlignment="1">
      <alignment horizontal="center" vertical="center" wrapText="1"/>
    </xf>
    <xf numFmtId="0" fontId="46" fillId="18" borderId="35" xfId="0" applyFont="1" applyFill="1" applyBorder="1" applyAlignment="1">
      <alignment horizontal="center" vertical="center" wrapText="1"/>
    </xf>
    <xf numFmtId="0" fontId="50" fillId="19" borderId="35" xfId="0" applyFont="1" applyFill="1" applyBorder="1" applyAlignment="1">
      <alignment horizontal="center" vertical="center" wrapText="1"/>
    </xf>
    <xf numFmtId="0" fontId="46" fillId="18" borderId="35" xfId="0" applyFont="1" applyFill="1" applyBorder="1" applyAlignment="1">
      <alignment vertical="center" wrapText="1"/>
    </xf>
    <xf numFmtId="14" fontId="46" fillId="18" borderId="35" xfId="0" applyNumberFormat="1" applyFont="1" applyFill="1" applyBorder="1" applyAlignment="1">
      <alignment horizontal="center" vertical="center" wrapText="1"/>
    </xf>
    <xf numFmtId="0" fontId="46" fillId="18" borderId="35" xfId="0" applyFont="1" applyFill="1" applyBorder="1" applyAlignment="1">
      <alignment horizontal="right" vertical="center" wrapText="1"/>
    </xf>
    <xf numFmtId="4" fontId="46" fillId="18" borderId="35" xfId="0" applyNumberFormat="1" applyFont="1" applyFill="1" applyBorder="1" applyAlignment="1">
      <alignment horizontal="right" vertical="center" wrapText="1"/>
    </xf>
    <xf numFmtId="0" fontId="46" fillId="18" borderId="0" xfId="0" applyFont="1" applyFill="1" applyAlignment="1"/>
    <xf numFmtId="0" fontId="46" fillId="18" borderId="35" xfId="0" quotePrefix="1" applyFont="1" applyFill="1" applyBorder="1" applyAlignment="1">
      <alignment horizontal="right" vertical="center" wrapText="1"/>
    </xf>
    <xf numFmtId="0" fontId="46" fillId="28" borderId="0" xfId="0" applyFont="1" applyFill="1" applyAlignment="1"/>
    <xf numFmtId="1" fontId="7" fillId="18" borderId="10" xfId="0" applyNumberFormat="1" applyFont="1" applyFill="1" applyBorder="1" applyAlignment="1">
      <alignment horizontal="center" vertical="center" wrapText="1"/>
    </xf>
    <xf numFmtId="0" fontId="7" fillId="19" borderId="35" xfId="0" applyFont="1" applyFill="1" applyBorder="1" applyAlignment="1">
      <alignment vertical="center" wrapText="1"/>
    </xf>
    <xf numFmtId="0" fontId="46" fillId="18" borderId="27" xfId="0" applyFont="1" applyFill="1" applyBorder="1" applyAlignment="1">
      <alignment horizontal="center" vertical="center" wrapText="1"/>
    </xf>
    <xf numFmtId="0" fontId="0" fillId="18" borderId="35" xfId="0" applyFont="1" applyFill="1" applyBorder="1" applyAlignment="1"/>
    <xf numFmtId="175" fontId="7" fillId="19" borderId="35" xfId="0" applyNumberFormat="1" applyFont="1" applyFill="1" applyBorder="1" applyAlignment="1">
      <alignment horizontal="center" vertical="center" wrapText="1"/>
    </xf>
    <xf numFmtId="175" fontId="7" fillId="22" borderId="35" xfId="0" applyNumberFormat="1" applyFont="1" applyFill="1" applyBorder="1" applyAlignment="1">
      <alignment horizontal="center" vertical="center" wrapText="1"/>
    </xf>
    <xf numFmtId="175" fontId="17" fillId="22" borderId="35" xfId="0" applyNumberFormat="1" applyFont="1" applyFill="1" applyBorder="1" applyAlignment="1">
      <alignment horizontal="center" vertical="center" wrapText="1"/>
    </xf>
    <xf numFmtId="175" fontId="40" fillId="22" borderId="35" xfId="0" applyNumberFormat="1" applyFont="1" applyFill="1" applyBorder="1" applyAlignment="1">
      <alignment horizontal="center" vertical="center" wrapText="1"/>
    </xf>
    <xf numFmtId="0" fontId="43" fillId="28" borderId="32" xfId="0" applyFont="1" applyFill="1" applyBorder="1" applyAlignment="1">
      <alignment vertical="center"/>
    </xf>
    <xf numFmtId="0" fontId="43" fillId="2" borderId="34" xfId="0" applyFont="1" applyFill="1" applyBorder="1" applyAlignment="1">
      <alignment vertical="center" wrapText="1"/>
    </xf>
    <xf numFmtId="0" fontId="43" fillId="2" borderId="34" xfId="0" applyFont="1" applyFill="1" applyBorder="1" applyAlignment="1">
      <alignment horizontal="center" vertical="center" wrapText="1"/>
    </xf>
    <xf numFmtId="0" fontId="43" fillId="29" borderId="34" xfId="0" applyFont="1" applyFill="1" applyBorder="1" applyAlignment="1">
      <alignment horizontal="center" vertical="center" wrapText="1"/>
    </xf>
    <xf numFmtId="0" fontId="43" fillId="30" borderId="34" xfId="0" applyFont="1" applyFill="1" applyBorder="1" applyAlignment="1">
      <alignment horizontal="center" vertical="center" wrapText="1"/>
    </xf>
    <xf numFmtId="0" fontId="43" fillId="31" borderId="34" xfId="0" applyFont="1" applyFill="1" applyBorder="1" applyAlignment="1">
      <alignment horizontal="center" vertical="center" wrapText="1"/>
    </xf>
    <xf numFmtId="0" fontId="43" fillId="27" borderId="34" xfId="0" applyFont="1" applyFill="1" applyBorder="1" applyAlignment="1">
      <alignment horizontal="center" vertical="center" wrapText="1"/>
    </xf>
    <xf numFmtId="0" fontId="43" fillId="32" borderId="34" xfId="0" applyFont="1" applyFill="1" applyBorder="1" applyAlignment="1">
      <alignment horizontal="center" vertical="center" wrapText="1"/>
    </xf>
    <xf numFmtId="0" fontId="43" fillId="29" borderId="34" xfId="0" applyFont="1" applyFill="1" applyBorder="1" applyAlignment="1">
      <alignment vertical="center" wrapText="1"/>
    </xf>
    <xf numFmtId="0" fontId="43" fillId="28" borderId="34" xfId="0" applyFont="1" applyFill="1" applyBorder="1" applyAlignment="1">
      <alignment vertical="center" wrapText="1"/>
    </xf>
    <xf numFmtId="4" fontId="46" fillId="25" borderId="24" xfId="0" applyNumberFormat="1" applyFont="1" applyFill="1" applyBorder="1" applyAlignment="1">
      <alignment horizontal="center" vertical="center"/>
    </xf>
    <xf numFmtId="0" fontId="50" fillId="19" borderId="24" xfId="0" applyFont="1" applyFill="1" applyBorder="1" applyAlignment="1">
      <alignment horizontal="left" vertical="center" wrapText="1"/>
    </xf>
    <xf numFmtId="0" fontId="50" fillId="18" borderId="6" xfId="0"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5" borderId="24" xfId="0" applyFont="1" applyFill="1" applyBorder="1" applyAlignment="1">
      <alignment horizontal="center" wrapText="1"/>
    </xf>
    <xf numFmtId="0" fontId="50" fillId="19" borderId="23" xfId="0" applyFont="1" applyFill="1" applyBorder="1" applyAlignment="1">
      <alignment horizontal="center" vertical="center" wrapText="1"/>
    </xf>
    <xf numFmtId="0" fontId="50" fillId="19" borderId="26" xfId="0" applyFont="1" applyFill="1" applyBorder="1" applyAlignment="1">
      <alignment horizontal="center" vertical="center" wrapText="1"/>
    </xf>
    <xf numFmtId="164" fontId="55" fillId="25" borderId="24" xfId="0" applyNumberFormat="1" applyFont="1" applyFill="1" applyBorder="1" applyAlignment="1">
      <alignment horizontal="center" wrapText="1"/>
    </xf>
    <xf numFmtId="0" fontId="50" fillId="19" borderId="33" xfId="0" applyFont="1" applyFill="1" applyBorder="1" applyAlignment="1">
      <alignment horizontal="left" vertical="center" wrapText="1"/>
    </xf>
    <xf numFmtId="0" fontId="50" fillId="19" borderId="34" xfId="0" applyFont="1" applyFill="1" applyBorder="1" applyAlignment="1">
      <alignment horizontal="left" wrapText="1"/>
    </xf>
    <xf numFmtId="0" fontId="50" fillId="4" borderId="6" xfId="0" applyFont="1" applyFill="1" applyBorder="1" applyAlignment="1">
      <alignment horizontal="center" vertical="center" wrapText="1"/>
    </xf>
    <xf numFmtId="0" fontId="50" fillId="20" borderId="6" xfId="0" applyFont="1" applyFill="1" applyBorder="1" applyAlignment="1">
      <alignment vertical="center" wrapText="1"/>
    </xf>
    <xf numFmtId="0" fontId="50" fillId="18" borderId="6" xfId="0" applyFont="1" applyFill="1" applyBorder="1" applyAlignment="1">
      <alignment vertical="center" wrapText="1"/>
    </xf>
    <xf numFmtId="0" fontId="50" fillId="0" borderId="6" xfId="0" applyFont="1" applyBorder="1" applyAlignment="1">
      <alignment horizontal="center" vertical="center" wrapText="1"/>
    </xf>
    <xf numFmtId="0" fontId="52" fillId="19" borderId="27" xfId="0" applyFont="1" applyFill="1" applyBorder="1" applyAlignment="1">
      <alignment horizontal="left" vertical="center" wrapText="1"/>
    </xf>
    <xf numFmtId="166" fontId="50" fillId="20" borderId="13" xfId="0" quotePrefix="1" applyNumberFormat="1" applyFont="1" applyFill="1" applyBorder="1" applyAlignment="1">
      <alignment horizontal="center" vertical="center" wrapText="1"/>
    </xf>
    <xf numFmtId="0" fontId="50" fillId="4" borderId="13" xfId="0" applyFont="1" applyFill="1" applyBorder="1" applyAlignment="1">
      <alignment horizontal="center" vertical="center" wrapText="1"/>
    </xf>
    <xf numFmtId="0" fontId="50" fillId="20" borderId="13" xfId="0" applyFont="1" applyFill="1" applyBorder="1" applyAlignment="1">
      <alignment vertical="center" wrapText="1"/>
    </xf>
    <xf numFmtId="0" fontId="50" fillId="18" borderId="13" xfId="0" applyFont="1" applyFill="1" applyBorder="1" applyAlignment="1">
      <alignment horizontal="center" vertical="center" wrapText="1"/>
    </xf>
    <xf numFmtId="0" fontId="50" fillId="18" borderId="13" xfId="0" applyFont="1" applyFill="1" applyBorder="1" applyAlignment="1">
      <alignment vertical="center" wrapText="1"/>
    </xf>
    <xf numFmtId="0" fontId="50" fillId="0" borderId="13" xfId="0" applyFont="1" applyBorder="1" applyAlignment="1">
      <alignment horizontal="center" vertical="center" wrapText="1"/>
    </xf>
    <xf numFmtId="175" fontId="46" fillId="19" borderId="6" xfId="0" applyNumberFormat="1" applyFont="1" applyFill="1" applyBorder="1" applyAlignment="1">
      <alignment horizontal="center" vertical="center" wrapText="1"/>
    </xf>
    <xf numFmtId="175" fontId="46" fillId="22" borderId="6" xfId="0" applyNumberFormat="1" applyFont="1" applyFill="1" applyBorder="1" applyAlignment="1">
      <alignment horizontal="center" vertical="center" wrapText="1"/>
    </xf>
    <xf numFmtId="175" fontId="46" fillId="22" borderId="6" xfId="0" quotePrefix="1" applyNumberFormat="1" applyFont="1" applyFill="1" applyBorder="1" applyAlignment="1">
      <alignment horizontal="center" vertical="center" wrapText="1"/>
    </xf>
    <xf numFmtId="175" fontId="46" fillId="19" borderId="8" xfId="0" applyNumberFormat="1" applyFont="1" applyFill="1" applyBorder="1" applyAlignment="1">
      <alignment horizontal="center" vertical="center" wrapText="1"/>
    </xf>
    <xf numFmtId="175" fontId="46" fillId="19" borderId="24" xfId="0" applyNumberFormat="1" applyFont="1" applyFill="1" applyBorder="1" applyAlignment="1">
      <alignment horizontal="center" vertical="center" wrapText="1"/>
    </xf>
    <xf numFmtId="175" fontId="46" fillId="22" borderId="24" xfId="0" applyNumberFormat="1" applyFont="1" applyFill="1" applyBorder="1" applyAlignment="1">
      <alignment horizontal="center" vertical="center" wrapText="1"/>
    </xf>
    <xf numFmtId="175" fontId="50" fillId="22" borderId="24" xfId="0" applyNumberFormat="1" applyFont="1" applyFill="1" applyBorder="1" applyAlignment="1">
      <alignment horizontal="center" vertical="center"/>
    </xf>
    <xf numFmtId="175" fontId="46" fillId="19" borderId="4" xfId="0" applyNumberFormat="1" applyFont="1" applyFill="1" applyBorder="1" applyAlignment="1">
      <alignment horizontal="center" vertical="center" wrapText="1"/>
    </xf>
    <xf numFmtId="175" fontId="50" fillId="22" borderId="4" xfId="0" applyNumberFormat="1" applyFont="1" applyFill="1" applyBorder="1" applyAlignment="1">
      <alignment horizontal="center" vertical="center"/>
    </xf>
    <xf numFmtId="175" fontId="46" fillId="22" borderId="4" xfId="0" applyNumberFormat="1" applyFont="1" applyFill="1" applyBorder="1" applyAlignment="1">
      <alignment horizontal="center" vertical="center"/>
    </xf>
    <xf numFmtId="175" fontId="46" fillId="22" borderId="4" xfId="0" applyNumberFormat="1" applyFont="1" applyFill="1" applyBorder="1" applyAlignment="1">
      <alignment horizontal="center" vertical="center" wrapText="1"/>
    </xf>
    <xf numFmtId="175" fontId="57" fillId="22" borderId="24" xfId="0" applyNumberFormat="1" applyFont="1" applyFill="1" applyBorder="1" applyAlignment="1">
      <alignment horizontal="center" vertical="center"/>
    </xf>
    <xf numFmtId="175" fontId="47" fillId="22" borderId="6" xfId="0" applyNumberFormat="1" applyFont="1" applyFill="1" applyBorder="1" applyAlignment="1">
      <alignment horizontal="center" vertical="center" wrapText="1"/>
    </xf>
    <xf numFmtId="175" fontId="50" fillId="22" borderId="6" xfId="0" applyNumberFormat="1" applyFont="1" applyFill="1" applyBorder="1" applyAlignment="1">
      <alignment horizontal="center" vertical="center" wrapText="1"/>
    </xf>
    <xf numFmtId="175" fontId="46" fillId="22" borderId="0" xfId="0" applyNumberFormat="1" applyFont="1" applyFill="1" applyAlignment="1">
      <alignment horizontal="center" vertical="center" wrapText="1"/>
    </xf>
    <xf numFmtId="175" fontId="46" fillId="19" borderId="6" xfId="0" quotePrefix="1" applyNumberFormat="1" applyFont="1" applyFill="1" applyBorder="1" applyAlignment="1">
      <alignment horizontal="center" vertical="center" wrapText="1"/>
    </xf>
    <xf numFmtId="175" fontId="46" fillId="22" borderId="24" xfId="0" applyNumberFormat="1" applyFont="1" applyFill="1" applyBorder="1" applyAlignment="1">
      <alignment horizontal="center" vertical="center"/>
    </xf>
    <xf numFmtId="175" fontId="57" fillId="19" borderId="6" xfId="0" applyNumberFormat="1" applyFont="1" applyFill="1" applyBorder="1" applyAlignment="1">
      <alignment horizontal="center" vertical="center" wrapText="1"/>
    </xf>
    <xf numFmtId="175" fontId="50" fillId="19" borderId="24" xfId="0" applyNumberFormat="1" applyFont="1" applyFill="1" applyBorder="1" applyAlignment="1">
      <alignment horizontal="center" vertical="center" wrapText="1"/>
    </xf>
    <xf numFmtId="175" fontId="50" fillId="19" borderId="13" xfId="0" applyNumberFormat="1" applyFont="1" applyFill="1" applyBorder="1" applyAlignment="1">
      <alignment horizontal="center" vertical="center" wrapText="1"/>
    </xf>
    <xf numFmtId="175" fontId="46" fillId="19" borderId="24" xfId="0" applyNumberFormat="1" applyFont="1" applyFill="1" applyBorder="1" applyAlignment="1">
      <alignment horizontal="center" vertical="center"/>
    </xf>
    <xf numFmtId="175" fontId="46" fillId="19" borderId="13" xfId="0" applyNumberFormat="1" applyFont="1" applyFill="1" applyBorder="1" applyAlignment="1">
      <alignment horizontal="center" vertical="center" wrapText="1"/>
    </xf>
    <xf numFmtId="175" fontId="46" fillId="22" borderId="13" xfId="0" applyNumberFormat="1" applyFont="1" applyFill="1" applyBorder="1" applyAlignment="1">
      <alignment horizontal="center" vertical="center" wrapText="1"/>
    </xf>
    <xf numFmtId="1" fontId="46" fillId="0" borderId="11" xfId="0" applyNumberFormat="1" applyFont="1" applyBorder="1" applyAlignment="1">
      <alignment horizontal="center" vertical="center" wrapText="1"/>
    </xf>
    <xf numFmtId="1" fontId="46" fillId="0" borderId="7" xfId="0" applyNumberFormat="1" applyFont="1" applyBorder="1" applyAlignment="1">
      <alignment horizontal="center" vertical="center" wrapText="1"/>
    </xf>
    <xf numFmtId="175" fontId="46" fillId="19" borderId="4" xfId="0" applyNumberFormat="1" applyFont="1" applyFill="1" applyBorder="1" applyAlignment="1">
      <alignment horizontal="center" vertical="center"/>
    </xf>
    <xf numFmtId="175" fontId="7" fillId="22" borderId="8" xfId="0" applyNumberFormat="1" applyFont="1" applyFill="1" applyBorder="1" applyAlignment="1">
      <alignment horizontal="center" vertical="center" wrapText="1"/>
    </xf>
    <xf numFmtId="175" fontId="7" fillId="4" borderId="6" xfId="0" applyNumberFormat="1" applyFont="1" applyFill="1" applyBorder="1" applyAlignment="1">
      <alignment horizontal="center" vertical="center" wrapText="1"/>
    </xf>
    <xf numFmtId="175" fontId="46" fillId="19" borderId="35" xfId="0" applyNumberFormat="1" applyFont="1" applyFill="1" applyBorder="1" applyAlignment="1">
      <alignment horizontal="center" vertical="center" wrapText="1"/>
    </xf>
    <xf numFmtId="175" fontId="46" fillId="19" borderId="36" xfId="0" applyNumberFormat="1" applyFont="1" applyFill="1" applyBorder="1" applyAlignment="1">
      <alignment horizontal="center" vertical="center" wrapText="1"/>
    </xf>
    <xf numFmtId="175" fontId="46" fillId="19" borderId="11" xfId="0" applyNumberFormat="1"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8" borderId="35" xfId="0" applyFont="1" applyFill="1" applyBorder="1" applyAlignment="1">
      <alignment vertical="top" wrapText="1"/>
    </xf>
    <xf numFmtId="175" fontId="46" fillId="18" borderId="35" xfId="0" applyNumberFormat="1" applyFont="1" applyFill="1" applyBorder="1" applyAlignment="1">
      <alignment horizontal="center" vertical="center" wrapText="1"/>
    </xf>
    <xf numFmtId="175" fontId="46" fillId="18" borderId="35" xfId="0" applyNumberFormat="1" applyFont="1" applyFill="1" applyBorder="1" applyAlignment="1">
      <alignment vertical="center" wrapText="1"/>
    </xf>
    <xf numFmtId="175" fontId="46" fillId="18" borderId="39" xfId="0" applyNumberFormat="1" applyFont="1" applyFill="1" applyBorder="1" applyAlignment="1">
      <alignment vertical="center" wrapText="1"/>
    </xf>
    <xf numFmtId="4" fontId="46" fillId="18" borderId="35" xfId="0" applyNumberFormat="1" applyFont="1" applyFill="1" applyBorder="1" applyAlignment="1">
      <alignment horizontal="center" vertical="center" wrapText="1"/>
    </xf>
    <xf numFmtId="0" fontId="46" fillId="18" borderId="35" xfId="0" quotePrefix="1" applyFont="1" applyFill="1" applyBorder="1" applyAlignment="1">
      <alignment horizontal="center" vertical="center" wrapText="1"/>
    </xf>
    <xf numFmtId="0" fontId="46" fillId="18" borderId="40" xfId="0" applyFont="1" applyFill="1" applyBorder="1" applyAlignment="1">
      <alignment vertical="top" wrapText="1"/>
    </xf>
    <xf numFmtId="0" fontId="46" fillId="18" borderId="40" xfId="0" applyFont="1" applyFill="1" applyBorder="1" applyAlignment="1">
      <alignment horizontal="center" vertical="center" wrapText="1"/>
    </xf>
    <xf numFmtId="0" fontId="46" fillId="19" borderId="40" xfId="0" applyFont="1" applyFill="1" applyBorder="1" applyAlignment="1">
      <alignment horizontal="center" vertical="center" wrapText="1"/>
    </xf>
    <xf numFmtId="175" fontId="46" fillId="18" borderId="40" xfId="0" applyNumberFormat="1" applyFont="1" applyFill="1" applyBorder="1" applyAlignment="1">
      <alignment horizontal="center" vertical="center" wrapText="1"/>
    </xf>
    <xf numFmtId="175" fontId="46" fillId="18" borderId="40" xfId="0" applyNumberFormat="1" applyFont="1" applyFill="1" applyBorder="1" applyAlignment="1">
      <alignment vertical="center" wrapText="1"/>
    </xf>
    <xf numFmtId="1" fontId="46" fillId="18" borderId="38" xfId="0" applyNumberFormat="1" applyFont="1" applyFill="1" applyBorder="1" applyAlignment="1">
      <alignment horizontal="center" vertical="center" wrapText="1"/>
    </xf>
    <xf numFmtId="1" fontId="46" fillId="18" borderId="35" xfId="0" applyNumberFormat="1" applyFont="1" applyFill="1" applyBorder="1" applyAlignment="1">
      <alignment horizontal="center" vertical="center" wrapText="1"/>
    </xf>
    <xf numFmtId="14" fontId="46" fillId="18" borderId="35" xfId="0" applyNumberFormat="1" applyFont="1" applyFill="1" applyBorder="1" applyAlignment="1">
      <alignment vertical="center" wrapText="1"/>
    </xf>
    <xf numFmtId="14" fontId="46" fillId="18" borderId="35" xfId="0" quotePrefix="1" applyNumberFormat="1" applyFont="1" applyFill="1" applyBorder="1" applyAlignment="1">
      <alignment vertical="center" wrapText="1"/>
    </xf>
    <xf numFmtId="0" fontId="46" fillId="18" borderId="37" xfId="0" applyFont="1" applyFill="1" applyBorder="1" applyAlignment="1">
      <alignment horizontal="center" vertical="center" wrapText="1"/>
    </xf>
    <xf numFmtId="0" fontId="46" fillId="18" borderId="37" xfId="0" applyFont="1" applyFill="1" applyBorder="1" applyAlignment="1">
      <alignment vertical="center" wrapText="1"/>
    </xf>
    <xf numFmtId="1" fontId="46" fillId="18" borderId="37" xfId="0" applyNumberFormat="1" applyFont="1" applyFill="1" applyBorder="1" applyAlignment="1">
      <alignment horizontal="center" vertical="center" wrapText="1"/>
    </xf>
    <xf numFmtId="0" fontId="46" fillId="18" borderId="37" xfId="0" applyFont="1" applyFill="1" applyBorder="1" applyAlignment="1">
      <alignment vertical="top" wrapText="1"/>
    </xf>
    <xf numFmtId="0" fontId="46" fillId="19" borderId="37" xfId="0" applyFont="1" applyFill="1" applyBorder="1" applyAlignment="1">
      <alignment horizontal="center" vertical="center" wrapText="1"/>
    </xf>
    <xf numFmtId="175" fontId="46" fillId="18" borderId="37" xfId="0" applyNumberFormat="1" applyFont="1" applyFill="1" applyBorder="1" applyAlignment="1">
      <alignment horizontal="center" vertical="center" wrapText="1"/>
    </xf>
    <xf numFmtId="175" fontId="46" fillId="18" borderId="37" xfId="0" applyNumberFormat="1" applyFont="1" applyFill="1" applyBorder="1" applyAlignment="1">
      <alignment vertical="center" wrapText="1"/>
    </xf>
    <xf numFmtId="4" fontId="46" fillId="18" borderId="37" xfId="0" applyNumberFormat="1" applyFont="1" applyFill="1" applyBorder="1" applyAlignment="1">
      <alignment horizontal="right" vertical="center" wrapText="1"/>
    </xf>
    <xf numFmtId="4" fontId="46" fillId="18" borderId="37" xfId="0" applyNumberFormat="1" applyFont="1" applyFill="1" applyBorder="1" applyAlignment="1">
      <alignment horizontal="center" vertical="center" wrapText="1"/>
    </xf>
    <xf numFmtId="0" fontId="46" fillId="18" borderId="34" xfId="0" applyFont="1" applyFill="1" applyBorder="1" applyAlignment="1"/>
    <xf numFmtId="0" fontId="46" fillId="18" borderId="35" xfId="0" applyFont="1" applyFill="1" applyBorder="1" applyAlignment="1"/>
    <xf numFmtId="175" fontId="62" fillId="18" borderId="35" xfId="0" applyNumberFormat="1" applyFont="1" applyFill="1" applyBorder="1" applyAlignment="1">
      <alignment horizontal="center" vertical="center" wrapText="1"/>
    </xf>
    <xf numFmtId="175" fontId="46" fillId="18" borderId="35" xfId="0" quotePrefix="1" applyNumberFormat="1" applyFont="1" applyFill="1" applyBorder="1" applyAlignment="1">
      <alignment horizontal="center" vertical="center" wrapText="1"/>
    </xf>
    <xf numFmtId="175" fontId="1" fillId="18" borderId="35" xfId="0" applyNumberFormat="1" applyFont="1" applyFill="1" applyBorder="1" applyAlignment="1">
      <alignment vertical="center" wrapText="1"/>
    </xf>
    <xf numFmtId="0" fontId="2" fillId="18" borderId="1" xfId="0" applyFont="1" applyFill="1" applyBorder="1" applyAlignment="1">
      <alignment horizontal="center" vertical="center" wrapText="1"/>
    </xf>
    <xf numFmtId="0" fontId="4" fillId="18" borderId="7" xfId="0" applyFont="1" applyFill="1" applyBorder="1"/>
    <xf numFmtId="0" fontId="2" fillId="19" borderId="1" xfId="0" applyFont="1" applyFill="1" applyBorder="1" applyAlignment="1">
      <alignment horizontal="center" vertical="center" wrapText="1"/>
    </xf>
    <xf numFmtId="0" fontId="4" fillId="18" borderId="7" xfId="0" applyFont="1" applyFill="1" applyBorder="1" applyAlignment="1">
      <alignment horizontal="center" vertical="center"/>
    </xf>
    <xf numFmtId="0" fontId="2" fillId="20" borderId="2" xfId="0" applyFont="1" applyFill="1" applyBorder="1" applyAlignment="1">
      <alignment horizontal="center" vertical="center" wrapText="1"/>
    </xf>
    <xf numFmtId="0" fontId="4" fillId="18" borderId="3" xfId="0" applyFont="1" applyFill="1" applyBorder="1" applyAlignment="1">
      <alignment horizontal="center" vertical="center"/>
    </xf>
    <xf numFmtId="0" fontId="4" fillId="18" borderId="4"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18" borderId="2" xfId="0" applyFont="1" applyFill="1" applyBorder="1" applyAlignment="1">
      <alignment vertical="center" wrapText="1"/>
    </xf>
    <xf numFmtId="0" fontId="4" fillId="18" borderId="3" xfId="0" applyFont="1" applyFill="1" applyBorder="1"/>
    <xf numFmtId="0" fontId="4" fillId="18" borderId="4" xfId="0" applyFont="1" applyFill="1" applyBorder="1"/>
    <xf numFmtId="4" fontId="46" fillId="4" borderId="1" xfId="0" applyNumberFormat="1" applyFont="1" applyFill="1" applyBorder="1" applyAlignment="1">
      <alignment horizontal="center" vertical="center" wrapText="1"/>
    </xf>
    <xf numFmtId="0" fontId="56" fillId="18" borderId="7" xfId="0" applyFont="1" applyFill="1" applyBorder="1" applyAlignment="1">
      <alignment horizontal="center" vertical="center"/>
    </xf>
    <xf numFmtId="4" fontId="46" fillId="19" borderId="1" xfId="0" applyNumberFormat="1" applyFont="1" applyFill="1" applyBorder="1" applyAlignment="1">
      <alignment horizontal="center" vertical="center" wrapText="1"/>
    </xf>
    <xf numFmtId="4" fontId="46" fillId="19" borderId="12"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6" fillId="18" borderId="12" xfId="0" applyFont="1" applyFill="1" applyBorder="1" applyAlignment="1">
      <alignment horizontal="center" vertical="center"/>
    </xf>
    <xf numFmtId="0" fontId="43" fillId="19" borderId="18" xfId="0" applyFont="1" applyFill="1" applyBorder="1" applyAlignment="1">
      <alignment horizontal="center" vertical="center"/>
    </xf>
    <xf numFmtId="0" fontId="43" fillId="19" borderId="17" xfId="0" applyFont="1" applyFill="1" applyBorder="1" applyAlignment="1">
      <alignment horizontal="center" vertical="center"/>
    </xf>
    <xf numFmtId="0" fontId="56" fillId="18" borderId="26" xfId="0" applyFont="1" applyFill="1" applyBorder="1" applyAlignment="1">
      <alignment horizontal="center" vertical="center"/>
    </xf>
    <xf numFmtId="4" fontId="7" fillId="4" borderId="1" xfId="0" applyNumberFormat="1" applyFont="1" applyFill="1" applyBorder="1" applyAlignment="1">
      <alignment horizontal="right" vertical="center" wrapText="1"/>
    </xf>
    <xf numFmtId="0" fontId="4" fillId="18" borderId="12" xfId="0" applyFont="1" applyFill="1" applyBorder="1"/>
    <xf numFmtId="4" fontId="7" fillId="19" borderId="1" xfId="0" applyNumberFormat="1" applyFont="1" applyFill="1" applyBorder="1" applyAlignment="1">
      <alignment horizontal="right" vertical="center" wrapText="1"/>
    </xf>
    <xf numFmtId="0" fontId="53" fillId="18" borderId="35" xfId="0" applyFont="1" applyFill="1" applyBorder="1" applyAlignment="1">
      <alignment horizontal="center" vertical="center"/>
    </xf>
    <xf numFmtId="0" fontId="56" fillId="18" borderId="35" xfId="0" applyFont="1" applyFill="1" applyBorder="1"/>
    <xf numFmtId="0" fontId="54" fillId="18" borderId="35" xfId="0" applyFont="1" applyFill="1" applyBorder="1" applyAlignment="1">
      <alignment horizontal="center" vertical="center"/>
    </xf>
    <xf numFmtId="0" fontId="41" fillId="19" borderId="40" xfId="0" applyFont="1" applyFill="1" applyBorder="1" applyAlignment="1">
      <alignment horizontal="center" vertical="center"/>
    </xf>
    <xf numFmtId="0" fontId="42" fillId="18" borderId="40" xfId="0" applyFont="1" applyFill="1" applyBorder="1" applyAlignment="1">
      <alignment horizontal="center" vertical="center"/>
    </xf>
    <xf numFmtId="4" fontId="41" fillId="4" borderId="40" xfId="0" applyNumberFormat="1" applyFont="1" applyFill="1" applyBorder="1" applyAlignment="1">
      <alignment horizontal="center" vertical="center"/>
    </xf>
    <xf numFmtId="0" fontId="43" fillId="19" borderId="2" xfId="0" applyFont="1" applyFill="1" applyBorder="1" applyAlignment="1">
      <alignment horizontal="center" vertical="center"/>
    </xf>
    <xf numFmtId="0" fontId="44" fillId="18" borderId="3" xfId="0" applyFont="1" applyFill="1" applyBorder="1" applyAlignment="1">
      <alignment horizontal="center" vertical="center"/>
    </xf>
    <xf numFmtId="0" fontId="44" fillId="18" borderId="4" xfId="0" applyFont="1" applyFill="1" applyBorder="1" applyAlignment="1">
      <alignment horizontal="center" vertical="center"/>
    </xf>
    <xf numFmtId="4" fontId="43" fillId="18" borderId="2" xfId="0" applyNumberFormat="1" applyFont="1" applyFill="1" applyBorder="1" applyAlignment="1">
      <alignment horizontal="center" vertical="center"/>
    </xf>
    <xf numFmtId="4" fontId="46" fillId="4" borderId="13" xfId="0" applyNumberFormat="1" applyFont="1" applyFill="1" applyBorder="1" applyAlignment="1">
      <alignment horizontal="center" vertical="center" wrapText="1"/>
    </xf>
    <xf numFmtId="4" fontId="46" fillId="4" borderId="26" xfId="0" applyNumberFormat="1" applyFont="1" applyFill="1" applyBorder="1" applyAlignment="1">
      <alignment horizontal="center" vertical="center" wrapText="1"/>
    </xf>
    <xf numFmtId="4" fontId="46" fillId="4" borderId="11" xfId="0" applyNumberFormat="1" applyFont="1" applyFill="1" applyBorder="1" applyAlignment="1">
      <alignment horizontal="center" vertical="center" wrapText="1"/>
    </xf>
    <xf numFmtId="0" fontId="4" fillId="0" borderId="7" xfId="0" applyFont="1" applyBorder="1"/>
    <xf numFmtId="0" fontId="4" fillId="0" borderId="3" xfId="0" applyFont="1" applyBorder="1"/>
    <xf numFmtId="0" fontId="4" fillId="0" borderId="4" xfId="0" applyFont="1" applyBorder="1"/>
    <xf numFmtId="0" fontId="13" fillId="0" borderId="2" xfId="0" applyFont="1" applyBorder="1" applyAlignment="1">
      <alignment vertical="center" wrapText="1"/>
    </xf>
    <xf numFmtId="0" fontId="2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 fontId="7" fillId="2" borderId="1" xfId="0" applyNumberFormat="1" applyFont="1" applyFill="1" applyBorder="1" applyAlignment="1">
      <alignment horizontal="right" vertical="center" wrapText="1"/>
    </xf>
    <xf numFmtId="0" fontId="4" fillId="0" borderId="12" xfId="0" applyFont="1" applyBorder="1"/>
    <xf numFmtId="4" fontId="7" fillId="2" borderId="15" xfId="0" applyNumberFormat="1" applyFont="1" applyFill="1" applyBorder="1" applyAlignment="1">
      <alignment horizontal="right" vertical="center" wrapText="1"/>
    </xf>
    <xf numFmtId="0" fontId="28" fillId="0" borderId="2" xfId="0" applyFont="1" applyBorder="1" applyAlignment="1">
      <alignment horizontal="center" vertical="center"/>
    </xf>
    <xf numFmtId="49" fontId="25" fillId="0" borderId="0" xfId="0" applyNumberFormat="1" applyFont="1" applyAlignment="1">
      <alignment horizontal="center" wrapText="1"/>
    </xf>
    <xf numFmtId="0" fontId="0" fillId="0" borderId="0" xfId="0" applyFont="1" applyAlignment="1"/>
    <xf numFmtId="0" fontId="28" fillId="2" borderId="17" xfId="0" applyFont="1" applyFill="1" applyBorder="1" applyAlignment="1">
      <alignment horizontal="right" vertical="center"/>
    </xf>
    <xf numFmtId="4" fontId="28" fillId="4" borderId="2" xfId="0" applyNumberFormat="1" applyFont="1" applyFill="1" applyBorder="1" applyAlignment="1">
      <alignment horizontal="center" vertical="center"/>
    </xf>
    <xf numFmtId="4" fontId="26" fillId="2" borderId="1" xfId="0" applyNumberFormat="1" applyFont="1" applyFill="1" applyBorder="1" applyAlignment="1">
      <alignment horizontal="center" vertical="center"/>
    </xf>
    <xf numFmtId="4" fontId="26" fillId="0" borderId="2" xfId="0" applyNumberFormat="1" applyFont="1" applyBorder="1" applyAlignment="1">
      <alignment horizontal="center" vertical="center"/>
    </xf>
    <xf numFmtId="0" fontId="26" fillId="2" borderId="2" xfId="0" applyFont="1" applyFill="1" applyBorder="1" applyAlignment="1">
      <alignment horizontal="right" vertical="center"/>
    </xf>
    <xf numFmtId="0" fontId="26" fillId="0" borderId="2" xfId="0" applyFont="1" applyBorder="1" applyAlignment="1">
      <alignment horizontal="center" vertical="center"/>
    </xf>
    <xf numFmtId="0" fontId="28" fillId="2" borderId="2" xfId="0" applyFont="1" applyFill="1" applyBorder="1" applyAlignment="1">
      <alignment horizontal="right" vertical="center"/>
    </xf>
    <xf numFmtId="0" fontId="7" fillId="2" borderId="2" xfId="0" applyFont="1" applyFill="1" applyBorder="1" applyAlignment="1">
      <alignment vertical="center" wrapText="1"/>
    </xf>
    <xf numFmtId="4" fontId="7" fillId="2" borderId="27" xfId="0" applyNumberFormat="1" applyFont="1" applyFill="1" applyBorder="1" applyAlignment="1">
      <alignment horizontal="right" vertical="center" wrapText="1"/>
    </xf>
    <xf numFmtId="0" fontId="4" fillId="0" borderId="28" xfId="0" applyFont="1" applyBorder="1"/>
    <xf numFmtId="0" fontId="4" fillId="0" borderId="29" xfId="0" applyFont="1" applyBorder="1"/>
    <xf numFmtId="4" fontId="27" fillId="2" borderId="1" xfId="0" applyNumberFormat="1" applyFont="1" applyFill="1" applyBorder="1" applyAlignment="1">
      <alignment horizontal="center" vertical="center"/>
    </xf>
    <xf numFmtId="0" fontId="28" fillId="18" borderId="0" xfId="0" applyFont="1" applyFill="1" applyAlignment="1">
      <alignment horizontal="right" vertical="center"/>
    </xf>
    <xf numFmtId="0" fontId="26" fillId="19" borderId="34" xfId="0" applyFont="1" applyFill="1" applyBorder="1" applyAlignment="1">
      <alignment horizontal="right" vertical="center"/>
    </xf>
    <xf numFmtId="0" fontId="28" fillId="19" borderId="34" xfId="0" applyFont="1" applyFill="1" applyBorder="1" applyAlignment="1">
      <alignment horizontal="center" vertical="center"/>
    </xf>
    <xf numFmtId="0" fontId="28" fillId="20" borderId="34" xfId="0" applyFont="1" applyFill="1" applyBorder="1" applyAlignment="1">
      <alignment horizontal="center" vertical="center"/>
    </xf>
    <xf numFmtId="0" fontId="28" fillId="21" borderId="34" xfId="0" applyFont="1" applyFill="1" applyBorder="1" applyAlignment="1">
      <alignment horizontal="center" vertical="center"/>
    </xf>
    <xf numFmtId="0" fontId="28" fillId="22" borderId="34" xfId="0" applyFont="1" applyFill="1" applyBorder="1" applyAlignment="1">
      <alignment horizontal="center" vertical="center"/>
    </xf>
    <xf numFmtId="4" fontId="28" fillId="19" borderId="34" xfId="0" applyNumberFormat="1" applyFont="1" applyFill="1" applyBorder="1" applyAlignment="1">
      <alignment horizontal="center" vertical="center"/>
    </xf>
    <xf numFmtId="4" fontId="28" fillId="23" borderId="34" xfId="0" applyNumberFormat="1" applyFont="1" applyFill="1" applyBorder="1" applyAlignment="1">
      <alignment horizontal="center" vertical="center"/>
    </xf>
    <xf numFmtId="0" fontId="28" fillId="20" borderId="34" xfId="0" applyFont="1" applyFill="1" applyBorder="1" applyAlignment="1">
      <alignment vertical="center"/>
    </xf>
    <xf numFmtId="0" fontId="28" fillId="18" borderId="34" xfId="0" applyFont="1" applyFill="1" applyBorder="1" applyAlignment="1">
      <alignment vertical="center"/>
    </xf>
    <xf numFmtId="0" fontId="28" fillId="18" borderId="34" xfId="0" applyFont="1" applyFill="1" applyBorder="1" applyAlignment="1">
      <alignment vertical="center" wrapText="1"/>
    </xf>
    <xf numFmtId="0" fontId="26" fillId="19" borderId="5" xfId="0" applyFont="1" applyFill="1" applyBorder="1" applyAlignment="1">
      <alignment horizontal="right" vertical="center"/>
    </xf>
    <xf numFmtId="0" fontId="28" fillId="19" borderId="5" xfId="0" applyFont="1" applyFill="1" applyBorder="1" applyAlignment="1">
      <alignment horizontal="center" vertical="center"/>
    </xf>
    <xf numFmtId="0" fontId="28" fillId="20" borderId="5" xfId="0" applyFont="1" applyFill="1" applyBorder="1" applyAlignment="1">
      <alignment horizontal="center" vertical="center"/>
    </xf>
    <xf numFmtId="0" fontId="28" fillId="21" borderId="5" xfId="0" applyFont="1" applyFill="1" applyBorder="1" applyAlignment="1">
      <alignment horizontal="center" vertical="center"/>
    </xf>
    <xf numFmtId="0" fontId="28" fillId="22" borderId="5" xfId="0" applyFont="1" applyFill="1" applyBorder="1" applyAlignment="1">
      <alignment horizontal="center" vertical="center"/>
    </xf>
    <xf numFmtId="4" fontId="28" fillId="19" borderId="5" xfId="0" applyNumberFormat="1" applyFont="1" applyFill="1" applyBorder="1" applyAlignment="1">
      <alignment horizontal="center" vertical="center"/>
    </xf>
    <xf numFmtId="4" fontId="28" fillId="23" borderId="5" xfId="0" applyNumberFormat="1" applyFont="1" applyFill="1" applyBorder="1" applyAlignment="1">
      <alignment horizontal="center" vertical="center"/>
    </xf>
    <xf numFmtId="0" fontId="28" fillId="20" borderId="5" xfId="0" applyFont="1" applyFill="1" applyBorder="1" applyAlignment="1">
      <alignment vertical="center"/>
    </xf>
    <xf numFmtId="0" fontId="28" fillId="18" borderId="0" xfId="0" applyFont="1" applyFill="1" applyAlignment="1">
      <alignment vertical="center"/>
    </xf>
    <xf numFmtId="0" fontId="28" fillId="18" borderId="0" xfId="0" applyFont="1" applyFill="1" applyAlignment="1">
      <alignment vertical="center" wrapText="1"/>
    </xf>
    <xf numFmtId="0" fontId="20" fillId="19" borderId="5" xfId="0" applyFont="1" applyFill="1" applyBorder="1"/>
    <xf numFmtId="0" fontId="14" fillId="19" borderId="5" xfId="0" applyFont="1" applyFill="1" applyBorder="1" applyAlignment="1">
      <alignment horizontal="center" vertical="center"/>
    </xf>
    <xf numFmtId="0" fontId="14" fillId="19" borderId="34" xfId="0" applyFont="1" applyFill="1" applyBorder="1" applyAlignment="1">
      <alignment horizontal="center" vertical="center"/>
    </xf>
    <xf numFmtId="0" fontId="14" fillId="19" borderId="5" xfId="0" applyFont="1" applyFill="1" applyBorder="1" applyAlignment="1">
      <alignment horizontal="center" vertical="center" wrapText="1"/>
    </xf>
    <xf numFmtId="0" fontId="14" fillId="20" borderId="5" xfId="0" applyFont="1" applyFill="1" applyBorder="1" applyAlignment="1">
      <alignment horizontal="center" vertical="center"/>
    </xf>
    <xf numFmtId="0" fontId="14" fillId="20" borderId="5" xfId="0" applyFont="1" applyFill="1" applyBorder="1" applyAlignment="1">
      <alignment horizontal="center" vertical="center" wrapText="1"/>
    </xf>
    <xf numFmtId="0" fontId="14" fillId="34" borderId="5" xfId="0" applyFont="1" applyFill="1" applyBorder="1" applyAlignment="1">
      <alignment horizontal="center" vertical="center"/>
    </xf>
    <xf numFmtId="0" fontId="14" fillId="22" borderId="5" xfId="0" applyFont="1" applyFill="1" applyBorder="1" applyAlignment="1">
      <alignment horizontal="center" vertical="center"/>
    </xf>
    <xf numFmtId="0" fontId="14" fillId="18" borderId="0" xfId="0" applyFont="1" applyFill="1" applyAlignment="1">
      <alignment horizontal="center" vertical="center"/>
    </xf>
    <xf numFmtId="0" fontId="0" fillId="18" borderId="0" xfId="0" applyFont="1" applyFill="1" applyAlignment="1">
      <alignment horizontal="center" vertical="center"/>
    </xf>
    <xf numFmtId="0" fontId="14" fillId="35" borderId="5" xfId="0" applyFont="1" applyFill="1" applyBorder="1" applyAlignment="1">
      <alignment horizontal="center" vertical="center"/>
    </xf>
    <xf numFmtId="4" fontId="14" fillId="19" borderId="5" xfId="0" applyNumberFormat="1" applyFont="1" applyFill="1" applyBorder="1"/>
    <xf numFmtId="0" fontId="14" fillId="20" borderId="5" xfId="0" applyFont="1" applyFill="1" applyBorder="1"/>
    <xf numFmtId="0" fontId="20" fillId="19" borderId="0" xfId="0" applyFont="1" applyFill="1"/>
    <xf numFmtId="0" fontId="14" fillId="19" borderId="0" xfId="0" applyFont="1" applyFill="1" applyAlignment="1">
      <alignment horizontal="center" vertical="center"/>
    </xf>
    <xf numFmtId="0" fontId="14" fillId="19" borderId="0" xfId="0" applyFont="1" applyFill="1" applyAlignment="1">
      <alignment horizontal="center" vertical="center" wrapText="1"/>
    </xf>
    <xf numFmtId="0" fontId="14" fillId="20" borderId="0" xfId="0" applyFont="1" applyFill="1" applyAlignment="1">
      <alignment horizontal="center" vertical="center"/>
    </xf>
    <xf numFmtId="0" fontId="14" fillId="20" borderId="0" xfId="0" applyFont="1" applyFill="1" applyAlignment="1">
      <alignment horizontal="center" vertical="center" wrapText="1"/>
    </xf>
    <xf numFmtId="0" fontId="14" fillId="34" borderId="0" xfId="0" applyFont="1" applyFill="1" applyAlignment="1">
      <alignment horizontal="center" vertical="center"/>
    </xf>
    <xf numFmtId="0" fontId="14" fillId="22" borderId="0" xfId="0" applyFont="1" applyFill="1" applyAlignment="1">
      <alignment horizontal="center" vertical="center"/>
    </xf>
    <xf numFmtId="0" fontId="14" fillId="35" borderId="0" xfId="0" applyFont="1" applyFill="1" applyAlignment="1">
      <alignment horizontal="center" vertical="center"/>
    </xf>
    <xf numFmtId="4" fontId="14" fillId="19" borderId="0" xfId="0" applyNumberFormat="1" applyFont="1" applyFill="1"/>
    <xf numFmtId="0" fontId="14" fillId="20" borderId="0" xfId="0" applyFont="1" applyFill="1"/>
    <xf numFmtId="0" fontId="53" fillId="0" borderId="0" xfId="0" applyFont="1" applyAlignment="1">
      <alignment horizontal="center"/>
    </xf>
    <xf numFmtId="0" fontId="37" fillId="18" borderId="0" xfId="0" applyFont="1" applyFill="1" applyAlignment="1"/>
    <xf numFmtId="0" fontId="37" fillId="0" borderId="0" xfId="0" applyFont="1" applyAlignment="1">
      <alignment horizontal="center"/>
    </xf>
    <xf numFmtId="0" fontId="22" fillId="18" borderId="34" xfId="0" applyFont="1" applyFill="1" applyBorder="1" applyAlignment="1">
      <alignment horizontal="center" vertical="center"/>
    </xf>
    <xf numFmtId="0" fontId="30" fillId="18" borderId="34" xfId="0" applyFont="1" applyFill="1" applyBorder="1" applyAlignment="1">
      <alignment horizontal="center" vertical="center"/>
    </xf>
    <xf numFmtId="0" fontId="30" fillId="18" borderId="34" xfId="0" applyFont="1" applyFill="1" applyBorder="1" applyAlignment="1">
      <alignment horizontal="center" vertical="center"/>
    </xf>
    <xf numFmtId="0" fontId="30" fillId="18" borderId="0" xfId="0" applyFont="1" applyFill="1" applyAlignment="1">
      <alignment horizontal="center" vertical="center"/>
    </xf>
    <xf numFmtId="0" fontId="64" fillId="0" borderId="34" xfId="0" applyFont="1" applyBorder="1" applyAlignment="1">
      <alignment horizontal="center" wrapText="1"/>
    </xf>
    <xf numFmtId="0" fontId="62" fillId="36" borderId="34" xfId="0" applyFont="1" applyFill="1" applyBorder="1" applyAlignment="1">
      <alignment vertical="center" wrapText="1"/>
    </xf>
    <xf numFmtId="0" fontId="22" fillId="18" borderId="34" xfId="0" applyFont="1" applyFill="1" applyBorder="1" applyAlignment="1"/>
    <xf numFmtId="0" fontId="65" fillId="36" borderId="34" xfId="0" applyFont="1" applyFill="1" applyBorder="1" applyAlignment="1">
      <alignment horizontal="center" vertical="center" wrapText="1"/>
    </xf>
    <xf numFmtId="49" fontId="22" fillId="18" borderId="34" xfId="0" applyNumberFormat="1" applyFont="1" applyFill="1" applyBorder="1" applyAlignment="1">
      <alignment vertical="center" wrapText="1"/>
    </xf>
    <xf numFmtId="0" fontId="22" fillId="0" borderId="34" xfId="0" applyFont="1" applyBorder="1" applyAlignment="1">
      <alignment horizontal="center" wrapText="1"/>
    </xf>
    <xf numFmtId="0" fontId="62" fillId="36" borderId="34" xfId="0" applyFont="1" applyFill="1" applyBorder="1" applyAlignment="1">
      <alignment horizontal="center" vertical="center" wrapText="1"/>
    </xf>
    <xf numFmtId="0" fontId="53" fillId="18" borderId="34" xfId="0" applyFont="1" applyFill="1" applyBorder="1" applyAlignment="1">
      <alignment horizontal="left" vertical="center"/>
    </xf>
    <xf numFmtId="0" fontId="53" fillId="19" borderId="34" xfId="0" applyFont="1" applyFill="1" applyBorder="1" applyAlignment="1">
      <alignment horizontal="right" vertical="center"/>
    </xf>
    <xf numFmtId="0" fontId="53" fillId="19" borderId="34" xfId="0" applyFont="1" applyFill="1" applyBorder="1" applyAlignment="1">
      <alignment horizontal="right" vertical="center" wrapText="1"/>
    </xf>
    <xf numFmtId="0" fontId="53" fillId="19" borderId="34" xfId="0" applyFont="1" applyFill="1" applyBorder="1" applyAlignment="1">
      <alignment horizontal="center" vertical="center"/>
    </xf>
    <xf numFmtId="0" fontId="53" fillId="20" borderId="34" xfId="0" applyFont="1" applyFill="1" applyBorder="1" applyAlignment="1">
      <alignment horizontal="right" vertical="center"/>
    </xf>
    <xf numFmtId="0" fontId="53" fillId="21" borderId="34" xfId="0" applyFont="1" applyFill="1" applyBorder="1" applyAlignment="1">
      <alignment horizontal="right" vertical="center"/>
    </xf>
    <xf numFmtId="0" fontId="53" fillId="22" borderId="34" xfId="0" applyFont="1" applyFill="1" applyBorder="1" applyAlignment="1">
      <alignment horizontal="right" vertical="center"/>
    </xf>
    <xf numFmtId="14" fontId="37" fillId="22" borderId="34" xfId="0" applyNumberFormat="1" applyFont="1" applyFill="1" applyBorder="1" applyAlignment="1">
      <alignment horizontal="center" vertical="center" wrapText="1"/>
    </xf>
    <xf numFmtId="0" fontId="53" fillId="4" borderId="34" xfId="0" applyFont="1" applyFill="1" applyBorder="1" applyAlignment="1">
      <alignment horizontal="right" vertical="center"/>
    </xf>
    <xf numFmtId="4" fontId="53" fillId="4" borderId="34" xfId="0" applyNumberFormat="1" applyFont="1" applyFill="1" applyBorder="1" applyAlignment="1">
      <alignment horizontal="center" vertical="center"/>
    </xf>
    <xf numFmtId="4" fontId="53" fillId="19" borderId="34" xfId="0" applyNumberFormat="1" applyFont="1" applyFill="1" applyBorder="1" applyAlignment="1">
      <alignment horizontal="center" vertical="center"/>
    </xf>
    <xf numFmtId="4" fontId="53" fillId="23" borderId="34" xfId="0" applyNumberFormat="1" applyFont="1" applyFill="1" applyBorder="1" applyAlignment="1">
      <alignment horizontal="center" vertical="center"/>
    </xf>
    <xf numFmtId="0" fontId="53" fillId="4" borderId="34" xfId="0" applyFont="1" applyFill="1" applyBorder="1" applyAlignment="1">
      <alignment horizontal="center" vertical="center"/>
    </xf>
    <xf numFmtId="0" fontId="53" fillId="20" borderId="34" xfId="0" applyFont="1" applyFill="1" applyBorder="1" applyAlignment="1">
      <alignment vertical="center"/>
    </xf>
    <xf numFmtId="0" fontId="53" fillId="18" borderId="34" xfId="0" applyFont="1" applyFill="1" applyBorder="1" applyAlignment="1">
      <alignment vertical="center"/>
    </xf>
    <xf numFmtId="0" fontId="53" fillId="18" borderId="34" xfId="0" applyFont="1" applyFill="1" applyBorder="1" applyAlignment="1">
      <alignment vertical="center" wrapText="1"/>
    </xf>
    <xf numFmtId="0" fontId="53" fillId="22" borderId="34" xfId="0" applyFont="1" applyFill="1" applyBorder="1" applyAlignment="1">
      <alignment vertical="center"/>
    </xf>
    <xf numFmtId="0" fontId="53" fillId="19" borderId="34" xfId="0" applyFont="1" applyFill="1" applyBorder="1" applyAlignment="1">
      <alignment vertical="center"/>
    </xf>
    <xf numFmtId="0" fontId="37" fillId="19" borderId="34" xfId="0" applyFont="1" applyFill="1" applyBorder="1" applyAlignment="1">
      <alignment vertical="center"/>
    </xf>
    <xf numFmtId="0" fontId="53" fillId="19" borderId="11" xfId="0" applyFont="1" applyFill="1" applyBorder="1" applyAlignment="1">
      <alignment vertical="center"/>
    </xf>
    <xf numFmtId="49" fontId="37" fillId="18" borderId="34" xfId="0" applyNumberFormat="1" applyFont="1" applyFill="1" applyBorder="1" applyAlignment="1">
      <alignment vertical="center" wrapText="1"/>
    </xf>
    <xf numFmtId="49" fontId="51" fillId="18" borderId="34" xfId="0" applyNumberFormat="1" applyFont="1" applyFill="1" applyBorder="1" applyAlignment="1">
      <alignment vertical="center" wrapText="1"/>
    </xf>
    <xf numFmtId="4" fontId="37" fillId="18" borderId="34" xfId="0" applyNumberFormat="1" applyFont="1" applyFill="1" applyBorder="1" applyAlignment="1">
      <alignment horizontal="right" vertical="center" wrapText="1"/>
    </xf>
    <xf numFmtId="49" fontId="37" fillId="33" borderId="34" xfId="0" applyNumberFormat="1" applyFont="1" applyFill="1" applyBorder="1" applyAlignment="1">
      <alignment horizontal="center" vertical="center" wrapText="1"/>
    </xf>
    <xf numFmtId="0" fontId="37" fillId="18" borderId="34" xfId="0" applyFont="1" applyFill="1" applyBorder="1" applyAlignment="1"/>
    <xf numFmtId="0" fontId="53" fillId="18" borderId="0" xfId="0" applyFont="1" applyFill="1" applyAlignment="1">
      <alignment horizontal="left" vertical="center"/>
    </xf>
    <xf numFmtId="0" fontId="53" fillId="18" borderId="0" xfId="0" applyFont="1" applyFill="1" applyAlignment="1">
      <alignment vertical="center" wrapText="1"/>
    </xf>
    <xf numFmtId="0" fontId="53" fillId="19" borderId="6" xfId="0" applyFont="1" applyFill="1" applyBorder="1" applyAlignment="1">
      <alignment vertical="center"/>
    </xf>
    <xf numFmtId="49" fontId="37" fillId="18" borderId="0" xfId="0" applyNumberFormat="1" applyFont="1" applyFill="1" applyAlignment="1">
      <alignment vertical="center" wrapText="1"/>
    </xf>
    <xf numFmtId="49" fontId="51" fillId="18" borderId="0" xfId="0" applyNumberFormat="1" applyFont="1" applyFill="1" applyAlignment="1">
      <alignment vertical="center" wrapText="1"/>
    </xf>
    <xf numFmtId="4" fontId="37" fillId="18" borderId="0" xfId="0" applyNumberFormat="1" applyFont="1" applyFill="1" applyAlignment="1">
      <alignment horizontal="right" vertical="center" wrapText="1"/>
    </xf>
  </cellXfs>
  <cellStyles count="1">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t.al/" TargetMode="External"/><Relationship Id="rId1" Type="http://schemas.openxmlformats.org/officeDocument/2006/relationships/hyperlink" Target="http://e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40"/>
  <sheetViews>
    <sheetView tabSelected="1" zoomScale="62" zoomScaleNormal="62" workbookViewId="0">
      <pane ySplit="8" topLeftCell="A824" activePane="bottomLeft" state="frozen"/>
      <selection pane="bottomLeft" activeCell="R829" sqref="R829"/>
    </sheetView>
  </sheetViews>
  <sheetFormatPr defaultColWidth="14.42578125" defaultRowHeight="15" customHeight="1" x14ac:dyDescent="0.25"/>
  <cols>
    <col min="1" max="1" width="23.5703125" customWidth="1"/>
    <col min="2" max="2" width="46.7109375" customWidth="1"/>
    <col min="3" max="4" width="22.140625" style="366" customWidth="1"/>
    <col min="5" max="5" width="23.42578125" style="366" customWidth="1"/>
    <col min="6" max="6" width="11.85546875" style="366" customWidth="1"/>
    <col min="7" max="7" width="12.42578125" style="366" customWidth="1"/>
    <col min="8" max="8" width="10.28515625" style="366" customWidth="1"/>
    <col min="9" max="9" width="15.85546875" style="366" customWidth="1"/>
    <col min="10" max="10" width="17.7109375" style="366" customWidth="1"/>
    <col min="11" max="11" width="16" style="366" customWidth="1"/>
    <col min="12" max="12" width="12.5703125" style="366" customWidth="1"/>
    <col min="13" max="13" width="11.85546875" style="366" customWidth="1"/>
    <col min="14" max="14" width="15.7109375" style="366" customWidth="1"/>
    <col min="15" max="15" width="14.5703125" style="366" customWidth="1"/>
    <col min="16" max="16" width="14.42578125" style="366" customWidth="1"/>
    <col min="17" max="17" width="19.140625" style="366" customWidth="1"/>
    <col min="18" max="18" width="15.7109375" style="366" customWidth="1"/>
    <col min="19" max="19" width="9.42578125" style="366" hidden="1" customWidth="1"/>
    <col min="20" max="20" width="18" style="366" customWidth="1"/>
    <col min="21" max="21" width="17.42578125" style="366" customWidth="1"/>
    <col min="22" max="22" width="11.85546875" style="366" hidden="1" customWidth="1"/>
    <col min="23" max="23" width="19.140625" style="366" customWidth="1"/>
    <col min="24" max="24" width="18.28515625" style="366" customWidth="1"/>
    <col min="25" max="25" width="13.85546875" customWidth="1"/>
    <col min="26" max="26" width="9.85546875" customWidth="1"/>
    <col min="27" max="31" width="12.42578125" customWidth="1"/>
    <col min="32" max="32" width="9.85546875" customWidth="1"/>
    <col min="33" max="33" width="9.140625" customWidth="1"/>
    <col min="34" max="34" width="10.28515625" customWidth="1"/>
  </cols>
  <sheetData>
    <row r="1" spans="1:34" s="827" customFormat="1" ht="15" customHeight="1" x14ac:dyDescent="0.2">
      <c r="A1" s="826" t="s">
        <v>1068</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row>
    <row r="2" spans="1:34" s="827" customFormat="1" ht="15" customHeight="1" x14ac:dyDescent="0.2">
      <c r="A2" s="828" t="s">
        <v>1069</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row>
    <row r="3" spans="1:34" s="827" customFormat="1" ht="15" customHeight="1" x14ac:dyDescent="0.2">
      <c r="A3" s="826" t="s">
        <v>1070</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row>
    <row r="4" spans="1:34" s="335" customFormat="1" ht="15" customHeight="1" x14ac:dyDescent="0.25">
      <c r="C4" s="366"/>
      <c r="D4" s="366"/>
      <c r="E4" s="366"/>
      <c r="F4" s="366"/>
      <c r="G4" s="366"/>
      <c r="H4" s="366"/>
      <c r="I4" s="366"/>
      <c r="J4" s="366"/>
      <c r="K4" s="366"/>
      <c r="L4" s="366"/>
      <c r="M4" s="366"/>
      <c r="N4" s="366"/>
      <c r="O4" s="366"/>
      <c r="P4" s="366"/>
      <c r="Q4" s="366"/>
      <c r="R4" s="366"/>
      <c r="S4" s="366"/>
      <c r="T4" s="366"/>
      <c r="U4" s="366"/>
      <c r="V4" s="366"/>
      <c r="W4" s="366"/>
      <c r="X4" s="366"/>
    </row>
    <row r="5" spans="1:34" s="335" customFormat="1" ht="15" customHeight="1" x14ac:dyDescent="0.25">
      <c r="C5" s="366"/>
      <c r="D5" s="366"/>
      <c r="E5" s="366"/>
      <c r="F5" s="366"/>
      <c r="G5" s="366"/>
      <c r="H5" s="366"/>
      <c r="I5" s="366"/>
      <c r="J5" s="366"/>
      <c r="K5" s="366"/>
      <c r="L5" s="366"/>
      <c r="M5" s="366"/>
      <c r="N5" s="366"/>
      <c r="O5" s="366"/>
      <c r="P5" s="366"/>
      <c r="Q5" s="366"/>
      <c r="R5" s="366"/>
      <c r="S5" s="366"/>
      <c r="T5" s="366"/>
      <c r="U5" s="366"/>
      <c r="V5" s="366"/>
      <c r="W5" s="366"/>
      <c r="X5" s="366"/>
    </row>
    <row r="6" spans="1:34" s="335" customFormat="1" ht="15" customHeight="1" x14ac:dyDescent="0.25">
      <c r="C6" s="366"/>
      <c r="D6" s="366"/>
      <c r="E6" s="366"/>
      <c r="F6" s="366"/>
      <c r="G6" s="366"/>
      <c r="H6" s="366"/>
      <c r="I6" s="366"/>
      <c r="J6" s="366"/>
      <c r="K6" s="366"/>
      <c r="L6" s="366"/>
      <c r="M6" s="366"/>
      <c r="N6" s="366"/>
      <c r="O6" s="366"/>
      <c r="P6" s="366"/>
      <c r="Q6" s="366"/>
      <c r="R6" s="366"/>
      <c r="S6" s="366"/>
      <c r="T6" s="366"/>
      <c r="U6" s="366"/>
      <c r="V6" s="366"/>
      <c r="W6" s="366"/>
      <c r="X6" s="366"/>
    </row>
    <row r="7" spans="1:34" ht="20.25" customHeight="1" x14ac:dyDescent="0.25">
      <c r="A7" s="717" t="s">
        <v>0</v>
      </c>
      <c r="B7" s="719" t="s">
        <v>1</v>
      </c>
      <c r="C7" s="719" t="s">
        <v>2</v>
      </c>
      <c r="D7" s="367"/>
      <c r="E7" s="719" t="s">
        <v>3</v>
      </c>
      <c r="F7" s="721" t="s">
        <v>4</v>
      </c>
      <c r="G7" s="722"/>
      <c r="H7" s="722"/>
      <c r="I7" s="722"/>
      <c r="J7" s="722"/>
      <c r="K7" s="722"/>
      <c r="L7" s="722"/>
      <c r="M7" s="722"/>
      <c r="N7" s="722"/>
      <c r="O7" s="722"/>
      <c r="P7" s="722"/>
      <c r="Q7" s="722"/>
      <c r="R7" s="723"/>
      <c r="S7" s="724" t="s">
        <v>5</v>
      </c>
      <c r="T7" s="725" t="s">
        <v>6</v>
      </c>
      <c r="U7" s="722"/>
      <c r="V7" s="723"/>
      <c r="W7" s="725" t="s">
        <v>7</v>
      </c>
      <c r="X7" s="727"/>
      <c r="Y7" s="728"/>
      <c r="Z7" s="733" t="s">
        <v>8</v>
      </c>
      <c r="AA7" s="734" t="s">
        <v>9</v>
      </c>
      <c r="AB7" s="727"/>
      <c r="AC7" s="727"/>
      <c r="AD7" s="727"/>
      <c r="AE7" s="727"/>
      <c r="AF7" s="728"/>
      <c r="AG7" s="733" t="s">
        <v>10</v>
      </c>
      <c r="AH7" s="337"/>
    </row>
    <row r="8" spans="1:34" ht="66.75" customHeight="1" x14ac:dyDescent="0.25">
      <c r="A8" s="718"/>
      <c r="B8" s="718"/>
      <c r="C8" s="720"/>
      <c r="D8" s="369" t="s">
        <v>1016</v>
      </c>
      <c r="E8" s="720"/>
      <c r="F8" s="338" t="s">
        <v>12</v>
      </c>
      <c r="G8" s="338" t="s">
        <v>13</v>
      </c>
      <c r="H8" s="338" t="s">
        <v>14</v>
      </c>
      <c r="I8" s="338" t="s">
        <v>15</v>
      </c>
      <c r="J8" s="339" t="s">
        <v>16</v>
      </c>
      <c r="K8" s="339" t="s">
        <v>17</v>
      </c>
      <c r="L8" s="340" t="s">
        <v>18</v>
      </c>
      <c r="M8" s="341" t="s">
        <v>242</v>
      </c>
      <c r="N8" s="339" t="s">
        <v>20</v>
      </c>
      <c r="O8" s="342" t="s">
        <v>21</v>
      </c>
      <c r="P8" s="342" t="s">
        <v>22</v>
      </c>
      <c r="Q8" s="342" t="s">
        <v>23</v>
      </c>
      <c r="R8" s="342" t="s">
        <v>24</v>
      </c>
      <c r="S8" s="720"/>
      <c r="T8" s="14" t="s">
        <v>25</v>
      </c>
      <c r="U8" s="343" t="s">
        <v>26</v>
      </c>
      <c r="V8" s="344" t="s">
        <v>27</v>
      </c>
      <c r="W8" s="14" t="s">
        <v>25</v>
      </c>
      <c r="X8" s="343" t="s">
        <v>26</v>
      </c>
      <c r="Y8" s="345" t="s">
        <v>27</v>
      </c>
      <c r="Z8" s="718"/>
      <c r="AA8" s="346" t="s">
        <v>14</v>
      </c>
      <c r="AB8" s="346" t="s">
        <v>15</v>
      </c>
      <c r="AC8" s="346" t="s">
        <v>16</v>
      </c>
      <c r="AD8" s="346" t="s">
        <v>17</v>
      </c>
      <c r="AE8" s="346" t="s">
        <v>18</v>
      </c>
      <c r="AF8" s="346" t="s">
        <v>23</v>
      </c>
      <c r="AG8" s="718"/>
      <c r="AH8" s="347"/>
    </row>
    <row r="9" spans="1:34" ht="17.25" customHeight="1" x14ac:dyDescent="0.25">
      <c r="A9" s="726" t="s">
        <v>49</v>
      </c>
      <c r="B9" s="727"/>
      <c r="C9" s="354"/>
      <c r="D9" s="368"/>
      <c r="E9" s="354"/>
      <c r="F9" s="355"/>
      <c r="G9" s="355"/>
      <c r="H9" s="355"/>
      <c r="I9" s="355"/>
      <c r="J9" s="356"/>
      <c r="K9" s="356"/>
      <c r="L9" s="357"/>
      <c r="M9" s="356"/>
      <c r="N9" s="356"/>
      <c r="O9" s="358"/>
      <c r="P9" s="358"/>
      <c r="Q9" s="358"/>
      <c r="R9" s="358"/>
      <c r="S9" s="359"/>
      <c r="T9" s="359"/>
      <c r="U9" s="356"/>
      <c r="V9" s="360"/>
      <c r="W9" s="359"/>
      <c r="X9" s="361"/>
      <c r="Y9" s="348"/>
      <c r="Z9" s="349"/>
      <c r="AA9" s="349"/>
      <c r="AB9" s="349"/>
      <c r="AC9" s="349"/>
      <c r="AD9" s="349"/>
      <c r="AE9" s="349"/>
      <c r="AF9" s="349"/>
      <c r="AG9" s="349"/>
      <c r="AH9" s="337"/>
    </row>
    <row r="10" spans="1:34" s="384" customFormat="1" ht="46.5" customHeight="1" x14ac:dyDescent="0.2">
      <c r="A10" s="370">
        <f>IF(C10=0,"  ",VLOOKUP(C10,CODES!$A$1:$B$145,2,FALSE))</f>
        <v>340100100001000</v>
      </c>
      <c r="B10" s="371" t="s">
        <v>65</v>
      </c>
      <c r="C10" s="372" t="s">
        <v>64</v>
      </c>
      <c r="D10" s="373" t="s">
        <v>1017</v>
      </c>
      <c r="E10" s="373" t="s">
        <v>57</v>
      </c>
      <c r="F10" s="374" t="str">
        <f t="shared" ref="F10:I10" si="0">IF($E10="Public Bidding", "Date Required", IF($E10="Shopping", "n/a", IF($E10="Small Value Procurement", "n/a", IF($E10="Lease of Venue", "n/a", IF($E10="Agency to Agency", "n/a", IF($E10="Direct Contracting", "n/a", IF($E10="Emergency Cases", "n/a","Check Mode of Proc")))))))</f>
        <v>n/a</v>
      </c>
      <c r="G10" s="374" t="str">
        <f t="shared" si="0"/>
        <v>n/a</v>
      </c>
      <c r="H10" s="374" t="str">
        <f t="shared" si="0"/>
        <v>n/a</v>
      </c>
      <c r="I10" s="374" t="str">
        <f t="shared" si="0"/>
        <v>n/a</v>
      </c>
      <c r="J10" s="656">
        <v>45324</v>
      </c>
      <c r="K10" s="656">
        <v>45324</v>
      </c>
      <c r="L10" s="375" t="str">
        <f t="shared" ref="L10:L40" si="1">IF($E10="Public Bidding", "Date Required", IF($E10="Shopping", "n/a", IF($E10="Small Value Procurement", "n/a", IF($E10="Lease of Venue", "n/a", IF($E10="Agency to Agency", "n/a", IF($E10="Direct Contracting", "n/a", IF($E10="Emergency Cases", "n/a","Check Mode of Proc")))))))</f>
        <v>n/a</v>
      </c>
      <c r="M10" s="656">
        <v>45330</v>
      </c>
      <c r="N10" s="656">
        <v>45338</v>
      </c>
      <c r="O10" s="657">
        <v>45338</v>
      </c>
      <c r="P10" s="657">
        <v>45339</v>
      </c>
      <c r="Q10" s="657">
        <v>45373</v>
      </c>
      <c r="R10" s="657">
        <v>45374</v>
      </c>
      <c r="S10" s="376" t="s">
        <v>52</v>
      </c>
      <c r="T10" s="377">
        <f t="shared" ref="T10" si="2">U10</f>
        <v>15000</v>
      </c>
      <c r="U10" s="378">
        <v>15000</v>
      </c>
      <c r="V10" s="379"/>
      <c r="W10" s="377">
        <v>13500</v>
      </c>
      <c r="X10" s="378">
        <v>13500</v>
      </c>
      <c r="Y10" s="380"/>
      <c r="Z10" s="381" t="str">
        <f t="shared" ref="Z10:AF10" si="3">IF($E10="Public Bidding", "Date Required", IF($E10="Shopping", "n/a", IF($E10="Small Value Procurement", "n/a", IF($E10="Lease of Venue", "n/a", IF($E10="Agency to Agency", "n/a", IF($E10="Direct Contracting", "n/a", IF($E10="Emergency Cases", "n/a","Check Mode of Proc")))))))</f>
        <v>n/a</v>
      </c>
      <c r="AA10" s="381" t="str">
        <f t="shared" si="3"/>
        <v>n/a</v>
      </c>
      <c r="AB10" s="381" t="str">
        <f t="shared" si="3"/>
        <v>n/a</v>
      </c>
      <c r="AC10" s="381" t="str">
        <f t="shared" si="3"/>
        <v>n/a</v>
      </c>
      <c r="AD10" s="381" t="str">
        <f t="shared" si="3"/>
        <v>n/a</v>
      </c>
      <c r="AE10" s="381" t="str">
        <f t="shared" si="3"/>
        <v>n/a</v>
      </c>
      <c r="AF10" s="381" t="str">
        <f t="shared" si="3"/>
        <v>n/a</v>
      </c>
      <c r="AG10" s="382"/>
      <c r="AH10" s="383"/>
    </row>
    <row r="11" spans="1:34" s="384" customFormat="1" ht="46.5" customHeight="1" x14ac:dyDescent="0.2">
      <c r="A11" s="370">
        <f>IF(C11=0,"  ",VLOOKUP(C11,CODES!$A$1:$B$145,2,FALSE))</f>
        <v>320101100001000</v>
      </c>
      <c r="B11" s="371" t="s">
        <v>75</v>
      </c>
      <c r="C11" s="372" t="s">
        <v>63</v>
      </c>
      <c r="D11" s="373" t="s">
        <v>1017</v>
      </c>
      <c r="E11" s="373" t="s">
        <v>51</v>
      </c>
      <c r="F11" s="374" t="str">
        <f t="shared" ref="F11:I11" si="4">IF($E11="Public Bidding", "Date Required", IF($E11="Shopping", "n/a", IF($E11="Small Value Procurement", "n/a", IF($E11="Lease of Venue", "n/a", IF($E11="Agency to Agency", "n/a", IF($E11="Direct Contracting", "n/a", IF($E11="Emergency Cases", "n/a","Check Mode of Proc")))))))</f>
        <v>n/a</v>
      </c>
      <c r="G11" s="374" t="str">
        <f t="shared" si="4"/>
        <v>n/a</v>
      </c>
      <c r="H11" s="374" t="str">
        <f t="shared" si="4"/>
        <v>n/a</v>
      </c>
      <c r="I11" s="374" t="str">
        <f t="shared" si="4"/>
        <v>n/a</v>
      </c>
      <c r="J11" s="656">
        <v>45341</v>
      </c>
      <c r="K11" s="656">
        <v>45341</v>
      </c>
      <c r="L11" s="375" t="str">
        <f t="shared" si="1"/>
        <v>n/a</v>
      </c>
      <c r="M11" s="656">
        <v>45349</v>
      </c>
      <c r="N11" s="656">
        <v>45356</v>
      </c>
      <c r="O11" s="658" t="s">
        <v>1015</v>
      </c>
      <c r="P11" s="657">
        <v>45446</v>
      </c>
      <c r="Q11" s="657" t="s">
        <v>1013</v>
      </c>
      <c r="R11" s="657" t="s">
        <v>1014</v>
      </c>
      <c r="S11" s="376" t="s">
        <v>52</v>
      </c>
      <c r="T11" s="377">
        <v>32500</v>
      </c>
      <c r="U11" s="378">
        <v>32500</v>
      </c>
      <c r="V11" s="379"/>
      <c r="W11" s="377">
        <v>28600</v>
      </c>
      <c r="X11" s="378">
        <v>28600</v>
      </c>
      <c r="Y11" s="380"/>
      <c r="Z11" s="381" t="str">
        <f t="shared" ref="Z11:AF11" si="5">IF($E11="Public Bidding", "Date Required", IF($E11="Shopping", "n/a", IF($E11="Small Value Procurement", "n/a", IF($E11="Lease of Venue", "n/a", IF($E11="Agency to Agency", "n/a", IF($E11="Direct Contracting", "n/a", IF($E11="Emergency Cases", "n/a","Check Mode of Proc")))))))</f>
        <v>n/a</v>
      </c>
      <c r="AA11" s="381" t="str">
        <f t="shared" si="5"/>
        <v>n/a</v>
      </c>
      <c r="AB11" s="381" t="str">
        <f t="shared" si="5"/>
        <v>n/a</v>
      </c>
      <c r="AC11" s="381" t="str">
        <f t="shared" si="5"/>
        <v>n/a</v>
      </c>
      <c r="AD11" s="381" t="str">
        <f t="shared" si="5"/>
        <v>n/a</v>
      </c>
      <c r="AE11" s="381" t="str">
        <f t="shared" si="5"/>
        <v>n/a</v>
      </c>
      <c r="AF11" s="381" t="str">
        <f t="shared" si="5"/>
        <v>n/a</v>
      </c>
      <c r="AG11" s="382"/>
      <c r="AH11" s="383"/>
    </row>
    <row r="12" spans="1:34" s="384" customFormat="1" ht="46.5" customHeight="1" x14ac:dyDescent="0.2">
      <c r="A12" s="370">
        <f>IF(C12=0,"  ",VLOOKUP(C12,CODES!$A$1:$B$145,2,FALSE))</f>
        <v>330100100001000</v>
      </c>
      <c r="B12" s="385" t="s">
        <v>76</v>
      </c>
      <c r="C12" s="372" t="s">
        <v>61</v>
      </c>
      <c r="D12" s="373" t="s">
        <v>1017</v>
      </c>
      <c r="E12" s="373" t="s">
        <v>57</v>
      </c>
      <c r="F12" s="374" t="str">
        <f t="shared" ref="F12:I12" si="6">IF($E12="Public Bidding", "Date Required", IF($E12="Shopping", "n/a", IF($E12="Small Value Procurement", "n/a", IF($E12="Lease of Venue", "n/a", IF($E12="Agency to Agency", "n/a", IF($E12="Direct Contracting", "n/a", IF($E12="Emergency Cases", "n/a","Check Mode of Proc")))))))</f>
        <v>n/a</v>
      </c>
      <c r="G12" s="374" t="str">
        <f t="shared" si="6"/>
        <v>n/a</v>
      </c>
      <c r="H12" s="374" t="str">
        <f t="shared" si="6"/>
        <v>n/a</v>
      </c>
      <c r="I12" s="374" t="str">
        <f t="shared" si="6"/>
        <v>n/a</v>
      </c>
      <c r="J12" s="656">
        <v>45343</v>
      </c>
      <c r="K12" s="656">
        <v>45343</v>
      </c>
      <c r="L12" s="375" t="str">
        <f t="shared" si="1"/>
        <v>n/a</v>
      </c>
      <c r="M12" s="656">
        <v>45350</v>
      </c>
      <c r="N12" s="656">
        <v>45356</v>
      </c>
      <c r="O12" s="657">
        <v>45440</v>
      </c>
      <c r="P12" s="657">
        <v>45441</v>
      </c>
      <c r="Q12" s="657">
        <v>45506</v>
      </c>
      <c r="R12" s="657">
        <v>45507</v>
      </c>
      <c r="S12" s="376" t="s">
        <v>52</v>
      </c>
      <c r="T12" s="377">
        <v>244300</v>
      </c>
      <c r="U12" s="378">
        <v>244300</v>
      </c>
      <c r="V12" s="379"/>
      <c r="W12" s="377">
        <v>215349</v>
      </c>
      <c r="X12" s="378">
        <v>215349</v>
      </c>
      <c r="Y12" s="380"/>
      <c r="Z12" s="381" t="str">
        <f t="shared" ref="Z12:AF12" si="7">IF($E12="Public Bidding", "Date Required", IF($E12="Shopping", "n/a", IF($E12="Small Value Procurement", "n/a", IF($E12="Lease of Venue", "n/a", IF($E12="Agency to Agency", "n/a", IF($E12="Direct Contracting", "n/a", IF($E12="Emergency Cases", "n/a","Check Mode of Proc")))))))</f>
        <v>n/a</v>
      </c>
      <c r="AA12" s="381" t="str">
        <f t="shared" si="7"/>
        <v>n/a</v>
      </c>
      <c r="AB12" s="381" t="str">
        <f t="shared" si="7"/>
        <v>n/a</v>
      </c>
      <c r="AC12" s="381" t="str">
        <f t="shared" si="7"/>
        <v>n/a</v>
      </c>
      <c r="AD12" s="381" t="str">
        <f t="shared" si="7"/>
        <v>n/a</v>
      </c>
      <c r="AE12" s="381" t="str">
        <f t="shared" si="7"/>
        <v>n/a</v>
      </c>
      <c r="AF12" s="381" t="str">
        <f t="shared" si="7"/>
        <v>n/a</v>
      </c>
      <c r="AG12" s="382"/>
      <c r="AH12" s="383"/>
    </row>
    <row r="13" spans="1:34" s="384" customFormat="1" ht="46.5" customHeight="1" x14ac:dyDescent="0.2">
      <c r="A13" s="370">
        <f>IF(C13=0,"  ",VLOOKUP(C13,CODES!$A$1:$B$145,2,FALSE))</f>
        <v>200000100001000</v>
      </c>
      <c r="B13" s="371" t="s">
        <v>81</v>
      </c>
      <c r="C13" s="372" t="s">
        <v>71</v>
      </c>
      <c r="D13" s="373" t="s">
        <v>1017</v>
      </c>
      <c r="E13" s="373" t="s">
        <v>54</v>
      </c>
      <c r="F13" s="374" t="str">
        <f t="shared" ref="F13:I13" si="8">IF($E13="Public Bidding", "Date Required", IF($E13="Shopping", "n/a", IF($E13="Small Value Procurement", "n/a", IF($E13="Lease of Venue", "n/a", IF($E13="Agency to Agency", "n/a", IF($E13="Direct Contracting", "n/a", IF($E13="Emergency Cases", "n/a","Check Mode of Proc")))))))</f>
        <v>n/a</v>
      </c>
      <c r="G13" s="374" t="str">
        <f t="shared" si="8"/>
        <v>n/a</v>
      </c>
      <c r="H13" s="374" t="str">
        <f t="shared" si="8"/>
        <v>n/a</v>
      </c>
      <c r="I13" s="374" t="str">
        <f t="shared" si="8"/>
        <v>n/a</v>
      </c>
      <c r="J13" s="656">
        <v>45323</v>
      </c>
      <c r="K13" s="656">
        <v>45323</v>
      </c>
      <c r="L13" s="375" t="str">
        <f t="shared" si="1"/>
        <v>n/a</v>
      </c>
      <c r="M13" s="656">
        <v>45358</v>
      </c>
      <c r="N13" s="656">
        <v>45364</v>
      </c>
      <c r="O13" s="657">
        <v>45366</v>
      </c>
      <c r="P13" s="657">
        <v>45367</v>
      </c>
      <c r="Q13" s="657">
        <v>45575</v>
      </c>
      <c r="R13" s="657" t="e">
        <f>#REF!</f>
        <v>#REF!</v>
      </c>
      <c r="S13" s="376" t="s">
        <v>52</v>
      </c>
      <c r="T13" s="377">
        <v>32500</v>
      </c>
      <c r="U13" s="378">
        <v>32500</v>
      </c>
      <c r="V13" s="379"/>
      <c r="W13" s="377">
        <v>32370</v>
      </c>
      <c r="X13" s="378">
        <v>32370</v>
      </c>
      <c r="Y13" s="380"/>
      <c r="Z13" s="381" t="str">
        <f t="shared" ref="Z13:AF13" si="9">IF($E13="Public Bidding", "Date Required", IF($E13="Shopping", "n/a", IF($E13="Small Value Procurement", "n/a", IF($E13="Lease of Venue", "n/a", IF($E13="Agency to Agency", "n/a", IF($E13="Direct Contracting", "n/a", IF($E13="Emergency Cases", "n/a","Check Mode of Proc")))))))</f>
        <v>n/a</v>
      </c>
      <c r="AA13" s="381" t="str">
        <f t="shared" si="9"/>
        <v>n/a</v>
      </c>
      <c r="AB13" s="381" t="str">
        <f t="shared" si="9"/>
        <v>n/a</v>
      </c>
      <c r="AC13" s="381" t="str">
        <f t="shared" si="9"/>
        <v>n/a</v>
      </c>
      <c r="AD13" s="381" t="str">
        <f t="shared" si="9"/>
        <v>n/a</v>
      </c>
      <c r="AE13" s="381" t="str">
        <f t="shared" si="9"/>
        <v>n/a</v>
      </c>
      <c r="AF13" s="381" t="str">
        <f t="shared" si="9"/>
        <v>n/a</v>
      </c>
      <c r="AG13" s="382"/>
      <c r="AH13" s="383"/>
    </row>
    <row r="14" spans="1:34" s="384" customFormat="1" ht="46.5" customHeight="1" x14ac:dyDescent="0.2">
      <c r="A14" s="370">
        <f>IF(C14=0,"  ",VLOOKUP(C14,CODES!$A$1:$B$145,2,FALSE))</f>
        <v>310100100001000</v>
      </c>
      <c r="B14" s="386" t="s">
        <v>82</v>
      </c>
      <c r="C14" s="372" t="s">
        <v>83</v>
      </c>
      <c r="D14" s="373" t="s">
        <v>1017</v>
      </c>
      <c r="E14" s="373" t="s">
        <v>57</v>
      </c>
      <c r="F14" s="374" t="str">
        <f t="shared" ref="F14:I14" si="10">IF($E14="Public Bidding", "Date Required", IF($E14="Shopping", "n/a", IF($E14="Small Value Procurement", "n/a", IF($E14="Lease of Venue", "n/a", IF($E14="Agency to Agency", "n/a", IF($E14="Direct Contracting", "n/a", IF($E14="Emergency Cases", "n/a","Check Mode of Proc")))))))</f>
        <v>n/a</v>
      </c>
      <c r="G14" s="374" t="str">
        <f t="shared" si="10"/>
        <v>n/a</v>
      </c>
      <c r="H14" s="374" t="str">
        <f t="shared" si="10"/>
        <v>n/a</v>
      </c>
      <c r="I14" s="374" t="str">
        <f t="shared" si="10"/>
        <v>n/a</v>
      </c>
      <c r="J14" s="656">
        <v>45356</v>
      </c>
      <c r="K14" s="656">
        <v>45356</v>
      </c>
      <c r="L14" s="375" t="str">
        <f t="shared" si="1"/>
        <v>n/a</v>
      </c>
      <c r="M14" s="656">
        <v>45362</v>
      </c>
      <c r="N14" s="656">
        <v>45369</v>
      </c>
      <c r="O14" s="657">
        <v>45369</v>
      </c>
      <c r="P14" s="657">
        <v>45370</v>
      </c>
      <c r="Q14" s="657">
        <v>45497</v>
      </c>
      <c r="R14" s="657">
        <v>45510</v>
      </c>
      <c r="S14" s="376" t="s">
        <v>52</v>
      </c>
      <c r="T14" s="377">
        <v>32000</v>
      </c>
      <c r="U14" s="378">
        <v>32000</v>
      </c>
      <c r="V14" s="379"/>
      <c r="W14" s="377">
        <v>32000</v>
      </c>
      <c r="X14" s="378">
        <v>32000</v>
      </c>
      <c r="Y14" s="380"/>
      <c r="Z14" s="381" t="str">
        <f t="shared" ref="Z14:AF14" si="11">IF($E14="Public Bidding", "Date Required", IF($E14="Shopping", "n/a", IF($E14="Small Value Procurement", "n/a", IF($E14="Lease of Venue", "n/a", IF($E14="Agency to Agency", "n/a", IF($E14="Direct Contracting", "n/a", IF($E14="Emergency Cases", "n/a","Check Mode of Proc")))))))</f>
        <v>n/a</v>
      </c>
      <c r="AA14" s="381" t="str">
        <f t="shared" si="11"/>
        <v>n/a</v>
      </c>
      <c r="AB14" s="381" t="str">
        <f t="shared" si="11"/>
        <v>n/a</v>
      </c>
      <c r="AC14" s="381" t="str">
        <f t="shared" si="11"/>
        <v>n/a</v>
      </c>
      <c r="AD14" s="381" t="str">
        <f t="shared" si="11"/>
        <v>n/a</v>
      </c>
      <c r="AE14" s="381" t="str">
        <f t="shared" si="11"/>
        <v>n/a</v>
      </c>
      <c r="AF14" s="381" t="str">
        <f t="shared" si="11"/>
        <v>n/a</v>
      </c>
      <c r="AG14" s="382"/>
      <c r="AH14" s="383"/>
    </row>
    <row r="15" spans="1:34" s="384" customFormat="1" ht="46.5" customHeight="1" x14ac:dyDescent="0.2">
      <c r="A15" s="370">
        <f>IF(C15=0,"  ",VLOOKUP(C15,CODES!$A$1:$B$145,2,FALSE))</f>
        <v>310100100001000</v>
      </c>
      <c r="B15" s="387" t="s">
        <v>84</v>
      </c>
      <c r="C15" s="372" t="s">
        <v>83</v>
      </c>
      <c r="D15" s="373" t="s">
        <v>1017</v>
      </c>
      <c r="E15" s="373" t="s">
        <v>57</v>
      </c>
      <c r="F15" s="374" t="str">
        <f t="shared" ref="F15:I15" si="12">IF($E15="Public Bidding", "Date Required", IF($E15="Shopping", "n/a", IF($E15="Small Value Procurement", "n/a", IF($E15="Lease of Venue", "n/a", IF($E15="Agency to Agency", "n/a", IF($E15="Direct Contracting", "n/a", IF($E15="Emergency Cases", "n/a","Check Mode of Proc")))))))</f>
        <v>n/a</v>
      </c>
      <c r="G15" s="374" t="str">
        <f t="shared" si="12"/>
        <v>n/a</v>
      </c>
      <c r="H15" s="374" t="str">
        <f t="shared" si="12"/>
        <v>n/a</v>
      </c>
      <c r="I15" s="374" t="str">
        <f t="shared" si="12"/>
        <v>n/a</v>
      </c>
      <c r="J15" s="656">
        <v>45356</v>
      </c>
      <c r="K15" s="656">
        <v>45356</v>
      </c>
      <c r="L15" s="375" t="str">
        <f t="shared" si="1"/>
        <v>n/a</v>
      </c>
      <c r="M15" s="656">
        <v>45362</v>
      </c>
      <c r="N15" s="656">
        <v>45369</v>
      </c>
      <c r="O15" s="657">
        <v>45460</v>
      </c>
      <c r="P15" s="657">
        <v>45461</v>
      </c>
      <c r="Q15" s="657">
        <v>45499</v>
      </c>
      <c r="R15" s="657">
        <v>45510</v>
      </c>
      <c r="S15" s="376" t="s">
        <v>52</v>
      </c>
      <c r="T15" s="377">
        <v>53500</v>
      </c>
      <c r="U15" s="378">
        <v>53500</v>
      </c>
      <c r="V15" s="379"/>
      <c r="W15" s="377">
        <v>53500</v>
      </c>
      <c r="X15" s="378">
        <v>53500</v>
      </c>
      <c r="Y15" s="380"/>
      <c r="Z15" s="381" t="str">
        <f t="shared" ref="Z15:AF15" si="13">IF($E15="Public Bidding", "Date Required", IF($E15="Shopping", "n/a", IF($E15="Small Value Procurement", "n/a", IF($E15="Lease of Venue", "n/a", IF($E15="Agency to Agency", "n/a", IF($E15="Direct Contracting", "n/a", IF($E15="Emergency Cases", "n/a","Check Mode of Proc")))))))</f>
        <v>n/a</v>
      </c>
      <c r="AA15" s="381" t="str">
        <f t="shared" si="13"/>
        <v>n/a</v>
      </c>
      <c r="AB15" s="381" t="str">
        <f t="shared" si="13"/>
        <v>n/a</v>
      </c>
      <c r="AC15" s="381" t="str">
        <f t="shared" si="13"/>
        <v>n/a</v>
      </c>
      <c r="AD15" s="381" t="str">
        <f t="shared" si="13"/>
        <v>n/a</v>
      </c>
      <c r="AE15" s="381" t="str">
        <f t="shared" si="13"/>
        <v>n/a</v>
      </c>
      <c r="AF15" s="381" t="str">
        <f t="shared" si="13"/>
        <v>n/a</v>
      </c>
      <c r="AG15" s="382"/>
      <c r="AH15" s="383"/>
    </row>
    <row r="16" spans="1:34" s="384" customFormat="1" ht="46.5" customHeight="1" x14ac:dyDescent="0.2">
      <c r="A16" s="370">
        <f>IF(C16=0,"  ",VLOOKUP(C16,CODES!$A$1:$B$145,2,FALSE))</f>
        <v>330100100001000</v>
      </c>
      <c r="B16" s="388" t="s">
        <v>85</v>
      </c>
      <c r="C16" s="372" t="s">
        <v>61</v>
      </c>
      <c r="D16" s="373" t="s">
        <v>1017</v>
      </c>
      <c r="E16" s="373" t="s">
        <v>57</v>
      </c>
      <c r="F16" s="374" t="str">
        <f t="shared" ref="F16:I16" si="14">IF($E16="Public Bidding", "Date Required", IF($E16="Shopping", "n/a", IF($E16="Small Value Procurement", "n/a", IF($E16="Lease of Venue", "n/a", IF($E16="Agency to Agency", "n/a", IF($E16="Direct Contracting", "n/a", IF($E16="Emergency Cases", "n/a","Check Mode of Proc")))))))</f>
        <v>n/a</v>
      </c>
      <c r="G16" s="374" t="str">
        <f t="shared" si="14"/>
        <v>n/a</v>
      </c>
      <c r="H16" s="374" t="str">
        <f t="shared" si="14"/>
        <v>n/a</v>
      </c>
      <c r="I16" s="374" t="str">
        <f t="shared" si="14"/>
        <v>n/a</v>
      </c>
      <c r="J16" s="656">
        <v>45355</v>
      </c>
      <c r="K16" s="656">
        <v>45355</v>
      </c>
      <c r="L16" s="375" t="str">
        <f t="shared" si="1"/>
        <v>n/a</v>
      </c>
      <c r="M16" s="656">
        <v>45362</v>
      </c>
      <c r="N16" s="656">
        <v>45364</v>
      </c>
      <c r="O16" s="657">
        <v>45366</v>
      </c>
      <c r="P16" s="657">
        <v>45367</v>
      </c>
      <c r="Q16" s="657">
        <v>45492</v>
      </c>
      <c r="R16" s="657">
        <v>45498</v>
      </c>
      <c r="S16" s="376" t="s">
        <v>52</v>
      </c>
      <c r="T16" s="377">
        <v>333000</v>
      </c>
      <c r="U16" s="378">
        <v>333000</v>
      </c>
      <c r="V16" s="379"/>
      <c r="W16" s="377">
        <v>319500</v>
      </c>
      <c r="X16" s="378">
        <v>319500</v>
      </c>
      <c r="Y16" s="374"/>
      <c r="Z16" s="381" t="str">
        <f t="shared" ref="Z16:AF16" si="15">IF($E16="Public Bidding", "Date Required", IF($E16="Shopping", "n/a", IF($E16="Small Value Procurement", "n/a", IF($E16="Lease of Venue", "n/a", IF($E16="Agency to Agency", "n/a", IF($E16="Direct Contracting", "n/a", IF($E16="Emergency Cases", "n/a","Check Mode of Proc")))))))</f>
        <v>n/a</v>
      </c>
      <c r="AA16" s="381" t="str">
        <f t="shared" si="15"/>
        <v>n/a</v>
      </c>
      <c r="AB16" s="381" t="str">
        <f t="shared" si="15"/>
        <v>n/a</v>
      </c>
      <c r="AC16" s="381" t="str">
        <f t="shared" si="15"/>
        <v>n/a</v>
      </c>
      <c r="AD16" s="381" t="str">
        <f t="shared" si="15"/>
        <v>n/a</v>
      </c>
      <c r="AE16" s="381" t="str">
        <f t="shared" si="15"/>
        <v>n/a</v>
      </c>
      <c r="AF16" s="381" t="str">
        <f t="shared" si="15"/>
        <v>n/a</v>
      </c>
      <c r="AG16" s="381"/>
      <c r="AH16" s="383"/>
    </row>
    <row r="17" spans="1:34" s="384" customFormat="1" ht="46.5" customHeight="1" x14ac:dyDescent="0.2">
      <c r="A17" s="370">
        <f>IF(C17=0,"  ",VLOOKUP(C17,CODES!$A$1:$B$145,2,FALSE))</f>
        <v>330100100001000</v>
      </c>
      <c r="B17" s="386" t="s">
        <v>86</v>
      </c>
      <c r="C17" s="372" t="s">
        <v>61</v>
      </c>
      <c r="D17" s="373" t="s">
        <v>1017</v>
      </c>
      <c r="E17" s="373" t="s">
        <v>57</v>
      </c>
      <c r="F17" s="374" t="str">
        <f t="shared" ref="F17:I17" si="16">IF($E17="Public Bidding", "Date Required", IF($E17="Shopping", "n/a", IF($E17="Small Value Procurement", "n/a", IF($E17="Lease of Venue", "n/a", IF($E17="Agency to Agency", "n/a", IF($E17="Direct Contracting", "n/a", IF($E17="Emergency Cases", "n/a","Check Mode of Proc")))))))</f>
        <v>n/a</v>
      </c>
      <c r="G17" s="374" t="str">
        <f t="shared" si="16"/>
        <v>n/a</v>
      </c>
      <c r="H17" s="374" t="str">
        <f t="shared" si="16"/>
        <v>n/a</v>
      </c>
      <c r="I17" s="374" t="str">
        <f t="shared" si="16"/>
        <v>n/a</v>
      </c>
      <c r="J17" s="656">
        <v>45355</v>
      </c>
      <c r="K17" s="656">
        <v>45355</v>
      </c>
      <c r="L17" s="375" t="str">
        <f t="shared" si="1"/>
        <v>n/a</v>
      </c>
      <c r="M17" s="656">
        <v>45362</v>
      </c>
      <c r="N17" s="656">
        <v>45364</v>
      </c>
      <c r="O17" s="657">
        <v>45365</v>
      </c>
      <c r="P17" s="657">
        <v>45366</v>
      </c>
      <c r="Q17" s="657">
        <v>45478</v>
      </c>
      <c r="R17" s="657">
        <v>45499</v>
      </c>
      <c r="S17" s="376" t="s">
        <v>52</v>
      </c>
      <c r="T17" s="377">
        <v>333000</v>
      </c>
      <c r="U17" s="378">
        <v>333000</v>
      </c>
      <c r="V17" s="379"/>
      <c r="W17" s="377">
        <v>319500</v>
      </c>
      <c r="X17" s="378">
        <v>319500</v>
      </c>
      <c r="Y17" s="380"/>
      <c r="Z17" s="381" t="str">
        <f t="shared" ref="Z17:AF17" si="17">IF($E17="Public Bidding", "Date Required", IF($E17="Shopping", "n/a", IF($E17="Small Value Procurement", "n/a", IF($E17="Lease of Venue", "n/a", IF($E17="Agency to Agency", "n/a", IF($E17="Direct Contracting", "n/a", IF($E17="Emergency Cases", "n/a","Check Mode of Proc")))))))</f>
        <v>n/a</v>
      </c>
      <c r="AA17" s="381" t="str">
        <f t="shared" si="17"/>
        <v>n/a</v>
      </c>
      <c r="AB17" s="381" t="str">
        <f t="shared" si="17"/>
        <v>n/a</v>
      </c>
      <c r="AC17" s="381" t="str">
        <f t="shared" si="17"/>
        <v>n/a</v>
      </c>
      <c r="AD17" s="381" t="str">
        <f t="shared" si="17"/>
        <v>n/a</v>
      </c>
      <c r="AE17" s="381" t="str">
        <f t="shared" si="17"/>
        <v>n/a</v>
      </c>
      <c r="AF17" s="381" t="str">
        <f t="shared" si="17"/>
        <v>n/a</v>
      </c>
      <c r="AG17" s="382"/>
      <c r="AH17" s="383"/>
    </row>
    <row r="18" spans="1:34" s="384" customFormat="1" ht="46.5" customHeight="1" x14ac:dyDescent="0.2">
      <c r="A18" s="370">
        <f>IF(C18=0,"  ",VLOOKUP(C18,CODES!$A$1:$B$145,2,FALSE))</f>
        <v>330100100001000</v>
      </c>
      <c r="B18" s="386" t="s">
        <v>87</v>
      </c>
      <c r="C18" s="372" t="s">
        <v>61</v>
      </c>
      <c r="D18" s="373" t="s">
        <v>1017</v>
      </c>
      <c r="E18" s="373" t="s">
        <v>57</v>
      </c>
      <c r="F18" s="374" t="str">
        <f t="shared" ref="F18:I18" si="18">IF($E18="Public Bidding", "Date Required", IF($E18="Shopping", "n/a", IF($E18="Small Value Procurement", "n/a", IF($E18="Lease of Venue", "n/a", IF($E18="Agency to Agency", "n/a", IF($E18="Direct Contracting", "n/a", IF($E18="Emergency Cases", "n/a","Check Mode of Proc")))))))</f>
        <v>n/a</v>
      </c>
      <c r="G18" s="374" t="str">
        <f t="shared" si="18"/>
        <v>n/a</v>
      </c>
      <c r="H18" s="374" t="str">
        <f t="shared" si="18"/>
        <v>n/a</v>
      </c>
      <c r="I18" s="374" t="str">
        <f t="shared" si="18"/>
        <v>n/a</v>
      </c>
      <c r="J18" s="656">
        <v>45356</v>
      </c>
      <c r="K18" s="656">
        <v>45356</v>
      </c>
      <c r="L18" s="375" t="str">
        <f t="shared" si="1"/>
        <v>n/a</v>
      </c>
      <c r="M18" s="656">
        <v>45362</v>
      </c>
      <c r="N18" s="656">
        <v>45364</v>
      </c>
      <c r="O18" s="657">
        <v>45460</v>
      </c>
      <c r="P18" s="657">
        <v>45461</v>
      </c>
      <c r="Q18" s="657">
        <v>45639</v>
      </c>
      <c r="R18" s="657">
        <v>45640</v>
      </c>
      <c r="S18" s="376" t="s">
        <v>52</v>
      </c>
      <c r="T18" s="377">
        <v>316200</v>
      </c>
      <c r="U18" s="378">
        <v>316200</v>
      </c>
      <c r="V18" s="379"/>
      <c r="W18" s="377">
        <v>256800</v>
      </c>
      <c r="X18" s="378">
        <v>256800</v>
      </c>
      <c r="Y18" s="380"/>
      <c r="Z18" s="381" t="str">
        <f t="shared" ref="Z18:AF18" si="19">IF($E18="Public Bidding", "Date Required", IF($E18="Shopping", "n/a", IF($E18="Small Value Procurement", "n/a", IF($E18="Lease of Venue", "n/a", IF($E18="Agency to Agency", "n/a", IF($E18="Direct Contracting", "n/a", IF($E18="Emergency Cases", "n/a","Check Mode of Proc")))))))</f>
        <v>n/a</v>
      </c>
      <c r="AA18" s="381" t="str">
        <f t="shared" si="19"/>
        <v>n/a</v>
      </c>
      <c r="AB18" s="381" t="str">
        <f t="shared" si="19"/>
        <v>n/a</v>
      </c>
      <c r="AC18" s="381" t="str">
        <f t="shared" si="19"/>
        <v>n/a</v>
      </c>
      <c r="AD18" s="381" t="str">
        <f t="shared" si="19"/>
        <v>n/a</v>
      </c>
      <c r="AE18" s="381" t="str">
        <f t="shared" si="19"/>
        <v>n/a</v>
      </c>
      <c r="AF18" s="381" t="str">
        <f t="shared" si="19"/>
        <v>n/a</v>
      </c>
      <c r="AG18" s="382"/>
      <c r="AH18" s="383"/>
    </row>
    <row r="19" spans="1:34" s="384" customFormat="1" ht="46.5" customHeight="1" x14ac:dyDescent="0.2">
      <c r="A19" s="370">
        <f>IF(C19=0,"  ",VLOOKUP(C19,CODES!$A$1:$B$145,2,FALSE))</f>
        <v>310100100001000</v>
      </c>
      <c r="B19" s="371" t="s">
        <v>243</v>
      </c>
      <c r="C19" s="372" t="s">
        <v>83</v>
      </c>
      <c r="D19" s="373" t="s">
        <v>1017</v>
      </c>
      <c r="E19" s="373" t="s">
        <v>57</v>
      </c>
      <c r="F19" s="374" t="str">
        <f t="shared" ref="F19:I19" si="20">IF($E19="Public Bidding", "Date Required", IF($E19="Shopping", "n/a", IF($E19="Small Value Procurement", "n/a", IF($E19="Lease of Venue", "n/a", IF($E19="Agency to Agency", "n/a", IF($E19="Direct Contracting", "n/a", IF($E19="Emergency Cases", "n/a","Check Mode of Proc")))))))</f>
        <v>n/a</v>
      </c>
      <c r="G19" s="374" t="str">
        <f t="shared" si="20"/>
        <v>n/a</v>
      </c>
      <c r="H19" s="374" t="str">
        <f t="shared" si="20"/>
        <v>n/a</v>
      </c>
      <c r="I19" s="374" t="str">
        <f t="shared" si="20"/>
        <v>n/a</v>
      </c>
      <c r="J19" s="656">
        <v>45355</v>
      </c>
      <c r="K19" s="656">
        <v>45355</v>
      </c>
      <c r="L19" s="375" t="str">
        <f t="shared" si="1"/>
        <v>n/a</v>
      </c>
      <c r="M19" s="656">
        <v>45362</v>
      </c>
      <c r="N19" s="656">
        <v>45376</v>
      </c>
      <c r="O19" s="657">
        <v>45377</v>
      </c>
      <c r="P19" s="657">
        <v>45378</v>
      </c>
      <c r="Q19" s="657">
        <v>45498</v>
      </c>
      <c r="R19" s="657">
        <v>45510</v>
      </c>
      <c r="S19" s="376" t="s">
        <v>52</v>
      </c>
      <c r="T19" s="377">
        <v>65500</v>
      </c>
      <c r="U19" s="378">
        <v>65500</v>
      </c>
      <c r="V19" s="379"/>
      <c r="W19" s="377">
        <v>65500</v>
      </c>
      <c r="X19" s="378">
        <v>65500</v>
      </c>
      <c r="Y19" s="380"/>
      <c r="Z19" s="381" t="str">
        <f t="shared" ref="Z19:AF19" si="21">IF($E19="Public Bidding", "Date Required", IF($E19="Shopping", "n/a", IF($E19="Small Value Procurement", "n/a", IF($E19="Lease of Venue", "n/a", IF($E19="Agency to Agency", "n/a", IF($E19="Direct Contracting", "n/a", IF($E19="Emergency Cases", "n/a","Check Mode of Proc")))))))</f>
        <v>n/a</v>
      </c>
      <c r="AA19" s="381" t="str">
        <f t="shared" si="21"/>
        <v>n/a</v>
      </c>
      <c r="AB19" s="381" t="str">
        <f t="shared" si="21"/>
        <v>n/a</v>
      </c>
      <c r="AC19" s="381" t="str">
        <f t="shared" si="21"/>
        <v>n/a</v>
      </c>
      <c r="AD19" s="381" t="str">
        <f t="shared" si="21"/>
        <v>n/a</v>
      </c>
      <c r="AE19" s="381" t="str">
        <f t="shared" si="21"/>
        <v>n/a</v>
      </c>
      <c r="AF19" s="381" t="str">
        <f t="shared" si="21"/>
        <v>n/a</v>
      </c>
      <c r="AG19" s="382"/>
      <c r="AH19" s="383"/>
    </row>
    <row r="20" spans="1:34" s="384" customFormat="1" ht="46.5" customHeight="1" x14ac:dyDescent="0.2">
      <c r="A20" s="370">
        <f>IF(C20=0,"  ",VLOOKUP(C20,CODES!$A$1:$B$145,2,FALSE))</f>
        <v>310100100001000</v>
      </c>
      <c r="B20" s="371" t="s">
        <v>89</v>
      </c>
      <c r="C20" s="372" t="s">
        <v>83</v>
      </c>
      <c r="D20" s="373" t="s">
        <v>1017</v>
      </c>
      <c r="E20" s="373" t="s">
        <v>57</v>
      </c>
      <c r="F20" s="374" t="str">
        <f t="shared" ref="F20:I20" si="22">IF($E20="Public Bidding", "Date Required", IF($E20="Shopping", "n/a", IF($E20="Small Value Procurement", "n/a", IF($E20="Lease of Venue", "n/a", IF($E20="Agency to Agency", "n/a", IF($E20="Direct Contracting", "n/a", IF($E20="Emergency Cases", "n/a","Check Mode of Proc")))))))</f>
        <v>n/a</v>
      </c>
      <c r="G20" s="374" t="str">
        <f t="shared" si="22"/>
        <v>n/a</v>
      </c>
      <c r="H20" s="374" t="str">
        <f t="shared" si="22"/>
        <v>n/a</v>
      </c>
      <c r="I20" s="374" t="str">
        <f t="shared" si="22"/>
        <v>n/a</v>
      </c>
      <c r="J20" s="656">
        <v>45358</v>
      </c>
      <c r="K20" s="656">
        <v>45358</v>
      </c>
      <c r="L20" s="375" t="str">
        <f t="shared" si="1"/>
        <v>n/a</v>
      </c>
      <c r="M20" s="656">
        <v>45365</v>
      </c>
      <c r="N20" s="656">
        <v>45376</v>
      </c>
      <c r="O20" s="657">
        <v>45376</v>
      </c>
      <c r="P20" s="657">
        <v>45377</v>
      </c>
      <c r="Q20" s="657">
        <v>45625</v>
      </c>
      <c r="R20" s="657">
        <v>45626</v>
      </c>
      <c r="S20" s="376" t="s">
        <v>52</v>
      </c>
      <c r="T20" s="377">
        <v>72000</v>
      </c>
      <c r="U20" s="389">
        <v>72000</v>
      </c>
      <c r="V20" s="379"/>
      <c r="W20" s="377">
        <v>65100</v>
      </c>
      <c r="X20" s="378">
        <v>65100</v>
      </c>
      <c r="Y20" s="380"/>
      <c r="Z20" s="381" t="str">
        <f t="shared" ref="Z20:AF20" si="23">IF($E20="Public Bidding", "Date Required", IF($E20="Shopping", "n/a", IF($E20="Small Value Procurement", "n/a", IF($E20="Lease of Venue", "n/a", IF($E20="Agency to Agency", "n/a", IF($E20="Direct Contracting", "n/a", IF($E20="Emergency Cases", "n/a","Check Mode of Proc")))))))</f>
        <v>n/a</v>
      </c>
      <c r="AA20" s="381" t="str">
        <f t="shared" si="23"/>
        <v>n/a</v>
      </c>
      <c r="AB20" s="381" t="str">
        <f t="shared" si="23"/>
        <v>n/a</v>
      </c>
      <c r="AC20" s="381" t="str">
        <f t="shared" si="23"/>
        <v>n/a</v>
      </c>
      <c r="AD20" s="381" t="str">
        <f t="shared" si="23"/>
        <v>n/a</v>
      </c>
      <c r="AE20" s="381" t="str">
        <f t="shared" si="23"/>
        <v>n/a</v>
      </c>
      <c r="AF20" s="381" t="str">
        <f t="shared" si="23"/>
        <v>n/a</v>
      </c>
      <c r="AG20" s="382"/>
      <c r="AH20" s="383"/>
    </row>
    <row r="21" spans="1:34" s="384" customFormat="1" ht="46.5" customHeight="1" x14ac:dyDescent="0.2">
      <c r="A21" s="370">
        <f>IF(C21=0,"  ",VLOOKUP(C21,CODES!$A$1:$B$145,2,FALSE))</f>
        <v>330100100001000</v>
      </c>
      <c r="B21" s="371" t="s">
        <v>90</v>
      </c>
      <c r="C21" s="372" t="s">
        <v>61</v>
      </c>
      <c r="D21" s="373" t="s">
        <v>1017</v>
      </c>
      <c r="E21" s="373" t="s">
        <v>51</v>
      </c>
      <c r="F21" s="374" t="str">
        <f t="shared" ref="F21:I21" si="24">IF($E21="Public Bidding", "Date Required", IF($E21="Shopping", "n/a", IF($E21="Small Value Procurement", "n/a", IF($E21="Lease of Venue", "n/a", IF($E21="Agency to Agency", "n/a", IF($E21="Direct Contracting", "n/a", IF($E21="Emergency Cases", "n/a","Check Mode of Proc")))))))</f>
        <v>n/a</v>
      </c>
      <c r="G21" s="374" t="str">
        <f t="shared" si="24"/>
        <v>n/a</v>
      </c>
      <c r="H21" s="374" t="str">
        <f t="shared" si="24"/>
        <v>n/a</v>
      </c>
      <c r="I21" s="374" t="str">
        <f t="shared" si="24"/>
        <v>n/a</v>
      </c>
      <c r="J21" s="656">
        <v>45357</v>
      </c>
      <c r="K21" s="656">
        <v>45357</v>
      </c>
      <c r="L21" s="375" t="str">
        <f t="shared" si="1"/>
        <v>n/a</v>
      </c>
      <c r="M21" s="656">
        <v>45365</v>
      </c>
      <c r="N21" s="656">
        <v>45373</v>
      </c>
      <c r="O21" s="657">
        <v>45376</v>
      </c>
      <c r="P21" s="657">
        <v>45377</v>
      </c>
      <c r="Q21" s="657">
        <v>45568</v>
      </c>
      <c r="R21" s="657" t="e">
        <f>#REF!</f>
        <v>#REF!</v>
      </c>
      <c r="S21" s="376" t="s">
        <v>52</v>
      </c>
      <c r="T21" s="377">
        <v>330000</v>
      </c>
      <c r="U21" s="378">
        <v>330000</v>
      </c>
      <c r="V21" s="379"/>
      <c r="W21" s="377">
        <v>330000</v>
      </c>
      <c r="X21" s="378">
        <v>330000</v>
      </c>
      <c r="Y21" s="380"/>
      <c r="Z21" s="381" t="str">
        <f t="shared" ref="Z21:AF21" si="25">IF($E21="Public Bidding", "Date Required", IF($E21="Shopping", "n/a", IF($E21="Small Value Procurement", "n/a", IF($E21="Lease of Venue", "n/a", IF($E21="Agency to Agency", "n/a", IF($E21="Direct Contracting", "n/a", IF($E21="Emergency Cases", "n/a","Check Mode of Proc")))))))</f>
        <v>n/a</v>
      </c>
      <c r="AA21" s="381" t="str">
        <f t="shared" si="25"/>
        <v>n/a</v>
      </c>
      <c r="AB21" s="381" t="str">
        <f t="shared" si="25"/>
        <v>n/a</v>
      </c>
      <c r="AC21" s="381" t="str">
        <f t="shared" si="25"/>
        <v>n/a</v>
      </c>
      <c r="AD21" s="381" t="str">
        <f t="shared" si="25"/>
        <v>n/a</v>
      </c>
      <c r="AE21" s="381" t="str">
        <f t="shared" si="25"/>
        <v>n/a</v>
      </c>
      <c r="AF21" s="381" t="str">
        <f t="shared" si="25"/>
        <v>n/a</v>
      </c>
      <c r="AG21" s="382"/>
      <c r="AH21" s="383"/>
    </row>
    <row r="22" spans="1:34" s="384" customFormat="1" ht="46.5" customHeight="1" x14ac:dyDescent="0.2">
      <c r="A22" s="370">
        <f>IF(C22=0,"  ",VLOOKUP(C22,CODES!$A$1:$B$145,2,FALSE))</f>
        <v>100000100001000</v>
      </c>
      <c r="B22" s="386" t="s">
        <v>91</v>
      </c>
      <c r="C22" s="372" t="s">
        <v>53</v>
      </c>
      <c r="D22" s="373" t="s">
        <v>1017</v>
      </c>
      <c r="E22" s="373" t="s">
        <v>51</v>
      </c>
      <c r="F22" s="374" t="str">
        <f t="shared" ref="F22:I22" si="26">IF($E22="Public Bidding", "Date Required", IF($E22="Shopping", "n/a", IF($E22="Small Value Procurement", "n/a", IF($E22="Lease of Venue", "n/a", IF($E22="Agency to Agency", "n/a", IF($E22="Direct Contracting", "n/a", IF($E22="Emergency Cases", "n/a","Check Mode of Proc")))))))</f>
        <v>n/a</v>
      </c>
      <c r="G22" s="374" t="str">
        <f t="shared" si="26"/>
        <v>n/a</v>
      </c>
      <c r="H22" s="374" t="str">
        <f t="shared" si="26"/>
        <v>n/a</v>
      </c>
      <c r="I22" s="374" t="str">
        <f t="shared" si="26"/>
        <v>n/a</v>
      </c>
      <c r="J22" s="656">
        <v>45343</v>
      </c>
      <c r="K22" s="656">
        <v>45343</v>
      </c>
      <c r="L22" s="375" t="str">
        <f t="shared" si="1"/>
        <v>n/a</v>
      </c>
      <c r="M22" s="656">
        <v>45365</v>
      </c>
      <c r="N22" s="656">
        <v>45373</v>
      </c>
      <c r="O22" s="657">
        <v>45370</v>
      </c>
      <c r="P22" s="657">
        <v>45371</v>
      </c>
      <c r="Q22" s="657">
        <v>45572</v>
      </c>
      <c r="R22" s="657" t="e">
        <f>#REF!</f>
        <v>#REF!</v>
      </c>
      <c r="S22" s="376" t="s">
        <v>52</v>
      </c>
      <c r="T22" s="377">
        <v>7500</v>
      </c>
      <c r="U22" s="378">
        <v>7500</v>
      </c>
      <c r="V22" s="379"/>
      <c r="W22" s="377">
        <v>7300</v>
      </c>
      <c r="X22" s="378">
        <v>7300</v>
      </c>
      <c r="Y22" s="380"/>
      <c r="Z22" s="381" t="str">
        <f t="shared" ref="Z22:AF22" si="27">IF($E22="Public Bidding", "Date Required", IF($E22="Shopping", "n/a", IF($E22="Small Value Procurement", "n/a", IF($E22="Lease of Venue", "n/a", IF($E22="Agency to Agency", "n/a", IF($E22="Direct Contracting", "n/a", IF($E22="Emergency Cases", "n/a","Check Mode of Proc")))))))</f>
        <v>n/a</v>
      </c>
      <c r="AA22" s="381" t="str">
        <f t="shared" si="27"/>
        <v>n/a</v>
      </c>
      <c r="AB22" s="381" t="str">
        <f t="shared" si="27"/>
        <v>n/a</v>
      </c>
      <c r="AC22" s="381" t="str">
        <f t="shared" si="27"/>
        <v>n/a</v>
      </c>
      <c r="AD22" s="381" t="str">
        <f t="shared" si="27"/>
        <v>n/a</v>
      </c>
      <c r="AE22" s="381" t="str">
        <f t="shared" si="27"/>
        <v>n/a</v>
      </c>
      <c r="AF22" s="381" t="str">
        <f t="shared" si="27"/>
        <v>n/a</v>
      </c>
      <c r="AG22" s="382"/>
      <c r="AH22" s="383"/>
    </row>
    <row r="23" spans="1:34" s="384" customFormat="1" ht="46.5" customHeight="1" x14ac:dyDescent="0.2">
      <c r="A23" s="370">
        <f>IF(C23=0,"  ",VLOOKUP(C23,CODES!$A$1:$B$145,2,FALSE))</f>
        <v>310100100001000</v>
      </c>
      <c r="B23" s="386" t="s">
        <v>93</v>
      </c>
      <c r="C23" s="372" t="s">
        <v>83</v>
      </c>
      <c r="D23" s="373" t="s">
        <v>1017</v>
      </c>
      <c r="E23" s="373" t="s">
        <v>57</v>
      </c>
      <c r="F23" s="374" t="str">
        <f t="shared" ref="F23:I23" si="28">IF($E23="Public Bidding", "Date Required", IF($E23="Shopping", "n/a", IF($E23="Small Value Procurement", "n/a", IF($E23="Lease of Venue", "n/a", IF($E23="Agency to Agency", "n/a", IF($E23="Direct Contracting", "n/a", IF($E23="Emergency Cases", "n/a","Check Mode of Proc")))))))</f>
        <v>n/a</v>
      </c>
      <c r="G23" s="374" t="str">
        <f t="shared" si="28"/>
        <v>n/a</v>
      </c>
      <c r="H23" s="374" t="str">
        <f t="shared" si="28"/>
        <v>n/a</v>
      </c>
      <c r="I23" s="374" t="str">
        <f t="shared" si="28"/>
        <v>n/a</v>
      </c>
      <c r="J23" s="656">
        <v>45359</v>
      </c>
      <c r="K23" s="656">
        <v>45359</v>
      </c>
      <c r="L23" s="375" t="str">
        <f t="shared" si="1"/>
        <v>n/a</v>
      </c>
      <c r="M23" s="656">
        <v>45365</v>
      </c>
      <c r="N23" s="656">
        <v>45376</v>
      </c>
      <c r="O23" s="657">
        <v>45387</v>
      </c>
      <c r="P23" s="657">
        <v>45388</v>
      </c>
      <c r="Q23" s="657">
        <v>45467</v>
      </c>
      <c r="R23" s="657">
        <v>45482</v>
      </c>
      <c r="S23" s="376" t="s">
        <v>52</v>
      </c>
      <c r="T23" s="377">
        <v>12500</v>
      </c>
      <c r="U23" s="378">
        <v>12500</v>
      </c>
      <c r="V23" s="379"/>
      <c r="W23" s="377">
        <v>11250</v>
      </c>
      <c r="X23" s="378">
        <v>11250</v>
      </c>
      <c r="Y23" s="380"/>
      <c r="Z23" s="381" t="str">
        <f t="shared" ref="Z23:AF23" si="29">IF($E23="Public Bidding", "Date Required", IF($E23="Shopping", "n/a", IF($E23="Small Value Procurement", "n/a", IF($E23="Lease of Venue", "n/a", IF($E23="Agency to Agency", "n/a", IF($E23="Direct Contracting", "n/a", IF($E23="Emergency Cases", "n/a","Check Mode of Proc")))))))</f>
        <v>n/a</v>
      </c>
      <c r="AA23" s="381" t="str">
        <f t="shared" si="29"/>
        <v>n/a</v>
      </c>
      <c r="AB23" s="381" t="str">
        <f t="shared" si="29"/>
        <v>n/a</v>
      </c>
      <c r="AC23" s="381" t="str">
        <f t="shared" si="29"/>
        <v>n/a</v>
      </c>
      <c r="AD23" s="381" t="str">
        <f t="shared" si="29"/>
        <v>n/a</v>
      </c>
      <c r="AE23" s="381" t="str">
        <f t="shared" si="29"/>
        <v>n/a</v>
      </c>
      <c r="AF23" s="381" t="str">
        <f t="shared" si="29"/>
        <v>n/a</v>
      </c>
      <c r="AG23" s="382"/>
      <c r="AH23" s="383"/>
    </row>
    <row r="24" spans="1:34" s="384" customFormat="1" ht="46.5" customHeight="1" x14ac:dyDescent="0.2">
      <c r="A24" s="370">
        <f>IF(C24=0,"  ",VLOOKUP(C24,CODES!$A$1:$B$145,2,FALSE))</f>
        <v>200000100004000</v>
      </c>
      <c r="B24" s="386" t="s">
        <v>94</v>
      </c>
      <c r="C24" s="372" t="s">
        <v>55</v>
      </c>
      <c r="D24" s="373" t="s">
        <v>1017</v>
      </c>
      <c r="E24" s="373" t="s">
        <v>57</v>
      </c>
      <c r="F24" s="374" t="str">
        <f t="shared" ref="F24:I24" si="30">IF($E24="Public Bidding", "Date Required", IF($E24="Shopping", "n/a", IF($E24="Small Value Procurement", "n/a", IF($E24="Lease of Venue", "n/a", IF($E24="Agency to Agency", "n/a", IF($E24="Direct Contracting", "n/a", IF($E24="Emergency Cases", "n/a","Check Mode of Proc")))))))</f>
        <v>n/a</v>
      </c>
      <c r="G24" s="374" t="str">
        <f t="shared" si="30"/>
        <v>n/a</v>
      </c>
      <c r="H24" s="374" t="str">
        <f t="shared" si="30"/>
        <v>n/a</v>
      </c>
      <c r="I24" s="374" t="str">
        <f t="shared" si="30"/>
        <v>n/a</v>
      </c>
      <c r="J24" s="656">
        <v>45359</v>
      </c>
      <c r="K24" s="656">
        <v>45359</v>
      </c>
      <c r="L24" s="375" t="str">
        <f t="shared" si="1"/>
        <v>n/a</v>
      </c>
      <c r="M24" s="656">
        <v>45365</v>
      </c>
      <c r="N24" s="656">
        <v>45377</v>
      </c>
      <c r="O24" s="657">
        <v>45443</v>
      </c>
      <c r="P24" s="657">
        <v>45444</v>
      </c>
      <c r="Q24" s="657">
        <v>45462</v>
      </c>
      <c r="R24" s="657">
        <v>45483</v>
      </c>
      <c r="S24" s="376" t="s">
        <v>52</v>
      </c>
      <c r="T24" s="377">
        <v>100000</v>
      </c>
      <c r="U24" s="378">
        <v>100000</v>
      </c>
      <c r="V24" s="379"/>
      <c r="W24" s="377">
        <v>99000</v>
      </c>
      <c r="X24" s="378">
        <v>99000</v>
      </c>
      <c r="Y24" s="380"/>
      <c r="Z24" s="381" t="str">
        <f t="shared" ref="Z24:AF24" si="31">IF($E24="Public Bidding", "Date Required", IF($E24="Shopping", "n/a", IF($E24="Small Value Procurement", "n/a", IF($E24="Lease of Venue", "n/a", IF($E24="Agency to Agency", "n/a", IF($E24="Direct Contracting", "n/a", IF($E24="Emergency Cases", "n/a","Check Mode of Proc")))))))</f>
        <v>n/a</v>
      </c>
      <c r="AA24" s="381" t="str">
        <f t="shared" si="31"/>
        <v>n/a</v>
      </c>
      <c r="AB24" s="381" t="str">
        <f t="shared" si="31"/>
        <v>n/a</v>
      </c>
      <c r="AC24" s="381" t="str">
        <f t="shared" si="31"/>
        <v>n/a</v>
      </c>
      <c r="AD24" s="381" t="str">
        <f t="shared" si="31"/>
        <v>n/a</v>
      </c>
      <c r="AE24" s="381" t="str">
        <f t="shared" si="31"/>
        <v>n/a</v>
      </c>
      <c r="AF24" s="381" t="str">
        <f t="shared" si="31"/>
        <v>n/a</v>
      </c>
      <c r="AG24" s="382"/>
      <c r="AH24" s="383"/>
    </row>
    <row r="25" spans="1:34" s="384" customFormat="1" ht="46.5" customHeight="1" x14ac:dyDescent="0.2">
      <c r="A25" s="370">
        <f>IF(C25=0,"  ",VLOOKUP(C25,CODES!$A$1:$B$145,2,FALSE))</f>
        <v>320101100001000</v>
      </c>
      <c r="B25" s="386" t="s">
        <v>95</v>
      </c>
      <c r="C25" s="372" t="s">
        <v>63</v>
      </c>
      <c r="D25" s="373" t="s">
        <v>1017</v>
      </c>
      <c r="E25" s="373" t="s">
        <v>51</v>
      </c>
      <c r="F25" s="374" t="str">
        <f t="shared" ref="F25:I25" si="32">IF($E25="Public Bidding", "Date Required", IF($E25="Shopping", "n/a", IF($E25="Small Value Procurement", "n/a", IF($E25="Lease of Venue", "n/a", IF($E25="Agency to Agency", "n/a", IF($E25="Direct Contracting", "n/a", IF($E25="Emergency Cases", "n/a","Check Mode of Proc")))))))</f>
        <v>n/a</v>
      </c>
      <c r="G25" s="374" t="str">
        <f t="shared" si="32"/>
        <v>n/a</v>
      </c>
      <c r="H25" s="374" t="str">
        <f t="shared" si="32"/>
        <v>n/a</v>
      </c>
      <c r="I25" s="374" t="str">
        <f t="shared" si="32"/>
        <v>n/a</v>
      </c>
      <c r="J25" s="656">
        <v>45362</v>
      </c>
      <c r="K25" s="656">
        <v>45362</v>
      </c>
      <c r="L25" s="375" t="str">
        <f t="shared" si="1"/>
        <v>n/a</v>
      </c>
      <c r="M25" s="656">
        <v>45370</v>
      </c>
      <c r="N25" s="656">
        <v>45376</v>
      </c>
      <c r="O25" s="657">
        <v>45377</v>
      </c>
      <c r="P25" s="657">
        <v>45378</v>
      </c>
      <c r="Q25" s="657">
        <v>45572</v>
      </c>
      <c r="R25" s="657" t="e">
        <f>#REF!</f>
        <v>#REF!</v>
      </c>
      <c r="S25" s="376" t="s">
        <v>52</v>
      </c>
      <c r="T25" s="377"/>
      <c r="U25" s="390"/>
      <c r="V25" s="379"/>
      <c r="W25" s="377">
        <v>13900</v>
      </c>
      <c r="X25" s="378">
        <v>13900</v>
      </c>
      <c r="Y25" s="380"/>
      <c r="Z25" s="381" t="str">
        <f t="shared" ref="Z25:AF25" si="33">IF($E25="Public Bidding", "Date Required", IF($E25="Shopping", "n/a", IF($E25="Small Value Procurement", "n/a", IF($E25="Lease of Venue", "n/a", IF($E25="Agency to Agency", "n/a", IF($E25="Direct Contracting", "n/a", IF($E25="Emergency Cases", "n/a","Check Mode of Proc")))))))</f>
        <v>n/a</v>
      </c>
      <c r="AA25" s="381" t="str">
        <f t="shared" si="33"/>
        <v>n/a</v>
      </c>
      <c r="AB25" s="381" t="str">
        <f t="shared" si="33"/>
        <v>n/a</v>
      </c>
      <c r="AC25" s="381" t="str">
        <f t="shared" si="33"/>
        <v>n/a</v>
      </c>
      <c r="AD25" s="381" t="str">
        <f t="shared" si="33"/>
        <v>n/a</v>
      </c>
      <c r="AE25" s="381" t="str">
        <f t="shared" si="33"/>
        <v>n/a</v>
      </c>
      <c r="AF25" s="381" t="str">
        <f t="shared" si="33"/>
        <v>n/a</v>
      </c>
      <c r="AG25" s="382"/>
      <c r="AH25" s="383"/>
    </row>
    <row r="26" spans="1:34" s="384" customFormat="1" ht="46.5" customHeight="1" x14ac:dyDescent="0.2">
      <c r="A26" s="370">
        <f>IF(C26=0,"  ",VLOOKUP(C26,CODES!$A$1:$B$145,2,FALSE))</f>
        <v>310100100002000</v>
      </c>
      <c r="B26" s="371" t="s">
        <v>96</v>
      </c>
      <c r="C26" s="372" t="s">
        <v>67</v>
      </c>
      <c r="D26" s="373" t="s">
        <v>1017</v>
      </c>
      <c r="E26" s="373" t="s">
        <v>57</v>
      </c>
      <c r="F26" s="374" t="str">
        <f t="shared" ref="F26:I26" si="34">IF($E26="Public Bidding", "Date Required", IF($E26="Shopping", "n/a", IF($E26="Small Value Procurement", "n/a", IF($E26="Lease of Venue", "n/a", IF($E26="Agency to Agency", "n/a", IF($E26="Direct Contracting", "n/a", IF($E26="Emergency Cases", "n/a","Check Mode of Proc")))))))</f>
        <v>n/a</v>
      </c>
      <c r="G26" s="374" t="str">
        <f t="shared" si="34"/>
        <v>n/a</v>
      </c>
      <c r="H26" s="374" t="str">
        <f t="shared" si="34"/>
        <v>n/a</v>
      </c>
      <c r="I26" s="374" t="str">
        <f t="shared" si="34"/>
        <v>n/a</v>
      </c>
      <c r="J26" s="656">
        <v>45372</v>
      </c>
      <c r="K26" s="656">
        <v>45372</v>
      </c>
      <c r="L26" s="375" t="str">
        <f t="shared" si="1"/>
        <v>n/a</v>
      </c>
      <c r="M26" s="656">
        <v>45373</v>
      </c>
      <c r="N26" s="656">
        <v>45385</v>
      </c>
      <c r="O26" s="657">
        <v>45385</v>
      </c>
      <c r="P26" s="657">
        <v>45386</v>
      </c>
      <c r="Q26" s="657">
        <v>45431</v>
      </c>
      <c r="R26" s="657">
        <v>45432</v>
      </c>
      <c r="S26" s="376" t="s">
        <v>52</v>
      </c>
      <c r="T26" s="377">
        <v>60000</v>
      </c>
      <c r="U26" s="378">
        <v>60000</v>
      </c>
      <c r="V26" s="379"/>
      <c r="W26" s="377">
        <v>60000</v>
      </c>
      <c r="X26" s="378">
        <v>60000</v>
      </c>
      <c r="Y26" s="380"/>
      <c r="Z26" s="381" t="str">
        <f t="shared" ref="Z26:AF26" si="35">IF($E26="Public Bidding", "Date Required", IF($E26="Shopping", "n/a", IF($E26="Small Value Procurement", "n/a", IF($E26="Lease of Venue", "n/a", IF($E26="Agency to Agency", "n/a", IF($E26="Direct Contracting", "n/a", IF($E26="Emergency Cases", "n/a","Check Mode of Proc")))))))</f>
        <v>n/a</v>
      </c>
      <c r="AA26" s="381" t="str">
        <f t="shared" si="35"/>
        <v>n/a</v>
      </c>
      <c r="AB26" s="381" t="str">
        <f t="shared" si="35"/>
        <v>n/a</v>
      </c>
      <c r="AC26" s="381" t="str">
        <f t="shared" si="35"/>
        <v>n/a</v>
      </c>
      <c r="AD26" s="381" t="str">
        <f t="shared" si="35"/>
        <v>n/a</v>
      </c>
      <c r="AE26" s="381" t="str">
        <f t="shared" si="35"/>
        <v>n/a</v>
      </c>
      <c r="AF26" s="381" t="str">
        <f t="shared" si="35"/>
        <v>n/a</v>
      </c>
      <c r="AG26" s="382"/>
      <c r="AH26" s="383"/>
    </row>
    <row r="27" spans="1:34" s="384" customFormat="1" ht="46.5" customHeight="1" x14ac:dyDescent="0.2">
      <c r="A27" s="370">
        <f>IF(C27=0,"  ",VLOOKUP(C27,CODES!$A$1:$B$145,2,FALSE))</f>
        <v>310100100001000</v>
      </c>
      <c r="B27" s="391" t="s">
        <v>98</v>
      </c>
      <c r="C27" s="372" t="s">
        <v>83</v>
      </c>
      <c r="D27" s="373" t="s">
        <v>1017</v>
      </c>
      <c r="E27" s="373" t="s">
        <v>51</v>
      </c>
      <c r="F27" s="374" t="str">
        <f t="shared" ref="F27:I27" si="36">IF($E27="Public Bidding", "Date Required", IF($E27="Shopping", "n/a", IF($E27="Small Value Procurement", "n/a", IF($E27="Lease of Venue", "n/a", IF($E27="Agency to Agency", "n/a", IF($E27="Direct Contracting", "n/a", IF($E27="Emergency Cases", "n/a","Check Mode of Proc")))))))</f>
        <v>n/a</v>
      </c>
      <c r="G27" s="374" t="str">
        <f t="shared" si="36"/>
        <v>n/a</v>
      </c>
      <c r="H27" s="374" t="str">
        <f t="shared" si="36"/>
        <v>n/a</v>
      </c>
      <c r="I27" s="374" t="str">
        <f t="shared" si="36"/>
        <v>n/a</v>
      </c>
      <c r="J27" s="656">
        <v>45363</v>
      </c>
      <c r="K27" s="656">
        <v>45363</v>
      </c>
      <c r="L27" s="375" t="str">
        <f t="shared" si="1"/>
        <v>n/a</v>
      </c>
      <c r="M27" s="656">
        <v>45373</v>
      </c>
      <c r="N27" s="656">
        <v>45383</v>
      </c>
      <c r="O27" s="657">
        <v>45384</v>
      </c>
      <c r="P27" s="657">
        <v>45385</v>
      </c>
      <c r="Q27" s="657">
        <v>45420</v>
      </c>
      <c r="R27" s="657" t="e">
        <f>#REF!</f>
        <v>#REF!</v>
      </c>
      <c r="S27" s="376" t="s">
        <v>52</v>
      </c>
      <c r="T27" s="377">
        <v>54000</v>
      </c>
      <c r="U27" s="389">
        <v>54000</v>
      </c>
      <c r="V27" s="379"/>
      <c r="W27" s="377">
        <v>52920</v>
      </c>
      <c r="X27" s="378">
        <v>52920</v>
      </c>
      <c r="Y27" s="380"/>
      <c r="Z27" s="381" t="str">
        <f t="shared" ref="Z27:AF27" si="37">IF($E27="Public Bidding", "Date Required", IF($E27="Shopping", "n/a", IF($E27="Small Value Procurement", "n/a", IF($E27="Lease of Venue", "n/a", IF($E27="Agency to Agency", "n/a", IF($E27="Direct Contracting", "n/a", IF($E27="Emergency Cases", "n/a","Check Mode of Proc")))))))</f>
        <v>n/a</v>
      </c>
      <c r="AA27" s="381" t="str">
        <f t="shared" si="37"/>
        <v>n/a</v>
      </c>
      <c r="AB27" s="381" t="str">
        <f t="shared" si="37"/>
        <v>n/a</v>
      </c>
      <c r="AC27" s="381" t="str">
        <f t="shared" si="37"/>
        <v>n/a</v>
      </c>
      <c r="AD27" s="381" t="str">
        <f t="shared" si="37"/>
        <v>n/a</v>
      </c>
      <c r="AE27" s="381" t="str">
        <f t="shared" si="37"/>
        <v>n/a</v>
      </c>
      <c r="AF27" s="381" t="str">
        <f t="shared" si="37"/>
        <v>n/a</v>
      </c>
      <c r="AG27" s="382"/>
      <c r="AH27" s="383"/>
    </row>
    <row r="28" spans="1:34" s="384" customFormat="1" ht="46.5" customHeight="1" x14ac:dyDescent="0.2">
      <c r="A28" s="370">
        <f>IF(C28=0,"  ",VLOOKUP(C28,CODES!$A$1:$B$145,2,FALSE))</f>
        <v>320104100001000</v>
      </c>
      <c r="B28" s="371" t="s">
        <v>99</v>
      </c>
      <c r="C28" s="372" t="s">
        <v>79</v>
      </c>
      <c r="D28" s="373" t="s">
        <v>1017</v>
      </c>
      <c r="E28" s="373" t="s">
        <v>51</v>
      </c>
      <c r="F28" s="374" t="str">
        <f t="shared" ref="F28:I28" si="38">IF($E28="Public Bidding", "Date Required", IF($E28="Shopping", "n/a", IF($E28="Small Value Procurement", "n/a", IF($E28="Lease of Venue", "n/a", IF($E28="Agency to Agency", "n/a", IF($E28="Direct Contracting", "n/a", IF($E28="Emergency Cases", "n/a","Check Mode of Proc")))))))</f>
        <v>n/a</v>
      </c>
      <c r="G28" s="374" t="str">
        <f t="shared" si="38"/>
        <v>n/a</v>
      </c>
      <c r="H28" s="374" t="str">
        <f t="shared" si="38"/>
        <v>n/a</v>
      </c>
      <c r="I28" s="374" t="str">
        <f t="shared" si="38"/>
        <v>n/a</v>
      </c>
      <c r="J28" s="656">
        <v>45364</v>
      </c>
      <c r="K28" s="659">
        <v>45364</v>
      </c>
      <c r="L28" s="392" t="str">
        <f t="shared" si="1"/>
        <v>n/a</v>
      </c>
      <c r="M28" s="659">
        <v>45373</v>
      </c>
      <c r="N28" s="659">
        <v>45378</v>
      </c>
      <c r="O28" s="657">
        <v>45399</v>
      </c>
      <c r="P28" s="657">
        <v>45400</v>
      </c>
      <c r="Q28" s="657">
        <v>45541</v>
      </c>
      <c r="R28" s="657">
        <v>45541</v>
      </c>
      <c r="S28" s="376" t="s">
        <v>52</v>
      </c>
      <c r="T28" s="377">
        <v>25200</v>
      </c>
      <c r="U28" s="378">
        <v>25200</v>
      </c>
      <c r="V28" s="379"/>
      <c r="W28" s="377">
        <v>10000</v>
      </c>
      <c r="X28" s="378">
        <v>10000</v>
      </c>
      <c r="Y28" s="380"/>
      <c r="Z28" s="381" t="str">
        <f t="shared" ref="Z28:AF28" si="39">IF($E28="Public Bidding", "Date Required", IF($E28="Shopping", "n/a", IF($E28="Small Value Procurement", "n/a", IF($E28="Lease of Venue", "n/a", IF($E28="Agency to Agency", "n/a", IF($E28="Direct Contracting", "n/a", IF($E28="Emergency Cases", "n/a","Check Mode of Proc")))))))</f>
        <v>n/a</v>
      </c>
      <c r="AA28" s="381" t="str">
        <f t="shared" si="39"/>
        <v>n/a</v>
      </c>
      <c r="AB28" s="381" t="str">
        <f t="shared" si="39"/>
        <v>n/a</v>
      </c>
      <c r="AC28" s="381" t="str">
        <f t="shared" si="39"/>
        <v>n/a</v>
      </c>
      <c r="AD28" s="381" t="str">
        <f t="shared" si="39"/>
        <v>n/a</v>
      </c>
      <c r="AE28" s="381" t="str">
        <f t="shared" si="39"/>
        <v>n/a</v>
      </c>
      <c r="AF28" s="381" t="str">
        <f t="shared" si="39"/>
        <v>n/a</v>
      </c>
      <c r="AG28" s="382"/>
      <c r="AH28" s="383"/>
    </row>
    <row r="29" spans="1:34" s="384" customFormat="1" ht="46.5" customHeight="1" x14ac:dyDescent="0.2">
      <c r="A29" s="370">
        <f>IF(C29=0,"  ",VLOOKUP(C29,CODES!$A$1:$B$145,2,FALSE))</f>
        <v>310100100001000</v>
      </c>
      <c r="B29" s="393" t="s">
        <v>102</v>
      </c>
      <c r="C29" s="372" t="s">
        <v>83</v>
      </c>
      <c r="D29" s="373" t="s">
        <v>1017</v>
      </c>
      <c r="E29" s="373" t="s">
        <v>57</v>
      </c>
      <c r="F29" s="374" t="str">
        <f t="shared" ref="F29:I29" si="40">IF($E29="Public Bidding", "Date Required", IF($E29="Shopping", "n/a", IF($E29="Small Value Procurement", "n/a", IF($E29="Lease of Venue", "n/a", IF($E29="Agency to Agency", "n/a", IF($E29="Direct Contracting", "n/a", IF($E29="Emergency Cases", "n/a","Check Mode of Proc")))))))</f>
        <v>n/a</v>
      </c>
      <c r="G29" s="374" t="str">
        <f t="shared" si="40"/>
        <v>n/a</v>
      </c>
      <c r="H29" s="374" t="str">
        <f t="shared" si="40"/>
        <v>n/a</v>
      </c>
      <c r="I29" s="374" t="str">
        <f t="shared" si="40"/>
        <v>n/a</v>
      </c>
      <c r="J29" s="656">
        <v>45371</v>
      </c>
      <c r="K29" s="656">
        <v>45371</v>
      </c>
      <c r="L29" s="375" t="str">
        <f t="shared" si="1"/>
        <v>n/a</v>
      </c>
      <c r="M29" s="656">
        <v>45376</v>
      </c>
      <c r="N29" s="656">
        <v>45383</v>
      </c>
      <c r="O29" s="657">
        <v>45384</v>
      </c>
      <c r="P29" s="657">
        <v>45385</v>
      </c>
      <c r="Q29" s="657">
        <v>45492</v>
      </c>
      <c r="R29" s="657">
        <v>45510</v>
      </c>
      <c r="S29" s="376" t="s">
        <v>52</v>
      </c>
      <c r="T29" s="377">
        <v>30000</v>
      </c>
      <c r="U29" s="378">
        <v>30000</v>
      </c>
      <c r="V29" s="379"/>
      <c r="W29" s="377">
        <v>30000</v>
      </c>
      <c r="X29" s="378">
        <v>30000</v>
      </c>
      <c r="Y29" s="380"/>
      <c r="Z29" s="381" t="str">
        <f t="shared" ref="Z29:AF29" si="41">IF($E29="Public Bidding", "Date Required", IF($E29="Shopping", "n/a", IF($E29="Small Value Procurement", "n/a", IF($E29="Lease of Venue", "n/a", IF($E29="Agency to Agency", "n/a", IF($E29="Direct Contracting", "n/a", IF($E29="Emergency Cases", "n/a","Check Mode of Proc")))))))</f>
        <v>n/a</v>
      </c>
      <c r="AA29" s="381" t="str">
        <f t="shared" si="41"/>
        <v>n/a</v>
      </c>
      <c r="AB29" s="381" t="str">
        <f t="shared" si="41"/>
        <v>n/a</v>
      </c>
      <c r="AC29" s="381" t="str">
        <f t="shared" si="41"/>
        <v>n/a</v>
      </c>
      <c r="AD29" s="381" t="str">
        <f t="shared" si="41"/>
        <v>n/a</v>
      </c>
      <c r="AE29" s="381" t="str">
        <f t="shared" si="41"/>
        <v>n/a</v>
      </c>
      <c r="AF29" s="381" t="str">
        <f t="shared" si="41"/>
        <v>n/a</v>
      </c>
      <c r="AG29" s="382"/>
      <c r="AH29" s="383"/>
    </row>
    <row r="30" spans="1:34" s="384" customFormat="1" ht="46.5" customHeight="1" x14ac:dyDescent="0.2">
      <c r="A30" s="370">
        <f>IF(C30=0,"  ",VLOOKUP(C30,CODES!$A$1:$B$145,2,FALSE))</f>
        <v>310100100001000</v>
      </c>
      <c r="B30" s="394" t="s">
        <v>103</v>
      </c>
      <c r="C30" s="372" t="s">
        <v>83</v>
      </c>
      <c r="D30" s="373" t="s">
        <v>1017</v>
      </c>
      <c r="E30" s="373" t="s">
        <v>57</v>
      </c>
      <c r="F30" s="374" t="str">
        <f t="shared" ref="F30:I30" si="42">IF($E30="Public Bidding", "Date Required", IF($E30="Shopping", "n/a", IF($E30="Small Value Procurement", "n/a", IF($E30="Lease of Venue", "n/a", IF($E30="Agency to Agency", "n/a", IF($E30="Direct Contracting", "n/a", IF($E30="Emergency Cases", "n/a","Check Mode of Proc")))))))</f>
        <v>n/a</v>
      </c>
      <c r="G30" s="374" t="str">
        <f t="shared" si="42"/>
        <v>n/a</v>
      </c>
      <c r="H30" s="374" t="str">
        <f t="shared" si="42"/>
        <v>n/a</v>
      </c>
      <c r="I30" s="374" t="str">
        <f t="shared" si="42"/>
        <v>n/a</v>
      </c>
      <c r="J30" s="656">
        <v>45371</v>
      </c>
      <c r="K30" s="656">
        <v>45371</v>
      </c>
      <c r="L30" s="375" t="str">
        <f t="shared" si="1"/>
        <v>n/a</v>
      </c>
      <c r="M30" s="656">
        <v>45376</v>
      </c>
      <c r="N30" s="656">
        <v>45383</v>
      </c>
      <c r="O30" s="657">
        <v>45384</v>
      </c>
      <c r="P30" s="657">
        <v>45385</v>
      </c>
      <c r="Q30" s="657">
        <v>45604</v>
      </c>
      <c r="R30" s="657">
        <v>45605</v>
      </c>
      <c r="S30" s="376" t="s">
        <v>52</v>
      </c>
      <c r="T30" s="377">
        <v>269500</v>
      </c>
      <c r="U30" s="378">
        <v>269500</v>
      </c>
      <c r="V30" s="379"/>
      <c r="W30" s="377">
        <v>226215</v>
      </c>
      <c r="X30" s="378">
        <v>226215</v>
      </c>
      <c r="Y30" s="380"/>
      <c r="Z30" s="381" t="str">
        <f t="shared" ref="Z30:AF30" si="43">IF($E30="Public Bidding", "Date Required", IF($E30="Shopping", "n/a", IF($E30="Small Value Procurement", "n/a", IF($E30="Lease of Venue", "n/a", IF($E30="Agency to Agency", "n/a", IF($E30="Direct Contracting", "n/a", IF($E30="Emergency Cases", "n/a","Check Mode of Proc")))))))</f>
        <v>n/a</v>
      </c>
      <c r="AA30" s="381" t="str">
        <f t="shared" si="43"/>
        <v>n/a</v>
      </c>
      <c r="AB30" s="381" t="str">
        <f t="shared" si="43"/>
        <v>n/a</v>
      </c>
      <c r="AC30" s="381" t="str">
        <f t="shared" si="43"/>
        <v>n/a</v>
      </c>
      <c r="AD30" s="381" t="str">
        <f t="shared" si="43"/>
        <v>n/a</v>
      </c>
      <c r="AE30" s="381" t="str">
        <f t="shared" si="43"/>
        <v>n/a</v>
      </c>
      <c r="AF30" s="381" t="str">
        <f t="shared" si="43"/>
        <v>n/a</v>
      </c>
      <c r="AG30" s="382"/>
      <c r="AH30" s="383"/>
    </row>
    <row r="31" spans="1:34" s="384" customFormat="1" ht="46.5" customHeight="1" x14ac:dyDescent="0.2">
      <c r="A31" s="370">
        <f>IF(C31=0,"  ",VLOOKUP(C31,CODES!$A$1:$B$145,2,FALSE))</f>
        <v>310100100001000</v>
      </c>
      <c r="B31" s="394" t="s">
        <v>104</v>
      </c>
      <c r="C31" s="372" t="s">
        <v>83</v>
      </c>
      <c r="D31" s="373" t="s">
        <v>1017</v>
      </c>
      <c r="E31" s="373" t="s">
        <v>57</v>
      </c>
      <c r="F31" s="374" t="str">
        <f t="shared" ref="F31:I31" si="44">IF($E31="Public Bidding", "Date Required", IF($E31="Shopping", "n/a", IF($E31="Small Value Procurement", "n/a", IF($E31="Lease of Venue", "n/a", IF($E31="Agency to Agency", "n/a", IF($E31="Direct Contracting", "n/a", IF($E31="Emergency Cases", "n/a","Check Mode of Proc")))))))</f>
        <v>n/a</v>
      </c>
      <c r="G31" s="374" t="str">
        <f t="shared" si="44"/>
        <v>n/a</v>
      </c>
      <c r="H31" s="374" t="str">
        <f t="shared" si="44"/>
        <v>n/a</v>
      </c>
      <c r="I31" s="374" t="str">
        <f t="shared" si="44"/>
        <v>n/a</v>
      </c>
      <c r="J31" s="656">
        <v>45371</v>
      </c>
      <c r="K31" s="656">
        <v>45371</v>
      </c>
      <c r="L31" s="375" t="str">
        <f t="shared" si="1"/>
        <v>n/a</v>
      </c>
      <c r="M31" s="656">
        <v>45376</v>
      </c>
      <c r="N31" s="656">
        <v>45383</v>
      </c>
      <c r="O31" s="657">
        <v>45384</v>
      </c>
      <c r="P31" s="657">
        <v>45385</v>
      </c>
      <c r="Q31" s="657">
        <v>45506</v>
      </c>
      <c r="R31" s="657">
        <v>45507</v>
      </c>
      <c r="S31" s="376" t="s">
        <v>52</v>
      </c>
      <c r="T31" s="377">
        <v>269500</v>
      </c>
      <c r="U31" s="378">
        <v>269500</v>
      </c>
      <c r="V31" s="379"/>
      <c r="W31" s="377">
        <v>264000</v>
      </c>
      <c r="X31" s="378">
        <v>264000</v>
      </c>
      <c r="Y31" s="380"/>
      <c r="Z31" s="381" t="str">
        <f t="shared" ref="Z31:AF31" si="45">IF($E31="Public Bidding", "Date Required", IF($E31="Shopping", "n/a", IF($E31="Small Value Procurement", "n/a", IF($E31="Lease of Venue", "n/a", IF($E31="Agency to Agency", "n/a", IF($E31="Direct Contracting", "n/a", IF($E31="Emergency Cases", "n/a","Check Mode of Proc")))))))</f>
        <v>n/a</v>
      </c>
      <c r="AA31" s="381" t="str">
        <f t="shared" si="45"/>
        <v>n/a</v>
      </c>
      <c r="AB31" s="381" t="str">
        <f t="shared" si="45"/>
        <v>n/a</v>
      </c>
      <c r="AC31" s="381" t="str">
        <f t="shared" si="45"/>
        <v>n/a</v>
      </c>
      <c r="AD31" s="381" t="str">
        <f t="shared" si="45"/>
        <v>n/a</v>
      </c>
      <c r="AE31" s="381" t="str">
        <f t="shared" si="45"/>
        <v>n/a</v>
      </c>
      <c r="AF31" s="381" t="str">
        <f t="shared" si="45"/>
        <v>n/a</v>
      </c>
      <c r="AG31" s="382"/>
      <c r="AH31" s="383"/>
    </row>
    <row r="32" spans="1:34" s="384" customFormat="1" ht="46.5" customHeight="1" x14ac:dyDescent="0.2">
      <c r="A32" s="370">
        <f>IF(C32=0,"  ",VLOOKUP(C32,CODES!$A$1:$B$145,2,FALSE))</f>
        <v>200000100003000</v>
      </c>
      <c r="B32" s="395" t="s">
        <v>105</v>
      </c>
      <c r="C32" s="372" t="s">
        <v>106</v>
      </c>
      <c r="D32" s="373" t="s">
        <v>1017</v>
      </c>
      <c r="E32" s="373" t="s">
        <v>51</v>
      </c>
      <c r="F32" s="374" t="str">
        <f t="shared" ref="F32:I32" si="46">IF($E32="Public Bidding", "Date Required", IF($E32="Shopping", "n/a", IF($E32="Small Value Procurement", "n/a", IF($E32="Lease of Venue", "n/a", IF($E32="Agency to Agency", "n/a", IF($E32="Direct Contracting", "n/a", IF($E32="Emergency Cases", "n/a","Check Mode of Proc")))))))</f>
        <v>n/a</v>
      </c>
      <c r="G32" s="374" t="str">
        <f t="shared" si="46"/>
        <v>n/a</v>
      </c>
      <c r="H32" s="374" t="str">
        <f t="shared" si="46"/>
        <v>n/a</v>
      </c>
      <c r="I32" s="374" t="str">
        <f t="shared" si="46"/>
        <v>n/a</v>
      </c>
      <c r="J32" s="656">
        <v>45366</v>
      </c>
      <c r="K32" s="656">
        <v>45731</v>
      </c>
      <c r="L32" s="375" t="str">
        <f t="shared" si="1"/>
        <v>n/a</v>
      </c>
      <c r="M32" s="656">
        <v>45377</v>
      </c>
      <c r="N32" s="656">
        <v>45385</v>
      </c>
      <c r="O32" s="657">
        <v>45390</v>
      </c>
      <c r="P32" s="657">
        <v>45391</v>
      </c>
      <c r="Q32" s="657">
        <v>45489</v>
      </c>
      <c r="R32" s="657">
        <v>45489</v>
      </c>
      <c r="S32" s="376" t="s">
        <v>52</v>
      </c>
      <c r="T32" s="377">
        <v>12000</v>
      </c>
      <c r="U32" s="378">
        <v>12000</v>
      </c>
      <c r="V32" s="379"/>
      <c r="W32" s="377">
        <v>9790</v>
      </c>
      <c r="X32" s="378">
        <v>9790</v>
      </c>
      <c r="Y32" s="380"/>
      <c r="Z32" s="381" t="str">
        <f t="shared" ref="Z32:AF32" si="47">IF($E32="Public Bidding", "Date Required", IF($E32="Shopping", "n/a", IF($E32="Small Value Procurement", "n/a", IF($E32="Lease of Venue", "n/a", IF($E32="Agency to Agency", "n/a", IF($E32="Direct Contracting", "n/a", IF($E32="Emergency Cases", "n/a","Check Mode of Proc")))))))</f>
        <v>n/a</v>
      </c>
      <c r="AA32" s="381" t="str">
        <f t="shared" si="47"/>
        <v>n/a</v>
      </c>
      <c r="AB32" s="381" t="str">
        <f t="shared" si="47"/>
        <v>n/a</v>
      </c>
      <c r="AC32" s="381" t="str">
        <f t="shared" si="47"/>
        <v>n/a</v>
      </c>
      <c r="AD32" s="381" t="str">
        <f t="shared" si="47"/>
        <v>n/a</v>
      </c>
      <c r="AE32" s="381" t="str">
        <f t="shared" si="47"/>
        <v>n/a</v>
      </c>
      <c r="AF32" s="381" t="str">
        <f t="shared" si="47"/>
        <v>n/a</v>
      </c>
      <c r="AG32" s="382"/>
      <c r="AH32" s="383"/>
    </row>
    <row r="33" spans="1:34" s="384" customFormat="1" ht="46.5" customHeight="1" x14ac:dyDescent="0.2">
      <c r="A33" s="370">
        <f>IF(C33=0,"  ",VLOOKUP(C33,CODES!$A$1:$B$145,2,FALSE))</f>
        <v>100000100001000</v>
      </c>
      <c r="B33" s="396" t="s">
        <v>110</v>
      </c>
      <c r="C33" s="372" t="s">
        <v>53</v>
      </c>
      <c r="D33" s="373" t="s">
        <v>1017</v>
      </c>
      <c r="E33" s="373" t="s">
        <v>51</v>
      </c>
      <c r="F33" s="374" t="str">
        <f t="shared" ref="F33:I33" si="48">IF($E33="Public Bidding", "Date Required", IF($E33="Shopping", "n/a", IF($E33="Small Value Procurement", "n/a", IF($E33="Lease of Venue", "n/a", IF($E33="Agency to Agency", "n/a", IF($E33="Direct Contracting", "n/a", IF($E33="Emergency Cases", "n/a","Check Mode of Proc")))))))</f>
        <v>n/a</v>
      </c>
      <c r="G33" s="374" t="str">
        <f t="shared" si="48"/>
        <v>n/a</v>
      </c>
      <c r="H33" s="374" t="str">
        <f t="shared" si="48"/>
        <v>n/a</v>
      </c>
      <c r="I33" s="374" t="str">
        <f t="shared" si="48"/>
        <v>n/a</v>
      </c>
      <c r="J33" s="656">
        <v>45372</v>
      </c>
      <c r="K33" s="656">
        <v>45372</v>
      </c>
      <c r="L33" s="375" t="str">
        <f t="shared" si="1"/>
        <v>n/a</v>
      </c>
      <c r="M33" s="656">
        <v>45387</v>
      </c>
      <c r="N33" s="656" t="s">
        <v>108</v>
      </c>
      <c r="O33" s="657">
        <v>45399</v>
      </c>
      <c r="P33" s="657">
        <v>45400</v>
      </c>
      <c r="Q33" s="657">
        <v>45497</v>
      </c>
      <c r="R33" s="657" t="e">
        <f>#REF!</f>
        <v>#REF!</v>
      </c>
      <c r="S33" s="376" t="s">
        <v>52</v>
      </c>
      <c r="T33" s="377">
        <v>143960</v>
      </c>
      <c r="U33" s="378">
        <v>143960</v>
      </c>
      <c r="V33" s="379"/>
      <c r="W33" s="377">
        <v>34062</v>
      </c>
      <c r="X33" s="378">
        <v>34062</v>
      </c>
      <c r="Y33" s="380"/>
      <c r="Z33" s="381" t="str">
        <f t="shared" ref="Z33:AF33" si="49">IF($E33="Public Bidding", "Date Required", IF($E33="Shopping", "n/a", IF($E33="Small Value Procurement", "n/a", IF($E33="Lease of Venue", "n/a", IF($E33="Agency to Agency", "n/a", IF($E33="Direct Contracting", "n/a", IF($E33="Emergency Cases", "n/a","Check Mode of Proc")))))))</f>
        <v>n/a</v>
      </c>
      <c r="AA33" s="381" t="str">
        <f t="shared" si="49"/>
        <v>n/a</v>
      </c>
      <c r="AB33" s="381" t="str">
        <f t="shared" si="49"/>
        <v>n/a</v>
      </c>
      <c r="AC33" s="381" t="str">
        <f t="shared" si="49"/>
        <v>n/a</v>
      </c>
      <c r="AD33" s="381" t="str">
        <f t="shared" si="49"/>
        <v>n/a</v>
      </c>
      <c r="AE33" s="381" t="str">
        <f t="shared" si="49"/>
        <v>n/a</v>
      </c>
      <c r="AF33" s="381" t="str">
        <f t="shared" si="49"/>
        <v>n/a</v>
      </c>
      <c r="AG33" s="382"/>
      <c r="AH33" s="383"/>
    </row>
    <row r="34" spans="1:34" s="384" customFormat="1" ht="46.5" customHeight="1" x14ac:dyDescent="0.2">
      <c r="A34" s="370">
        <f>IF(C34=0,"  ",VLOOKUP(C34,CODES!$A$1:$B$145,2,FALSE))</f>
        <v>320101100001000</v>
      </c>
      <c r="B34" s="394" t="s">
        <v>111</v>
      </c>
      <c r="C34" s="372" t="s">
        <v>60</v>
      </c>
      <c r="D34" s="373" t="s">
        <v>1017</v>
      </c>
      <c r="E34" s="373" t="s">
        <v>51</v>
      </c>
      <c r="F34" s="374" t="str">
        <f t="shared" ref="F34:I34" si="50">IF($E34="Public Bidding", "Date Required", IF($E34="Shopping", "n/a", IF($E34="Small Value Procurement", "n/a", IF($E34="Lease of Venue", "n/a", IF($E34="Agency to Agency", "n/a", IF($E34="Direct Contracting", "n/a", IF($E34="Emergency Cases", "n/a","Check Mode of Proc")))))))</f>
        <v>n/a</v>
      </c>
      <c r="G34" s="374" t="str">
        <f t="shared" si="50"/>
        <v>n/a</v>
      </c>
      <c r="H34" s="374" t="str">
        <f t="shared" si="50"/>
        <v>n/a</v>
      </c>
      <c r="I34" s="374" t="str">
        <f t="shared" si="50"/>
        <v>n/a</v>
      </c>
      <c r="J34" s="656">
        <v>45377</v>
      </c>
      <c r="K34" s="656">
        <v>45377</v>
      </c>
      <c r="L34" s="375" t="str">
        <f t="shared" si="1"/>
        <v>n/a</v>
      </c>
      <c r="M34" s="656">
        <v>45390</v>
      </c>
      <c r="N34" s="656">
        <v>45399</v>
      </c>
      <c r="O34" s="657">
        <v>45411</v>
      </c>
      <c r="P34" s="657">
        <v>45412</v>
      </c>
      <c r="Q34" s="657">
        <v>45568</v>
      </c>
      <c r="R34" s="657" t="e">
        <f>#REF!</f>
        <v>#REF!</v>
      </c>
      <c r="S34" s="376" t="s">
        <v>52</v>
      </c>
      <c r="T34" s="377">
        <v>14400</v>
      </c>
      <c r="U34" s="378">
        <v>14400</v>
      </c>
      <c r="V34" s="379"/>
      <c r="W34" s="377">
        <v>9500</v>
      </c>
      <c r="X34" s="378">
        <v>9500</v>
      </c>
      <c r="Y34" s="380"/>
      <c r="Z34" s="381" t="str">
        <f t="shared" ref="Z34:AF34" si="51">IF($E34="Public Bidding", "Date Required", IF($E34="Shopping", "n/a", IF($E34="Small Value Procurement", "n/a", IF($E34="Lease of Venue", "n/a", IF($E34="Agency to Agency", "n/a", IF($E34="Direct Contracting", "n/a", IF($E34="Emergency Cases", "n/a","Check Mode of Proc")))))))</f>
        <v>n/a</v>
      </c>
      <c r="AA34" s="381" t="str">
        <f t="shared" si="51"/>
        <v>n/a</v>
      </c>
      <c r="AB34" s="381" t="str">
        <f t="shared" si="51"/>
        <v>n/a</v>
      </c>
      <c r="AC34" s="381" t="str">
        <f t="shared" si="51"/>
        <v>n/a</v>
      </c>
      <c r="AD34" s="381" t="str">
        <f t="shared" si="51"/>
        <v>n/a</v>
      </c>
      <c r="AE34" s="381" t="str">
        <f t="shared" si="51"/>
        <v>n/a</v>
      </c>
      <c r="AF34" s="381" t="str">
        <f t="shared" si="51"/>
        <v>n/a</v>
      </c>
      <c r="AG34" s="382"/>
      <c r="AH34" s="383"/>
    </row>
    <row r="35" spans="1:34" s="384" customFormat="1" ht="46.5" customHeight="1" x14ac:dyDescent="0.2">
      <c r="A35" s="370">
        <f>IF(C35=0,"  ",VLOOKUP(C35,CODES!$A$1:$B$145,2,FALSE))</f>
        <v>200000100004000</v>
      </c>
      <c r="B35" s="391" t="s">
        <v>112</v>
      </c>
      <c r="C35" s="372" t="s">
        <v>55</v>
      </c>
      <c r="D35" s="373" t="s">
        <v>1017</v>
      </c>
      <c r="E35" s="373" t="s">
        <v>51</v>
      </c>
      <c r="F35" s="374" t="str">
        <f t="shared" ref="F35:I35" si="52">IF($E35="Public Bidding", "Date Required", IF($E35="Shopping", "n/a", IF($E35="Small Value Procurement", "n/a", IF($E35="Lease of Venue", "n/a", IF($E35="Agency to Agency", "n/a", IF($E35="Direct Contracting", "n/a", IF($E35="Emergency Cases", "n/a","Check Mode of Proc")))))))</f>
        <v>n/a</v>
      </c>
      <c r="G35" s="374" t="str">
        <f t="shared" si="52"/>
        <v>n/a</v>
      </c>
      <c r="H35" s="374" t="str">
        <f t="shared" si="52"/>
        <v>n/a</v>
      </c>
      <c r="I35" s="374" t="str">
        <f t="shared" si="52"/>
        <v>n/a</v>
      </c>
      <c r="J35" s="656">
        <v>45377</v>
      </c>
      <c r="K35" s="677">
        <v>45377</v>
      </c>
      <c r="L35" s="375" t="str">
        <f t="shared" si="1"/>
        <v>n/a</v>
      </c>
      <c r="M35" s="656">
        <v>45390</v>
      </c>
      <c r="N35" s="656">
        <v>45404</v>
      </c>
      <c r="O35" s="657">
        <v>45405</v>
      </c>
      <c r="P35" s="657">
        <v>45406</v>
      </c>
      <c r="Q35" s="657">
        <v>45477</v>
      </c>
      <c r="R35" s="657">
        <v>45496</v>
      </c>
      <c r="S35" s="376" t="s">
        <v>52</v>
      </c>
      <c r="T35" s="377">
        <v>60000</v>
      </c>
      <c r="U35" s="378">
        <v>60000</v>
      </c>
      <c r="V35" s="397"/>
      <c r="W35" s="377">
        <v>54000</v>
      </c>
      <c r="X35" s="378">
        <v>54000</v>
      </c>
      <c r="Y35" s="380"/>
      <c r="Z35" s="381" t="str">
        <f t="shared" ref="Z35:AF35" si="53">IF($E35="Public Bidding", "Date Required", IF($E35="Shopping", "n/a", IF($E35="Small Value Procurement", "n/a", IF($E35="Lease of Venue", "n/a", IF($E35="Agency to Agency", "n/a", IF($E35="Direct Contracting", "n/a", IF($E35="Emergency Cases", "n/a","Check Mode of Proc")))))))</f>
        <v>n/a</v>
      </c>
      <c r="AA35" s="381" t="str">
        <f t="shared" si="53"/>
        <v>n/a</v>
      </c>
      <c r="AB35" s="381" t="str">
        <f t="shared" si="53"/>
        <v>n/a</v>
      </c>
      <c r="AC35" s="381" t="str">
        <f t="shared" si="53"/>
        <v>n/a</v>
      </c>
      <c r="AD35" s="381" t="str">
        <f t="shared" si="53"/>
        <v>n/a</v>
      </c>
      <c r="AE35" s="381" t="str">
        <f t="shared" si="53"/>
        <v>n/a</v>
      </c>
      <c r="AF35" s="381" t="str">
        <f t="shared" si="53"/>
        <v>n/a</v>
      </c>
      <c r="AG35" s="382"/>
      <c r="AH35" s="383"/>
    </row>
    <row r="36" spans="1:34" s="384" customFormat="1" ht="46.5" customHeight="1" x14ac:dyDescent="0.2">
      <c r="A36" s="370">
        <f>IF(C36=0,"  ",VLOOKUP(C36,CODES!$A$1:$B$145,2,FALSE))</f>
        <v>310100100001000</v>
      </c>
      <c r="B36" s="394" t="s">
        <v>114</v>
      </c>
      <c r="C36" s="372" t="s">
        <v>83</v>
      </c>
      <c r="D36" s="373" t="s">
        <v>1017</v>
      </c>
      <c r="E36" s="373" t="s">
        <v>57</v>
      </c>
      <c r="F36" s="374" t="str">
        <f t="shared" ref="F36:I36" si="54">IF($E36="Public Bidding", "Date Required", IF($E36="Shopping", "n/a", IF($E36="Small Value Procurement", "n/a", IF($E36="Lease of Venue", "n/a", IF($E36="Agency to Agency", "n/a", IF($E36="Direct Contracting", "n/a", IF($E36="Emergency Cases", "n/a","Check Mode of Proc")))))))</f>
        <v>n/a</v>
      </c>
      <c r="G36" s="374" t="str">
        <f t="shared" si="54"/>
        <v>n/a</v>
      </c>
      <c r="H36" s="374" t="str">
        <f t="shared" si="54"/>
        <v>n/a</v>
      </c>
      <c r="I36" s="374" t="str">
        <f t="shared" si="54"/>
        <v>n/a</v>
      </c>
      <c r="J36" s="656">
        <v>45377</v>
      </c>
      <c r="K36" s="677">
        <v>45377</v>
      </c>
      <c r="L36" s="375" t="str">
        <f t="shared" si="1"/>
        <v>n/a</v>
      </c>
      <c r="M36" s="656">
        <v>45390</v>
      </c>
      <c r="N36" s="656">
        <v>45411</v>
      </c>
      <c r="O36" s="657">
        <v>45411</v>
      </c>
      <c r="P36" s="657">
        <v>45412</v>
      </c>
      <c r="Q36" s="657" t="s">
        <v>245</v>
      </c>
      <c r="R36" s="657">
        <v>45484</v>
      </c>
      <c r="S36" s="376" t="s">
        <v>52</v>
      </c>
      <c r="T36" s="377">
        <v>220000</v>
      </c>
      <c r="U36" s="389">
        <v>220000</v>
      </c>
      <c r="V36" s="379"/>
      <c r="W36" s="377">
        <v>220000</v>
      </c>
      <c r="X36" s="378">
        <v>220000</v>
      </c>
      <c r="Y36" s="380"/>
      <c r="Z36" s="381" t="str">
        <f t="shared" ref="Z36:AF36" si="55">IF($E36="Public Bidding", "Date Required", IF($E36="Shopping", "n/a", IF($E36="Small Value Procurement", "n/a", IF($E36="Lease of Venue", "n/a", IF($E36="Agency to Agency", "n/a", IF($E36="Direct Contracting", "n/a", IF($E36="Emergency Cases", "n/a","Check Mode of Proc")))))))</f>
        <v>n/a</v>
      </c>
      <c r="AA36" s="381" t="str">
        <f t="shared" si="55"/>
        <v>n/a</v>
      </c>
      <c r="AB36" s="381" t="str">
        <f t="shared" si="55"/>
        <v>n/a</v>
      </c>
      <c r="AC36" s="381" t="str">
        <f t="shared" si="55"/>
        <v>n/a</v>
      </c>
      <c r="AD36" s="381" t="str">
        <f t="shared" si="55"/>
        <v>n/a</v>
      </c>
      <c r="AE36" s="381" t="str">
        <f t="shared" si="55"/>
        <v>n/a</v>
      </c>
      <c r="AF36" s="381" t="str">
        <f t="shared" si="55"/>
        <v>n/a</v>
      </c>
      <c r="AG36" s="382"/>
      <c r="AH36" s="383"/>
    </row>
    <row r="37" spans="1:34" s="384" customFormat="1" ht="46.5" customHeight="1" x14ac:dyDescent="0.2">
      <c r="A37" s="370">
        <f>IF(C37=0,"  ",VLOOKUP(C37,CODES!$A$1:$B$145,2,FALSE))</f>
        <v>100000100001000</v>
      </c>
      <c r="B37" s="386" t="s">
        <v>115</v>
      </c>
      <c r="C37" s="398" t="s">
        <v>116</v>
      </c>
      <c r="D37" s="373" t="s">
        <v>1017</v>
      </c>
      <c r="E37" s="373" t="s">
        <v>56</v>
      </c>
      <c r="F37" s="374" t="str">
        <f t="shared" ref="F37:I37" si="56">IF($E37="Public Bidding", "Date Required", IF($E37="Shopping", "n/a", IF($E37="Small Value Procurement", "n/a", IF($E37="Lease of Venue", "n/a", IF($E37="Agency to Agency", "n/a", IF($E37="Direct Contracting", "n/a", IF($E37="Emergency Cases", "n/a","Check Mode of Proc")))))))</f>
        <v>n/a</v>
      </c>
      <c r="G37" s="374" t="str">
        <f t="shared" si="56"/>
        <v>n/a</v>
      </c>
      <c r="H37" s="374" t="str">
        <f t="shared" si="56"/>
        <v>n/a</v>
      </c>
      <c r="I37" s="374" t="str">
        <f t="shared" si="56"/>
        <v>n/a</v>
      </c>
      <c r="J37" s="656">
        <v>45327</v>
      </c>
      <c r="K37" s="656">
        <v>45327</v>
      </c>
      <c r="L37" s="375" t="str">
        <f t="shared" si="1"/>
        <v>n/a</v>
      </c>
      <c r="M37" s="656">
        <v>45394</v>
      </c>
      <c r="N37" s="656">
        <v>45404</v>
      </c>
      <c r="O37" s="657">
        <v>45406</v>
      </c>
      <c r="P37" s="657">
        <v>45407</v>
      </c>
      <c r="Q37" s="657">
        <v>45561</v>
      </c>
      <c r="R37" s="657">
        <v>45561</v>
      </c>
      <c r="S37" s="376" t="s">
        <v>52</v>
      </c>
      <c r="T37" s="377">
        <f t="shared" ref="T37:T40" si="57">U37</f>
        <v>363615.35</v>
      </c>
      <c r="U37" s="378">
        <v>363615.35</v>
      </c>
      <c r="V37" s="379"/>
      <c r="W37" s="377">
        <f t="shared" ref="W37:W43" si="58">X37</f>
        <v>285647</v>
      </c>
      <c r="X37" s="378">
        <v>285647</v>
      </c>
      <c r="Y37" s="380"/>
      <c r="Z37" s="381" t="str">
        <f t="shared" ref="Z37:AF37" si="59">IF($E37="Public Bidding", "Date Required", IF($E37="Shopping", "n/a", IF($E37="Small Value Procurement", "n/a", IF($E37="Lease of Venue", "n/a", IF($E37="Agency to Agency", "n/a", IF($E37="Direct Contracting", "n/a", IF($E37="Emergency Cases", "n/a","Check Mode of Proc")))))))</f>
        <v>n/a</v>
      </c>
      <c r="AA37" s="381" t="str">
        <f t="shared" si="59"/>
        <v>n/a</v>
      </c>
      <c r="AB37" s="381" t="str">
        <f t="shared" si="59"/>
        <v>n/a</v>
      </c>
      <c r="AC37" s="381" t="str">
        <f t="shared" si="59"/>
        <v>n/a</v>
      </c>
      <c r="AD37" s="381" t="str">
        <f t="shared" si="59"/>
        <v>n/a</v>
      </c>
      <c r="AE37" s="381" t="str">
        <f t="shared" si="59"/>
        <v>n/a</v>
      </c>
      <c r="AF37" s="381" t="str">
        <f t="shared" si="59"/>
        <v>n/a</v>
      </c>
      <c r="AG37" s="382"/>
      <c r="AH37" s="383"/>
    </row>
    <row r="38" spans="1:34" s="384" customFormat="1" ht="46.5" customHeight="1" x14ac:dyDescent="0.2">
      <c r="A38" s="370">
        <f>IF(C38=0,"  ",VLOOKUP(C38,CODES!$A$1:$B$145,2,FALSE))</f>
        <v>320104100001000</v>
      </c>
      <c r="B38" s="388" t="s">
        <v>118</v>
      </c>
      <c r="C38" s="372" t="s">
        <v>119</v>
      </c>
      <c r="D38" s="373" t="s">
        <v>1017</v>
      </c>
      <c r="E38" s="373" t="s">
        <v>51</v>
      </c>
      <c r="F38" s="374" t="str">
        <f t="shared" ref="F38:I38" si="60">IF($E38="Public Bidding", "Date Required", IF($E38="Shopping", "n/a", IF($E38="Small Value Procurement", "n/a", IF($E38="Lease of Venue", "n/a", IF($E38="Agency to Agency", "n/a", IF($E38="Direct Contracting", "n/a", IF($E38="Emergency Cases", "n/a","Check Mode of Proc")))))))</f>
        <v>n/a</v>
      </c>
      <c r="G38" s="374" t="str">
        <f t="shared" si="60"/>
        <v>n/a</v>
      </c>
      <c r="H38" s="374" t="str">
        <f t="shared" si="60"/>
        <v>n/a</v>
      </c>
      <c r="I38" s="374" t="str">
        <f t="shared" si="60"/>
        <v>n/a</v>
      </c>
      <c r="J38" s="656">
        <v>45376</v>
      </c>
      <c r="K38" s="656">
        <v>45376</v>
      </c>
      <c r="L38" s="375" t="str">
        <f t="shared" si="1"/>
        <v>n/a</v>
      </c>
      <c r="M38" s="656">
        <v>45399</v>
      </c>
      <c r="N38" s="656">
        <v>45404</v>
      </c>
      <c r="O38" s="657">
        <v>45408</v>
      </c>
      <c r="P38" s="657">
        <v>45409</v>
      </c>
      <c r="Q38" s="657">
        <v>45651</v>
      </c>
      <c r="R38" s="657" t="e">
        <f>#REF!</f>
        <v>#REF!</v>
      </c>
      <c r="S38" s="376" t="s">
        <v>52</v>
      </c>
      <c r="T38" s="377">
        <f t="shared" si="57"/>
        <v>12000</v>
      </c>
      <c r="U38" s="399">
        <v>12000</v>
      </c>
      <c r="V38" s="379"/>
      <c r="W38" s="377">
        <f t="shared" si="58"/>
        <v>7200</v>
      </c>
      <c r="X38" s="378">
        <v>7200</v>
      </c>
      <c r="Y38" s="380"/>
      <c r="Z38" s="381" t="str">
        <f t="shared" ref="Z38:AF38" si="61">IF($E38="Public Bidding", "Date Required", IF($E38="Shopping", "n/a", IF($E38="Small Value Procurement", "n/a", IF($E38="Lease of Venue", "n/a", IF($E38="Agency to Agency", "n/a", IF($E38="Direct Contracting", "n/a", IF($E38="Emergency Cases", "n/a","Check Mode of Proc")))))))</f>
        <v>n/a</v>
      </c>
      <c r="AA38" s="381" t="str">
        <f t="shared" si="61"/>
        <v>n/a</v>
      </c>
      <c r="AB38" s="381" t="str">
        <f t="shared" si="61"/>
        <v>n/a</v>
      </c>
      <c r="AC38" s="381" t="str">
        <f t="shared" si="61"/>
        <v>n/a</v>
      </c>
      <c r="AD38" s="381" t="str">
        <f t="shared" si="61"/>
        <v>n/a</v>
      </c>
      <c r="AE38" s="381" t="str">
        <f t="shared" si="61"/>
        <v>n/a</v>
      </c>
      <c r="AF38" s="381" t="str">
        <f t="shared" si="61"/>
        <v>n/a</v>
      </c>
      <c r="AG38" s="382"/>
      <c r="AH38" s="383"/>
    </row>
    <row r="39" spans="1:34" s="384" customFormat="1" ht="46.5" customHeight="1" x14ac:dyDescent="0.2">
      <c r="A39" s="370">
        <f>IF(C39=0,"  ",VLOOKUP(C39,CODES!$A$1:$B$145,2,FALSE))</f>
        <v>310100100001000</v>
      </c>
      <c r="B39" s="388" t="s">
        <v>120</v>
      </c>
      <c r="C39" s="372" t="s">
        <v>83</v>
      </c>
      <c r="D39" s="373" t="s">
        <v>1017</v>
      </c>
      <c r="E39" s="373" t="s">
        <v>51</v>
      </c>
      <c r="F39" s="374" t="str">
        <f t="shared" ref="F39:I39" si="62">IF($E39="Public Bidding", "Date Required", IF($E39="Shopping", "n/a", IF($E39="Small Value Procurement", "n/a", IF($E39="Lease of Venue", "n/a", IF($E39="Agency to Agency", "n/a", IF($E39="Direct Contracting", "n/a", IF($E39="Emergency Cases", "n/a","Check Mode of Proc")))))))</f>
        <v>n/a</v>
      </c>
      <c r="G39" s="374" t="str">
        <f t="shared" si="62"/>
        <v>n/a</v>
      </c>
      <c r="H39" s="374" t="str">
        <f t="shared" si="62"/>
        <v>n/a</v>
      </c>
      <c r="I39" s="374" t="str">
        <f t="shared" si="62"/>
        <v>n/a</v>
      </c>
      <c r="J39" s="656">
        <v>45377</v>
      </c>
      <c r="K39" s="656">
        <v>45377</v>
      </c>
      <c r="L39" s="375" t="str">
        <f t="shared" si="1"/>
        <v>n/a</v>
      </c>
      <c r="M39" s="656">
        <v>45400</v>
      </c>
      <c r="N39" s="656">
        <v>45415</v>
      </c>
      <c r="O39" s="657">
        <v>45415</v>
      </c>
      <c r="P39" s="657">
        <v>45415</v>
      </c>
      <c r="Q39" s="657">
        <v>45554</v>
      </c>
      <c r="R39" s="657">
        <v>45554</v>
      </c>
      <c r="S39" s="376" t="s">
        <v>52</v>
      </c>
      <c r="T39" s="377">
        <f t="shared" si="57"/>
        <v>18200</v>
      </c>
      <c r="U39" s="378">
        <v>18200</v>
      </c>
      <c r="V39" s="379"/>
      <c r="W39" s="377">
        <f t="shared" si="58"/>
        <v>18200</v>
      </c>
      <c r="X39" s="378">
        <v>18200</v>
      </c>
      <c r="Y39" s="380"/>
      <c r="Z39" s="381" t="str">
        <f t="shared" ref="Z39:AF39" si="63">IF($E39="Public Bidding", "Date Required", IF($E39="Shopping", "n/a", IF($E39="Small Value Procurement", "n/a", IF($E39="Lease of Venue", "n/a", IF($E39="Agency to Agency", "n/a", IF($E39="Direct Contracting", "n/a", IF($E39="Emergency Cases", "n/a","Check Mode of Proc")))))))</f>
        <v>n/a</v>
      </c>
      <c r="AA39" s="381" t="str">
        <f t="shared" si="63"/>
        <v>n/a</v>
      </c>
      <c r="AB39" s="381" t="str">
        <f t="shared" si="63"/>
        <v>n/a</v>
      </c>
      <c r="AC39" s="381" t="str">
        <f t="shared" si="63"/>
        <v>n/a</v>
      </c>
      <c r="AD39" s="381" t="str">
        <f t="shared" si="63"/>
        <v>n/a</v>
      </c>
      <c r="AE39" s="381" t="str">
        <f t="shared" si="63"/>
        <v>n/a</v>
      </c>
      <c r="AF39" s="381" t="str">
        <f t="shared" si="63"/>
        <v>n/a</v>
      </c>
      <c r="AG39" s="382"/>
      <c r="AH39" s="383"/>
    </row>
    <row r="40" spans="1:34" s="384" customFormat="1" ht="46.5" customHeight="1" x14ac:dyDescent="0.2">
      <c r="A40" s="370">
        <f>IF(C40=0,"  ",VLOOKUP(C40,CODES!$A$1:$B$145,2,FALSE))</f>
        <v>100000100001000</v>
      </c>
      <c r="B40" s="400" t="s">
        <v>121</v>
      </c>
      <c r="C40" s="372" t="s">
        <v>59</v>
      </c>
      <c r="D40" s="373" t="s">
        <v>1017</v>
      </c>
      <c r="E40" s="373" t="s">
        <v>51</v>
      </c>
      <c r="F40" s="374" t="str">
        <f t="shared" ref="F40:I40" si="64">IF($E40="Public Bidding", "Date Required", IF($E40="Shopping", "n/a", IF($E40="Small Value Procurement", "n/a", IF($E40="Lease of Venue", "n/a", IF($E40="Agency to Agency", "n/a", IF($E40="Direct Contracting", "n/a", IF($E40="Emergency Cases", "n/a","Check Mode of Proc")))))))</f>
        <v>n/a</v>
      </c>
      <c r="G40" s="374" t="str">
        <f t="shared" si="64"/>
        <v>n/a</v>
      </c>
      <c r="H40" s="374" t="str">
        <f t="shared" si="64"/>
        <v>n/a</v>
      </c>
      <c r="I40" s="374" t="str">
        <f t="shared" si="64"/>
        <v>n/a</v>
      </c>
      <c r="J40" s="656">
        <v>45369</v>
      </c>
      <c r="K40" s="656">
        <v>45369</v>
      </c>
      <c r="L40" s="375" t="str">
        <f t="shared" si="1"/>
        <v>n/a</v>
      </c>
      <c r="M40" s="656">
        <v>45400</v>
      </c>
      <c r="N40" s="656">
        <v>45411</v>
      </c>
      <c r="O40" s="657">
        <v>45420</v>
      </c>
      <c r="P40" s="657">
        <v>45421</v>
      </c>
      <c r="Q40" s="657">
        <v>45499</v>
      </c>
      <c r="R40" s="657">
        <v>45502</v>
      </c>
      <c r="S40" s="376" t="s">
        <v>52</v>
      </c>
      <c r="T40" s="377">
        <f t="shared" si="57"/>
        <v>25600</v>
      </c>
      <c r="U40" s="378">
        <v>25600</v>
      </c>
      <c r="V40" s="379"/>
      <c r="W40" s="377">
        <f t="shared" si="58"/>
        <v>23680</v>
      </c>
      <c r="X40" s="378">
        <v>23680</v>
      </c>
      <c r="Y40" s="380"/>
      <c r="Z40" s="381" t="str">
        <f t="shared" ref="Z40:AF40" si="65">IF($E40="Public Bidding", "Date Required", IF($E40="Shopping", "n/a", IF($E40="Small Value Procurement", "n/a", IF($E40="Lease of Venue", "n/a", IF($E40="Agency to Agency", "n/a", IF($E40="Direct Contracting", "n/a", IF($E40="Emergency Cases", "n/a","Check Mode of Proc")))))))</f>
        <v>n/a</v>
      </c>
      <c r="AA40" s="381" t="str">
        <f t="shared" si="65"/>
        <v>n/a</v>
      </c>
      <c r="AB40" s="381" t="str">
        <f t="shared" si="65"/>
        <v>n/a</v>
      </c>
      <c r="AC40" s="381" t="str">
        <f t="shared" si="65"/>
        <v>n/a</v>
      </c>
      <c r="AD40" s="381" t="str">
        <f t="shared" si="65"/>
        <v>n/a</v>
      </c>
      <c r="AE40" s="381" t="str">
        <f t="shared" si="65"/>
        <v>n/a</v>
      </c>
      <c r="AF40" s="381" t="str">
        <f t="shared" si="65"/>
        <v>n/a</v>
      </c>
      <c r="AG40" s="382"/>
      <c r="AH40" s="383"/>
    </row>
    <row r="41" spans="1:34" s="384" customFormat="1" ht="46.5" customHeight="1" x14ac:dyDescent="0.2">
      <c r="A41" s="370">
        <f>IF(C41=0,"  ",VLOOKUP(C41,CODES!$A$1:$B$145,2,FALSE))</f>
        <v>310100100001000</v>
      </c>
      <c r="B41" s="388" t="s">
        <v>124</v>
      </c>
      <c r="C41" s="398" t="s">
        <v>83</v>
      </c>
      <c r="D41" s="373" t="s">
        <v>1017</v>
      </c>
      <c r="E41" s="373" t="s">
        <v>57</v>
      </c>
      <c r="F41" s="374" t="str">
        <f t="shared" ref="F41:I41" si="66">IF($E41="Public Bidding", "Date Required", IF($E41="Shopping", "n/a", IF($E41="Small Value Procurement", "n/a", IF($E41="Lease of Venue", "n/a", IF($E41="Agency to Agency", "n/a", IF($E41="Direct Contracting", "n/a", IF($E41="Emergency Cases", "n/a","Check Mode of Proc")))))))</f>
        <v>n/a</v>
      </c>
      <c r="G41" s="374" t="str">
        <f t="shared" si="66"/>
        <v>n/a</v>
      </c>
      <c r="H41" s="374" t="str">
        <f t="shared" si="66"/>
        <v>n/a</v>
      </c>
      <c r="I41" s="374" t="str">
        <f t="shared" si="66"/>
        <v>n/a</v>
      </c>
      <c r="J41" s="656">
        <v>45394</v>
      </c>
      <c r="K41" s="656">
        <v>45394</v>
      </c>
      <c r="L41" s="401" t="s">
        <v>58</v>
      </c>
      <c r="M41" s="656">
        <v>45394</v>
      </c>
      <c r="N41" s="656">
        <v>45415</v>
      </c>
      <c r="O41" s="657">
        <v>45451</v>
      </c>
      <c r="P41" s="657">
        <v>45452</v>
      </c>
      <c r="Q41" s="657" t="s">
        <v>125</v>
      </c>
      <c r="R41" s="657">
        <v>45481</v>
      </c>
      <c r="S41" s="376" t="s">
        <v>52</v>
      </c>
      <c r="T41" s="377">
        <v>42000</v>
      </c>
      <c r="U41" s="378">
        <v>42000</v>
      </c>
      <c r="V41" s="379"/>
      <c r="W41" s="377">
        <f t="shared" si="58"/>
        <v>42000</v>
      </c>
      <c r="X41" s="378">
        <v>42000</v>
      </c>
      <c r="Y41" s="380"/>
      <c r="Z41" s="381" t="str">
        <f t="shared" ref="Z41:AF41" si="67">IF($E41="Public Bidding", "Date Required", IF($E41="Shopping", "n/a", IF($E41="Small Value Procurement", "n/a", IF($E41="Lease of Venue", "n/a", IF($E41="Agency to Agency", "n/a", IF($E41="Direct Contracting", "n/a", IF($E41="Emergency Cases", "n/a","Check Mode of Proc")))))))</f>
        <v>n/a</v>
      </c>
      <c r="AA41" s="381" t="str">
        <f t="shared" si="67"/>
        <v>n/a</v>
      </c>
      <c r="AB41" s="381" t="str">
        <f t="shared" si="67"/>
        <v>n/a</v>
      </c>
      <c r="AC41" s="381" t="str">
        <f t="shared" si="67"/>
        <v>n/a</v>
      </c>
      <c r="AD41" s="381" t="str">
        <f t="shared" si="67"/>
        <v>n/a</v>
      </c>
      <c r="AE41" s="381" t="str">
        <f t="shared" si="67"/>
        <v>n/a</v>
      </c>
      <c r="AF41" s="381" t="str">
        <f t="shared" si="67"/>
        <v>n/a</v>
      </c>
      <c r="AG41" s="382"/>
      <c r="AH41" s="383"/>
    </row>
    <row r="42" spans="1:34" s="384" customFormat="1" ht="46.5" customHeight="1" x14ac:dyDescent="0.2">
      <c r="A42" s="370">
        <f>IF(C42=0,"  ",VLOOKUP(C42,CODES!$A$1:$B$145,2,FALSE))</f>
        <v>310100100001000</v>
      </c>
      <c r="B42" s="386" t="s">
        <v>126</v>
      </c>
      <c r="C42" s="398" t="s">
        <v>83</v>
      </c>
      <c r="D42" s="373" t="s">
        <v>1017</v>
      </c>
      <c r="E42" s="373" t="s">
        <v>57</v>
      </c>
      <c r="F42" s="374" t="str">
        <f t="shared" ref="F42:I42" si="68">IF($E42="Public Bidding", "Date Required", IF($E42="Shopping", "n/a", IF($E42="Small Value Procurement", "n/a", IF($E42="Lease of Venue", "n/a", IF($E42="Agency to Agency", "n/a", IF($E42="Direct Contracting", "n/a", IF($E42="Emergency Cases", "n/a","Check Mode of Proc")))))))</f>
        <v>n/a</v>
      </c>
      <c r="G42" s="374" t="str">
        <f t="shared" si="68"/>
        <v>n/a</v>
      </c>
      <c r="H42" s="374" t="str">
        <f t="shared" si="68"/>
        <v>n/a</v>
      </c>
      <c r="I42" s="374" t="str">
        <f t="shared" si="68"/>
        <v>n/a</v>
      </c>
      <c r="J42" s="656">
        <v>45395</v>
      </c>
      <c r="K42" s="656">
        <v>45395</v>
      </c>
      <c r="L42" s="375" t="str">
        <f t="shared" ref="L42:L44" si="69">IF($E42="Public Bidding", "Date Required", IF($E42="Shopping", "n/a", IF($E42="Small Value Procurement", "n/a", IF($E42="Lease of Venue", "n/a", IF($E42="Agency to Agency", "n/a", IF($E42="Direct Contracting", "n/a", IF($E42="Emergency Cases", "n/a","Check Mode of Proc")))))))</f>
        <v>n/a</v>
      </c>
      <c r="M42" s="656">
        <v>45405</v>
      </c>
      <c r="N42" s="656">
        <v>45415</v>
      </c>
      <c r="O42" s="657">
        <v>45416</v>
      </c>
      <c r="P42" s="657">
        <v>45417</v>
      </c>
      <c r="Q42" s="657">
        <v>45491</v>
      </c>
      <c r="R42" s="657">
        <v>45510</v>
      </c>
      <c r="S42" s="376" t="s">
        <v>52</v>
      </c>
      <c r="T42" s="377">
        <v>40000</v>
      </c>
      <c r="U42" s="378">
        <v>40000</v>
      </c>
      <c r="V42" s="379"/>
      <c r="W42" s="377">
        <f t="shared" si="58"/>
        <v>38400</v>
      </c>
      <c r="X42" s="378">
        <v>38400</v>
      </c>
      <c r="Y42" s="380"/>
      <c r="Z42" s="381" t="str">
        <f t="shared" ref="Z42:AF42" si="70">IF($E42="Public Bidding", "Date Required", IF($E42="Shopping", "n/a", IF($E42="Small Value Procurement", "n/a", IF($E42="Lease of Venue", "n/a", IF($E42="Agency to Agency", "n/a", IF($E42="Direct Contracting", "n/a", IF($E42="Emergency Cases", "n/a","Check Mode of Proc")))))))</f>
        <v>n/a</v>
      </c>
      <c r="AA42" s="381" t="str">
        <f t="shared" si="70"/>
        <v>n/a</v>
      </c>
      <c r="AB42" s="381" t="str">
        <f t="shared" si="70"/>
        <v>n/a</v>
      </c>
      <c r="AC42" s="381" t="str">
        <f t="shared" si="70"/>
        <v>n/a</v>
      </c>
      <c r="AD42" s="381" t="str">
        <f t="shared" si="70"/>
        <v>n/a</v>
      </c>
      <c r="AE42" s="381" t="str">
        <f t="shared" si="70"/>
        <v>n/a</v>
      </c>
      <c r="AF42" s="381" t="str">
        <f t="shared" si="70"/>
        <v>n/a</v>
      </c>
      <c r="AG42" s="382"/>
      <c r="AH42" s="383"/>
    </row>
    <row r="43" spans="1:34" s="384" customFormat="1" ht="46.5" customHeight="1" x14ac:dyDescent="0.2">
      <c r="A43" s="370">
        <f>IF(C43=0,"  ",VLOOKUP(C43,CODES!$A$1:$B$145,2,FALSE))</f>
        <v>200000100001000</v>
      </c>
      <c r="B43" s="400" t="s">
        <v>128</v>
      </c>
      <c r="C43" s="398" t="s">
        <v>71</v>
      </c>
      <c r="D43" s="373" t="s">
        <v>1017</v>
      </c>
      <c r="E43" s="373" t="s">
        <v>51</v>
      </c>
      <c r="F43" s="374" t="str">
        <f t="shared" ref="F43:I43" si="71">IF($E43="Public Bidding", "Date Required", IF($E43="Shopping", "n/a", IF($E43="Small Value Procurement", "n/a", IF($E43="Lease of Venue", "n/a", IF($E43="Agency to Agency", "n/a", IF($E43="Direct Contracting", "n/a", IF($E43="Emergency Cases", "n/a","Check Mode of Proc")))))))</f>
        <v>n/a</v>
      </c>
      <c r="G43" s="374" t="str">
        <f t="shared" si="71"/>
        <v>n/a</v>
      </c>
      <c r="H43" s="374" t="str">
        <f t="shared" si="71"/>
        <v>n/a</v>
      </c>
      <c r="I43" s="374" t="str">
        <f t="shared" si="71"/>
        <v>n/a</v>
      </c>
      <c r="J43" s="656">
        <v>45387</v>
      </c>
      <c r="K43" s="656">
        <v>45387</v>
      </c>
      <c r="L43" s="375" t="str">
        <f t="shared" si="69"/>
        <v>n/a</v>
      </c>
      <c r="M43" s="656">
        <v>45405</v>
      </c>
      <c r="N43" s="656">
        <v>45412</v>
      </c>
      <c r="O43" s="657">
        <v>45415</v>
      </c>
      <c r="P43" s="657">
        <v>45416</v>
      </c>
      <c r="Q43" s="657">
        <v>45531</v>
      </c>
      <c r="R43" s="657">
        <v>45533</v>
      </c>
      <c r="S43" s="376" t="s">
        <v>52</v>
      </c>
      <c r="T43" s="377">
        <v>56400</v>
      </c>
      <c r="U43" s="378">
        <v>56400</v>
      </c>
      <c r="V43" s="379"/>
      <c r="W43" s="377">
        <f t="shared" si="58"/>
        <v>12800</v>
      </c>
      <c r="X43" s="378">
        <v>12800</v>
      </c>
      <c r="Y43" s="380"/>
      <c r="Z43" s="381" t="str">
        <f t="shared" ref="Z43:AF43" si="72">IF($E43="Public Bidding", "Date Required", IF($E43="Shopping", "n/a", IF($E43="Small Value Procurement", "n/a", IF($E43="Lease of Venue", "n/a", IF($E43="Agency to Agency", "n/a", IF($E43="Direct Contracting", "n/a", IF($E43="Emergency Cases", "n/a","Check Mode of Proc")))))))</f>
        <v>n/a</v>
      </c>
      <c r="AA43" s="381" t="str">
        <f t="shared" si="72"/>
        <v>n/a</v>
      </c>
      <c r="AB43" s="381" t="str">
        <f t="shared" si="72"/>
        <v>n/a</v>
      </c>
      <c r="AC43" s="381" t="str">
        <f t="shared" si="72"/>
        <v>n/a</v>
      </c>
      <c r="AD43" s="381" t="str">
        <f t="shared" si="72"/>
        <v>n/a</v>
      </c>
      <c r="AE43" s="381" t="str">
        <f t="shared" si="72"/>
        <v>n/a</v>
      </c>
      <c r="AF43" s="381" t="str">
        <f t="shared" si="72"/>
        <v>n/a</v>
      </c>
      <c r="AG43" s="382"/>
      <c r="AH43" s="383"/>
    </row>
    <row r="44" spans="1:34" s="384" customFormat="1" ht="46.5" customHeight="1" x14ac:dyDescent="0.2">
      <c r="A44" s="370">
        <f>IF(C44=0,"  ",VLOOKUP(C44,CODES!$A$1:$B$145,2,FALSE))</f>
        <v>200000100001000</v>
      </c>
      <c r="B44" s="402" t="s">
        <v>129</v>
      </c>
      <c r="C44" s="398" t="s">
        <v>71</v>
      </c>
      <c r="D44" s="373" t="s">
        <v>1017</v>
      </c>
      <c r="E44" s="373" t="s">
        <v>51</v>
      </c>
      <c r="F44" s="374" t="str">
        <f t="shared" ref="F44:I44" si="73">IF($E44="Public Bidding", "Date Required", IF($E44="Shopping", "n/a", IF($E44="Small Value Procurement", "n/a", IF($E44="Lease of Venue", "n/a", IF($E44="Agency to Agency", "n/a", IF($E44="Direct Contracting", "n/a", IF($E44="Emergency Cases", "n/a","Check Mode of Proc")))))))</f>
        <v>n/a</v>
      </c>
      <c r="G44" s="374" t="str">
        <f t="shared" si="73"/>
        <v>n/a</v>
      </c>
      <c r="H44" s="374" t="str">
        <f t="shared" si="73"/>
        <v>n/a</v>
      </c>
      <c r="I44" s="374" t="str">
        <f t="shared" si="73"/>
        <v>n/a</v>
      </c>
      <c r="J44" s="656">
        <v>45399</v>
      </c>
      <c r="K44" s="656">
        <v>45399</v>
      </c>
      <c r="L44" s="375" t="str">
        <f t="shared" si="69"/>
        <v>n/a</v>
      </c>
      <c r="M44" s="656">
        <v>45411</v>
      </c>
      <c r="N44" s="656">
        <v>45419</v>
      </c>
      <c r="O44" s="657">
        <v>45420</v>
      </c>
      <c r="P44" s="657">
        <v>45421</v>
      </c>
      <c r="Q44" s="657">
        <v>45574</v>
      </c>
      <c r="R44" s="657" t="e">
        <f>#REF!</f>
        <v>#REF!</v>
      </c>
      <c r="S44" s="376" t="s">
        <v>52</v>
      </c>
      <c r="T44" s="377">
        <v>332000</v>
      </c>
      <c r="U44" s="378">
        <v>332000</v>
      </c>
      <c r="V44" s="379"/>
      <c r="W44" s="377">
        <v>221120</v>
      </c>
      <c r="X44" s="378">
        <f>49920+171200</f>
        <v>221120</v>
      </c>
      <c r="Y44" s="380"/>
      <c r="Z44" s="381" t="str">
        <f t="shared" ref="Z44:AF44" si="74">IF($E44="Public Bidding", "Date Required", IF($E44="Shopping", "n/a", IF($E44="Small Value Procurement", "n/a", IF($E44="Lease of Venue", "n/a", IF($E44="Agency to Agency", "n/a", IF($E44="Direct Contracting", "n/a", IF($E44="Emergency Cases", "n/a","Check Mode of Proc")))))))</f>
        <v>n/a</v>
      </c>
      <c r="AA44" s="381" t="str">
        <f t="shared" si="74"/>
        <v>n/a</v>
      </c>
      <c r="AB44" s="381" t="str">
        <f t="shared" si="74"/>
        <v>n/a</v>
      </c>
      <c r="AC44" s="381" t="str">
        <f t="shared" si="74"/>
        <v>n/a</v>
      </c>
      <c r="AD44" s="381" t="str">
        <f t="shared" si="74"/>
        <v>n/a</v>
      </c>
      <c r="AE44" s="381" t="str">
        <f t="shared" si="74"/>
        <v>n/a</v>
      </c>
      <c r="AF44" s="381" t="str">
        <f t="shared" si="74"/>
        <v>n/a</v>
      </c>
      <c r="AG44" s="382"/>
      <c r="AH44" s="383"/>
    </row>
    <row r="45" spans="1:34" s="384" customFormat="1" ht="46.5" customHeight="1" x14ac:dyDescent="0.2">
      <c r="A45" s="370">
        <f>IF(C45=0,"  ",VLOOKUP(C45,CODES!$A$1:$B$145,2,FALSE))</f>
        <v>200000100001000</v>
      </c>
      <c r="B45" s="402" t="s">
        <v>130</v>
      </c>
      <c r="C45" s="398" t="s">
        <v>71</v>
      </c>
      <c r="D45" s="373" t="s">
        <v>1017</v>
      </c>
      <c r="E45" s="373" t="s">
        <v>51</v>
      </c>
      <c r="F45" s="374" t="str">
        <f t="shared" ref="F45:I45" si="75">IF($E45="Public Bidding", "Date Required", IF($E45="Shopping", "n/a", IF($E45="Small Value Procurement", "n/a", IF($E45="Lease of Venue", "n/a", IF($E45="Agency to Agency", "n/a", IF($E45="Direct Contracting", "n/a", IF($E45="Emergency Cases", "n/a","Check Mode of Proc")))))))</f>
        <v>n/a</v>
      </c>
      <c r="G45" s="374" t="str">
        <f t="shared" si="75"/>
        <v>n/a</v>
      </c>
      <c r="H45" s="374" t="str">
        <f t="shared" si="75"/>
        <v>n/a</v>
      </c>
      <c r="I45" s="374" t="str">
        <f t="shared" si="75"/>
        <v>n/a</v>
      </c>
      <c r="J45" s="656">
        <v>45399</v>
      </c>
      <c r="K45" s="656">
        <v>45399</v>
      </c>
      <c r="L45" s="375" t="s">
        <v>58</v>
      </c>
      <c r="M45" s="656">
        <v>45411</v>
      </c>
      <c r="N45" s="656">
        <v>45419</v>
      </c>
      <c r="O45" s="657">
        <v>45420</v>
      </c>
      <c r="P45" s="657">
        <v>45421</v>
      </c>
      <c r="Q45" s="657">
        <v>45544</v>
      </c>
      <c r="R45" s="657">
        <v>45545</v>
      </c>
      <c r="S45" s="376" t="s">
        <v>52</v>
      </c>
      <c r="T45" s="377">
        <v>220000</v>
      </c>
      <c r="U45" s="378">
        <v>22000</v>
      </c>
      <c r="V45" s="379"/>
      <c r="W45" s="403">
        <v>10000</v>
      </c>
      <c r="X45" s="378">
        <v>10000</v>
      </c>
      <c r="Y45" s="380"/>
      <c r="Z45" s="381" t="str">
        <f t="shared" ref="Z45:AF45" si="76">IF($E45="Public Bidding", "Date Required", IF($E45="Shopping", "n/a", IF($E45="Small Value Procurement", "n/a", IF($E45="Lease of Venue", "n/a", IF($E45="Agency to Agency", "n/a", IF($E45="Direct Contracting", "n/a", IF($E45="Emergency Cases", "n/a","Check Mode of Proc")))))))</f>
        <v>n/a</v>
      </c>
      <c r="AA45" s="381" t="str">
        <f t="shared" si="76"/>
        <v>n/a</v>
      </c>
      <c r="AB45" s="381" t="str">
        <f t="shared" si="76"/>
        <v>n/a</v>
      </c>
      <c r="AC45" s="381" t="str">
        <f t="shared" si="76"/>
        <v>n/a</v>
      </c>
      <c r="AD45" s="381" t="str">
        <f t="shared" si="76"/>
        <v>n/a</v>
      </c>
      <c r="AE45" s="381" t="str">
        <f t="shared" si="76"/>
        <v>n/a</v>
      </c>
      <c r="AF45" s="381" t="str">
        <f t="shared" si="76"/>
        <v>n/a</v>
      </c>
      <c r="AG45" s="382"/>
      <c r="AH45" s="383"/>
    </row>
    <row r="46" spans="1:34" s="384" customFormat="1" ht="46.5" customHeight="1" x14ac:dyDescent="0.2">
      <c r="A46" s="370">
        <f>IF(C46=0,"  ",VLOOKUP(C46,CODES!$A$1:$B$145,2,FALSE))</f>
        <v>200000100001000</v>
      </c>
      <c r="B46" s="402" t="s">
        <v>131</v>
      </c>
      <c r="C46" s="398" t="s">
        <v>71</v>
      </c>
      <c r="D46" s="373" t="s">
        <v>1017</v>
      </c>
      <c r="E46" s="373" t="s">
        <v>51</v>
      </c>
      <c r="F46" s="374" t="str">
        <f t="shared" ref="F46:I46" si="77">IF($E46="Public Bidding", "Date Required", IF($E46="Shopping", "n/a", IF($E46="Small Value Procurement", "n/a", IF($E46="Lease of Venue", "n/a", IF($E46="Agency to Agency", "n/a", IF($E46="Direct Contracting", "n/a", IF($E46="Emergency Cases", "n/a","Check Mode of Proc")))))))</f>
        <v>n/a</v>
      </c>
      <c r="G46" s="374" t="str">
        <f t="shared" si="77"/>
        <v>n/a</v>
      </c>
      <c r="H46" s="374" t="str">
        <f t="shared" si="77"/>
        <v>n/a</v>
      </c>
      <c r="I46" s="374" t="str">
        <f t="shared" si="77"/>
        <v>n/a</v>
      </c>
      <c r="J46" s="656">
        <v>45400</v>
      </c>
      <c r="K46" s="656">
        <v>45400</v>
      </c>
      <c r="L46" s="375" t="str">
        <f t="shared" ref="L46:L59" si="78">IF($E46="Public Bidding", "Date Required", IF($E46="Shopping", "n/a", IF($E46="Small Value Procurement", "n/a", IF($E46="Lease of Venue", "n/a", IF($E46="Agency to Agency", "n/a", IF($E46="Direct Contracting", "n/a", IF($E46="Emergency Cases", "n/a","Check Mode of Proc")))))))</f>
        <v>n/a</v>
      </c>
      <c r="M46" s="656">
        <v>45411</v>
      </c>
      <c r="N46" s="656">
        <v>45419</v>
      </c>
      <c r="O46" s="657">
        <v>45427</v>
      </c>
      <c r="P46" s="657">
        <v>45428</v>
      </c>
      <c r="Q46" s="657">
        <v>45573</v>
      </c>
      <c r="R46" s="657" t="e">
        <f>#REF!</f>
        <v>#REF!</v>
      </c>
      <c r="S46" s="376" t="s">
        <v>52</v>
      </c>
      <c r="T46" s="377">
        <v>381888</v>
      </c>
      <c r="U46" s="378">
        <v>381888</v>
      </c>
      <c r="V46" s="379"/>
      <c r="W46" s="377">
        <v>371888</v>
      </c>
      <c r="X46" s="378">
        <v>371888</v>
      </c>
      <c r="Y46" s="380"/>
      <c r="Z46" s="381" t="str">
        <f t="shared" ref="Z46:AF46" si="79">IF($E46="Public Bidding", "Date Required", IF($E46="Shopping", "n/a", IF($E46="Small Value Procurement", "n/a", IF($E46="Lease of Venue", "n/a", IF($E46="Agency to Agency", "n/a", IF($E46="Direct Contracting", "n/a", IF($E46="Emergency Cases", "n/a","Check Mode of Proc")))))))</f>
        <v>n/a</v>
      </c>
      <c r="AA46" s="381" t="str">
        <f t="shared" si="79"/>
        <v>n/a</v>
      </c>
      <c r="AB46" s="381" t="str">
        <f t="shared" si="79"/>
        <v>n/a</v>
      </c>
      <c r="AC46" s="381" t="str">
        <f t="shared" si="79"/>
        <v>n/a</v>
      </c>
      <c r="AD46" s="381" t="str">
        <f t="shared" si="79"/>
        <v>n/a</v>
      </c>
      <c r="AE46" s="381" t="str">
        <f t="shared" si="79"/>
        <v>n/a</v>
      </c>
      <c r="AF46" s="381" t="str">
        <f t="shared" si="79"/>
        <v>n/a</v>
      </c>
      <c r="AG46" s="382"/>
      <c r="AH46" s="383"/>
    </row>
    <row r="47" spans="1:34" s="384" customFormat="1" ht="46.5" customHeight="1" x14ac:dyDescent="0.2">
      <c r="A47" s="370">
        <f>IF(C47=0,"  ",VLOOKUP(C47,CODES!$A$1:$B$145,2,FALSE))</f>
        <v>320104100001000</v>
      </c>
      <c r="B47" s="402" t="s">
        <v>132</v>
      </c>
      <c r="C47" s="398" t="s">
        <v>66</v>
      </c>
      <c r="D47" s="373" t="s">
        <v>1017</v>
      </c>
      <c r="E47" s="373" t="s">
        <v>51</v>
      </c>
      <c r="F47" s="374" t="str">
        <f t="shared" ref="F47:I47" si="80">IF($E47="Public Bidding", "Date Required", IF($E47="Shopping", "n/a", IF($E47="Small Value Procurement", "n/a", IF($E47="Lease of Venue", "n/a", IF($E47="Agency to Agency", "n/a", IF($E47="Direct Contracting", "n/a", IF($E47="Emergency Cases", "n/a","Check Mode of Proc")))))))</f>
        <v>n/a</v>
      </c>
      <c r="G47" s="374" t="str">
        <f t="shared" si="80"/>
        <v>n/a</v>
      </c>
      <c r="H47" s="374" t="str">
        <f t="shared" si="80"/>
        <v>n/a</v>
      </c>
      <c r="I47" s="374" t="str">
        <f t="shared" si="80"/>
        <v>n/a</v>
      </c>
      <c r="J47" s="656">
        <v>45387</v>
      </c>
      <c r="K47" s="656">
        <v>45387</v>
      </c>
      <c r="L47" s="375" t="str">
        <f t="shared" si="78"/>
        <v>n/a</v>
      </c>
      <c r="M47" s="656">
        <v>45411</v>
      </c>
      <c r="N47" s="656">
        <v>45418</v>
      </c>
      <c r="O47" s="657">
        <v>45418</v>
      </c>
      <c r="P47" s="657">
        <v>45419</v>
      </c>
      <c r="Q47" s="657">
        <v>45582</v>
      </c>
      <c r="R47" s="657">
        <v>45582</v>
      </c>
      <c r="S47" s="376" t="s">
        <v>52</v>
      </c>
      <c r="T47" s="377">
        <v>686500</v>
      </c>
      <c r="U47" s="378">
        <v>686500</v>
      </c>
      <c r="V47" s="379"/>
      <c r="W47" s="377">
        <v>8400</v>
      </c>
      <c r="X47" s="378">
        <v>8400</v>
      </c>
      <c r="Y47" s="380"/>
      <c r="Z47" s="381" t="str">
        <f t="shared" ref="Z47:AF47" si="81">IF($E47="Public Bidding", "Date Required", IF($E47="Shopping", "n/a", IF($E47="Small Value Procurement", "n/a", IF($E47="Lease of Venue", "n/a", IF($E47="Agency to Agency", "n/a", IF($E47="Direct Contracting", "n/a", IF($E47="Emergency Cases", "n/a","Check Mode of Proc")))))))</f>
        <v>n/a</v>
      </c>
      <c r="AA47" s="381" t="str">
        <f t="shared" si="81"/>
        <v>n/a</v>
      </c>
      <c r="AB47" s="381" t="str">
        <f t="shared" si="81"/>
        <v>n/a</v>
      </c>
      <c r="AC47" s="381" t="str">
        <f t="shared" si="81"/>
        <v>n/a</v>
      </c>
      <c r="AD47" s="381" t="str">
        <f t="shared" si="81"/>
        <v>n/a</v>
      </c>
      <c r="AE47" s="381" t="str">
        <f t="shared" si="81"/>
        <v>n/a</v>
      </c>
      <c r="AF47" s="381" t="str">
        <f t="shared" si="81"/>
        <v>n/a</v>
      </c>
      <c r="AG47" s="382"/>
      <c r="AH47" s="383"/>
    </row>
    <row r="48" spans="1:34" s="384" customFormat="1" ht="46.5" customHeight="1" x14ac:dyDescent="0.2">
      <c r="A48" s="370">
        <f>IF(C48=0,"  ",VLOOKUP(C48,CODES!$A$1:$B$145,2,FALSE))</f>
        <v>100000100001000</v>
      </c>
      <c r="B48" s="402" t="s">
        <v>133</v>
      </c>
      <c r="C48" s="398" t="s">
        <v>116</v>
      </c>
      <c r="D48" s="373" t="s">
        <v>1017</v>
      </c>
      <c r="E48" s="373" t="s">
        <v>56</v>
      </c>
      <c r="F48" s="374" t="str">
        <f t="shared" ref="F48:I48" si="82">IF($E48="Public Bidding", "Date Required", IF($E48="Shopping", "n/a", IF($E48="Small Value Procurement", "n/a", IF($E48="Lease of Venue", "n/a", IF($E48="Agency to Agency", "n/a", IF($E48="Direct Contracting", "n/a", IF($E48="Emergency Cases", "n/a","Check Mode of Proc")))))))</f>
        <v>n/a</v>
      </c>
      <c r="G48" s="374" t="str">
        <f t="shared" si="82"/>
        <v>n/a</v>
      </c>
      <c r="H48" s="374" t="str">
        <f t="shared" si="82"/>
        <v>n/a</v>
      </c>
      <c r="I48" s="374" t="str">
        <f t="shared" si="82"/>
        <v>n/a</v>
      </c>
      <c r="J48" s="656">
        <v>45387</v>
      </c>
      <c r="K48" s="656">
        <v>45387</v>
      </c>
      <c r="L48" s="375" t="str">
        <f t="shared" si="78"/>
        <v>n/a</v>
      </c>
      <c r="M48" s="656">
        <v>45411</v>
      </c>
      <c r="N48" s="656">
        <v>45418</v>
      </c>
      <c r="O48" s="657">
        <v>45418</v>
      </c>
      <c r="P48" s="657">
        <v>45419</v>
      </c>
      <c r="Q48" s="657">
        <v>45482</v>
      </c>
      <c r="R48" s="657" t="e">
        <f>#REF!</f>
        <v>#REF!</v>
      </c>
      <c r="S48" s="376" t="s">
        <v>52</v>
      </c>
      <c r="T48" s="377">
        <v>64370</v>
      </c>
      <c r="U48" s="378">
        <v>64370</v>
      </c>
      <c r="V48" s="379"/>
      <c r="W48" s="377">
        <v>64370</v>
      </c>
      <c r="X48" s="378">
        <v>64370</v>
      </c>
      <c r="Y48" s="380"/>
      <c r="Z48" s="381" t="str">
        <f t="shared" ref="Z48:AF48" si="83">IF($E48="Public Bidding", "Date Required", IF($E48="Shopping", "n/a", IF($E48="Small Value Procurement", "n/a", IF($E48="Lease of Venue", "n/a", IF($E48="Agency to Agency", "n/a", IF($E48="Direct Contracting", "n/a", IF($E48="Emergency Cases", "n/a","Check Mode of Proc")))))))</f>
        <v>n/a</v>
      </c>
      <c r="AA48" s="381" t="str">
        <f t="shared" si="83"/>
        <v>n/a</v>
      </c>
      <c r="AB48" s="381" t="str">
        <f t="shared" si="83"/>
        <v>n/a</v>
      </c>
      <c r="AC48" s="381" t="str">
        <f t="shared" si="83"/>
        <v>n/a</v>
      </c>
      <c r="AD48" s="381" t="str">
        <f t="shared" si="83"/>
        <v>n/a</v>
      </c>
      <c r="AE48" s="381" t="str">
        <f t="shared" si="83"/>
        <v>n/a</v>
      </c>
      <c r="AF48" s="381" t="str">
        <f t="shared" si="83"/>
        <v>n/a</v>
      </c>
      <c r="AG48" s="382"/>
      <c r="AH48" s="383"/>
    </row>
    <row r="49" spans="1:34" s="384" customFormat="1" ht="46.5" customHeight="1" x14ac:dyDescent="0.2">
      <c r="A49" s="370">
        <f>IF(C49=0,"  ",VLOOKUP(C49,CODES!$A$1:$B$145,2,FALSE))</f>
        <v>320104100001000</v>
      </c>
      <c r="B49" s="402" t="s">
        <v>134</v>
      </c>
      <c r="C49" s="404" t="s">
        <v>79</v>
      </c>
      <c r="D49" s="373" t="s">
        <v>1017</v>
      </c>
      <c r="E49" s="373" t="s">
        <v>56</v>
      </c>
      <c r="F49" s="374" t="str">
        <f t="shared" ref="F49:I49" si="84">IF($E49="Public Bidding", "Date Required", IF($E49="Shopping", "n/a", IF($E49="Small Value Procurement", "n/a", IF($E49="Lease of Venue", "n/a", IF($E49="Agency to Agency", "n/a", IF($E49="Direct Contracting", "n/a", IF($E49="Emergency Cases", "n/a","Check Mode of Proc")))))))</f>
        <v>n/a</v>
      </c>
      <c r="G49" s="374" t="str">
        <f t="shared" si="84"/>
        <v>n/a</v>
      </c>
      <c r="H49" s="374" t="str">
        <f t="shared" si="84"/>
        <v>n/a</v>
      </c>
      <c r="I49" s="374" t="str">
        <f t="shared" si="84"/>
        <v>n/a</v>
      </c>
      <c r="J49" s="656">
        <v>45398</v>
      </c>
      <c r="K49" s="656">
        <v>45398</v>
      </c>
      <c r="L49" s="375" t="str">
        <f t="shared" si="78"/>
        <v>n/a</v>
      </c>
      <c r="M49" s="656">
        <v>45411</v>
      </c>
      <c r="N49" s="656">
        <v>45418</v>
      </c>
      <c r="O49" s="657">
        <v>45422</v>
      </c>
      <c r="P49" s="657">
        <v>45423</v>
      </c>
      <c r="Q49" s="657">
        <v>45483</v>
      </c>
      <c r="R49" s="657" t="e">
        <f>#REF!</f>
        <v>#REF!</v>
      </c>
      <c r="S49" s="376" t="s">
        <v>52</v>
      </c>
      <c r="T49" s="377">
        <v>18245</v>
      </c>
      <c r="U49" s="378">
        <v>18245</v>
      </c>
      <c r="V49" s="379"/>
      <c r="W49" s="403">
        <v>18245</v>
      </c>
      <c r="X49" s="378">
        <v>18245</v>
      </c>
      <c r="Y49" s="380"/>
      <c r="Z49" s="381" t="str">
        <f t="shared" ref="Z49:AF49" si="85">IF($E49="Public Bidding", "Date Required", IF($E49="Shopping", "n/a", IF($E49="Small Value Procurement", "n/a", IF($E49="Lease of Venue", "n/a", IF($E49="Agency to Agency", "n/a", IF($E49="Direct Contracting", "n/a", IF($E49="Emergency Cases", "n/a","Check Mode of Proc")))))))</f>
        <v>n/a</v>
      </c>
      <c r="AA49" s="381" t="str">
        <f t="shared" si="85"/>
        <v>n/a</v>
      </c>
      <c r="AB49" s="381" t="str">
        <f t="shared" si="85"/>
        <v>n/a</v>
      </c>
      <c r="AC49" s="381" t="str">
        <f t="shared" si="85"/>
        <v>n/a</v>
      </c>
      <c r="AD49" s="381" t="str">
        <f t="shared" si="85"/>
        <v>n/a</v>
      </c>
      <c r="AE49" s="381" t="str">
        <f t="shared" si="85"/>
        <v>n/a</v>
      </c>
      <c r="AF49" s="381" t="str">
        <f t="shared" si="85"/>
        <v>n/a</v>
      </c>
      <c r="AG49" s="382"/>
      <c r="AH49" s="383"/>
    </row>
    <row r="50" spans="1:34" s="384" customFormat="1" ht="46.5" customHeight="1" x14ac:dyDescent="0.2">
      <c r="A50" s="370">
        <f>IF(C50=0,"  ",VLOOKUP(C50,CODES!$A$1:$B$145,2,FALSE))</f>
        <v>330100100001000</v>
      </c>
      <c r="B50" s="402" t="s">
        <v>135</v>
      </c>
      <c r="C50" s="398" t="s">
        <v>61</v>
      </c>
      <c r="D50" s="373" t="s">
        <v>1017</v>
      </c>
      <c r="E50" s="373" t="s">
        <v>51</v>
      </c>
      <c r="F50" s="374" t="str">
        <f t="shared" ref="F50:I50" si="86">IF($E50="Public Bidding", "Date Required", IF($E50="Shopping", "n/a", IF($E50="Small Value Procurement", "n/a", IF($E50="Lease of Venue", "n/a", IF($E50="Agency to Agency", "n/a", IF($E50="Direct Contracting", "n/a", IF($E50="Emergency Cases", "n/a","Check Mode of Proc")))))))</f>
        <v>n/a</v>
      </c>
      <c r="G50" s="374" t="str">
        <f t="shared" si="86"/>
        <v>n/a</v>
      </c>
      <c r="H50" s="374" t="str">
        <f t="shared" si="86"/>
        <v>n/a</v>
      </c>
      <c r="I50" s="374" t="str">
        <f t="shared" si="86"/>
        <v>n/a</v>
      </c>
      <c r="J50" s="656">
        <v>45407</v>
      </c>
      <c r="K50" s="656">
        <v>45407</v>
      </c>
      <c r="L50" s="375" t="str">
        <f t="shared" si="78"/>
        <v>n/a</v>
      </c>
      <c r="M50" s="656">
        <v>45411</v>
      </c>
      <c r="N50" s="656">
        <v>45419</v>
      </c>
      <c r="O50" s="657">
        <v>45420</v>
      </c>
      <c r="P50" s="657">
        <v>45421</v>
      </c>
      <c r="Q50" s="657">
        <v>45474</v>
      </c>
      <c r="R50" s="657">
        <v>45499</v>
      </c>
      <c r="S50" s="376" t="s">
        <v>52</v>
      </c>
      <c r="T50" s="377">
        <v>9000</v>
      </c>
      <c r="U50" s="378">
        <v>9000</v>
      </c>
      <c r="V50" s="379"/>
      <c r="W50" s="377">
        <v>8100</v>
      </c>
      <c r="X50" s="378">
        <v>8100</v>
      </c>
      <c r="Y50" s="380"/>
      <c r="Z50" s="381" t="str">
        <f t="shared" ref="Z50:AF50" si="87">IF($E50="Public Bidding", "Date Required", IF($E50="Shopping", "n/a", IF($E50="Small Value Procurement", "n/a", IF($E50="Lease of Venue", "n/a", IF($E50="Agency to Agency", "n/a", IF($E50="Direct Contracting", "n/a", IF($E50="Emergency Cases", "n/a","Check Mode of Proc")))))))</f>
        <v>n/a</v>
      </c>
      <c r="AA50" s="381" t="str">
        <f t="shared" si="87"/>
        <v>n/a</v>
      </c>
      <c r="AB50" s="381" t="str">
        <f t="shared" si="87"/>
        <v>n/a</v>
      </c>
      <c r="AC50" s="381" t="str">
        <f t="shared" si="87"/>
        <v>n/a</v>
      </c>
      <c r="AD50" s="381" t="str">
        <f t="shared" si="87"/>
        <v>n/a</v>
      </c>
      <c r="AE50" s="381" t="str">
        <f t="shared" si="87"/>
        <v>n/a</v>
      </c>
      <c r="AF50" s="381" t="str">
        <f t="shared" si="87"/>
        <v>n/a</v>
      </c>
      <c r="AG50" s="382"/>
      <c r="AH50" s="383"/>
    </row>
    <row r="51" spans="1:34" s="384" customFormat="1" ht="46.5" customHeight="1" x14ac:dyDescent="0.2">
      <c r="A51" s="370">
        <f>IF(C51=0,"  ",VLOOKUP(C51,CODES!$A$1:$B$145,2,FALSE))</f>
        <v>330100100001000</v>
      </c>
      <c r="B51" s="394" t="s">
        <v>136</v>
      </c>
      <c r="C51" s="372" t="s">
        <v>61</v>
      </c>
      <c r="D51" s="373" t="s">
        <v>1017</v>
      </c>
      <c r="E51" s="373" t="s">
        <v>51</v>
      </c>
      <c r="F51" s="374" t="str">
        <f t="shared" ref="F51:I51" si="88">IF($E51="Public Bidding", "Date Required", IF($E51="Shopping", "n/a", IF($E51="Small Value Procurement", "n/a", IF($E51="Lease of Venue", "n/a", IF($E51="Agency to Agency", "n/a", IF($E51="Direct Contracting", "n/a", IF($E51="Emergency Cases", "n/a","Check Mode of Proc")))))))</f>
        <v>n/a</v>
      </c>
      <c r="G51" s="374" t="str">
        <f t="shared" si="88"/>
        <v>n/a</v>
      </c>
      <c r="H51" s="374" t="str">
        <f t="shared" si="88"/>
        <v>n/a</v>
      </c>
      <c r="I51" s="374" t="str">
        <f t="shared" si="88"/>
        <v>n/a</v>
      </c>
      <c r="J51" s="656">
        <v>45376</v>
      </c>
      <c r="K51" s="656">
        <v>45376</v>
      </c>
      <c r="L51" s="375" t="str">
        <f t="shared" si="78"/>
        <v>n/a</v>
      </c>
      <c r="M51" s="656">
        <v>45412</v>
      </c>
      <c r="N51" s="656">
        <v>45419</v>
      </c>
      <c r="O51" s="657">
        <v>45422</v>
      </c>
      <c r="P51" s="657">
        <v>45423</v>
      </c>
      <c r="Q51" s="657">
        <v>45573</v>
      </c>
      <c r="R51" s="657" t="e">
        <f>#REF!</f>
        <v>#REF!</v>
      </c>
      <c r="S51" s="376" t="s">
        <v>52</v>
      </c>
      <c r="T51" s="377">
        <v>52500</v>
      </c>
      <c r="U51" s="378">
        <v>52500</v>
      </c>
      <c r="V51" s="379"/>
      <c r="W51" s="377">
        <v>39000</v>
      </c>
      <c r="X51" s="378">
        <v>39000</v>
      </c>
      <c r="Y51" s="380"/>
      <c r="Z51" s="381" t="str">
        <f t="shared" ref="Z51:AF51" si="89">IF($E51="Public Bidding", "Date Required", IF($E51="Shopping", "n/a", IF($E51="Small Value Procurement", "n/a", IF($E51="Lease of Venue", "n/a", IF($E51="Agency to Agency", "n/a", IF($E51="Direct Contracting", "n/a", IF($E51="Emergency Cases", "n/a","Check Mode of Proc")))))))</f>
        <v>n/a</v>
      </c>
      <c r="AA51" s="381" t="str">
        <f t="shared" si="89"/>
        <v>n/a</v>
      </c>
      <c r="AB51" s="381" t="str">
        <f t="shared" si="89"/>
        <v>n/a</v>
      </c>
      <c r="AC51" s="381" t="str">
        <f t="shared" si="89"/>
        <v>n/a</v>
      </c>
      <c r="AD51" s="381" t="str">
        <f t="shared" si="89"/>
        <v>n/a</v>
      </c>
      <c r="AE51" s="381" t="str">
        <f t="shared" si="89"/>
        <v>n/a</v>
      </c>
      <c r="AF51" s="381" t="str">
        <f t="shared" si="89"/>
        <v>n/a</v>
      </c>
      <c r="AG51" s="382"/>
      <c r="AH51" s="383"/>
    </row>
    <row r="52" spans="1:34" s="384" customFormat="1" ht="46.5" customHeight="1" x14ac:dyDescent="0.2">
      <c r="A52" s="370">
        <f>IF(C52=0,"  ",VLOOKUP(C52,CODES!$A$1:$B$145,2,FALSE))</f>
        <v>310100100001000</v>
      </c>
      <c r="B52" s="394" t="s">
        <v>138</v>
      </c>
      <c r="C52" s="372" t="s">
        <v>83</v>
      </c>
      <c r="D52" s="373" t="s">
        <v>1017</v>
      </c>
      <c r="E52" s="373" t="s">
        <v>57</v>
      </c>
      <c r="F52" s="374" t="str">
        <f t="shared" ref="F52:I52" si="90">IF($E52="Public Bidding", "Date Required", IF($E52="Shopping", "n/a", IF($E52="Small Value Procurement", "n/a", IF($E52="Lease of Venue", "n/a", IF($E52="Agency to Agency", "n/a", IF($E52="Direct Contracting", "n/a", IF($E52="Emergency Cases", "n/a","Check Mode of Proc")))))))</f>
        <v>n/a</v>
      </c>
      <c r="G52" s="374" t="str">
        <f t="shared" si="90"/>
        <v>n/a</v>
      </c>
      <c r="H52" s="374" t="str">
        <f t="shared" si="90"/>
        <v>n/a</v>
      </c>
      <c r="I52" s="374" t="str">
        <f t="shared" si="90"/>
        <v>n/a</v>
      </c>
      <c r="J52" s="656">
        <v>45398</v>
      </c>
      <c r="K52" s="656">
        <v>45398</v>
      </c>
      <c r="L52" s="375" t="str">
        <f t="shared" si="78"/>
        <v>n/a</v>
      </c>
      <c r="M52" s="656">
        <v>45412</v>
      </c>
      <c r="N52" s="656">
        <v>45422</v>
      </c>
      <c r="O52" s="657">
        <v>45472</v>
      </c>
      <c r="P52" s="657">
        <v>45473</v>
      </c>
      <c r="Q52" s="657">
        <v>45562</v>
      </c>
      <c r="R52" s="657">
        <v>45565</v>
      </c>
      <c r="S52" s="376" t="s">
        <v>52</v>
      </c>
      <c r="T52" s="377">
        <v>294000</v>
      </c>
      <c r="U52" s="378">
        <v>294000</v>
      </c>
      <c r="V52" s="379"/>
      <c r="W52" s="377">
        <v>282600</v>
      </c>
      <c r="X52" s="378">
        <v>282600</v>
      </c>
      <c r="Y52" s="380"/>
      <c r="Z52" s="381" t="str">
        <f t="shared" ref="Z52:AF52" si="91">IF($E52="Public Bidding", "Date Required", IF($E52="Shopping", "n/a", IF($E52="Small Value Procurement", "n/a", IF($E52="Lease of Venue", "n/a", IF($E52="Agency to Agency", "n/a", IF($E52="Direct Contracting", "n/a", IF($E52="Emergency Cases", "n/a","Check Mode of Proc")))))))</f>
        <v>n/a</v>
      </c>
      <c r="AA52" s="381" t="str">
        <f t="shared" si="91"/>
        <v>n/a</v>
      </c>
      <c r="AB52" s="381" t="str">
        <f t="shared" si="91"/>
        <v>n/a</v>
      </c>
      <c r="AC52" s="381" t="str">
        <f t="shared" si="91"/>
        <v>n/a</v>
      </c>
      <c r="AD52" s="381" t="str">
        <f t="shared" si="91"/>
        <v>n/a</v>
      </c>
      <c r="AE52" s="381" t="str">
        <f t="shared" si="91"/>
        <v>n/a</v>
      </c>
      <c r="AF52" s="381" t="str">
        <f t="shared" si="91"/>
        <v>n/a</v>
      </c>
      <c r="AG52" s="382"/>
      <c r="AH52" s="383"/>
    </row>
    <row r="53" spans="1:34" s="384" customFormat="1" ht="46.5" customHeight="1" x14ac:dyDescent="0.2">
      <c r="A53" s="370">
        <f>IF(C53=0,"  ",VLOOKUP(C53,CODES!$A$1:$B$145,2,FALSE))</f>
        <v>320101100001000</v>
      </c>
      <c r="B53" s="388" t="s">
        <v>139</v>
      </c>
      <c r="C53" s="398" t="s">
        <v>63</v>
      </c>
      <c r="D53" s="373" t="s">
        <v>1017</v>
      </c>
      <c r="E53" s="373" t="s">
        <v>57</v>
      </c>
      <c r="F53" s="374" t="str">
        <f t="shared" ref="F53:I53" si="92">IF($E53="Public Bidding", "Date Required", IF($E53="Shopping", "n/a", IF($E53="Small Value Procurement", "n/a", IF($E53="Lease of Venue", "n/a", IF($E53="Agency to Agency", "n/a", IF($E53="Direct Contracting", "n/a", IF($E53="Emergency Cases", "n/a","Check Mode of Proc")))))))</f>
        <v>n/a</v>
      </c>
      <c r="G53" s="374" t="str">
        <f t="shared" si="92"/>
        <v>n/a</v>
      </c>
      <c r="H53" s="374" t="str">
        <f t="shared" si="92"/>
        <v>n/a</v>
      </c>
      <c r="I53" s="374" t="str">
        <f t="shared" si="92"/>
        <v>n/a</v>
      </c>
      <c r="J53" s="656">
        <v>45409</v>
      </c>
      <c r="K53" s="656">
        <v>45409</v>
      </c>
      <c r="L53" s="375" t="str">
        <f t="shared" si="78"/>
        <v>n/a</v>
      </c>
      <c r="M53" s="656">
        <v>45418</v>
      </c>
      <c r="N53" s="656">
        <v>45422</v>
      </c>
      <c r="O53" s="657">
        <v>45423</v>
      </c>
      <c r="P53" s="657">
        <v>45424</v>
      </c>
      <c r="Q53" s="657">
        <v>45527</v>
      </c>
      <c r="R53" s="657">
        <v>45528</v>
      </c>
      <c r="S53" s="376" t="s">
        <v>52</v>
      </c>
      <c r="T53" s="377">
        <v>30000</v>
      </c>
      <c r="U53" s="378">
        <v>30000</v>
      </c>
      <c r="V53" s="379"/>
      <c r="W53" s="377">
        <v>30000</v>
      </c>
      <c r="X53" s="378">
        <v>30000</v>
      </c>
      <c r="Y53" s="380"/>
      <c r="Z53" s="381" t="str">
        <f t="shared" ref="Z53:AF53" si="93">IF($E53="Public Bidding", "Date Required", IF($E53="Shopping", "n/a", IF($E53="Small Value Procurement", "n/a", IF($E53="Lease of Venue", "n/a", IF($E53="Agency to Agency", "n/a", IF($E53="Direct Contracting", "n/a", IF($E53="Emergency Cases", "n/a","Check Mode of Proc")))))))</f>
        <v>n/a</v>
      </c>
      <c r="AA53" s="381" t="str">
        <f t="shared" si="93"/>
        <v>n/a</v>
      </c>
      <c r="AB53" s="381" t="str">
        <f t="shared" si="93"/>
        <v>n/a</v>
      </c>
      <c r="AC53" s="381" t="str">
        <f t="shared" si="93"/>
        <v>n/a</v>
      </c>
      <c r="AD53" s="381" t="str">
        <f t="shared" si="93"/>
        <v>n/a</v>
      </c>
      <c r="AE53" s="381" t="str">
        <f t="shared" si="93"/>
        <v>n/a</v>
      </c>
      <c r="AF53" s="381" t="str">
        <f t="shared" si="93"/>
        <v>n/a</v>
      </c>
      <c r="AG53" s="382"/>
      <c r="AH53" s="383"/>
    </row>
    <row r="54" spans="1:34" s="384" customFormat="1" ht="46.5" customHeight="1" x14ac:dyDescent="0.2">
      <c r="A54" s="370">
        <v>320104200005000</v>
      </c>
      <c r="B54" s="388" t="s">
        <v>140</v>
      </c>
      <c r="C54" s="398" t="s">
        <v>141</v>
      </c>
      <c r="D54" s="373" t="s">
        <v>1017</v>
      </c>
      <c r="E54" s="373" t="s">
        <v>57</v>
      </c>
      <c r="F54" s="374" t="str">
        <f t="shared" ref="F54:I54" si="94">IF($E54="Public Bidding", "Date Required", IF($E54="Shopping", "n/a", IF($E54="Small Value Procurement", "n/a", IF($E54="Lease of Venue", "n/a", IF($E54="Agency to Agency", "n/a", IF($E54="Direct Contracting", "n/a", IF($E54="Emergency Cases", "n/a","Check Mode of Proc")))))))</f>
        <v>n/a</v>
      </c>
      <c r="G54" s="374" t="str">
        <f t="shared" si="94"/>
        <v>n/a</v>
      </c>
      <c r="H54" s="374" t="str">
        <f t="shared" si="94"/>
        <v>n/a</v>
      </c>
      <c r="I54" s="374" t="str">
        <f t="shared" si="94"/>
        <v>n/a</v>
      </c>
      <c r="J54" s="656">
        <v>45407</v>
      </c>
      <c r="K54" s="656">
        <v>45407</v>
      </c>
      <c r="L54" s="375" t="str">
        <f t="shared" si="78"/>
        <v>n/a</v>
      </c>
      <c r="M54" s="656">
        <v>45418</v>
      </c>
      <c r="N54" s="656">
        <v>45428</v>
      </c>
      <c r="O54" s="657">
        <v>45429</v>
      </c>
      <c r="P54" s="657">
        <v>45430</v>
      </c>
      <c r="Q54" s="657">
        <v>45632</v>
      </c>
      <c r="R54" s="657">
        <v>45633</v>
      </c>
      <c r="S54" s="376" t="s">
        <v>52</v>
      </c>
      <c r="T54" s="377">
        <v>61000</v>
      </c>
      <c r="U54" s="378">
        <v>61000</v>
      </c>
      <c r="V54" s="379"/>
      <c r="W54" s="377">
        <v>44000</v>
      </c>
      <c r="X54" s="378">
        <v>44000</v>
      </c>
      <c r="Y54" s="380"/>
      <c r="Z54" s="381" t="str">
        <f t="shared" ref="Z54:AF54" si="95">IF($E54="Public Bidding", "Date Required", IF($E54="Shopping", "n/a", IF($E54="Small Value Procurement", "n/a", IF($E54="Lease of Venue", "n/a", IF($E54="Agency to Agency", "n/a", IF($E54="Direct Contracting", "n/a", IF($E54="Emergency Cases", "n/a","Check Mode of Proc")))))))</f>
        <v>n/a</v>
      </c>
      <c r="AA54" s="381" t="str">
        <f t="shared" si="95"/>
        <v>n/a</v>
      </c>
      <c r="AB54" s="381" t="str">
        <f t="shared" si="95"/>
        <v>n/a</v>
      </c>
      <c r="AC54" s="381" t="str">
        <f t="shared" si="95"/>
        <v>n/a</v>
      </c>
      <c r="AD54" s="381" t="str">
        <f t="shared" si="95"/>
        <v>n/a</v>
      </c>
      <c r="AE54" s="381" t="str">
        <f t="shared" si="95"/>
        <v>n/a</v>
      </c>
      <c r="AF54" s="381" t="str">
        <f t="shared" si="95"/>
        <v>n/a</v>
      </c>
      <c r="AG54" s="382"/>
      <c r="AH54" s="383"/>
    </row>
    <row r="55" spans="1:34" s="384" customFormat="1" ht="46.5" customHeight="1" x14ac:dyDescent="0.2">
      <c r="A55" s="370">
        <f>IF(C55=0,"  ",VLOOKUP(C55,CODES!$A$1:$B$145,2,FALSE))</f>
        <v>200000100001000</v>
      </c>
      <c r="B55" s="388" t="s">
        <v>143</v>
      </c>
      <c r="C55" s="398" t="s">
        <v>71</v>
      </c>
      <c r="D55" s="373" t="s">
        <v>1017</v>
      </c>
      <c r="E55" s="373" t="s">
        <v>51</v>
      </c>
      <c r="F55" s="374" t="str">
        <f t="shared" ref="F55:I55" si="96">IF($E55="Public Bidding", "Date Required", IF($E55="Shopping", "n/a", IF($E55="Small Value Procurement", "n/a", IF($E55="Lease of Venue", "n/a", IF($E55="Agency to Agency", "n/a", IF($E55="Direct Contracting", "n/a", IF($E55="Emergency Cases", "n/a","Check Mode of Proc")))))))</f>
        <v>n/a</v>
      </c>
      <c r="G55" s="374" t="str">
        <f t="shared" si="96"/>
        <v>n/a</v>
      </c>
      <c r="H55" s="374" t="str">
        <f t="shared" si="96"/>
        <v>n/a</v>
      </c>
      <c r="I55" s="374" t="str">
        <f t="shared" si="96"/>
        <v>n/a</v>
      </c>
      <c r="J55" s="656">
        <v>45399</v>
      </c>
      <c r="K55" s="656">
        <v>45399</v>
      </c>
      <c r="L55" s="375" t="str">
        <f t="shared" si="78"/>
        <v>n/a</v>
      </c>
      <c r="M55" s="656">
        <v>45418</v>
      </c>
      <c r="N55" s="656">
        <v>45422</v>
      </c>
      <c r="O55" s="657">
        <v>45427</v>
      </c>
      <c r="P55" s="657">
        <v>45428</v>
      </c>
      <c r="Q55" s="657" t="s">
        <v>1001</v>
      </c>
      <c r="R55" s="657" t="s">
        <v>1002</v>
      </c>
      <c r="S55" s="376" t="s">
        <v>52</v>
      </c>
      <c r="T55" s="403">
        <v>4475</v>
      </c>
      <c r="U55" s="405" t="s">
        <v>247</v>
      </c>
      <c r="V55" s="379"/>
      <c r="W55" s="377">
        <v>4475</v>
      </c>
      <c r="X55" s="378">
        <v>4475</v>
      </c>
      <c r="Y55" s="406"/>
      <c r="Z55" s="381" t="str">
        <f t="shared" ref="Z55:AF55" si="97">IF($E55="Public Bidding", "Date Required", IF($E55="Shopping", "n/a", IF($E55="Small Value Procurement", "n/a", IF($E55="Lease of Venue", "n/a", IF($E55="Agency to Agency", "n/a", IF($E55="Direct Contracting", "n/a", IF($E55="Emergency Cases", "n/a","Check Mode of Proc")))))))</f>
        <v>n/a</v>
      </c>
      <c r="AA55" s="381" t="str">
        <f t="shared" si="97"/>
        <v>n/a</v>
      </c>
      <c r="AB55" s="381" t="str">
        <f t="shared" si="97"/>
        <v>n/a</v>
      </c>
      <c r="AC55" s="381" t="str">
        <f t="shared" si="97"/>
        <v>n/a</v>
      </c>
      <c r="AD55" s="381" t="str">
        <f t="shared" si="97"/>
        <v>n/a</v>
      </c>
      <c r="AE55" s="381" t="str">
        <f t="shared" si="97"/>
        <v>n/a</v>
      </c>
      <c r="AF55" s="381" t="str">
        <f t="shared" si="97"/>
        <v>n/a</v>
      </c>
      <c r="AG55" s="382"/>
      <c r="AH55" s="383"/>
    </row>
    <row r="56" spans="1:34" s="384" customFormat="1" ht="46.5" customHeight="1" x14ac:dyDescent="0.2">
      <c r="A56" s="370" t="str">
        <f>IF(C56=0,"  ",VLOOKUP(C56,CODES!$A$1:$B$145,2,FALSE))</f>
        <v>3201021100001000</v>
      </c>
      <c r="B56" s="394" t="s">
        <v>144</v>
      </c>
      <c r="C56" s="372" t="s">
        <v>113</v>
      </c>
      <c r="D56" s="373" t="s">
        <v>1017</v>
      </c>
      <c r="E56" s="373" t="s">
        <v>57</v>
      </c>
      <c r="F56" s="374" t="str">
        <f t="shared" ref="F56:I56" si="98">IF($E56="Public Bidding", "Date Required", IF($E56="Shopping", "n/a", IF($E56="Small Value Procurement", "n/a", IF($E56="Lease of Venue", "n/a", IF($E56="Agency to Agency", "n/a", IF($E56="Direct Contracting", "n/a", IF($E56="Emergency Cases", "n/a","Check Mode of Proc")))))))</f>
        <v>n/a</v>
      </c>
      <c r="G56" s="374" t="str">
        <f t="shared" si="98"/>
        <v>n/a</v>
      </c>
      <c r="H56" s="374" t="str">
        <f t="shared" si="98"/>
        <v>n/a</v>
      </c>
      <c r="I56" s="374" t="str">
        <f t="shared" si="98"/>
        <v>n/a</v>
      </c>
      <c r="J56" s="656">
        <v>45418</v>
      </c>
      <c r="K56" s="656">
        <v>45418</v>
      </c>
      <c r="L56" s="375" t="str">
        <f t="shared" si="78"/>
        <v>n/a</v>
      </c>
      <c r="M56" s="656">
        <v>45425</v>
      </c>
      <c r="N56" s="656">
        <v>45434</v>
      </c>
      <c r="O56" s="657">
        <v>45425</v>
      </c>
      <c r="P56" s="657">
        <v>45426</v>
      </c>
      <c r="Q56" s="657">
        <v>45436</v>
      </c>
      <c r="R56" s="657">
        <v>45482</v>
      </c>
      <c r="S56" s="376" t="s">
        <v>52</v>
      </c>
      <c r="T56" s="377">
        <v>533500</v>
      </c>
      <c r="U56" s="378">
        <v>533500</v>
      </c>
      <c r="V56" s="379"/>
      <c r="W56" s="377">
        <v>453860</v>
      </c>
      <c r="X56" s="378">
        <v>453860</v>
      </c>
      <c r="Y56" s="380"/>
      <c r="Z56" s="381" t="str">
        <f t="shared" ref="Z56:AF56" si="99">IF($E56="Public Bidding", "Date Required", IF($E56="Shopping", "n/a", IF($E56="Small Value Procurement", "n/a", IF($E56="Lease of Venue", "n/a", IF($E56="Agency to Agency", "n/a", IF($E56="Direct Contracting", "n/a", IF($E56="Emergency Cases", "n/a","Check Mode of Proc")))))))</f>
        <v>n/a</v>
      </c>
      <c r="AA56" s="381" t="str">
        <f t="shared" si="99"/>
        <v>n/a</v>
      </c>
      <c r="AB56" s="381" t="str">
        <f t="shared" si="99"/>
        <v>n/a</v>
      </c>
      <c r="AC56" s="381" t="str">
        <f t="shared" si="99"/>
        <v>n/a</v>
      </c>
      <c r="AD56" s="381" t="str">
        <f t="shared" si="99"/>
        <v>n/a</v>
      </c>
      <c r="AE56" s="381" t="str">
        <f t="shared" si="99"/>
        <v>n/a</v>
      </c>
      <c r="AF56" s="381" t="str">
        <f t="shared" si="99"/>
        <v>n/a</v>
      </c>
      <c r="AG56" s="382"/>
      <c r="AH56" s="383"/>
    </row>
    <row r="57" spans="1:34" s="384" customFormat="1" ht="46.5" customHeight="1" x14ac:dyDescent="0.2">
      <c r="A57" s="370">
        <f>IF(C57=0,"  ",VLOOKUP(C57,CODES!$A$1:$B$145,2,FALSE))</f>
        <v>320101100001000</v>
      </c>
      <c r="B57" s="394" t="s">
        <v>145</v>
      </c>
      <c r="C57" s="372" t="s">
        <v>63</v>
      </c>
      <c r="D57" s="373" t="s">
        <v>1017</v>
      </c>
      <c r="E57" s="373" t="s">
        <v>57</v>
      </c>
      <c r="F57" s="374" t="str">
        <f t="shared" ref="F57:I57" si="100">IF($E57="Public Bidding", "Date Required", IF($E57="Shopping", "n/a", IF($E57="Small Value Procurement", "n/a", IF($E57="Lease of Venue", "n/a", IF($E57="Agency to Agency", "n/a", IF($E57="Direct Contracting", "n/a", IF($E57="Emergency Cases", "n/a","Check Mode of Proc")))))))</f>
        <v>n/a</v>
      </c>
      <c r="G57" s="374" t="str">
        <f t="shared" si="100"/>
        <v>n/a</v>
      </c>
      <c r="H57" s="374" t="str">
        <f t="shared" si="100"/>
        <v>n/a</v>
      </c>
      <c r="I57" s="374" t="str">
        <f t="shared" si="100"/>
        <v>n/a</v>
      </c>
      <c r="J57" s="656">
        <v>45414</v>
      </c>
      <c r="K57" s="656">
        <v>45414</v>
      </c>
      <c r="L57" s="375" t="str">
        <f t="shared" si="78"/>
        <v>n/a</v>
      </c>
      <c r="M57" s="656">
        <v>45425</v>
      </c>
      <c r="N57" s="656">
        <v>45428</v>
      </c>
      <c r="O57" s="657">
        <v>45429</v>
      </c>
      <c r="P57" s="657">
        <v>45430</v>
      </c>
      <c r="Q57" s="657">
        <v>45464</v>
      </c>
      <c r="R57" s="657">
        <v>45499</v>
      </c>
      <c r="S57" s="376" t="s">
        <v>52</v>
      </c>
      <c r="T57" s="377">
        <v>35000</v>
      </c>
      <c r="U57" s="378">
        <v>35000</v>
      </c>
      <c r="V57" s="379"/>
      <c r="W57" s="377">
        <v>31500</v>
      </c>
      <c r="X57" s="378">
        <v>31500</v>
      </c>
      <c r="Y57" s="380"/>
      <c r="Z57" s="381" t="str">
        <f t="shared" ref="Z57:AF57" si="101">IF($E57="Public Bidding", "Date Required", IF($E57="Shopping", "n/a", IF($E57="Small Value Procurement", "n/a", IF($E57="Lease of Venue", "n/a", IF($E57="Agency to Agency", "n/a", IF($E57="Direct Contracting", "n/a", IF($E57="Emergency Cases", "n/a","Check Mode of Proc")))))))</f>
        <v>n/a</v>
      </c>
      <c r="AA57" s="381" t="str">
        <f t="shared" si="101"/>
        <v>n/a</v>
      </c>
      <c r="AB57" s="381" t="str">
        <f t="shared" si="101"/>
        <v>n/a</v>
      </c>
      <c r="AC57" s="381" t="str">
        <f t="shared" si="101"/>
        <v>n/a</v>
      </c>
      <c r="AD57" s="381" t="str">
        <f t="shared" si="101"/>
        <v>n/a</v>
      </c>
      <c r="AE57" s="381" t="str">
        <f t="shared" si="101"/>
        <v>n/a</v>
      </c>
      <c r="AF57" s="381" t="str">
        <f t="shared" si="101"/>
        <v>n/a</v>
      </c>
      <c r="AG57" s="382"/>
      <c r="AH57" s="383"/>
    </row>
    <row r="58" spans="1:34" s="384" customFormat="1" ht="46.5" customHeight="1" x14ac:dyDescent="0.2">
      <c r="A58" s="370" t="e">
        <f>IF(C58=0,"  ",VLOOKUP(C58,CODES!$A$1:$B$145,2,FALSE))</f>
        <v>#N/A</v>
      </c>
      <c r="B58" s="394" t="s">
        <v>146</v>
      </c>
      <c r="C58" s="372" t="s">
        <v>147</v>
      </c>
      <c r="D58" s="373" t="s">
        <v>1017</v>
      </c>
      <c r="E58" s="373" t="s">
        <v>57</v>
      </c>
      <c r="F58" s="374" t="str">
        <f t="shared" ref="F58:I58" si="102">IF($E58="Public Bidding", "Date Required", IF($E58="Shopping", "n/a", IF($E58="Small Value Procurement", "n/a", IF($E58="Lease of Venue", "n/a", IF($E58="Agency to Agency", "n/a", IF($E58="Direct Contracting", "n/a", IF($E58="Emergency Cases", "n/a","Check Mode of Proc")))))))</f>
        <v>n/a</v>
      </c>
      <c r="G58" s="374" t="str">
        <f t="shared" si="102"/>
        <v>n/a</v>
      </c>
      <c r="H58" s="374" t="str">
        <f t="shared" si="102"/>
        <v>n/a</v>
      </c>
      <c r="I58" s="374" t="str">
        <f t="shared" si="102"/>
        <v>n/a</v>
      </c>
      <c r="J58" s="656">
        <v>45413</v>
      </c>
      <c r="K58" s="656">
        <v>45413</v>
      </c>
      <c r="L58" s="375" t="str">
        <f t="shared" si="78"/>
        <v>n/a</v>
      </c>
      <c r="M58" s="656">
        <v>45425</v>
      </c>
      <c r="N58" s="656">
        <v>45432</v>
      </c>
      <c r="O58" s="657">
        <v>45434</v>
      </c>
      <c r="P58" s="657">
        <v>45435</v>
      </c>
      <c r="Q58" s="657">
        <v>45548</v>
      </c>
      <c r="R58" s="657">
        <v>45549</v>
      </c>
      <c r="S58" s="376" t="s">
        <v>52</v>
      </c>
      <c r="T58" s="377">
        <v>44100</v>
      </c>
      <c r="U58" s="378">
        <v>44100</v>
      </c>
      <c r="V58" s="379"/>
      <c r="W58" s="377">
        <v>40950</v>
      </c>
      <c r="X58" s="378">
        <v>40950</v>
      </c>
      <c r="Y58" s="380"/>
      <c r="Z58" s="381" t="str">
        <f t="shared" ref="Z58:AF58" si="103">IF($E58="Public Bidding", "Date Required", IF($E58="Shopping", "n/a", IF($E58="Small Value Procurement", "n/a", IF($E58="Lease of Venue", "n/a", IF($E58="Agency to Agency", "n/a", IF($E58="Direct Contracting", "n/a", IF($E58="Emergency Cases", "n/a","Check Mode of Proc")))))))</f>
        <v>n/a</v>
      </c>
      <c r="AA58" s="381" t="str">
        <f t="shared" si="103"/>
        <v>n/a</v>
      </c>
      <c r="AB58" s="381" t="str">
        <f t="shared" si="103"/>
        <v>n/a</v>
      </c>
      <c r="AC58" s="381" t="str">
        <f t="shared" si="103"/>
        <v>n/a</v>
      </c>
      <c r="AD58" s="381" t="str">
        <f t="shared" si="103"/>
        <v>n/a</v>
      </c>
      <c r="AE58" s="381" t="str">
        <f t="shared" si="103"/>
        <v>n/a</v>
      </c>
      <c r="AF58" s="381" t="str">
        <f t="shared" si="103"/>
        <v>n/a</v>
      </c>
      <c r="AG58" s="382"/>
      <c r="AH58" s="383"/>
    </row>
    <row r="59" spans="1:34" s="384" customFormat="1" ht="46.5" customHeight="1" x14ac:dyDescent="0.2">
      <c r="A59" s="407">
        <v>320101100001000</v>
      </c>
      <c r="B59" s="394" t="s">
        <v>148</v>
      </c>
      <c r="C59" s="372" t="s">
        <v>60</v>
      </c>
      <c r="D59" s="373" t="s">
        <v>1017</v>
      </c>
      <c r="E59" s="373" t="s">
        <v>57</v>
      </c>
      <c r="F59" s="374" t="str">
        <f t="shared" ref="F59:I59" si="104">IF($E59="Public Bidding", "Date Required", IF($E59="Shopping", "n/a", IF($E59="Small Value Procurement", "n/a", IF($E59="Lease of Venue", "n/a", IF($E59="Agency to Agency", "n/a", IF($E59="Direct Contracting", "n/a", IF($E59="Emergency Cases", "n/a","Check Mode of Proc")))))))</f>
        <v>n/a</v>
      </c>
      <c r="G59" s="374" t="str">
        <f t="shared" si="104"/>
        <v>n/a</v>
      </c>
      <c r="H59" s="374" t="str">
        <f t="shared" si="104"/>
        <v>n/a</v>
      </c>
      <c r="I59" s="374" t="str">
        <f t="shared" si="104"/>
        <v>n/a</v>
      </c>
      <c r="J59" s="656">
        <v>45420</v>
      </c>
      <c r="K59" s="656">
        <v>45420</v>
      </c>
      <c r="L59" s="375" t="str">
        <f t="shared" si="78"/>
        <v>n/a</v>
      </c>
      <c r="M59" s="656">
        <v>45425</v>
      </c>
      <c r="N59" s="656">
        <v>45428</v>
      </c>
      <c r="O59" s="657">
        <v>45435</v>
      </c>
      <c r="P59" s="657">
        <v>45436</v>
      </c>
      <c r="Q59" s="657" t="s">
        <v>149</v>
      </c>
      <c r="R59" s="657">
        <v>45485</v>
      </c>
      <c r="S59" s="376" t="s">
        <v>52</v>
      </c>
      <c r="T59" s="377">
        <v>54000</v>
      </c>
      <c r="U59" s="378">
        <v>54000</v>
      </c>
      <c r="V59" s="379"/>
      <c r="W59" s="377">
        <v>43200</v>
      </c>
      <c r="X59" s="378">
        <v>43200</v>
      </c>
      <c r="Y59" s="380"/>
      <c r="Z59" s="381" t="str">
        <f t="shared" ref="Z59:AF59" si="105">IF($E59="Public Bidding", "Date Required", IF($E59="Shopping", "n/a", IF($E59="Small Value Procurement", "n/a", IF($E59="Lease of Venue", "n/a", IF($E59="Agency to Agency", "n/a", IF($E59="Direct Contracting", "n/a", IF($E59="Emergency Cases", "n/a","Check Mode of Proc")))))))</f>
        <v>n/a</v>
      </c>
      <c r="AA59" s="381" t="str">
        <f t="shared" si="105"/>
        <v>n/a</v>
      </c>
      <c r="AB59" s="381" t="str">
        <f t="shared" si="105"/>
        <v>n/a</v>
      </c>
      <c r="AC59" s="381" t="str">
        <f t="shared" si="105"/>
        <v>n/a</v>
      </c>
      <c r="AD59" s="381" t="str">
        <f t="shared" si="105"/>
        <v>n/a</v>
      </c>
      <c r="AE59" s="381" t="str">
        <f t="shared" si="105"/>
        <v>n/a</v>
      </c>
      <c r="AF59" s="381" t="str">
        <f t="shared" si="105"/>
        <v>n/a</v>
      </c>
      <c r="AG59" s="382"/>
      <c r="AH59" s="383"/>
    </row>
    <row r="60" spans="1:34" s="384" customFormat="1" ht="46.5" customHeight="1" x14ac:dyDescent="0.2">
      <c r="A60" s="370">
        <f>IF(C60=0,"  ",VLOOKUP(C60,CODES!$A$1:$B$145,2,FALSE))</f>
        <v>330100100001000</v>
      </c>
      <c r="B60" s="394" t="s">
        <v>150</v>
      </c>
      <c r="C60" s="372" t="s">
        <v>61</v>
      </c>
      <c r="D60" s="373" t="s">
        <v>1017</v>
      </c>
      <c r="E60" s="373" t="s">
        <v>57</v>
      </c>
      <c r="F60" s="374" t="str">
        <f t="shared" ref="F60:I60" si="106">IF($E60="Public Bidding", "Date Required", IF($E60="Shopping", "n/a", IF($E60="Small Value Procurement", "n/a", IF($E60="Lease of Venue", "n/a", IF($E60="Agency to Agency", "n/a", IF($E60="Direct Contracting", "n/a", IF($E60="Emergency Cases", "n/a","Check Mode of Proc")))))))</f>
        <v>n/a</v>
      </c>
      <c r="G60" s="374" t="str">
        <f t="shared" si="106"/>
        <v>n/a</v>
      </c>
      <c r="H60" s="374" t="str">
        <f t="shared" si="106"/>
        <v>n/a</v>
      </c>
      <c r="I60" s="374" t="str">
        <f t="shared" si="106"/>
        <v>n/a</v>
      </c>
      <c r="J60" s="656">
        <v>45419</v>
      </c>
      <c r="K60" s="656">
        <v>45419</v>
      </c>
      <c r="L60" s="375" t="s">
        <v>58</v>
      </c>
      <c r="M60" s="656">
        <v>45425</v>
      </c>
      <c r="N60" s="656">
        <v>45428</v>
      </c>
      <c r="O60" s="657">
        <v>45429</v>
      </c>
      <c r="P60" s="657">
        <v>45430</v>
      </c>
      <c r="Q60" s="657">
        <v>45485</v>
      </c>
      <c r="R60" s="657">
        <v>45497</v>
      </c>
      <c r="S60" s="376" t="s">
        <v>52</v>
      </c>
      <c r="T60" s="377">
        <v>338900</v>
      </c>
      <c r="U60" s="378">
        <v>338900</v>
      </c>
      <c r="V60" s="379"/>
      <c r="W60" s="377">
        <v>287670</v>
      </c>
      <c r="X60" s="378">
        <v>287670</v>
      </c>
      <c r="Y60" s="380"/>
      <c r="Z60" s="381" t="str">
        <f t="shared" ref="Z60:AF60" si="107">IF($E60="Public Bidding", "Date Required", IF($E60="Shopping", "n/a", IF($E60="Small Value Procurement", "n/a", IF($E60="Lease of Venue", "n/a", IF($E60="Agency to Agency", "n/a", IF($E60="Direct Contracting", "n/a", IF($E60="Emergency Cases", "n/a","Check Mode of Proc")))))))</f>
        <v>n/a</v>
      </c>
      <c r="AA60" s="381" t="str">
        <f t="shared" si="107"/>
        <v>n/a</v>
      </c>
      <c r="AB60" s="381" t="str">
        <f t="shared" si="107"/>
        <v>n/a</v>
      </c>
      <c r="AC60" s="381" t="str">
        <f t="shared" si="107"/>
        <v>n/a</v>
      </c>
      <c r="AD60" s="381" t="str">
        <f t="shared" si="107"/>
        <v>n/a</v>
      </c>
      <c r="AE60" s="381" t="str">
        <f t="shared" si="107"/>
        <v>n/a</v>
      </c>
      <c r="AF60" s="381" t="str">
        <f t="shared" si="107"/>
        <v>n/a</v>
      </c>
      <c r="AG60" s="382"/>
      <c r="AH60" s="383"/>
    </row>
    <row r="61" spans="1:34" s="384" customFormat="1" ht="46.5" customHeight="1" x14ac:dyDescent="0.2">
      <c r="A61" s="370">
        <f>IF(C61=0,"  ",VLOOKUP(C61,CODES!$A$1:$B$145,2,FALSE))</f>
        <v>320101100001000</v>
      </c>
      <c r="B61" s="394" t="s">
        <v>151</v>
      </c>
      <c r="C61" s="372" t="s">
        <v>63</v>
      </c>
      <c r="D61" s="373" t="s">
        <v>1017</v>
      </c>
      <c r="E61" s="373" t="s">
        <v>51</v>
      </c>
      <c r="F61" s="374" t="str">
        <f t="shared" ref="F61:I61" si="108">IF($E61="Public Bidding", "Date Required", IF($E61="Shopping", "n/a", IF($E61="Small Value Procurement", "n/a", IF($E61="Lease of Venue", "n/a", IF($E61="Agency to Agency", "n/a", IF($E61="Direct Contracting", "n/a", IF($E61="Emergency Cases", "n/a","Check Mode of Proc")))))))</f>
        <v>n/a</v>
      </c>
      <c r="G61" s="374" t="str">
        <f t="shared" si="108"/>
        <v>n/a</v>
      </c>
      <c r="H61" s="374" t="str">
        <f t="shared" si="108"/>
        <v>n/a</v>
      </c>
      <c r="I61" s="374" t="str">
        <f t="shared" si="108"/>
        <v>n/a</v>
      </c>
      <c r="J61" s="656">
        <v>45414</v>
      </c>
      <c r="K61" s="656">
        <v>45414</v>
      </c>
      <c r="L61" s="375" t="str">
        <f t="shared" ref="L61:L62" si="109">IF($E61="Public Bidding", "Date Required", IF($E61="Shopping", "n/a", IF($E61="Small Value Procurement", "n/a", IF($E61="Lease of Venue", "n/a", IF($E61="Agency to Agency", "n/a", IF($E61="Direct Contracting", "n/a", IF($E61="Emergency Cases", "n/a","Check Mode of Proc")))))))</f>
        <v>n/a</v>
      </c>
      <c r="M61" s="656">
        <v>45425</v>
      </c>
      <c r="N61" s="656">
        <v>45428</v>
      </c>
      <c r="O61" s="657">
        <v>45433</v>
      </c>
      <c r="P61" s="657">
        <v>45434</v>
      </c>
      <c r="Q61" s="657">
        <v>45478</v>
      </c>
      <c r="R61" s="657">
        <v>45484</v>
      </c>
      <c r="S61" s="376" t="s">
        <v>52</v>
      </c>
      <c r="T61" s="377">
        <v>59400</v>
      </c>
      <c r="U61" s="378">
        <v>59400</v>
      </c>
      <c r="V61" s="379"/>
      <c r="W61" s="377">
        <v>59400</v>
      </c>
      <c r="X61" s="378">
        <v>59400</v>
      </c>
      <c r="Y61" s="380"/>
      <c r="Z61" s="381" t="str">
        <f t="shared" ref="Z61:AF61" si="110">IF($E61="Public Bidding", "Date Required", IF($E61="Shopping", "n/a", IF($E61="Small Value Procurement", "n/a", IF($E61="Lease of Venue", "n/a", IF($E61="Agency to Agency", "n/a", IF($E61="Direct Contracting", "n/a", IF($E61="Emergency Cases", "n/a","Check Mode of Proc")))))))</f>
        <v>n/a</v>
      </c>
      <c r="AA61" s="381" t="str">
        <f t="shared" si="110"/>
        <v>n/a</v>
      </c>
      <c r="AB61" s="381" t="str">
        <f t="shared" si="110"/>
        <v>n/a</v>
      </c>
      <c r="AC61" s="381" t="str">
        <f t="shared" si="110"/>
        <v>n/a</v>
      </c>
      <c r="AD61" s="381" t="str">
        <f t="shared" si="110"/>
        <v>n/a</v>
      </c>
      <c r="AE61" s="381" t="str">
        <f t="shared" si="110"/>
        <v>n/a</v>
      </c>
      <c r="AF61" s="381" t="str">
        <f t="shared" si="110"/>
        <v>n/a</v>
      </c>
      <c r="AG61" s="382"/>
      <c r="AH61" s="383"/>
    </row>
    <row r="62" spans="1:34" s="384" customFormat="1" ht="46.5" customHeight="1" x14ac:dyDescent="0.2">
      <c r="A62" s="370">
        <f>IF(C62=0,"  ",VLOOKUP(C62,CODES!$A$1:$B$145,2,FALSE))</f>
        <v>310100100002000</v>
      </c>
      <c r="B62" s="394" t="s">
        <v>152</v>
      </c>
      <c r="C62" s="372" t="s">
        <v>67</v>
      </c>
      <c r="D62" s="373" t="s">
        <v>1017</v>
      </c>
      <c r="E62" s="373" t="s">
        <v>57</v>
      </c>
      <c r="F62" s="374" t="str">
        <f t="shared" ref="F62:I62" si="111">IF($E62="Public Bidding", "Date Required", IF($E62="Shopping", "n/a", IF($E62="Small Value Procurement", "n/a", IF($E62="Lease of Venue", "n/a", IF($E62="Agency to Agency", "n/a", IF($E62="Direct Contracting", "n/a", IF($E62="Emergency Cases", "n/a","Check Mode of Proc")))))))</f>
        <v>n/a</v>
      </c>
      <c r="G62" s="374" t="str">
        <f t="shared" si="111"/>
        <v>n/a</v>
      </c>
      <c r="H62" s="374" t="str">
        <f t="shared" si="111"/>
        <v>n/a</v>
      </c>
      <c r="I62" s="374" t="str">
        <f t="shared" si="111"/>
        <v>n/a</v>
      </c>
      <c r="J62" s="656">
        <v>45390</v>
      </c>
      <c r="K62" s="656">
        <v>45390</v>
      </c>
      <c r="L62" s="375" t="str">
        <f t="shared" si="109"/>
        <v>n/a</v>
      </c>
      <c r="M62" s="656">
        <v>45425</v>
      </c>
      <c r="N62" s="656">
        <v>45443</v>
      </c>
      <c r="O62" s="657">
        <v>45446</v>
      </c>
      <c r="P62" s="657">
        <v>45446</v>
      </c>
      <c r="Q62" s="657">
        <v>45539</v>
      </c>
      <c r="R62" s="657" t="e">
        <f>#REF!</f>
        <v>#REF!</v>
      </c>
      <c r="S62" s="376" t="s">
        <v>52</v>
      </c>
      <c r="T62" s="377">
        <v>322300</v>
      </c>
      <c r="U62" s="378">
        <v>322300</v>
      </c>
      <c r="V62" s="379"/>
      <c r="W62" s="377">
        <v>322300</v>
      </c>
      <c r="X62" s="378">
        <v>322300</v>
      </c>
      <c r="Y62" s="380"/>
      <c r="Z62" s="381" t="str">
        <f t="shared" ref="Z62:AF62" si="112">IF($E62="Public Bidding", "Date Required", IF($E62="Shopping", "n/a", IF($E62="Small Value Procurement", "n/a", IF($E62="Lease of Venue", "n/a", IF($E62="Agency to Agency", "n/a", IF($E62="Direct Contracting", "n/a", IF($E62="Emergency Cases", "n/a","Check Mode of Proc")))))))</f>
        <v>n/a</v>
      </c>
      <c r="AA62" s="381" t="str">
        <f t="shared" si="112"/>
        <v>n/a</v>
      </c>
      <c r="AB62" s="381" t="str">
        <f t="shared" si="112"/>
        <v>n/a</v>
      </c>
      <c r="AC62" s="381" t="str">
        <f t="shared" si="112"/>
        <v>n/a</v>
      </c>
      <c r="AD62" s="381" t="str">
        <f t="shared" si="112"/>
        <v>n/a</v>
      </c>
      <c r="AE62" s="381" t="str">
        <f t="shared" si="112"/>
        <v>n/a</v>
      </c>
      <c r="AF62" s="381" t="str">
        <f t="shared" si="112"/>
        <v>n/a</v>
      </c>
      <c r="AG62" s="382"/>
      <c r="AH62" s="383"/>
    </row>
    <row r="63" spans="1:34" s="384" customFormat="1" ht="46.5" customHeight="1" x14ac:dyDescent="0.2">
      <c r="A63" s="370">
        <f>IF(C63=0,"  ",VLOOKUP(C63,CODES!$A$1:$B$145,2,FALSE))</f>
        <v>320103100001000</v>
      </c>
      <c r="B63" s="386" t="s">
        <v>154</v>
      </c>
      <c r="C63" s="398" t="s">
        <v>248</v>
      </c>
      <c r="D63" s="373" t="s">
        <v>1017</v>
      </c>
      <c r="E63" s="373" t="s">
        <v>57</v>
      </c>
      <c r="F63" s="374" t="str">
        <f t="shared" ref="F63:I63" si="113">IF($E63="Public Bidding", "Date Required", IF($E63="Shopping", "n/a", IF($E63="Small Value Procurement", "n/a", IF($E63="Lease of Venue", "n/a", IF($E63="Agency to Agency", "n/a", IF($E63="Direct Contracting", "n/a", IF($E63="Emergency Cases", "n/a","Check Mode of Proc")))))))</f>
        <v>n/a</v>
      </c>
      <c r="G63" s="374" t="str">
        <f t="shared" si="113"/>
        <v>n/a</v>
      </c>
      <c r="H63" s="374" t="str">
        <f t="shared" si="113"/>
        <v>n/a</v>
      </c>
      <c r="I63" s="374" t="str">
        <f t="shared" si="113"/>
        <v>n/a</v>
      </c>
      <c r="J63" s="656">
        <v>45426</v>
      </c>
      <c r="K63" s="656">
        <v>45426</v>
      </c>
      <c r="L63" s="375" t="s">
        <v>58</v>
      </c>
      <c r="M63" s="656">
        <v>45428</v>
      </c>
      <c r="N63" s="656">
        <v>45436</v>
      </c>
      <c r="O63" s="657">
        <v>45429</v>
      </c>
      <c r="P63" s="657">
        <v>45429</v>
      </c>
      <c r="Q63" s="657">
        <v>45443</v>
      </c>
      <c r="R63" s="657">
        <v>45484</v>
      </c>
      <c r="S63" s="376" t="s">
        <v>52</v>
      </c>
      <c r="T63" s="377">
        <f t="shared" ref="T63:T84" si="114">U63</f>
        <v>990050</v>
      </c>
      <c r="U63" s="378">
        <v>990050</v>
      </c>
      <c r="V63" s="379"/>
      <c r="W63" s="377">
        <f t="shared" ref="W63" si="115">X63</f>
        <v>666580</v>
      </c>
      <c r="X63" s="378">
        <v>666580</v>
      </c>
      <c r="Y63" s="380"/>
      <c r="Z63" s="381" t="str">
        <f t="shared" ref="Z63:AF63" si="116">IF($E63="Public Bidding", "Date Required", IF($E63="Shopping", "n/a", IF($E63="Small Value Procurement", "n/a", IF($E63="Lease of Venue", "n/a", IF($E63="Agency to Agency", "n/a", IF($E63="Direct Contracting", "n/a", IF($E63="Emergency Cases", "n/a","Check Mode of Proc")))))))</f>
        <v>n/a</v>
      </c>
      <c r="AA63" s="381" t="str">
        <f t="shared" si="116"/>
        <v>n/a</v>
      </c>
      <c r="AB63" s="381" t="str">
        <f t="shared" si="116"/>
        <v>n/a</v>
      </c>
      <c r="AC63" s="381" t="str">
        <f t="shared" si="116"/>
        <v>n/a</v>
      </c>
      <c r="AD63" s="381" t="str">
        <f t="shared" si="116"/>
        <v>n/a</v>
      </c>
      <c r="AE63" s="381" t="str">
        <f t="shared" si="116"/>
        <v>n/a</v>
      </c>
      <c r="AF63" s="381" t="str">
        <f t="shared" si="116"/>
        <v>n/a</v>
      </c>
      <c r="AG63" s="382"/>
      <c r="AH63" s="383"/>
    </row>
    <row r="64" spans="1:34" s="384" customFormat="1" ht="46.5" customHeight="1" x14ac:dyDescent="0.2">
      <c r="A64" s="370">
        <f>IF(C64=0,"  ",VLOOKUP(C64,CODES!$A$1:$B$145,2,FALSE))</f>
        <v>310100200002000</v>
      </c>
      <c r="B64" s="386" t="s">
        <v>160</v>
      </c>
      <c r="C64" s="408" t="s">
        <v>127</v>
      </c>
      <c r="D64" s="373" t="s">
        <v>1017</v>
      </c>
      <c r="E64" s="373" t="s">
        <v>51</v>
      </c>
      <c r="F64" s="374" t="str">
        <f t="shared" ref="F64:I64" si="117">IF($E64="Public Bidding", "Date Required", IF($E64="Shopping", "n/a", IF($E64="Small Value Procurement", "n/a", IF($E64="Lease of Venue", "n/a", IF($E64="Agency to Agency", "n/a", IF($E64="Direct Contracting", "n/a", IF($E64="Emergency Cases", "n/a","Check Mode of Proc")))))))</f>
        <v>n/a</v>
      </c>
      <c r="G64" s="374" t="str">
        <f t="shared" si="117"/>
        <v>n/a</v>
      </c>
      <c r="H64" s="374" t="str">
        <f t="shared" si="117"/>
        <v>n/a</v>
      </c>
      <c r="I64" s="374" t="str">
        <f t="shared" si="117"/>
        <v>n/a</v>
      </c>
      <c r="J64" s="656">
        <v>45420</v>
      </c>
      <c r="K64" s="656">
        <v>45420</v>
      </c>
      <c r="L64" s="375" t="str">
        <f t="shared" ref="L64:L91" si="118">IF($E64="Public Bidding", "Date Required", IF($E64="Shopping", "n/a", IF($E64="Small Value Procurement", "n/a", IF($E64="Lease of Venue", "n/a", IF($E64="Agency to Agency", "n/a", IF($E64="Direct Contracting", "n/a", IF($E64="Emergency Cases", "n/a","Check Mode of Proc")))))))</f>
        <v>n/a</v>
      </c>
      <c r="M64" s="656">
        <v>45432</v>
      </c>
      <c r="N64" s="656">
        <v>45436</v>
      </c>
      <c r="O64" s="657">
        <v>45441</v>
      </c>
      <c r="P64" s="657">
        <v>45442</v>
      </c>
      <c r="Q64" s="657">
        <v>45653</v>
      </c>
      <c r="R64" s="657">
        <v>45653</v>
      </c>
      <c r="S64" s="376" t="s">
        <v>52</v>
      </c>
      <c r="T64" s="377">
        <f t="shared" si="114"/>
        <v>8000</v>
      </c>
      <c r="U64" s="378">
        <v>8000</v>
      </c>
      <c r="V64" s="379"/>
      <c r="W64" s="377">
        <v>7999.8</v>
      </c>
      <c r="X64" s="378">
        <v>7999.8</v>
      </c>
      <c r="Y64" s="380"/>
      <c r="Z64" s="381" t="str">
        <f t="shared" ref="Z64:AF64" si="119">IF($E64="Public Bidding", "Date Required", IF($E64="Shopping", "n/a", IF($E64="Small Value Procurement", "n/a", IF($E64="Lease of Venue", "n/a", IF($E64="Agency to Agency", "n/a", IF($E64="Direct Contracting", "n/a", IF($E64="Emergency Cases", "n/a","Check Mode of Proc")))))))</f>
        <v>n/a</v>
      </c>
      <c r="AA64" s="381" t="str">
        <f t="shared" si="119"/>
        <v>n/a</v>
      </c>
      <c r="AB64" s="381" t="str">
        <f t="shared" si="119"/>
        <v>n/a</v>
      </c>
      <c r="AC64" s="381" t="str">
        <f t="shared" si="119"/>
        <v>n/a</v>
      </c>
      <c r="AD64" s="381" t="str">
        <f t="shared" si="119"/>
        <v>n/a</v>
      </c>
      <c r="AE64" s="381" t="str">
        <f t="shared" si="119"/>
        <v>n/a</v>
      </c>
      <c r="AF64" s="381" t="str">
        <f t="shared" si="119"/>
        <v>n/a</v>
      </c>
      <c r="AG64" s="382"/>
      <c r="AH64" s="383"/>
    </row>
    <row r="65" spans="1:34" s="384" customFormat="1" ht="46.5" customHeight="1" x14ac:dyDescent="0.2">
      <c r="A65" s="370">
        <f>IF(C65=0,"  ",VLOOKUP(C65,CODES!$A$1:$B$145,2,FALSE))</f>
        <v>320103100001000</v>
      </c>
      <c r="B65" s="386" t="s">
        <v>161</v>
      </c>
      <c r="C65" s="398" t="s">
        <v>248</v>
      </c>
      <c r="D65" s="373" t="s">
        <v>1017</v>
      </c>
      <c r="E65" s="373" t="s">
        <v>57</v>
      </c>
      <c r="F65" s="374" t="str">
        <f t="shared" ref="F65:I65" si="120">IF($E65="Public Bidding", "Date Required", IF($E65="Shopping", "n/a", IF($E65="Small Value Procurement", "n/a", IF($E65="Lease of Venue", "n/a", IF($E65="Agency to Agency", "n/a", IF($E65="Direct Contracting", "n/a", IF($E65="Emergency Cases", "n/a","Check Mode of Proc")))))))</f>
        <v>n/a</v>
      </c>
      <c r="G65" s="374" t="str">
        <f t="shared" si="120"/>
        <v>n/a</v>
      </c>
      <c r="H65" s="374" t="str">
        <f t="shared" si="120"/>
        <v>n/a</v>
      </c>
      <c r="I65" s="374" t="str">
        <f t="shared" si="120"/>
        <v>n/a</v>
      </c>
      <c r="J65" s="656">
        <v>45421</v>
      </c>
      <c r="K65" s="656">
        <v>45421</v>
      </c>
      <c r="L65" s="375" t="str">
        <f t="shared" si="118"/>
        <v>n/a</v>
      </c>
      <c r="M65" s="656">
        <v>45436</v>
      </c>
      <c r="N65" s="656">
        <v>45443</v>
      </c>
      <c r="O65" s="657">
        <v>45434</v>
      </c>
      <c r="P65" s="657">
        <v>45435</v>
      </c>
      <c r="Q65" s="657">
        <v>45450</v>
      </c>
      <c r="R65" s="657">
        <v>45484</v>
      </c>
      <c r="S65" s="376" t="s">
        <v>52</v>
      </c>
      <c r="T65" s="377">
        <f t="shared" si="114"/>
        <v>355200</v>
      </c>
      <c r="U65" s="378">
        <v>355200</v>
      </c>
      <c r="V65" s="379"/>
      <c r="W65" s="377">
        <f t="shared" ref="W65:W104" si="121">X65</f>
        <v>329600</v>
      </c>
      <c r="X65" s="378">
        <v>329600</v>
      </c>
      <c r="Y65" s="380"/>
      <c r="Z65" s="381" t="str">
        <f t="shared" ref="Z65:AF65" si="122">IF($E65="Public Bidding", "Date Required", IF($E65="Shopping", "n/a", IF($E65="Small Value Procurement", "n/a", IF($E65="Lease of Venue", "n/a", IF($E65="Agency to Agency", "n/a", IF($E65="Direct Contracting", "n/a", IF($E65="Emergency Cases", "n/a","Check Mode of Proc")))))))</f>
        <v>n/a</v>
      </c>
      <c r="AA65" s="381" t="str">
        <f t="shared" si="122"/>
        <v>n/a</v>
      </c>
      <c r="AB65" s="381" t="str">
        <f t="shared" si="122"/>
        <v>n/a</v>
      </c>
      <c r="AC65" s="381" t="str">
        <f t="shared" si="122"/>
        <v>n/a</v>
      </c>
      <c r="AD65" s="381" t="str">
        <f t="shared" si="122"/>
        <v>n/a</v>
      </c>
      <c r="AE65" s="381" t="str">
        <f t="shared" si="122"/>
        <v>n/a</v>
      </c>
      <c r="AF65" s="381" t="str">
        <f t="shared" si="122"/>
        <v>n/a</v>
      </c>
      <c r="AG65" s="382"/>
      <c r="AH65" s="383"/>
    </row>
    <row r="66" spans="1:34" s="384" customFormat="1" ht="46.5" customHeight="1" x14ac:dyDescent="0.2">
      <c r="A66" s="370">
        <f>IF(C66=0,"  ",VLOOKUP(C66,CODES!$A$1:$B$145,2,FALSE))</f>
        <v>320104100001000</v>
      </c>
      <c r="B66" s="386" t="s">
        <v>162</v>
      </c>
      <c r="C66" s="398" t="s">
        <v>69</v>
      </c>
      <c r="D66" s="373" t="s">
        <v>1017</v>
      </c>
      <c r="E66" s="373" t="s">
        <v>57</v>
      </c>
      <c r="F66" s="374" t="str">
        <f t="shared" ref="F66:I66" si="123">IF($E66="Public Bidding", "Date Required", IF($E66="Shopping", "n/a", IF($E66="Small Value Procurement", "n/a", IF($E66="Lease of Venue", "n/a", IF($E66="Agency to Agency", "n/a", IF($E66="Direct Contracting", "n/a", IF($E66="Emergency Cases", "n/a","Check Mode of Proc")))))))</f>
        <v>n/a</v>
      </c>
      <c r="G66" s="374" t="str">
        <f t="shared" si="123"/>
        <v>n/a</v>
      </c>
      <c r="H66" s="374" t="str">
        <f t="shared" si="123"/>
        <v>n/a</v>
      </c>
      <c r="I66" s="374" t="str">
        <f t="shared" si="123"/>
        <v>n/a</v>
      </c>
      <c r="J66" s="656">
        <f t="shared" ref="J66:J86" si="124">K66</f>
        <v>45426</v>
      </c>
      <c r="K66" s="656">
        <v>45426</v>
      </c>
      <c r="L66" s="375" t="str">
        <f t="shared" si="118"/>
        <v>n/a</v>
      </c>
      <c r="M66" s="656">
        <v>45436</v>
      </c>
      <c r="N66" s="656">
        <v>45443</v>
      </c>
      <c r="O66" s="657">
        <v>45443</v>
      </c>
      <c r="P66" s="657">
        <v>45444</v>
      </c>
      <c r="Q66" s="657">
        <v>45464</v>
      </c>
      <c r="R66" s="657">
        <v>45465</v>
      </c>
      <c r="S66" s="376" t="s">
        <v>52</v>
      </c>
      <c r="T66" s="377">
        <f t="shared" si="114"/>
        <v>105000</v>
      </c>
      <c r="U66" s="409">
        <v>105000</v>
      </c>
      <c r="V66" s="379"/>
      <c r="W66" s="377">
        <f t="shared" si="121"/>
        <v>98000</v>
      </c>
      <c r="X66" s="378">
        <v>98000</v>
      </c>
      <c r="Y66" s="380"/>
      <c r="Z66" s="381" t="str">
        <f t="shared" ref="Z66:AF66" si="125">IF($E66="Public Bidding", "Date Required", IF($E66="Shopping", "n/a", IF($E66="Small Value Procurement", "n/a", IF($E66="Lease of Venue", "n/a", IF($E66="Agency to Agency", "n/a", IF($E66="Direct Contracting", "n/a", IF($E66="Emergency Cases", "n/a","Check Mode of Proc")))))))</f>
        <v>n/a</v>
      </c>
      <c r="AA66" s="381" t="str">
        <f t="shared" si="125"/>
        <v>n/a</v>
      </c>
      <c r="AB66" s="381" t="str">
        <f t="shared" si="125"/>
        <v>n/a</v>
      </c>
      <c r="AC66" s="381" t="str">
        <f t="shared" si="125"/>
        <v>n/a</v>
      </c>
      <c r="AD66" s="381" t="str">
        <f t="shared" si="125"/>
        <v>n/a</v>
      </c>
      <c r="AE66" s="381" t="str">
        <f t="shared" si="125"/>
        <v>n/a</v>
      </c>
      <c r="AF66" s="381" t="str">
        <f t="shared" si="125"/>
        <v>n/a</v>
      </c>
      <c r="AG66" s="382"/>
      <c r="AH66" s="383"/>
    </row>
    <row r="67" spans="1:34" s="384" customFormat="1" ht="46.5" customHeight="1" x14ac:dyDescent="0.2">
      <c r="A67" s="370">
        <f>IF(C67=0,"  ",VLOOKUP(C67,CODES!$A$1:$B$145,2,FALSE))</f>
        <v>320101100001000</v>
      </c>
      <c r="B67" s="386" t="s">
        <v>163</v>
      </c>
      <c r="C67" s="398" t="s">
        <v>63</v>
      </c>
      <c r="D67" s="373" t="s">
        <v>1017</v>
      </c>
      <c r="E67" s="373" t="s">
        <v>57</v>
      </c>
      <c r="F67" s="374" t="str">
        <f t="shared" ref="F67:I67" si="126">IF($E67="Public Bidding", "Date Required", IF($E67="Shopping", "n/a", IF($E67="Small Value Procurement", "n/a", IF($E67="Lease of Venue", "n/a", IF($E67="Agency to Agency", "n/a", IF($E67="Direct Contracting", "n/a", IF($E67="Emergency Cases", "n/a","Check Mode of Proc")))))))</f>
        <v>n/a</v>
      </c>
      <c r="G67" s="374" t="str">
        <f t="shared" si="126"/>
        <v>n/a</v>
      </c>
      <c r="H67" s="374" t="str">
        <f t="shared" si="126"/>
        <v>n/a</v>
      </c>
      <c r="I67" s="374" t="str">
        <f t="shared" si="126"/>
        <v>n/a</v>
      </c>
      <c r="J67" s="656">
        <f t="shared" si="124"/>
        <v>45426</v>
      </c>
      <c r="K67" s="656">
        <v>45426</v>
      </c>
      <c r="L67" s="375" t="str">
        <f t="shared" si="118"/>
        <v>n/a</v>
      </c>
      <c r="M67" s="656">
        <v>45436</v>
      </c>
      <c r="N67" s="656">
        <v>45443</v>
      </c>
      <c r="O67" s="657" t="s">
        <v>164</v>
      </c>
      <c r="P67" s="657">
        <v>45444</v>
      </c>
      <c r="Q67" s="657">
        <v>45490</v>
      </c>
      <c r="R67" s="657">
        <v>45510</v>
      </c>
      <c r="S67" s="376" t="s">
        <v>52</v>
      </c>
      <c r="T67" s="377">
        <f t="shared" si="114"/>
        <v>104200</v>
      </c>
      <c r="U67" s="399">
        <v>104200</v>
      </c>
      <c r="V67" s="379"/>
      <c r="W67" s="377">
        <f t="shared" si="121"/>
        <v>101140</v>
      </c>
      <c r="X67" s="378">
        <v>101140</v>
      </c>
      <c r="Y67" s="380"/>
      <c r="Z67" s="381" t="str">
        <f t="shared" ref="Z67:AF67" si="127">IF($E67="Public Bidding", "Date Required", IF($E67="Shopping", "n/a", IF($E67="Small Value Procurement", "n/a", IF($E67="Lease of Venue", "n/a", IF($E67="Agency to Agency", "n/a", IF($E67="Direct Contracting", "n/a", IF($E67="Emergency Cases", "n/a","Check Mode of Proc")))))))</f>
        <v>n/a</v>
      </c>
      <c r="AA67" s="381" t="str">
        <f t="shared" si="127"/>
        <v>n/a</v>
      </c>
      <c r="AB67" s="381" t="str">
        <f t="shared" si="127"/>
        <v>n/a</v>
      </c>
      <c r="AC67" s="381" t="str">
        <f t="shared" si="127"/>
        <v>n/a</v>
      </c>
      <c r="AD67" s="381" t="str">
        <f t="shared" si="127"/>
        <v>n/a</v>
      </c>
      <c r="AE67" s="381" t="str">
        <f t="shared" si="127"/>
        <v>n/a</v>
      </c>
      <c r="AF67" s="381" t="str">
        <f t="shared" si="127"/>
        <v>n/a</v>
      </c>
      <c r="AG67" s="382"/>
      <c r="AH67" s="383"/>
    </row>
    <row r="68" spans="1:34" s="384" customFormat="1" ht="46.5" customHeight="1" x14ac:dyDescent="0.2">
      <c r="A68" s="370">
        <f>IF(C68=0,"  ",VLOOKUP(C68,CODES!$A$1:$B$145,2,FALSE))</f>
        <v>330100100001000</v>
      </c>
      <c r="B68" s="386" t="s">
        <v>165</v>
      </c>
      <c r="C68" s="410" t="s">
        <v>61</v>
      </c>
      <c r="D68" s="373" t="s">
        <v>1017</v>
      </c>
      <c r="E68" s="373" t="s">
        <v>57</v>
      </c>
      <c r="F68" s="374" t="str">
        <f t="shared" ref="F68:I68" si="128">IF($E68="Public Bidding", "Date Required", IF($E68="Shopping", "n/a", IF($E68="Small Value Procurement", "n/a", IF($E68="Lease of Venue", "n/a", IF($E68="Agency to Agency", "n/a", IF($E68="Direct Contracting", "n/a", IF($E68="Emergency Cases", "n/a","Check Mode of Proc")))))))</f>
        <v>n/a</v>
      </c>
      <c r="G68" s="374" t="str">
        <f t="shared" si="128"/>
        <v>n/a</v>
      </c>
      <c r="H68" s="374" t="str">
        <f t="shared" si="128"/>
        <v>n/a</v>
      </c>
      <c r="I68" s="374" t="str">
        <f t="shared" si="128"/>
        <v>n/a</v>
      </c>
      <c r="J68" s="656">
        <f t="shared" si="124"/>
        <v>45429</v>
      </c>
      <c r="K68" s="656">
        <v>45429</v>
      </c>
      <c r="L68" s="375" t="str">
        <f t="shared" si="118"/>
        <v>n/a</v>
      </c>
      <c r="M68" s="656">
        <v>45436</v>
      </c>
      <c r="N68" s="656">
        <v>45443</v>
      </c>
      <c r="O68" s="657">
        <v>45443</v>
      </c>
      <c r="P68" s="657">
        <v>45446</v>
      </c>
      <c r="Q68" s="657">
        <v>45514</v>
      </c>
      <c r="R68" s="657">
        <v>45515</v>
      </c>
      <c r="S68" s="376" t="s">
        <v>52</v>
      </c>
      <c r="T68" s="377">
        <f t="shared" si="114"/>
        <v>244300</v>
      </c>
      <c r="U68" s="389">
        <v>244300</v>
      </c>
      <c r="V68" s="379"/>
      <c r="W68" s="377">
        <f t="shared" si="121"/>
        <v>215950</v>
      </c>
      <c r="X68" s="378">
        <v>215950</v>
      </c>
      <c r="Y68" s="380"/>
      <c r="Z68" s="381" t="str">
        <f t="shared" ref="Z68:AF68" si="129">IF($E68="Public Bidding", "Date Required", IF($E68="Shopping", "n/a", IF($E68="Small Value Procurement", "n/a", IF($E68="Lease of Venue", "n/a", IF($E68="Agency to Agency", "n/a", IF($E68="Direct Contracting", "n/a", IF($E68="Emergency Cases", "n/a","Check Mode of Proc")))))))</f>
        <v>n/a</v>
      </c>
      <c r="AA68" s="381" t="str">
        <f t="shared" si="129"/>
        <v>n/a</v>
      </c>
      <c r="AB68" s="381" t="str">
        <f t="shared" si="129"/>
        <v>n/a</v>
      </c>
      <c r="AC68" s="381" t="str">
        <f t="shared" si="129"/>
        <v>n/a</v>
      </c>
      <c r="AD68" s="381" t="str">
        <f t="shared" si="129"/>
        <v>n/a</v>
      </c>
      <c r="AE68" s="381" t="str">
        <f t="shared" si="129"/>
        <v>n/a</v>
      </c>
      <c r="AF68" s="381" t="str">
        <f t="shared" si="129"/>
        <v>n/a</v>
      </c>
      <c r="AG68" s="382"/>
      <c r="AH68" s="383"/>
    </row>
    <row r="69" spans="1:34" s="384" customFormat="1" ht="46.5" customHeight="1" x14ac:dyDescent="0.2">
      <c r="A69" s="370">
        <f>IF(C69=0,"  ",VLOOKUP(C69,CODES!$A$1:$B$145,2,FALSE))</f>
        <v>310100100001000</v>
      </c>
      <c r="B69" s="386" t="s">
        <v>166</v>
      </c>
      <c r="C69" s="398" t="s">
        <v>83</v>
      </c>
      <c r="D69" s="373" t="s">
        <v>1017</v>
      </c>
      <c r="E69" s="373" t="s">
        <v>57</v>
      </c>
      <c r="F69" s="374" t="str">
        <f t="shared" ref="F69:I69" si="130">IF($E69="Public Bidding", "Date Required", IF($E69="Shopping", "n/a", IF($E69="Small Value Procurement", "n/a", IF($E69="Lease of Venue", "n/a", IF($E69="Agency to Agency", "n/a", IF($E69="Direct Contracting", "n/a", IF($E69="Emergency Cases", "n/a","Check Mode of Proc")))))))</f>
        <v>n/a</v>
      </c>
      <c r="G69" s="374" t="str">
        <f t="shared" si="130"/>
        <v>n/a</v>
      </c>
      <c r="H69" s="374" t="str">
        <f t="shared" si="130"/>
        <v>n/a</v>
      </c>
      <c r="I69" s="374" t="str">
        <f t="shared" si="130"/>
        <v>n/a</v>
      </c>
      <c r="J69" s="656">
        <f t="shared" si="124"/>
        <v>45407</v>
      </c>
      <c r="K69" s="656">
        <v>45407</v>
      </c>
      <c r="L69" s="375" t="str">
        <f t="shared" si="118"/>
        <v>n/a</v>
      </c>
      <c r="M69" s="656">
        <v>45436</v>
      </c>
      <c r="N69" s="656">
        <v>45443</v>
      </c>
      <c r="O69" s="657">
        <v>45443</v>
      </c>
      <c r="P69" s="657">
        <v>45444</v>
      </c>
      <c r="Q69" s="657">
        <v>45541</v>
      </c>
      <c r="R69" s="657">
        <v>45542</v>
      </c>
      <c r="S69" s="376" t="s">
        <v>52</v>
      </c>
      <c r="T69" s="377">
        <f t="shared" si="114"/>
        <v>205800</v>
      </c>
      <c r="U69" s="409">
        <v>205800</v>
      </c>
      <c r="V69" s="379"/>
      <c r="W69" s="377">
        <f t="shared" si="121"/>
        <v>200000</v>
      </c>
      <c r="X69" s="378">
        <v>200000</v>
      </c>
      <c r="Y69" s="380"/>
      <c r="Z69" s="381" t="str">
        <f t="shared" ref="Z69:AF69" si="131">IF($E69="Public Bidding", "Date Required", IF($E69="Shopping", "n/a", IF($E69="Small Value Procurement", "n/a", IF($E69="Lease of Venue", "n/a", IF($E69="Agency to Agency", "n/a", IF($E69="Direct Contracting", "n/a", IF($E69="Emergency Cases", "n/a","Check Mode of Proc")))))))</f>
        <v>n/a</v>
      </c>
      <c r="AA69" s="381" t="str">
        <f t="shared" si="131"/>
        <v>n/a</v>
      </c>
      <c r="AB69" s="381" t="str">
        <f t="shared" si="131"/>
        <v>n/a</v>
      </c>
      <c r="AC69" s="381" t="str">
        <f t="shared" si="131"/>
        <v>n/a</v>
      </c>
      <c r="AD69" s="381" t="str">
        <f t="shared" si="131"/>
        <v>n/a</v>
      </c>
      <c r="AE69" s="381" t="str">
        <f t="shared" si="131"/>
        <v>n/a</v>
      </c>
      <c r="AF69" s="381" t="str">
        <f t="shared" si="131"/>
        <v>n/a</v>
      </c>
      <c r="AG69" s="382"/>
      <c r="AH69" s="383"/>
    </row>
    <row r="70" spans="1:34" s="384" customFormat="1" ht="46.5" customHeight="1" x14ac:dyDescent="0.2">
      <c r="A70" s="370">
        <f>IF(C70=0,"  ",VLOOKUP(C70,CODES!$A$1:$B$145,2,FALSE))</f>
        <v>320101100001000</v>
      </c>
      <c r="B70" s="386" t="s">
        <v>167</v>
      </c>
      <c r="C70" s="398" t="s">
        <v>70</v>
      </c>
      <c r="D70" s="373" t="s">
        <v>1017</v>
      </c>
      <c r="E70" s="373" t="s">
        <v>57</v>
      </c>
      <c r="F70" s="374" t="str">
        <f t="shared" ref="F70:I70" si="132">IF($E70="Public Bidding", "Date Required", IF($E70="Shopping", "n/a", IF($E70="Small Value Procurement", "n/a", IF($E70="Lease of Venue", "n/a", IF($E70="Agency to Agency", "n/a", IF($E70="Direct Contracting", "n/a", IF($E70="Emergency Cases", "n/a","Check Mode of Proc")))))))</f>
        <v>n/a</v>
      </c>
      <c r="G70" s="374" t="str">
        <f t="shared" si="132"/>
        <v>n/a</v>
      </c>
      <c r="H70" s="374" t="str">
        <f t="shared" si="132"/>
        <v>n/a</v>
      </c>
      <c r="I70" s="374" t="str">
        <f t="shared" si="132"/>
        <v>n/a</v>
      </c>
      <c r="J70" s="656">
        <f t="shared" si="124"/>
        <v>45420</v>
      </c>
      <c r="K70" s="656">
        <v>45420</v>
      </c>
      <c r="L70" s="375" t="str">
        <f t="shared" si="118"/>
        <v>n/a</v>
      </c>
      <c r="M70" s="656">
        <v>45436</v>
      </c>
      <c r="N70" s="656">
        <v>45443</v>
      </c>
      <c r="O70" s="657">
        <v>45421</v>
      </c>
      <c r="P70" s="657">
        <v>45422</v>
      </c>
      <c r="Q70" s="657">
        <v>45433</v>
      </c>
      <c r="R70" s="657">
        <v>45490</v>
      </c>
      <c r="S70" s="376" t="s">
        <v>52</v>
      </c>
      <c r="T70" s="377">
        <f t="shared" si="114"/>
        <v>19000</v>
      </c>
      <c r="U70" s="378">
        <v>19000</v>
      </c>
      <c r="V70" s="379"/>
      <c r="W70" s="377">
        <f t="shared" si="121"/>
        <v>17100</v>
      </c>
      <c r="X70" s="378">
        <v>17100</v>
      </c>
      <c r="Y70" s="380"/>
      <c r="Z70" s="381" t="str">
        <f t="shared" ref="Z70:AF70" si="133">IF($E70="Public Bidding", "Date Required", IF($E70="Shopping", "n/a", IF($E70="Small Value Procurement", "n/a", IF($E70="Lease of Venue", "n/a", IF($E70="Agency to Agency", "n/a", IF($E70="Direct Contracting", "n/a", IF($E70="Emergency Cases", "n/a","Check Mode of Proc")))))))</f>
        <v>n/a</v>
      </c>
      <c r="AA70" s="381" t="str">
        <f t="shared" si="133"/>
        <v>n/a</v>
      </c>
      <c r="AB70" s="381" t="str">
        <f t="shared" si="133"/>
        <v>n/a</v>
      </c>
      <c r="AC70" s="381" t="str">
        <f t="shared" si="133"/>
        <v>n/a</v>
      </c>
      <c r="AD70" s="381" t="str">
        <f t="shared" si="133"/>
        <v>n/a</v>
      </c>
      <c r="AE70" s="381" t="str">
        <f t="shared" si="133"/>
        <v>n/a</v>
      </c>
      <c r="AF70" s="381" t="str">
        <f t="shared" si="133"/>
        <v>n/a</v>
      </c>
      <c r="AG70" s="382"/>
      <c r="AH70" s="383"/>
    </row>
    <row r="71" spans="1:34" s="384" customFormat="1" ht="46.5" customHeight="1" x14ac:dyDescent="0.2">
      <c r="A71" s="370">
        <f>IF(C71=0,"  ",VLOOKUP(C71,CODES!$A$1:$B$145,2,FALSE))</f>
        <v>310100100002000</v>
      </c>
      <c r="B71" s="386" t="s">
        <v>168</v>
      </c>
      <c r="C71" s="398" t="s">
        <v>67</v>
      </c>
      <c r="D71" s="373" t="s">
        <v>1017</v>
      </c>
      <c r="E71" s="373" t="s">
        <v>51</v>
      </c>
      <c r="F71" s="374" t="str">
        <f t="shared" ref="F71:I71" si="134">IF($E71="Public Bidding", "Date Required", IF($E71="Shopping", "n/a", IF($E71="Small Value Procurement", "n/a", IF($E71="Lease of Venue", "n/a", IF($E71="Agency to Agency", "n/a", IF($E71="Direct Contracting", "n/a", IF($E71="Emergency Cases", "n/a","Check Mode of Proc")))))))</f>
        <v>n/a</v>
      </c>
      <c r="G71" s="374" t="str">
        <f t="shared" si="134"/>
        <v>n/a</v>
      </c>
      <c r="H71" s="374" t="str">
        <f t="shared" si="134"/>
        <v>n/a</v>
      </c>
      <c r="I71" s="374" t="str">
        <f t="shared" si="134"/>
        <v>n/a</v>
      </c>
      <c r="J71" s="656">
        <f t="shared" si="124"/>
        <v>45398</v>
      </c>
      <c r="K71" s="656">
        <v>45398</v>
      </c>
      <c r="L71" s="375" t="str">
        <f t="shared" si="118"/>
        <v>n/a</v>
      </c>
      <c r="M71" s="656">
        <v>45436</v>
      </c>
      <c r="N71" s="656">
        <v>45443</v>
      </c>
      <c r="O71" s="657">
        <v>45450</v>
      </c>
      <c r="P71" s="657">
        <v>45451</v>
      </c>
      <c r="Q71" s="657" t="s">
        <v>249</v>
      </c>
      <c r="R71" s="657" t="s">
        <v>249</v>
      </c>
      <c r="S71" s="376" t="s">
        <v>52</v>
      </c>
      <c r="T71" s="377">
        <f t="shared" si="114"/>
        <v>142500</v>
      </c>
      <c r="U71" s="378">
        <v>142500</v>
      </c>
      <c r="V71" s="379"/>
      <c r="W71" s="377">
        <f t="shared" si="121"/>
        <v>15000</v>
      </c>
      <c r="X71" s="378">
        <v>15000</v>
      </c>
      <c r="Y71" s="380"/>
      <c r="Z71" s="381" t="str">
        <f t="shared" ref="Z71:AF71" si="135">IF($E71="Public Bidding", "Date Required", IF($E71="Shopping", "n/a", IF($E71="Small Value Procurement", "n/a", IF($E71="Lease of Venue", "n/a", IF($E71="Agency to Agency", "n/a", IF($E71="Direct Contracting", "n/a", IF($E71="Emergency Cases", "n/a","Check Mode of Proc")))))))</f>
        <v>n/a</v>
      </c>
      <c r="AA71" s="381" t="str">
        <f t="shared" si="135"/>
        <v>n/a</v>
      </c>
      <c r="AB71" s="381" t="str">
        <f t="shared" si="135"/>
        <v>n/a</v>
      </c>
      <c r="AC71" s="381" t="str">
        <f t="shared" si="135"/>
        <v>n/a</v>
      </c>
      <c r="AD71" s="381" t="str">
        <f t="shared" si="135"/>
        <v>n/a</v>
      </c>
      <c r="AE71" s="381" t="str">
        <f t="shared" si="135"/>
        <v>n/a</v>
      </c>
      <c r="AF71" s="381" t="str">
        <f t="shared" si="135"/>
        <v>n/a</v>
      </c>
      <c r="AG71" s="382"/>
      <c r="AH71" s="411"/>
    </row>
    <row r="72" spans="1:34" s="384" customFormat="1" ht="46.5" customHeight="1" x14ac:dyDescent="0.2">
      <c r="A72" s="370">
        <f>IF(C72=0,"  ",VLOOKUP(C72,CODES!$A$1:$B$145,2,FALSE))</f>
        <v>100000100001000</v>
      </c>
      <c r="B72" s="386" t="s">
        <v>169</v>
      </c>
      <c r="C72" s="404" t="s">
        <v>170</v>
      </c>
      <c r="D72" s="373" t="s">
        <v>1017</v>
      </c>
      <c r="E72" s="373" t="s">
        <v>51</v>
      </c>
      <c r="F72" s="374" t="str">
        <f t="shared" ref="F72:I72" si="136">IF($E72="Public Bidding", "Date Required", IF($E72="Shopping", "n/a", IF($E72="Small Value Procurement", "n/a", IF($E72="Lease of Venue", "n/a", IF($E72="Agency to Agency", "n/a", IF($E72="Direct Contracting", "n/a", IF($E72="Emergency Cases", "n/a","Check Mode of Proc")))))))</f>
        <v>n/a</v>
      </c>
      <c r="G72" s="374" t="str">
        <f t="shared" si="136"/>
        <v>n/a</v>
      </c>
      <c r="H72" s="374" t="str">
        <f t="shared" si="136"/>
        <v>n/a</v>
      </c>
      <c r="I72" s="374" t="str">
        <f t="shared" si="136"/>
        <v>n/a</v>
      </c>
      <c r="J72" s="656">
        <f t="shared" si="124"/>
        <v>45430</v>
      </c>
      <c r="K72" s="656">
        <v>45430</v>
      </c>
      <c r="L72" s="375" t="str">
        <f t="shared" si="118"/>
        <v>n/a</v>
      </c>
      <c r="M72" s="656">
        <v>45436</v>
      </c>
      <c r="N72" s="656">
        <v>45477</v>
      </c>
      <c r="O72" s="657">
        <v>45478</v>
      </c>
      <c r="P72" s="657">
        <v>45478</v>
      </c>
      <c r="Q72" s="657">
        <v>45483</v>
      </c>
      <c r="R72" s="657">
        <v>45485</v>
      </c>
      <c r="S72" s="376" t="s">
        <v>52</v>
      </c>
      <c r="T72" s="377">
        <f t="shared" si="114"/>
        <v>7600</v>
      </c>
      <c r="U72" s="378">
        <v>7600</v>
      </c>
      <c r="V72" s="379"/>
      <c r="W72" s="377">
        <f t="shared" si="121"/>
        <v>7600</v>
      </c>
      <c r="X72" s="378">
        <v>7600</v>
      </c>
      <c r="Y72" s="380"/>
      <c r="Z72" s="381" t="str">
        <f t="shared" ref="Z72:AF72" si="137">IF($E72="Public Bidding", "Date Required", IF($E72="Shopping", "n/a", IF($E72="Small Value Procurement", "n/a", IF($E72="Lease of Venue", "n/a", IF($E72="Agency to Agency", "n/a", IF($E72="Direct Contracting", "n/a", IF($E72="Emergency Cases", "n/a","Check Mode of Proc")))))))</f>
        <v>n/a</v>
      </c>
      <c r="AA72" s="381" t="str">
        <f t="shared" si="137"/>
        <v>n/a</v>
      </c>
      <c r="AB72" s="381" t="str">
        <f t="shared" si="137"/>
        <v>n/a</v>
      </c>
      <c r="AC72" s="381" t="str">
        <f t="shared" si="137"/>
        <v>n/a</v>
      </c>
      <c r="AD72" s="381" t="str">
        <f t="shared" si="137"/>
        <v>n/a</v>
      </c>
      <c r="AE72" s="381" t="str">
        <f t="shared" si="137"/>
        <v>n/a</v>
      </c>
      <c r="AF72" s="381" t="str">
        <f t="shared" si="137"/>
        <v>n/a</v>
      </c>
      <c r="AG72" s="382"/>
      <c r="AH72" s="383"/>
    </row>
    <row r="73" spans="1:34" s="384" customFormat="1" ht="46.5" customHeight="1" x14ac:dyDescent="0.2">
      <c r="A73" s="370">
        <f>IF(C73=0,"  ",VLOOKUP(C73,CODES!$A$1:$B$145,2,FALSE))</f>
        <v>320104100001000</v>
      </c>
      <c r="B73" s="386" t="s">
        <v>171</v>
      </c>
      <c r="C73" s="398" t="s">
        <v>69</v>
      </c>
      <c r="D73" s="373" t="s">
        <v>1017</v>
      </c>
      <c r="E73" s="373" t="s">
        <v>57</v>
      </c>
      <c r="F73" s="374" t="str">
        <f t="shared" ref="F73:I73" si="138">IF($E73="Public Bidding", "Date Required", IF($E73="Shopping", "n/a", IF($E73="Small Value Procurement", "n/a", IF($E73="Lease of Venue", "n/a", IF($E73="Agency to Agency", "n/a", IF($E73="Direct Contracting", "n/a", IF($E73="Emergency Cases", "n/a","Check Mode of Proc")))))))</f>
        <v>n/a</v>
      </c>
      <c r="G73" s="374" t="str">
        <f t="shared" si="138"/>
        <v>n/a</v>
      </c>
      <c r="H73" s="374" t="str">
        <f t="shared" si="138"/>
        <v>n/a</v>
      </c>
      <c r="I73" s="374" t="str">
        <f t="shared" si="138"/>
        <v>n/a</v>
      </c>
      <c r="J73" s="656">
        <f t="shared" si="124"/>
        <v>41773</v>
      </c>
      <c r="K73" s="656">
        <v>41773</v>
      </c>
      <c r="L73" s="375" t="str">
        <f t="shared" si="118"/>
        <v>n/a</v>
      </c>
      <c r="M73" s="656">
        <v>45436</v>
      </c>
      <c r="N73" s="656">
        <v>45443</v>
      </c>
      <c r="O73" s="657">
        <v>45446</v>
      </c>
      <c r="P73" s="657">
        <v>45447</v>
      </c>
      <c r="Q73" s="657">
        <v>45587</v>
      </c>
      <c r="R73" s="657">
        <v>45588</v>
      </c>
      <c r="S73" s="376" t="s">
        <v>52</v>
      </c>
      <c r="T73" s="377">
        <f t="shared" si="114"/>
        <v>17500</v>
      </c>
      <c r="U73" s="389">
        <v>17500</v>
      </c>
      <c r="V73" s="379"/>
      <c r="W73" s="377">
        <f t="shared" si="121"/>
        <v>17465</v>
      </c>
      <c r="X73" s="378">
        <v>17465</v>
      </c>
      <c r="Y73" s="380"/>
      <c r="Z73" s="381" t="str">
        <f t="shared" ref="Z73:AF73" si="139">IF($E73="Public Bidding", "Date Required", IF($E73="Shopping", "n/a", IF($E73="Small Value Procurement", "n/a", IF($E73="Lease of Venue", "n/a", IF($E73="Agency to Agency", "n/a", IF($E73="Direct Contracting", "n/a", IF($E73="Emergency Cases", "n/a","Check Mode of Proc")))))))</f>
        <v>n/a</v>
      </c>
      <c r="AA73" s="381" t="str">
        <f t="shared" si="139"/>
        <v>n/a</v>
      </c>
      <c r="AB73" s="381" t="str">
        <f t="shared" si="139"/>
        <v>n/a</v>
      </c>
      <c r="AC73" s="381" t="str">
        <f t="shared" si="139"/>
        <v>n/a</v>
      </c>
      <c r="AD73" s="381" t="str">
        <f t="shared" si="139"/>
        <v>n/a</v>
      </c>
      <c r="AE73" s="381" t="str">
        <f t="shared" si="139"/>
        <v>n/a</v>
      </c>
      <c r="AF73" s="381" t="str">
        <f t="shared" si="139"/>
        <v>n/a</v>
      </c>
      <c r="AG73" s="382"/>
      <c r="AH73" s="412"/>
    </row>
    <row r="74" spans="1:34" s="384" customFormat="1" ht="46.5" customHeight="1" x14ac:dyDescent="0.2">
      <c r="A74" s="370">
        <f>IF(C74=0,"  ",VLOOKUP(C74,CODES!$A$1:$B$145,2,FALSE))</f>
        <v>310100100002000</v>
      </c>
      <c r="B74" s="386" t="s">
        <v>172</v>
      </c>
      <c r="C74" s="398" t="s">
        <v>67</v>
      </c>
      <c r="D74" s="373" t="s">
        <v>1017</v>
      </c>
      <c r="E74" s="373" t="s">
        <v>51</v>
      </c>
      <c r="F74" s="374" t="str">
        <f t="shared" ref="F74:I74" si="140">IF($E74="Public Bidding", "Date Required", IF($E74="Shopping", "n/a", IF($E74="Small Value Procurement", "n/a", IF($E74="Lease of Venue", "n/a", IF($E74="Agency to Agency", "n/a", IF($E74="Direct Contracting", "n/a", IF($E74="Emergency Cases", "n/a","Check Mode of Proc")))))))</f>
        <v>n/a</v>
      </c>
      <c r="G74" s="374" t="str">
        <f t="shared" si="140"/>
        <v>n/a</v>
      </c>
      <c r="H74" s="374" t="str">
        <f t="shared" si="140"/>
        <v>n/a</v>
      </c>
      <c r="I74" s="374" t="str">
        <f t="shared" si="140"/>
        <v>n/a</v>
      </c>
      <c r="J74" s="656">
        <f t="shared" si="124"/>
        <v>45435</v>
      </c>
      <c r="K74" s="656">
        <v>45435</v>
      </c>
      <c r="L74" s="375" t="str">
        <f t="shared" si="118"/>
        <v>n/a</v>
      </c>
      <c r="M74" s="656">
        <v>45442</v>
      </c>
      <c r="N74" s="656">
        <v>45457</v>
      </c>
      <c r="O74" s="657">
        <v>45579</v>
      </c>
      <c r="P74" s="657">
        <v>45579</v>
      </c>
      <c r="Q74" s="657">
        <v>45644</v>
      </c>
      <c r="R74" s="657" t="e">
        <f>#REF!</f>
        <v>#REF!</v>
      </c>
      <c r="S74" s="376" t="s">
        <v>52</v>
      </c>
      <c r="T74" s="377">
        <f t="shared" si="114"/>
        <v>30000</v>
      </c>
      <c r="U74" s="378">
        <v>30000</v>
      </c>
      <c r="V74" s="379"/>
      <c r="W74" s="377">
        <f t="shared" si="121"/>
        <v>30000</v>
      </c>
      <c r="X74" s="378">
        <v>30000</v>
      </c>
      <c r="Y74" s="380"/>
      <c r="Z74" s="381" t="str">
        <f t="shared" ref="Z74:AF74" si="141">IF($E74="Public Bidding", "Date Required", IF($E74="Shopping", "n/a", IF($E74="Small Value Procurement", "n/a", IF($E74="Lease of Venue", "n/a", IF($E74="Agency to Agency", "n/a", IF($E74="Direct Contracting", "n/a", IF($E74="Emergency Cases", "n/a","Check Mode of Proc")))))))</f>
        <v>n/a</v>
      </c>
      <c r="AA74" s="381" t="str">
        <f t="shared" si="141"/>
        <v>n/a</v>
      </c>
      <c r="AB74" s="381" t="str">
        <f t="shared" si="141"/>
        <v>n/a</v>
      </c>
      <c r="AC74" s="381" t="str">
        <f t="shared" si="141"/>
        <v>n/a</v>
      </c>
      <c r="AD74" s="381" t="str">
        <f t="shared" si="141"/>
        <v>n/a</v>
      </c>
      <c r="AE74" s="381" t="str">
        <f t="shared" si="141"/>
        <v>n/a</v>
      </c>
      <c r="AF74" s="381" t="str">
        <f t="shared" si="141"/>
        <v>n/a</v>
      </c>
      <c r="AG74" s="413"/>
      <c r="AH74" s="412"/>
    </row>
    <row r="75" spans="1:34" s="384" customFormat="1" ht="46.5" customHeight="1" x14ac:dyDescent="0.2">
      <c r="A75" s="370">
        <f>IF(C75=0,"  ",VLOOKUP(C75,CODES!$A$1:$B$145,2,FALSE))</f>
        <v>100000100001000</v>
      </c>
      <c r="B75" s="386" t="s">
        <v>173</v>
      </c>
      <c r="C75" s="398" t="s">
        <v>174</v>
      </c>
      <c r="D75" s="373" t="s">
        <v>1017</v>
      </c>
      <c r="E75" s="373" t="s">
        <v>51</v>
      </c>
      <c r="F75" s="374" t="str">
        <f t="shared" ref="F75:I75" si="142">IF($E75="Public Bidding", "Date Required", IF($E75="Shopping", "n/a", IF($E75="Small Value Procurement", "n/a", IF($E75="Lease of Venue", "n/a", IF($E75="Agency to Agency", "n/a", IF($E75="Direct Contracting", "n/a", IF($E75="Emergency Cases", "n/a","Check Mode of Proc")))))))</f>
        <v>n/a</v>
      </c>
      <c r="G75" s="374" t="str">
        <f t="shared" si="142"/>
        <v>n/a</v>
      </c>
      <c r="H75" s="374" t="str">
        <f t="shared" si="142"/>
        <v>n/a</v>
      </c>
      <c r="I75" s="374" t="str">
        <f t="shared" si="142"/>
        <v>n/a</v>
      </c>
      <c r="J75" s="656">
        <f t="shared" si="124"/>
        <v>45434</v>
      </c>
      <c r="K75" s="656">
        <v>45434</v>
      </c>
      <c r="L75" s="375" t="str">
        <f t="shared" si="118"/>
        <v>n/a</v>
      </c>
      <c r="M75" s="656">
        <v>45442</v>
      </c>
      <c r="N75" s="656">
        <v>45453</v>
      </c>
      <c r="O75" s="657">
        <v>45467</v>
      </c>
      <c r="P75" s="657">
        <v>45468</v>
      </c>
      <c r="Q75" s="657">
        <v>45492</v>
      </c>
      <c r="R75" s="657">
        <v>45492</v>
      </c>
      <c r="S75" s="376" t="s">
        <v>52</v>
      </c>
      <c r="T75" s="377">
        <f t="shared" si="114"/>
        <v>18000</v>
      </c>
      <c r="U75" s="378">
        <v>18000</v>
      </c>
      <c r="V75" s="379"/>
      <c r="W75" s="377">
        <f t="shared" si="121"/>
        <v>8750</v>
      </c>
      <c r="X75" s="378">
        <v>8750</v>
      </c>
      <c r="Y75" s="380"/>
      <c r="Z75" s="381" t="str">
        <f t="shared" ref="Z75:AF75" si="143">IF($E75="Public Bidding", "Date Required", IF($E75="Shopping", "n/a", IF($E75="Small Value Procurement", "n/a", IF($E75="Lease of Venue", "n/a", IF($E75="Agency to Agency", "n/a", IF($E75="Direct Contracting", "n/a", IF($E75="Emergency Cases", "n/a","Check Mode of Proc")))))))</f>
        <v>n/a</v>
      </c>
      <c r="AA75" s="381" t="str">
        <f t="shared" si="143"/>
        <v>n/a</v>
      </c>
      <c r="AB75" s="381" t="str">
        <f t="shared" si="143"/>
        <v>n/a</v>
      </c>
      <c r="AC75" s="381" t="str">
        <f t="shared" si="143"/>
        <v>n/a</v>
      </c>
      <c r="AD75" s="381" t="str">
        <f t="shared" si="143"/>
        <v>n/a</v>
      </c>
      <c r="AE75" s="381" t="str">
        <f t="shared" si="143"/>
        <v>n/a</v>
      </c>
      <c r="AF75" s="381" t="str">
        <f t="shared" si="143"/>
        <v>n/a</v>
      </c>
      <c r="AG75" s="413"/>
      <c r="AH75" s="412"/>
    </row>
    <row r="76" spans="1:34" s="384" customFormat="1" ht="46.5" customHeight="1" x14ac:dyDescent="0.2">
      <c r="A76" s="370">
        <f>IF(C76=0,"  ",VLOOKUP(C76,CODES!$A$1:$B$145,2,FALSE))</f>
        <v>200000100001000</v>
      </c>
      <c r="B76" s="386" t="s">
        <v>175</v>
      </c>
      <c r="C76" s="398" t="s">
        <v>71</v>
      </c>
      <c r="D76" s="373" t="s">
        <v>1017</v>
      </c>
      <c r="E76" s="373" t="s">
        <v>51</v>
      </c>
      <c r="F76" s="374" t="str">
        <f t="shared" ref="F76:I76" si="144">IF($E76="Public Bidding", "Date Required", IF($E76="Shopping", "n/a", IF($E76="Small Value Procurement", "n/a", IF($E76="Lease of Venue", "n/a", IF($E76="Agency to Agency", "n/a", IF($E76="Direct Contracting", "n/a", IF($E76="Emergency Cases", "n/a","Check Mode of Proc")))))))</f>
        <v>n/a</v>
      </c>
      <c r="G76" s="374" t="str">
        <f t="shared" si="144"/>
        <v>n/a</v>
      </c>
      <c r="H76" s="374" t="str">
        <f t="shared" si="144"/>
        <v>n/a</v>
      </c>
      <c r="I76" s="374" t="str">
        <f t="shared" si="144"/>
        <v>n/a</v>
      </c>
      <c r="J76" s="656">
        <f t="shared" si="124"/>
        <v>45430</v>
      </c>
      <c r="K76" s="656">
        <v>45430</v>
      </c>
      <c r="L76" s="375" t="str">
        <f t="shared" si="118"/>
        <v>n/a</v>
      </c>
      <c r="M76" s="656">
        <v>45442</v>
      </c>
      <c r="N76" s="656">
        <v>45453</v>
      </c>
      <c r="O76" s="657">
        <v>45539</v>
      </c>
      <c r="P76" s="657">
        <v>45539</v>
      </c>
      <c r="Q76" s="657">
        <v>45534</v>
      </c>
      <c r="R76" s="657">
        <v>45534</v>
      </c>
      <c r="S76" s="376" t="s">
        <v>52</v>
      </c>
      <c r="T76" s="377">
        <f t="shared" si="114"/>
        <v>265000</v>
      </c>
      <c r="U76" s="378">
        <v>265000</v>
      </c>
      <c r="V76" s="379"/>
      <c r="W76" s="377">
        <f t="shared" si="121"/>
        <v>264940</v>
      </c>
      <c r="X76" s="378">
        <v>264940</v>
      </c>
      <c r="Y76" s="380"/>
      <c r="Z76" s="381" t="str">
        <f t="shared" ref="Z76:AF76" si="145">IF($E76="Public Bidding", "Date Required", IF($E76="Shopping", "n/a", IF($E76="Small Value Procurement", "n/a", IF($E76="Lease of Venue", "n/a", IF($E76="Agency to Agency", "n/a", IF($E76="Direct Contracting", "n/a", IF($E76="Emergency Cases", "n/a","Check Mode of Proc")))))))</f>
        <v>n/a</v>
      </c>
      <c r="AA76" s="381" t="str">
        <f t="shared" si="145"/>
        <v>n/a</v>
      </c>
      <c r="AB76" s="381" t="str">
        <f t="shared" si="145"/>
        <v>n/a</v>
      </c>
      <c r="AC76" s="381" t="str">
        <f t="shared" si="145"/>
        <v>n/a</v>
      </c>
      <c r="AD76" s="381" t="str">
        <f t="shared" si="145"/>
        <v>n/a</v>
      </c>
      <c r="AE76" s="381" t="str">
        <f t="shared" si="145"/>
        <v>n/a</v>
      </c>
      <c r="AF76" s="381" t="str">
        <f t="shared" si="145"/>
        <v>n/a</v>
      </c>
      <c r="AG76" s="413"/>
      <c r="AH76" s="412"/>
    </row>
    <row r="77" spans="1:34" s="384" customFormat="1" ht="46.5" customHeight="1" x14ac:dyDescent="0.2">
      <c r="A77" s="370">
        <f>IF(C77=0,"  ",VLOOKUP(C77,CODES!$A$1:$B$145,2,FALSE))</f>
        <v>200000100001000</v>
      </c>
      <c r="B77" s="386" t="s">
        <v>176</v>
      </c>
      <c r="C77" s="398" t="s">
        <v>71</v>
      </c>
      <c r="D77" s="373" t="s">
        <v>1017</v>
      </c>
      <c r="E77" s="373" t="s">
        <v>51</v>
      </c>
      <c r="F77" s="374" t="str">
        <f t="shared" ref="F77:I77" si="146">IF($E77="Public Bidding", "Date Required", IF($E77="Shopping", "n/a", IF($E77="Small Value Procurement", "n/a", IF($E77="Lease of Venue", "n/a", IF($E77="Agency to Agency", "n/a", IF($E77="Direct Contracting", "n/a", IF($E77="Emergency Cases", "n/a","Check Mode of Proc")))))))</f>
        <v>n/a</v>
      </c>
      <c r="G77" s="374" t="str">
        <f t="shared" si="146"/>
        <v>n/a</v>
      </c>
      <c r="H77" s="374" t="str">
        <f t="shared" si="146"/>
        <v>n/a</v>
      </c>
      <c r="I77" s="374" t="str">
        <f t="shared" si="146"/>
        <v>n/a</v>
      </c>
      <c r="J77" s="656">
        <f t="shared" si="124"/>
        <v>45430</v>
      </c>
      <c r="K77" s="656">
        <v>45430</v>
      </c>
      <c r="L77" s="375" t="str">
        <f t="shared" si="118"/>
        <v>n/a</v>
      </c>
      <c r="M77" s="656">
        <v>45442</v>
      </c>
      <c r="N77" s="656">
        <v>45453</v>
      </c>
      <c r="O77" s="657">
        <v>45457</v>
      </c>
      <c r="P77" s="657">
        <v>45458</v>
      </c>
      <c r="Q77" s="657">
        <v>45480</v>
      </c>
      <c r="R77" s="657" t="e">
        <f>#REF!</f>
        <v>#REF!</v>
      </c>
      <c r="S77" s="376" t="s">
        <v>52</v>
      </c>
      <c r="T77" s="377">
        <f t="shared" si="114"/>
        <v>20000</v>
      </c>
      <c r="U77" s="378">
        <v>20000</v>
      </c>
      <c r="V77" s="379"/>
      <c r="W77" s="377">
        <f t="shared" si="121"/>
        <v>19500</v>
      </c>
      <c r="X77" s="378">
        <v>19500</v>
      </c>
      <c r="Y77" s="380"/>
      <c r="Z77" s="381" t="str">
        <f t="shared" ref="Z77:AF77" si="147">IF($E77="Public Bidding", "Date Required", IF($E77="Shopping", "n/a", IF($E77="Small Value Procurement", "n/a", IF($E77="Lease of Venue", "n/a", IF($E77="Agency to Agency", "n/a", IF($E77="Direct Contracting", "n/a", IF($E77="Emergency Cases", "n/a","Check Mode of Proc")))))))</f>
        <v>n/a</v>
      </c>
      <c r="AA77" s="381" t="str">
        <f t="shared" si="147"/>
        <v>n/a</v>
      </c>
      <c r="AB77" s="381" t="str">
        <f t="shared" si="147"/>
        <v>n/a</v>
      </c>
      <c r="AC77" s="381" t="str">
        <f t="shared" si="147"/>
        <v>n/a</v>
      </c>
      <c r="AD77" s="381" t="str">
        <f t="shared" si="147"/>
        <v>n/a</v>
      </c>
      <c r="AE77" s="381" t="str">
        <f t="shared" si="147"/>
        <v>n/a</v>
      </c>
      <c r="AF77" s="381" t="str">
        <f t="shared" si="147"/>
        <v>n/a</v>
      </c>
      <c r="AG77" s="413"/>
      <c r="AH77" s="412"/>
    </row>
    <row r="78" spans="1:34" s="384" customFormat="1" ht="46.5" customHeight="1" x14ac:dyDescent="0.2">
      <c r="A78" s="414" t="e">
        <f>IF(C78=0,"  ",VLOOKUP(C78,CODES!$A$1:$B$145,2,FALSE))</f>
        <v>#N/A</v>
      </c>
      <c r="B78" s="415" t="s">
        <v>177</v>
      </c>
      <c r="C78" s="416" t="s">
        <v>155</v>
      </c>
      <c r="D78" s="373" t="s">
        <v>1017</v>
      </c>
      <c r="E78" s="417" t="s">
        <v>51</v>
      </c>
      <c r="F78" s="418" t="str">
        <f t="shared" ref="F78:I78" si="148">IF($E78="Public Bidding", "Date Required", IF($E78="Shopping", "n/a", IF($E78="Small Value Procurement", "n/a", IF($E78="Lease of Venue", "n/a", IF($E78="Agency to Agency", "n/a", IF($E78="Direct Contracting", "n/a", IF($E78="Emergency Cases", "n/a","Check Mode of Proc")))))))</f>
        <v>n/a</v>
      </c>
      <c r="G78" s="418" t="str">
        <f t="shared" si="148"/>
        <v>n/a</v>
      </c>
      <c r="H78" s="418" t="str">
        <f t="shared" si="148"/>
        <v>n/a</v>
      </c>
      <c r="I78" s="418" t="str">
        <f t="shared" si="148"/>
        <v>n/a</v>
      </c>
      <c r="J78" s="660">
        <f t="shared" si="124"/>
        <v>45433</v>
      </c>
      <c r="K78" s="660">
        <v>45433</v>
      </c>
      <c r="L78" s="419" t="str">
        <f t="shared" si="118"/>
        <v>n/a</v>
      </c>
      <c r="M78" s="660">
        <v>45442</v>
      </c>
      <c r="N78" s="660">
        <v>45446</v>
      </c>
      <c r="O78" s="661">
        <v>45463</v>
      </c>
      <c r="P78" s="661">
        <v>45464</v>
      </c>
      <c r="Q78" s="662">
        <v>45491</v>
      </c>
      <c r="R78" s="662">
        <v>45491</v>
      </c>
      <c r="S78" s="420" t="s">
        <v>52</v>
      </c>
      <c r="T78" s="421">
        <f t="shared" si="114"/>
        <v>0</v>
      </c>
      <c r="U78" s="422"/>
      <c r="V78" s="423"/>
      <c r="W78" s="424">
        <f t="shared" si="121"/>
        <v>17000</v>
      </c>
      <c r="X78" s="425">
        <v>17000</v>
      </c>
      <c r="Y78" s="426"/>
      <c r="Z78" s="427" t="str">
        <f t="shared" ref="Z78:AF78" si="149">IF($E78="Public Bidding", "Date Required", IF($E78="Shopping", "n/a", IF($E78="Small Value Procurement", "n/a", IF($E78="Lease of Venue", "n/a", IF($E78="Agency to Agency", "n/a", IF($E78="Direct Contracting", "n/a", IF($E78="Emergency Cases", "n/a","Check Mode of Proc")))))))</f>
        <v>n/a</v>
      </c>
      <c r="AA78" s="427" t="str">
        <f t="shared" si="149"/>
        <v>n/a</v>
      </c>
      <c r="AB78" s="427" t="str">
        <f t="shared" si="149"/>
        <v>n/a</v>
      </c>
      <c r="AC78" s="427" t="str">
        <f t="shared" si="149"/>
        <v>n/a</v>
      </c>
      <c r="AD78" s="427" t="str">
        <f t="shared" si="149"/>
        <v>n/a</v>
      </c>
      <c r="AE78" s="427" t="str">
        <f t="shared" si="149"/>
        <v>n/a</v>
      </c>
      <c r="AF78" s="427" t="str">
        <f t="shared" si="149"/>
        <v>n/a</v>
      </c>
      <c r="AG78" s="428"/>
      <c r="AH78" s="429"/>
    </row>
    <row r="79" spans="1:34" s="384" customFormat="1" ht="46.5" customHeight="1" x14ac:dyDescent="0.2">
      <c r="A79" s="414">
        <f>IF(C79=0,"  ",VLOOKUP(C79,CODES!$A$1:$B$145,2,FALSE))</f>
        <v>320104100001000</v>
      </c>
      <c r="B79" s="415" t="s">
        <v>178</v>
      </c>
      <c r="C79" s="416" t="s">
        <v>69</v>
      </c>
      <c r="D79" s="373" t="s">
        <v>1017</v>
      </c>
      <c r="E79" s="417" t="s">
        <v>51</v>
      </c>
      <c r="F79" s="418" t="str">
        <f t="shared" ref="F79:I79" si="150">IF($E79="Public Bidding", "Date Required", IF($E79="Shopping", "n/a", IF($E79="Small Value Procurement", "n/a", IF($E79="Lease of Venue", "n/a", IF($E79="Agency to Agency", "n/a", IF($E79="Direct Contracting", "n/a", IF($E79="Emergency Cases", "n/a","Check Mode of Proc")))))))</f>
        <v>n/a</v>
      </c>
      <c r="G79" s="418" t="str">
        <f t="shared" si="150"/>
        <v>n/a</v>
      </c>
      <c r="H79" s="418" t="str">
        <f t="shared" si="150"/>
        <v>n/a</v>
      </c>
      <c r="I79" s="418" t="str">
        <f t="shared" si="150"/>
        <v>n/a</v>
      </c>
      <c r="J79" s="660">
        <f t="shared" si="124"/>
        <v>45439</v>
      </c>
      <c r="K79" s="660">
        <v>45439</v>
      </c>
      <c r="L79" s="419" t="str">
        <f t="shared" si="118"/>
        <v>n/a</v>
      </c>
      <c r="M79" s="660">
        <v>45442</v>
      </c>
      <c r="N79" s="660" t="s">
        <v>179</v>
      </c>
      <c r="O79" s="661">
        <v>45463</v>
      </c>
      <c r="P79" s="661">
        <v>45464</v>
      </c>
      <c r="Q79" s="662">
        <v>45490</v>
      </c>
      <c r="R79" s="662">
        <v>45495</v>
      </c>
      <c r="S79" s="420" t="s">
        <v>52</v>
      </c>
      <c r="T79" s="421">
        <f t="shared" si="114"/>
        <v>0</v>
      </c>
      <c r="U79" s="422"/>
      <c r="V79" s="423"/>
      <c r="W79" s="424">
        <f t="shared" si="121"/>
        <v>7425</v>
      </c>
      <c r="X79" s="425">
        <v>7425</v>
      </c>
      <c r="Y79" s="426"/>
      <c r="Z79" s="427" t="str">
        <f t="shared" ref="Z79:AF79" si="151">IF($E79="Public Bidding", "Date Required", IF($E79="Shopping", "n/a", IF($E79="Small Value Procurement", "n/a", IF($E79="Lease of Venue", "n/a", IF($E79="Agency to Agency", "n/a", IF($E79="Direct Contracting", "n/a", IF($E79="Emergency Cases", "n/a","Check Mode of Proc")))))))</f>
        <v>n/a</v>
      </c>
      <c r="AA79" s="427" t="str">
        <f t="shared" si="151"/>
        <v>n/a</v>
      </c>
      <c r="AB79" s="427" t="str">
        <f t="shared" si="151"/>
        <v>n/a</v>
      </c>
      <c r="AC79" s="427" t="str">
        <f t="shared" si="151"/>
        <v>n/a</v>
      </c>
      <c r="AD79" s="427" t="str">
        <f t="shared" si="151"/>
        <v>n/a</v>
      </c>
      <c r="AE79" s="427" t="str">
        <f t="shared" si="151"/>
        <v>n/a</v>
      </c>
      <c r="AF79" s="427" t="str">
        <f t="shared" si="151"/>
        <v>n/a</v>
      </c>
      <c r="AG79" s="428"/>
      <c r="AH79" s="429"/>
    </row>
    <row r="80" spans="1:34" s="384" customFormat="1" ht="46.5" customHeight="1" x14ac:dyDescent="0.2">
      <c r="A80" s="370">
        <f>IF(C80=0,"  ",VLOOKUP(C80,CODES!$A$1:$B$145,2,FALSE))</f>
        <v>320101100001000</v>
      </c>
      <c r="B80" s="386" t="s">
        <v>180</v>
      </c>
      <c r="C80" s="398" t="s">
        <v>60</v>
      </c>
      <c r="D80" s="373" t="s">
        <v>1017</v>
      </c>
      <c r="E80" s="373" t="s">
        <v>51</v>
      </c>
      <c r="F80" s="374" t="str">
        <f t="shared" ref="F80:I80" si="152">IF($E80="Public Bidding", "Date Required", IF($E80="Shopping", "n/a", IF($E80="Small Value Procurement", "n/a", IF($E80="Lease of Venue", "n/a", IF($E80="Agency to Agency", "n/a", IF($E80="Direct Contracting", "n/a", IF($E80="Emergency Cases", "n/a","Check Mode of Proc")))))))</f>
        <v>n/a</v>
      </c>
      <c r="G80" s="374" t="str">
        <f t="shared" si="152"/>
        <v>n/a</v>
      </c>
      <c r="H80" s="374" t="str">
        <f t="shared" si="152"/>
        <v>n/a</v>
      </c>
      <c r="I80" s="374" t="str">
        <f t="shared" si="152"/>
        <v>n/a</v>
      </c>
      <c r="J80" s="656">
        <f t="shared" si="124"/>
        <v>45432</v>
      </c>
      <c r="K80" s="656">
        <v>45432</v>
      </c>
      <c r="L80" s="375" t="str">
        <f t="shared" si="118"/>
        <v>n/a</v>
      </c>
      <c r="M80" s="656">
        <v>45442</v>
      </c>
      <c r="N80" s="656">
        <v>45446</v>
      </c>
      <c r="O80" s="657">
        <v>45464</v>
      </c>
      <c r="P80" s="657">
        <v>45465</v>
      </c>
      <c r="Q80" s="657">
        <v>45498</v>
      </c>
      <c r="R80" s="657">
        <v>45498</v>
      </c>
      <c r="S80" s="376" t="s">
        <v>52</v>
      </c>
      <c r="T80" s="377">
        <f t="shared" si="114"/>
        <v>18326.490000000002</v>
      </c>
      <c r="U80" s="390">
        <v>18326.490000000002</v>
      </c>
      <c r="V80" s="379"/>
      <c r="W80" s="377">
        <f t="shared" si="121"/>
        <v>18326.490000000002</v>
      </c>
      <c r="X80" s="378">
        <v>18326.490000000002</v>
      </c>
      <c r="Y80" s="380"/>
      <c r="Z80" s="381" t="str">
        <f t="shared" ref="Z80:AF80" si="153">IF($E80="Public Bidding", "Date Required", IF($E80="Shopping", "n/a", IF($E80="Small Value Procurement", "n/a", IF($E80="Lease of Venue", "n/a", IF($E80="Agency to Agency", "n/a", IF($E80="Direct Contracting", "n/a", IF($E80="Emergency Cases", "n/a","Check Mode of Proc")))))))</f>
        <v>n/a</v>
      </c>
      <c r="AA80" s="381" t="str">
        <f t="shared" si="153"/>
        <v>n/a</v>
      </c>
      <c r="AB80" s="381" t="str">
        <f t="shared" si="153"/>
        <v>n/a</v>
      </c>
      <c r="AC80" s="381" t="str">
        <f t="shared" si="153"/>
        <v>n/a</v>
      </c>
      <c r="AD80" s="381" t="str">
        <f t="shared" si="153"/>
        <v>n/a</v>
      </c>
      <c r="AE80" s="381" t="str">
        <f t="shared" si="153"/>
        <v>n/a</v>
      </c>
      <c r="AF80" s="381" t="str">
        <f t="shared" si="153"/>
        <v>n/a</v>
      </c>
      <c r="AG80" s="413"/>
      <c r="AH80" s="412"/>
    </row>
    <row r="81" spans="1:34" s="384" customFormat="1" ht="46.5" customHeight="1" x14ac:dyDescent="0.2">
      <c r="A81" s="370">
        <f>IF(C81=0,"  ",VLOOKUP(C81,CODES!$A$1:$B$145,2,FALSE))</f>
        <v>310100100001000</v>
      </c>
      <c r="B81" s="386" t="s">
        <v>181</v>
      </c>
      <c r="C81" s="398" t="s">
        <v>83</v>
      </c>
      <c r="D81" s="373" t="s">
        <v>1017</v>
      </c>
      <c r="E81" s="373" t="s">
        <v>57</v>
      </c>
      <c r="F81" s="374" t="str">
        <f t="shared" ref="F81:I81" si="154">IF($E81="Public Bidding", "Date Required", IF($E81="Shopping", "n/a", IF($E81="Small Value Procurement", "n/a", IF($E81="Lease of Venue", "n/a", IF($E81="Agency to Agency", "n/a", IF($E81="Direct Contracting", "n/a", IF($E81="Emergency Cases", "n/a","Check Mode of Proc")))))))</f>
        <v>n/a</v>
      </c>
      <c r="G81" s="374" t="str">
        <f t="shared" si="154"/>
        <v>n/a</v>
      </c>
      <c r="H81" s="374" t="str">
        <f t="shared" si="154"/>
        <v>n/a</v>
      </c>
      <c r="I81" s="374" t="str">
        <f t="shared" si="154"/>
        <v>n/a</v>
      </c>
      <c r="J81" s="656">
        <f t="shared" si="124"/>
        <v>45440</v>
      </c>
      <c r="K81" s="656">
        <v>45440</v>
      </c>
      <c r="L81" s="375" t="str">
        <f t="shared" si="118"/>
        <v>n/a</v>
      </c>
      <c r="M81" s="656">
        <v>45442</v>
      </c>
      <c r="N81" s="656">
        <v>45453</v>
      </c>
      <c r="O81" s="657">
        <v>45454</v>
      </c>
      <c r="P81" s="657">
        <v>45455</v>
      </c>
      <c r="Q81" s="657">
        <v>45485</v>
      </c>
      <c r="R81" s="657">
        <v>45492</v>
      </c>
      <c r="S81" s="376" t="s">
        <v>52</v>
      </c>
      <c r="T81" s="377">
        <f t="shared" si="114"/>
        <v>35000</v>
      </c>
      <c r="U81" s="378">
        <v>35000</v>
      </c>
      <c r="V81" s="379"/>
      <c r="W81" s="377">
        <f t="shared" si="121"/>
        <v>34650</v>
      </c>
      <c r="X81" s="378">
        <v>34650</v>
      </c>
      <c r="Y81" s="380"/>
      <c r="Z81" s="381" t="str">
        <f t="shared" ref="Z81:AF81" si="155">IF($E81="Public Bidding", "Date Required", IF($E81="Shopping", "n/a", IF($E81="Small Value Procurement", "n/a", IF($E81="Lease of Venue", "n/a", IF($E81="Agency to Agency", "n/a", IF($E81="Direct Contracting", "n/a", IF($E81="Emergency Cases", "n/a","Check Mode of Proc")))))))</f>
        <v>n/a</v>
      </c>
      <c r="AA81" s="381" t="str">
        <f t="shared" si="155"/>
        <v>n/a</v>
      </c>
      <c r="AB81" s="381" t="str">
        <f t="shared" si="155"/>
        <v>n/a</v>
      </c>
      <c r="AC81" s="381" t="str">
        <f t="shared" si="155"/>
        <v>n/a</v>
      </c>
      <c r="AD81" s="381" t="str">
        <f t="shared" si="155"/>
        <v>n/a</v>
      </c>
      <c r="AE81" s="381" t="str">
        <f t="shared" si="155"/>
        <v>n/a</v>
      </c>
      <c r="AF81" s="381" t="str">
        <f t="shared" si="155"/>
        <v>n/a</v>
      </c>
      <c r="AG81" s="413"/>
      <c r="AH81" s="412"/>
    </row>
    <row r="82" spans="1:34" s="384" customFormat="1" ht="46.5" customHeight="1" x14ac:dyDescent="0.2">
      <c r="A82" s="370">
        <f>IF(C82=0,"  ",VLOOKUP(C82,CODES!$A$1:$B$145,2,FALSE))</f>
        <v>330100100001000</v>
      </c>
      <c r="B82" s="386" t="s">
        <v>182</v>
      </c>
      <c r="C82" s="398" t="s">
        <v>61</v>
      </c>
      <c r="D82" s="373" t="s">
        <v>1017</v>
      </c>
      <c r="E82" s="373" t="s">
        <v>57</v>
      </c>
      <c r="F82" s="374" t="str">
        <f t="shared" ref="F82:I82" si="156">IF($E82="Public Bidding", "Date Required", IF($E82="Shopping", "n/a", IF($E82="Small Value Procurement", "n/a", IF($E82="Lease of Venue", "n/a", IF($E82="Agency to Agency", "n/a", IF($E82="Direct Contracting", "n/a", IF($E82="Emergency Cases", "n/a","Check Mode of Proc")))))))</f>
        <v>n/a</v>
      </c>
      <c r="G82" s="374" t="str">
        <f t="shared" si="156"/>
        <v>n/a</v>
      </c>
      <c r="H82" s="374" t="str">
        <f t="shared" si="156"/>
        <v>n/a</v>
      </c>
      <c r="I82" s="374" t="str">
        <f t="shared" si="156"/>
        <v>n/a</v>
      </c>
      <c r="J82" s="656">
        <f t="shared" si="124"/>
        <v>45436</v>
      </c>
      <c r="K82" s="656">
        <v>45436</v>
      </c>
      <c r="L82" s="375" t="str">
        <f t="shared" si="118"/>
        <v>n/a</v>
      </c>
      <c r="M82" s="656">
        <v>45442</v>
      </c>
      <c r="N82" s="656">
        <v>45453</v>
      </c>
      <c r="O82" s="657">
        <v>45454</v>
      </c>
      <c r="P82" s="657">
        <v>45455</v>
      </c>
      <c r="Q82" s="657">
        <v>45463</v>
      </c>
      <c r="R82" s="657">
        <v>45499</v>
      </c>
      <c r="S82" s="376" t="s">
        <v>52</v>
      </c>
      <c r="T82" s="377">
        <f t="shared" si="114"/>
        <v>84000</v>
      </c>
      <c r="U82" s="378">
        <v>84000</v>
      </c>
      <c r="V82" s="379"/>
      <c r="W82" s="377">
        <f t="shared" si="121"/>
        <v>81920</v>
      </c>
      <c r="X82" s="378">
        <v>81920</v>
      </c>
      <c r="Y82" s="380"/>
      <c r="Z82" s="381" t="str">
        <f t="shared" ref="Z82:AF82" si="157">IF($E82="Public Bidding", "Date Required", IF($E82="Shopping", "n/a", IF($E82="Small Value Procurement", "n/a", IF($E82="Lease of Venue", "n/a", IF($E82="Agency to Agency", "n/a", IF($E82="Direct Contracting", "n/a", IF($E82="Emergency Cases", "n/a","Check Mode of Proc")))))))</f>
        <v>n/a</v>
      </c>
      <c r="AA82" s="381" t="str">
        <f t="shared" si="157"/>
        <v>n/a</v>
      </c>
      <c r="AB82" s="381" t="str">
        <f t="shared" si="157"/>
        <v>n/a</v>
      </c>
      <c r="AC82" s="381" t="str">
        <f t="shared" si="157"/>
        <v>n/a</v>
      </c>
      <c r="AD82" s="381" t="str">
        <f t="shared" si="157"/>
        <v>n/a</v>
      </c>
      <c r="AE82" s="381" t="str">
        <f t="shared" si="157"/>
        <v>n/a</v>
      </c>
      <c r="AF82" s="381" t="str">
        <f t="shared" si="157"/>
        <v>n/a</v>
      </c>
      <c r="AG82" s="413"/>
      <c r="AH82" s="412"/>
    </row>
    <row r="83" spans="1:34" s="384" customFormat="1" ht="46.5" customHeight="1" x14ac:dyDescent="0.2">
      <c r="A83" s="370">
        <f>IF(C83=0,"  ",VLOOKUP(C83,CODES!$A$1:$B$145,2,FALSE))</f>
        <v>200000100001000</v>
      </c>
      <c r="B83" s="386" t="s">
        <v>183</v>
      </c>
      <c r="C83" s="372" t="s">
        <v>71</v>
      </c>
      <c r="D83" s="373" t="s">
        <v>1017</v>
      </c>
      <c r="E83" s="373" t="s">
        <v>51</v>
      </c>
      <c r="F83" s="374" t="str">
        <f t="shared" ref="F83:I83" si="158">IF($E83="Public Bidding", "Date Required", IF($E83="Shopping", "n/a", IF($E83="Small Value Procurement", "n/a", IF($E83="Lease of Venue", "n/a", IF($E83="Agency to Agency", "n/a", IF($E83="Direct Contracting", "n/a", IF($E83="Emergency Cases", "n/a","Check Mode of Proc")))))))</f>
        <v>n/a</v>
      </c>
      <c r="G83" s="374" t="str">
        <f t="shared" si="158"/>
        <v>n/a</v>
      </c>
      <c r="H83" s="374" t="str">
        <f t="shared" si="158"/>
        <v>n/a</v>
      </c>
      <c r="I83" s="374" t="str">
        <f t="shared" si="158"/>
        <v>n/a</v>
      </c>
      <c r="J83" s="656">
        <f t="shared" si="124"/>
        <v>45427</v>
      </c>
      <c r="K83" s="656">
        <v>45427</v>
      </c>
      <c r="L83" s="375" t="str">
        <f t="shared" si="118"/>
        <v>n/a</v>
      </c>
      <c r="M83" s="656">
        <v>45448</v>
      </c>
      <c r="N83" s="656">
        <v>45453</v>
      </c>
      <c r="O83" s="657">
        <v>45483</v>
      </c>
      <c r="P83" s="657">
        <v>45483</v>
      </c>
      <c r="Q83" s="657">
        <v>45566</v>
      </c>
      <c r="R83" s="657" t="e">
        <f>#REF!</f>
        <v>#REF!</v>
      </c>
      <c r="S83" s="376" t="s">
        <v>52</v>
      </c>
      <c r="T83" s="377">
        <f t="shared" si="114"/>
        <v>256500</v>
      </c>
      <c r="U83" s="389">
        <v>256500</v>
      </c>
      <c r="V83" s="379"/>
      <c r="W83" s="377">
        <f t="shared" si="121"/>
        <v>252700</v>
      </c>
      <c r="X83" s="378">
        <v>252700</v>
      </c>
      <c r="Y83" s="380"/>
      <c r="Z83" s="381" t="str">
        <f t="shared" ref="Z83:AF83" si="159">IF($E83="Public Bidding", "Date Required", IF($E83="Shopping", "n/a", IF($E83="Small Value Procurement", "n/a", IF($E83="Lease of Venue", "n/a", IF($E83="Agency to Agency", "n/a", IF($E83="Direct Contracting", "n/a", IF($E83="Emergency Cases", "n/a","Check Mode of Proc")))))))</f>
        <v>n/a</v>
      </c>
      <c r="AA83" s="381" t="str">
        <f t="shared" si="159"/>
        <v>n/a</v>
      </c>
      <c r="AB83" s="381" t="str">
        <f t="shared" si="159"/>
        <v>n/a</v>
      </c>
      <c r="AC83" s="381" t="str">
        <f t="shared" si="159"/>
        <v>n/a</v>
      </c>
      <c r="AD83" s="381" t="str">
        <f t="shared" si="159"/>
        <v>n/a</v>
      </c>
      <c r="AE83" s="381" t="str">
        <f t="shared" si="159"/>
        <v>n/a</v>
      </c>
      <c r="AF83" s="381" t="str">
        <f t="shared" si="159"/>
        <v>n/a</v>
      </c>
      <c r="AG83" s="413"/>
      <c r="AH83" s="412"/>
    </row>
    <row r="84" spans="1:34" s="384" customFormat="1" ht="46.5" customHeight="1" x14ac:dyDescent="0.2">
      <c r="A84" s="370">
        <f>IF(C84=0,"  ",VLOOKUP(C84,CODES!$A$1:$B$145,2,FALSE))</f>
        <v>100000100001000</v>
      </c>
      <c r="B84" s="386" t="s">
        <v>184</v>
      </c>
      <c r="C84" s="372" t="s">
        <v>53</v>
      </c>
      <c r="D84" s="373" t="s">
        <v>1017</v>
      </c>
      <c r="E84" s="373" t="s">
        <v>51</v>
      </c>
      <c r="F84" s="374" t="str">
        <f t="shared" ref="F84:I84" si="160">IF($E84="Public Bidding", "Date Required", IF($E84="Shopping", "n/a", IF($E84="Small Value Procurement", "n/a", IF($E84="Lease of Venue", "n/a", IF($E84="Agency to Agency", "n/a", IF($E84="Direct Contracting", "n/a", IF($E84="Emergency Cases", "n/a","Check Mode of Proc")))))))</f>
        <v>n/a</v>
      </c>
      <c r="G84" s="374" t="str">
        <f t="shared" si="160"/>
        <v>n/a</v>
      </c>
      <c r="H84" s="374" t="str">
        <f t="shared" si="160"/>
        <v>n/a</v>
      </c>
      <c r="I84" s="374" t="str">
        <f t="shared" si="160"/>
        <v>n/a</v>
      </c>
      <c r="J84" s="656">
        <f t="shared" si="124"/>
        <v>45432</v>
      </c>
      <c r="K84" s="656">
        <v>45432</v>
      </c>
      <c r="L84" s="375" t="str">
        <f t="shared" si="118"/>
        <v>n/a</v>
      </c>
      <c r="M84" s="656">
        <v>45448</v>
      </c>
      <c r="N84" s="656">
        <v>45453</v>
      </c>
      <c r="O84" s="657">
        <v>45457</v>
      </c>
      <c r="P84" s="657">
        <v>45458</v>
      </c>
      <c r="Q84" s="657">
        <v>45510</v>
      </c>
      <c r="R84" s="657">
        <v>45510</v>
      </c>
      <c r="S84" s="376" t="s">
        <v>52</v>
      </c>
      <c r="T84" s="729">
        <f t="shared" si="114"/>
        <v>9150</v>
      </c>
      <c r="U84" s="731">
        <v>9150</v>
      </c>
      <c r="V84" s="379"/>
      <c r="W84" s="377">
        <f t="shared" si="121"/>
        <v>5850</v>
      </c>
      <c r="X84" s="378">
        <v>5850</v>
      </c>
      <c r="Y84" s="380"/>
      <c r="Z84" s="381" t="str">
        <f t="shared" ref="Z84:AF84" si="161">IF($E84="Public Bidding", "Date Required", IF($E84="Shopping", "n/a", IF($E84="Small Value Procurement", "n/a", IF($E84="Lease of Venue", "n/a", IF($E84="Agency to Agency", "n/a", IF($E84="Direct Contracting", "n/a", IF($E84="Emergency Cases", "n/a","Check Mode of Proc")))))))</f>
        <v>n/a</v>
      </c>
      <c r="AA84" s="381" t="str">
        <f t="shared" si="161"/>
        <v>n/a</v>
      </c>
      <c r="AB84" s="381" t="str">
        <f t="shared" si="161"/>
        <v>n/a</v>
      </c>
      <c r="AC84" s="381" t="str">
        <f t="shared" si="161"/>
        <v>n/a</v>
      </c>
      <c r="AD84" s="381" t="str">
        <f t="shared" si="161"/>
        <v>n/a</v>
      </c>
      <c r="AE84" s="381" t="str">
        <f t="shared" si="161"/>
        <v>n/a</v>
      </c>
      <c r="AF84" s="381" t="str">
        <f t="shared" si="161"/>
        <v>n/a</v>
      </c>
      <c r="AG84" s="413"/>
      <c r="AH84" s="412"/>
    </row>
    <row r="85" spans="1:34" s="384" customFormat="1" ht="46.5" customHeight="1" x14ac:dyDescent="0.2">
      <c r="A85" s="370">
        <f>IF(C85=0,"  ",VLOOKUP(C85,CODES!$A$1:$B$145,2,FALSE))</f>
        <v>100000100001000</v>
      </c>
      <c r="B85" s="386" t="s">
        <v>185</v>
      </c>
      <c r="C85" s="372" t="s">
        <v>53</v>
      </c>
      <c r="D85" s="373" t="s">
        <v>1017</v>
      </c>
      <c r="E85" s="373" t="s">
        <v>51</v>
      </c>
      <c r="F85" s="374" t="str">
        <f t="shared" ref="F85:I85" si="162">IF($E85="Public Bidding", "Date Required", IF($E85="Shopping", "n/a", IF($E85="Small Value Procurement", "n/a", IF($E85="Lease of Venue", "n/a", IF($E85="Agency to Agency", "n/a", IF($E85="Direct Contracting", "n/a", IF($E85="Emergency Cases", "n/a","Check Mode of Proc")))))))</f>
        <v>n/a</v>
      </c>
      <c r="G85" s="374" t="str">
        <f t="shared" si="162"/>
        <v>n/a</v>
      </c>
      <c r="H85" s="374" t="str">
        <f t="shared" si="162"/>
        <v>n/a</v>
      </c>
      <c r="I85" s="374" t="str">
        <f t="shared" si="162"/>
        <v>n/a</v>
      </c>
      <c r="J85" s="656">
        <f t="shared" si="124"/>
        <v>45432</v>
      </c>
      <c r="K85" s="656">
        <v>45432</v>
      </c>
      <c r="L85" s="375" t="str">
        <f t="shared" si="118"/>
        <v>n/a</v>
      </c>
      <c r="M85" s="656">
        <v>45448</v>
      </c>
      <c r="N85" s="656">
        <v>45453</v>
      </c>
      <c r="O85" s="657">
        <v>45457</v>
      </c>
      <c r="P85" s="657">
        <v>45458</v>
      </c>
      <c r="Q85" s="657">
        <v>45476</v>
      </c>
      <c r="R85" s="657" t="e">
        <f>#REF!</f>
        <v>#REF!</v>
      </c>
      <c r="S85" s="376" t="s">
        <v>52</v>
      </c>
      <c r="T85" s="730"/>
      <c r="U85" s="730"/>
      <c r="V85" s="379"/>
      <c r="W85" s="377">
        <f t="shared" si="121"/>
        <v>8241</v>
      </c>
      <c r="X85" s="378">
        <v>8241</v>
      </c>
      <c r="Y85" s="380"/>
      <c r="Z85" s="381" t="str">
        <f t="shared" ref="Z85:AF85" si="163">IF($E85="Public Bidding", "Date Required", IF($E85="Shopping", "n/a", IF($E85="Small Value Procurement", "n/a", IF($E85="Lease of Venue", "n/a", IF($E85="Agency to Agency", "n/a", IF($E85="Direct Contracting", "n/a", IF($E85="Emergency Cases", "n/a","Check Mode of Proc")))))))</f>
        <v>n/a</v>
      </c>
      <c r="AA85" s="381" t="str">
        <f t="shared" si="163"/>
        <v>n/a</v>
      </c>
      <c r="AB85" s="381" t="str">
        <f t="shared" si="163"/>
        <v>n/a</v>
      </c>
      <c r="AC85" s="381" t="str">
        <f t="shared" si="163"/>
        <v>n/a</v>
      </c>
      <c r="AD85" s="381" t="str">
        <f t="shared" si="163"/>
        <v>n/a</v>
      </c>
      <c r="AE85" s="381" t="str">
        <f t="shared" si="163"/>
        <v>n/a</v>
      </c>
      <c r="AF85" s="381" t="str">
        <f t="shared" si="163"/>
        <v>n/a</v>
      </c>
      <c r="AG85" s="413"/>
      <c r="AH85" s="412"/>
    </row>
    <row r="86" spans="1:34" s="384" customFormat="1" ht="46.5" customHeight="1" x14ac:dyDescent="0.2">
      <c r="A86" s="370">
        <f>IF(C86=0,"  ",VLOOKUP(C86,CODES!$A$1:$B$145,2,FALSE))</f>
        <v>320101100001000</v>
      </c>
      <c r="B86" s="430" t="s">
        <v>186</v>
      </c>
      <c r="C86" s="372" t="s">
        <v>60</v>
      </c>
      <c r="D86" s="373" t="s">
        <v>1017</v>
      </c>
      <c r="E86" s="373" t="s">
        <v>51</v>
      </c>
      <c r="F86" s="374" t="str">
        <f t="shared" ref="F86:I86" si="164">IF($E86="Public Bidding", "Date Required", IF($E86="Shopping", "n/a", IF($E86="Small Value Procurement", "n/a", IF($E86="Lease of Venue", "n/a", IF($E86="Agency to Agency", "n/a", IF($E86="Direct Contracting", "n/a", IF($E86="Emergency Cases", "n/a","Check Mode of Proc")))))))</f>
        <v>n/a</v>
      </c>
      <c r="G86" s="374" t="str">
        <f t="shared" si="164"/>
        <v>n/a</v>
      </c>
      <c r="H86" s="374" t="str">
        <f t="shared" si="164"/>
        <v>n/a</v>
      </c>
      <c r="I86" s="374" t="str">
        <f t="shared" si="164"/>
        <v>n/a</v>
      </c>
      <c r="J86" s="656">
        <f t="shared" si="124"/>
        <v>45425</v>
      </c>
      <c r="K86" s="656">
        <v>45425</v>
      </c>
      <c r="L86" s="375" t="str">
        <f t="shared" si="118"/>
        <v>n/a</v>
      </c>
      <c r="M86" s="656">
        <v>45448</v>
      </c>
      <c r="N86" s="656">
        <v>45457</v>
      </c>
      <c r="O86" s="657">
        <v>45464</v>
      </c>
      <c r="P86" s="657">
        <v>45465</v>
      </c>
      <c r="Q86" s="657">
        <v>45481</v>
      </c>
      <c r="R86" s="657">
        <v>45483</v>
      </c>
      <c r="S86" s="376" t="s">
        <v>52</v>
      </c>
      <c r="T86" s="377">
        <f t="shared" ref="T86:T92" si="165">U86</f>
        <v>274990</v>
      </c>
      <c r="U86" s="378">
        <v>274990</v>
      </c>
      <c r="V86" s="379"/>
      <c r="W86" s="377">
        <f t="shared" si="121"/>
        <v>70310</v>
      </c>
      <c r="X86" s="378">
        <v>70310</v>
      </c>
      <c r="Y86" s="380">
        <v>0</v>
      </c>
      <c r="Z86" s="381" t="str">
        <f t="shared" ref="Z86:AF86" si="166">IF($E86="Public Bidding", "Date Required", IF($E86="Shopping", "n/a", IF($E86="Small Value Procurement", "n/a", IF($E86="Lease of Venue", "n/a", IF($E86="Agency to Agency", "n/a", IF($E86="Direct Contracting", "n/a", IF($E86="Emergency Cases", "n/a","Check Mode of Proc")))))))</f>
        <v>n/a</v>
      </c>
      <c r="AA86" s="381" t="str">
        <f t="shared" si="166"/>
        <v>n/a</v>
      </c>
      <c r="AB86" s="381" t="str">
        <f t="shared" si="166"/>
        <v>n/a</v>
      </c>
      <c r="AC86" s="381" t="str">
        <f t="shared" si="166"/>
        <v>n/a</v>
      </c>
      <c r="AD86" s="381" t="str">
        <f t="shared" si="166"/>
        <v>n/a</v>
      </c>
      <c r="AE86" s="381" t="str">
        <f t="shared" si="166"/>
        <v>n/a</v>
      </c>
      <c r="AF86" s="381" t="str">
        <f t="shared" si="166"/>
        <v>n/a</v>
      </c>
      <c r="AG86" s="413"/>
      <c r="AH86" s="412"/>
    </row>
    <row r="87" spans="1:34" s="384" customFormat="1" ht="46.5" customHeight="1" x14ac:dyDescent="0.2">
      <c r="A87" s="370">
        <f>IF(C87=0,"  ",VLOOKUP(C87,CODES!$A$1:$B$145,2,FALSE))</f>
        <v>200000100004000</v>
      </c>
      <c r="B87" s="431" t="s">
        <v>188</v>
      </c>
      <c r="C87" s="432" t="s">
        <v>55</v>
      </c>
      <c r="D87" s="373" t="s">
        <v>1017</v>
      </c>
      <c r="E87" s="432" t="s">
        <v>57</v>
      </c>
      <c r="F87" s="433" t="str">
        <f t="shared" ref="F87:I87" si="167">IF($E87="Public Bidding", "Date Required", IF($E87="Shopping", "n/a", IF($E87="Small Value Procurement", "n/a", IF($E87="Lease of Venue", "n/a", IF($E87="Agency to Agency", "n/a", IF($E87="Direct Contracting", "n/a", IF($E87="Emergency Cases", "n/a","Check Mode of Proc")))))))</f>
        <v>n/a</v>
      </c>
      <c r="G87" s="433" t="str">
        <f t="shared" si="167"/>
        <v>n/a</v>
      </c>
      <c r="H87" s="433" t="str">
        <f t="shared" si="167"/>
        <v>n/a</v>
      </c>
      <c r="I87" s="433" t="str">
        <f t="shared" si="167"/>
        <v>n/a</v>
      </c>
      <c r="J87" s="663">
        <v>45441</v>
      </c>
      <c r="K87" s="663">
        <v>45441</v>
      </c>
      <c r="L87" s="434" t="str">
        <f t="shared" si="118"/>
        <v>n/a</v>
      </c>
      <c r="M87" s="663">
        <v>45448</v>
      </c>
      <c r="N87" s="663">
        <v>45457</v>
      </c>
      <c r="O87" s="664">
        <v>45457</v>
      </c>
      <c r="P87" s="664">
        <v>45458</v>
      </c>
      <c r="Q87" s="664">
        <v>45511</v>
      </c>
      <c r="R87" s="664">
        <v>45512</v>
      </c>
      <c r="S87" s="435" t="s">
        <v>52</v>
      </c>
      <c r="T87" s="436">
        <f t="shared" si="165"/>
        <v>30000</v>
      </c>
      <c r="U87" s="437">
        <v>30000</v>
      </c>
      <c r="V87" s="438"/>
      <c r="W87" s="436">
        <f t="shared" si="121"/>
        <v>29700</v>
      </c>
      <c r="X87" s="437">
        <v>29700</v>
      </c>
      <c r="Y87" s="439"/>
      <c r="Z87" s="440" t="str">
        <f t="shared" ref="Z87:AF87" si="168">IF($E87="Public Bidding", "Date Required", IF($E87="Shopping", "n/a", IF($E87="Small Value Procurement", "n/a", IF($E87="Lease of Venue", "n/a", IF($E87="Agency to Agency", "n/a", IF($E87="Direct Contracting", "n/a", IF($E87="Emergency Cases", "n/a","Check Mode of Proc")))))))</f>
        <v>n/a</v>
      </c>
      <c r="AA87" s="440" t="str">
        <f t="shared" si="168"/>
        <v>n/a</v>
      </c>
      <c r="AB87" s="440" t="str">
        <f t="shared" si="168"/>
        <v>n/a</v>
      </c>
      <c r="AC87" s="440" t="str">
        <f t="shared" si="168"/>
        <v>n/a</v>
      </c>
      <c r="AD87" s="440" t="str">
        <f t="shared" si="168"/>
        <v>n/a</v>
      </c>
      <c r="AE87" s="440" t="str">
        <f t="shared" si="168"/>
        <v>n/a</v>
      </c>
      <c r="AF87" s="440" t="str">
        <f t="shared" si="168"/>
        <v>n/a</v>
      </c>
      <c r="AG87" s="441"/>
      <c r="AH87" s="442"/>
    </row>
    <row r="88" spans="1:34" s="384" customFormat="1" ht="46.5" customHeight="1" x14ac:dyDescent="0.2">
      <c r="A88" s="443">
        <f>IF(C88=0,"  ",VLOOKUP(C88,CODES!$A$1:$B$145,2,FALSE))</f>
        <v>310100100002000</v>
      </c>
      <c r="B88" s="444" t="s">
        <v>189</v>
      </c>
      <c r="C88" s="417" t="s">
        <v>67</v>
      </c>
      <c r="D88" s="373" t="s">
        <v>1017</v>
      </c>
      <c r="E88" s="417" t="s">
        <v>57</v>
      </c>
      <c r="F88" s="418" t="str">
        <f t="shared" ref="F88:I88" si="169">IF($E88="Public Bidding", "Date Required", IF($E88="Shopping", "n/a", IF($E88="Small Value Procurement", "n/a", IF($E88="Lease of Venue", "n/a", IF($E88="Agency to Agency", "n/a", IF($E88="Direct Contracting", "n/a", IF($E88="Emergency Cases", "n/a","Check Mode of Proc")))))))</f>
        <v>n/a</v>
      </c>
      <c r="G88" s="418" t="str">
        <f t="shared" si="169"/>
        <v>n/a</v>
      </c>
      <c r="H88" s="418" t="str">
        <f t="shared" si="169"/>
        <v>n/a</v>
      </c>
      <c r="I88" s="418" t="str">
        <f t="shared" si="169"/>
        <v>n/a</v>
      </c>
      <c r="J88" s="660">
        <v>45441</v>
      </c>
      <c r="K88" s="660">
        <v>45441</v>
      </c>
      <c r="L88" s="419" t="str">
        <f t="shared" si="118"/>
        <v>n/a</v>
      </c>
      <c r="M88" s="660">
        <v>45448</v>
      </c>
      <c r="N88" s="660">
        <v>45456</v>
      </c>
      <c r="O88" s="662">
        <v>45457</v>
      </c>
      <c r="P88" s="662">
        <v>45458</v>
      </c>
      <c r="Q88" s="662">
        <v>45492</v>
      </c>
      <c r="R88" s="662">
        <v>45493</v>
      </c>
      <c r="S88" s="420" t="s">
        <v>52</v>
      </c>
      <c r="T88" s="424">
        <f t="shared" si="165"/>
        <v>68400</v>
      </c>
      <c r="U88" s="445">
        <v>68400</v>
      </c>
      <c r="V88" s="446"/>
      <c r="W88" s="424">
        <f t="shared" si="121"/>
        <v>68280</v>
      </c>
      <c r="X88" s="425">
        <v>68280</v>
      </c>
      <c r="Y88" s="426"/>
      <c r="Z88" s="427" t="str">
        <f t="shared" ref="Z88:AF88" si="170">IF($E88="Public Bidding", "Date Required", IF($E88="Shopping", "n/a", IF($E88="Small Value Procurement", "n/a", IF($E88="Lease of Venue", "n/a", IF($E88="Agency to Agency", "n/a", IF($E88="Direct Contracting", "n/a", IF($E88="Emergency Cases", "n/a","Check Mode of Proc")))))))</f>
        <v>n/a</v>
      </c>
      <c r="AA88" s="427" t="str">
        <f t="shared" si="170"/>
        <v>n/a</v>
      </c>
      <c r="AB88" s="427" t="str">
        <f t="shared" si="170"/>
        <v>n/a</v>
      </c>
      <c r="AC88" s="427" t="str">
        <f t="shared" si="170"/>
        <v>n/a</v>
      </c>
      <c r="AD88" s="427" t="str">
        <f t="shared" si="170"/>
        <v>n/a</v>
      </c>
      <c r="AE88" s="427" t="str">
        <f t="shared" si="170"/>
        <v>n/a</v>
      </c>
      <c r="AF88" s="427" t="str">
        <f t="shared" si="170"/>
        <v>n/a</v>
      </c>
      <c r="AG88" s="428"/>
      <c r="AH88" s="447"/>
    </row>
    <row r="89" spans="1:34" s="384" customFormat="1" ht="46.5" customHeight="1" x14ac:dyDescent="0.2">
      <c r="A89" s="443">
        <f>IF(C89=0,"  ",VLOOKUP(C89,CODES!$A$1:$B$145,2,FALSE))</f>
        <v>320104100001000</v>
      </c>
      <c r="B89" s="444" t="s">
        <v>191</v>
      </c>
      <c r="C89" s="417" t="s">
        <v>66</v>
      </c>
      <c r="D89" s="373" t="s">
        <v>1017</v>
      </c>
      <c r="E89" s="417" t="s">
        <v>57</v>
      </c>
      <c r="F89" s="418" t="str">
        <f t="shared" ref="F89:I89" si="171">IF($E89="Public Bidding", "Date Required", IF($E89="Shopping", "n/a", IF($E89="Small Value Procurement", "n/a", IF($E89="Lease of Venue", "n/a", IF($E89="Agency to Agency", "n/a", IF($E89="Direct Contracting", "n/a", IF($E89="Emergency Cases", "n/a","Check Mode of Proc")))))))</f>
        <v>n/a</v>
      </c>
      <c r="G89" s="418" t="str">
        <f t="shared" si="171"/>
        <v>n/a</v>
      </c>
      <c r="H89" s="418" t="str">
        <f t="shared" si="171"/>
        <v>n/a</v>
      </c>
      <c r="I89" s="418" t="str">
        <f t="shared" si="171"/>
        <v>n/a</v>
      </c>
      <c r="J89" s="660">
        <v>45450</v>
      </c>
      <c r="K89" s="660">
        <v>45450</v>
      </c>
      <c r="L89" s="419" t="str">
        <f t="shared" si="118"/>
        <v>n/a</v>
      </c>
      <c r="M89" s="660">
        <v>45450</v>
      </c>
      <c r="N89" s="660">
        <v>45457</v>
      </c>
      <c r="O89" s="661">
        <v>45451</v>
      </c>
      <c r="P89" s="661">
        <v>45452</v>
      </c>
      <c r="Q89" s="661">
        <v>45454</v>
      </c>
      <c r="R89" s="662">
        <v>45485</v>
      </c>
      <c r="S89" s="420" t="s">
        <v>52</v>
      </c>
      <c r="T89" s="424">
        <f t="shared" si="165"/>
        <v>47000</v>
      </c>
      <c r="U89" s="425">
        <v>47000</v>
      </c>
      <c r="V89" s="446"/>
      <c r="W89" s="424">
        <f t="shared" si="121"/>
        <v>27690</v>
      </c>
      <c r="X89" s="425">
        <v>27690</v>
      </c>
      <c r="Y89" s="426"/>
      <c r="Z89" s="427" t="str">
        <f t="shared" ref="Z89:AF89" si="172">IF($E89="Public Bidding", "Date Required", IF($E89="Shopping", "n/a", IF($E89="Small Value Procurement", "n/a", IF($E89="Lease of Venue", "n/a", IF($E89="Agency to Agency", "n/a", IF($E89="Direct Contracting", "n/a", IF($E89="Emergency Cases", "n/a","Check Mode of Proc")))))))</f>
        <v>n/a</v>
      </c>
      <c r="AA89" s="427" t="str">
        <f t="shared" si="172"/>
        <v>n/a</v>
      </c>
      <c r="AB89" s="427" t="str">
        <f t="shared" si="172"/>
        <v>n/a</v>
      </c>
      <c r="AC89" s="427" t="str">
        <f t="shared" si="172"/>
        <v>n/a</v>
      </c>
      <c r="AD89" s="427" t="str">
        <f t="shared" si="172"/>
        <v>n/a</v>
      </c>
      <c r="AE89" s="427" t="str">
        <f t="shared" si="172"/>
        <v>n/a</v>
      </c>
      <c r="AF89" s="427" t="str">
        <f t="shared" si="172"/>
        <v>n/a</v>
      </c>
      <c r="AG89" s="428"/>
      <c r="AH89" s="447"/>
    </row>
    <row r="90" spans="1:34" s="384" customFormat="1" ht="46.5" customHeight="1" x14ac:dyDescent="0.2">
      <c r="A90" s="370">
        <f>IF(C90=0,"  ",VLOOKUP(C90,CODES!$A$1:$B$145,2,FALSE))</f>
        <v>320101100001000</v>
      </c>
      <c r="B90" s="386" t="s">
        <v>192</v>
      </c>
      <c r="C90" s="398" t="s">
        <v>60</v>
      </c>
      <c r="D90" s="373" t="s">
        <v>1017</v>
      </c>
      <c r="E90" s="373" t="s">
        <v>51</v>
      </c>
      <c r="F90" s="374" t="str">
        <f t="shared" ref="F90:I90" si="173">IF($E90="Public Bidding", "Date Required", IF($E90="Shopping", "n/a", IF($E90="Small Value Procurement", "n/a", IF($E90="Lease of Venue", "n/a", IF($E90="Agency to Agency", "n/a", IF($E90="Direct Contracting", "n/a", IF($E90="Emergency Cases", "n/a","Check Mode of Proc")))))))</f>
        <v>n/a</v>
      </c>
      <c r="G90" s="374" t="str">
        <f t="shared" si="173"/>
        <v>n/a</v>
      </c>
      <c r="H90" s="374" t="str">
        <f t="shared" si="173"/>
        <v>n/a</v>
      </c>
      <c r="I90" s="374" t="str">
        <f t="shared" si="173"/>
        <v>n/a</v>
      </c>
      <c r="J90" s="656">
        <f t="shared" ref="J90:J91" si="174">K90</f>
        <v>45442</v>
      </c>
      <c r="K90" s="656">
        <v>45442</v>
      </c>
      <c r="L90" s="375" t="str">
        <f t="shared" si="118"/>
        <v>n/a</v>
      </c>
      <c r="M90" s="656">
        <v>45453</v>
      </c>
      <c r="N90" s="656">
        <v>45463</v>
      </c>
      <c r="O90" s="657">
        <v>45832</v>
      </c>
      <c r="P90" s="657">
        <v>45468</v>
      </c>
      <c r="Q90" s="657">
        <v>45512</v>
      </c>
      <c r="R90" s="657" t="e">
        <f>#REF!</f>
        <v>#REF!</v>
      </c>
      <c r="S90" s="376" t="s">
        <v>52</v>
      </c>
      <c r="T90" s="377">
        <f t="shared" si="165"/>
        <v>19250</v>
      </c>
      <c r="U90" s="378">
        <v>19250</v>
      </c>
      <c r="V90" s="379"/>
      <c r="W90" s="377">
        <f t="shared" si="121"/>
        <v>8225</v>
      </c>
      <c r="X90" s="378">
        <v>8225</v>
      </c>
      <c r="Y90" s="380"/>
      <c r="Z90" s="381" t="str">
        <f t="shared" ref="Z90:AF90" si="175">IF($E90="Public Bidding", "Date Required", IF($E90="Shopping", "n/a", IF($E90="Small Value Procurement", "n/a", IF($E90="Lease of Venue", "n/a", IF($E90="Agency to Agency", "n/a", IF($E90="Direct Contracting", "n/a", IF($E90="Emergency Cases", "n/a","Check Mode of Proc")))))))</f>
        <v>n/a</v>
      </c>
      <c r="AA90" s="381" t="str">
        <f t="shared" si="175"/>
        <v>n/a</v>
      </c>
      <c r="AB90" s="381" t="str">
        <f t="shared" si="175"/>
        <v>n/a</v>
      </c>
      <c r="AC90" s="381" t="str">
        <f t="shared" si="175"/>
        <v>n/a</v>
      </c>
      <c r="AD90" s="381" t="str">
        <f t="shared" si="175"/>
        <v>n/a</v>
      </c>
      <c r="AE90" s="381" t="str">
        <f t="shared" si="175"/>
        <v>n/a</v>
      </c>
      <c r="AF90" s="381" t="str">
        <f t="shared" si="175"/>
        <v>n/a</v>
      </c>
      <c r="AG90" s="413"/>
      <c r="AH90" s="448"/>
    </row>
    <row r="91" spans="1:34" s="384" customFormat="1" ht="46.5" customHeight="1" x14ac:dyDescent="0.2">
      <c r="A91" s="370">
        <f>IF(C91=0,"  ",VLOOKUP(C91,CODES!$A$1:$B$145,2,FALSE))</f>
        <v>320101100001000</v>
      </c>
      <c r="B91" s="386" t="s">
        <v>193</v>
      </c>
      <c r="C91" s="398" t="s">
        <v>60</v>
      </c>
      <c r="D91" s="373" t="s">
        <v>1017</v>
      </c>
      <c r="E91" s="373" t="s">
        <v>51</v>
      </c>
      <c r="F91" s="374" t="str">
        <f t="shared" ref="F91:I91" si="176">IF($E91="Public Bidding", "Date Required", IF($E91="Shopping", "n/a", IF($E91="Small Value Procurement", "n/a", IF($E91="Lease of Venue", "n/a", IF($E91="Agency to Agency", "n/a", IF($E91="Direct Contracting", "n/a", IF($E91="Emergency Cases", "n/a","Check Mode of Proc")))))))</f>
        <v>n/a</v>
      </c>
      <c r="G91" s="374" t="str">
        <f t="shared" si="176"/>
        <v>n/a</v>
      </c>
      <c r="H91" s="374" t="str">
        <f t="shared" si="176"/>
        <v>n/a</v>
      </c>
      <c r="I91" s="374" t="str">
        <f t="shared" si="176"/>
        <v>n/a</v>
      </c>
      <c r="J91" s="656">
        <f t="shared" si="174"/>
        <v>45442</v>
      </c>
      <c r="K91" s="656">
        <v>45442</v>
      </c>
      <c r="L91" s="375" t="str">
        <f t="shared" si="118"/>
        <v>n/a</v>
      </c>
      <c r="M91" s="656">
        <v>45453</v>
      </c>
      <c r="N91" s="656">
        <v>45463</v>
      </c>
      <c r="O91" s="657">
        <v>45832</v>
      </c>
      <c r="P91" s="657">
        <v>45468</v>
      </c>
      <c r="Q91" s="657">
        <v>45513</v>
      </c>
      <c r="R91" s="657">
        <v>45513</v>
      </c>
      <c r="S91" s="376" t="s">
        <v>52</v>
      </c>
      <c r="T91" s="377">
        <f t="shared" si="165"/>
        <v>30000</v>
      </c>
      <c r="U91" s="378">
        <v>30000</v>
      </c>
      <c r="V91" s="379"/>
      <c r="W91" s="377">
        <f t="shared" si="121"/>
        <v>25200</v>
      </c>
      <c r="X91" s="378">
        <v>25200</v>
      </c>
      <c r="Y91" s="380"/>
      <c r="Z91" s="381" t="str">
        <f t="shared" ref="Z91:AF91" si="177">IF($E91="Public Bidding", "Date Required", IF($E91="Shopping", "n/a", IF($E91="Small Value Procurement", "n/a", IF($E91="Lease of Venue", "n/a", IF($E91="Agency to Agency", "n/a", IF($E91="Direct Contracting", "n/a", IF($E91="Emergency Cases", "n/a","Check Mode of Proc")))))))</f>
        <v>n/a</v>
      </c>
      <c r="AA91" s="381" t="str">
        <f t="shared" si="177"/>
        <v>n/a</v>
      </c>
      <c r="AB91" s="381" t="str">
        <f t="shared" si="177"/>
        <v>n/a</v>
      </c>
      <c r="AC91" s="381" t="str">
        <f t="shared" si="177"/>
        <v>n/a</v>
      </c>
      <c r="AD91" s="381" t="str">
        <f t="shared" si="177"/>
        <v>n/a</v>
      </c>
      <c r="AE91" s="381" t="str">
        <f t="shared" si="177"/>
        <v>n/a</v>
      </c>
      <c r="AF91" s="381" t="str">
        <f t="shared" si="177"/>
        <v>n/a</v>
      </c>
      <c r="AG91" s="413"/>
      <c r="AH91" s="448"/>
    </row>
    <row r="92" spans="1:34" s="384" customFormat="1" ht="46.5" customHeight="1" x14ac:dyDescent="0.2">
      <c r="A92" s="370">
        <f>IF(C92=0,"  ",VLOOKUP(C92,CODES!$A$1:$B$145,2,FALSE))</f>
        <v>200000100001000</v>
      </c>
      <c r="B92" s="449" t="s">
        <v>194</v>
      </c>
      <c r="C92" s="372" t="s">
        <v>71</v>
      </c>
      <c r="D92" s="373" t="s">
        <v>1017</v>
      </c>
      <c r="E92" s="373" t="s">
        <v>51</v>
      </c>
      <c r="F92" s="374" t="str">
        <f t="shared" ref="F92:I92" si="178">IF($E92="Public Bidding", "Date Required", IF($E92="Shopping", "n/a", IF($E92="Small Value Procurement", "n/a", IF($E92="Lease of Venue", "n/a", IF($E92="Agency to Agency", "n/a", IF($E92="Direct Contracting", "n/a", IF($E92="Emergency Cases", "n/a",IF($E92=""," ","Check Mode of Proc"))))))))</f>
        <v>n/a</v>
      </c>
      <c r="G92" s="374" t="str">
        <f t="shared" si="178"/>
        <v>n/a</v>
      </c>
      <c r="H92" s="374" t="str">
        <f t="shared" si="178"/>
        <v>n/a</v>
      </c>
      <c r="I92" s="374" t="str">
        <f t="shared" si="178"/>
        <v>n/a</v>
      </c>
      <c r="J92" s="656">
        <v>45447</v>
      </c>
      <c r="K92" s="656">
        <v>45447</v>
      </c>
      <c r="L92" s="375" t="str">
        <f t="shared" ref="L92:L114" si="179">IF($E92="Public Bidding", "Date Required", IF($E92="Shopping", "n/a", IF($E92="Small Value Procurement", "n/a", IF($E92="Lease of Venue", "n/a", IF($E92="Agency to Agency", "n/a", IF($E92="Direct Contracting", "n/a", IF($E92="Emergency Cases", "n/a",IF($E92=""," ","Check Mode of Proc"))))))))</f>
        <v>n/a</v>
      </c>
      <c r="M92" s="656">
        <v>45453</v>
      </c>
      <c r="N92" s="656">
        <v>45457</v>
      </c>
      <c r="O92" s="657">
        <v>45463</v>
      </c>
      <c r="P92" s="657">
        <v>45464</v>
      </c>
      <c r="Q92" s="657">
        <v>45463</v>
      </c>
      <c r="R92" s="657">
        <v>45463</v>
      </c>
      <c r="S92" s="376" t="s">
        <v>52</v>
      </c>
      <c r="T92" s="377">
        <f t="shared" si="165"/>
        <v>25000</v>
      </c>
      <c r="U92" s="450">
        <v>25000</v>
      </c>
      <c r="V92" s="451"/>
      <c r="W92" s="377">
        <f t="shared" si="121"/>
        <v>25000</v>
      </c>
      <c r="X92" s="450">
        <v>25000</v>
      </c>
      <c r="Y92" s="452"/>
      <c r="Z92" s="381" t="str">
        <f t="shared" ref="Z92:AF92" si="180">IF($E92="Public Bidding", "Date Required", IF($E92="Shopping", "n/a", IF($E92="Small Value Procurement", "n/a", IF($E92="Lease of Venue", "n/a", IF($E92="Agency to Agency", "n/a", IF($E92="Direct Contracting", "n/a", IF($E92="Emergency Cases", "n/a","Check Mode of Proc")))))))</f>
        <v>n/a</v>
      </c>
      <c r="AA92" s="381" t="str">
        <f t="shared" si="180"/>
        <v>n/a</v>
      </c>
      <c r="AB92" s="381" t="str">
        <f t="shared" si="180"/>
        <v>n/a</v>
      </c>
      <c r="AC92" s="381" t="str">
        <f t="shared" si="180"/>
        <v>n/a</v>
      </c>
      <c r="AD92" s="381" t="str">
        <f t="shared" si="180"/>
        <v>n/a</v>
      </c>
      <c r="AE92" s="381" t="str">
        <f t="shared" si="180"/>
        <v>n/a</v>
      </c>
      <c r="AF92" s="381" t="str">
        <f t="shared" si="180"/>
        <v>n/a</v>
      </c>
      <c r="AG92" s="413"/>
      <c r="AH92" s="448"/>
    </row>
    <row r="93" spans="1:34" s="384" customFormat="1" ht="46.5" customHeight="1" x14ac:dyDescent="0.2">
      <c r="A93" s="370">
        <f>IF(C93=0,"  ",VLOOKUP(C93,CODES!$A$1:$B$145,2,FALSE))</f>
        <v>320101100001000</v>
      </c>
      <c r="B93" s="386" t="s">
        <v>195</v>
      </c>
      <c r="C93" s="398" t="s">
        <v>70</v>
      </c>
      <c r="D93" s="373" t="s">
        <v>1017</v>
      </c>
      <c r="E93" s="373" t="s">
        <v>51</v>
      </c>
      <c r="F93" s="374" t="str">
        <f t="shared" ref="F93:I93" si="181">IF($E93="Public Bidding", "Date Required", IF($E93="Shopping", "n/a", IF($E93="Small Value Procurement", "n/a", IF($E93="Lease of Venue", "n/a", IF($E93="Agency to Agency", "n/a", IF($E93="Direct Contracting", "n/a", IF($E93="Emergency Cases", "n/a",IF($E93=""," ","Check Mode of Proc"))))))))</f>
        <v>n/a</v>
      </c>
      <c r="G93" s="374" t="str">
        <f t="shared" si="181"/>
        <v>n/a</v>
      </c>
      <c r="H93" s="374" t="str">
        <f t="shared" si="181"/>
        <v>n/a</v>
      </c>
      <c r="I93" s="374" t="str">
        <f t="shared" si="181"/>
        <v>n/a</v>
      </c>
      <c r="J93" s="656">
        <f t="shared" ref="J93:J94" si="182">K93</f>
        <v>45447</v>
      </c>
      <c r="K93" s="656">
        <v>45447</v>
      </c>
      <c r="L93" s="375" t="str">
        <f t="shared" si="179"/>
        <v>n/a</v>
      </c>
      <c r="M93" s="656">
        <v>45453</v>
      </c>
      <c r="N93" s="656">
        <v>45463</v>
      </c>
      <c r="O93" s="657">
        <v>45467</v>
      </c>
      <c r="P93" s="657">
        <v>45468</v>
      </c>
      <c r="Q93" s="657">
        <v>45488</v>
      </c>
      <c r="R93" s="657">
        <v>45567</v>
      </c>
      <c r="S93" s="376" t="s">
        <v>52</v>
      </c>
      <c r="T93" s="453">
        <v>23100</v>
      </c>
      <c r="U93" s="454">
        <v>23100</v>
      </c>
      <c r="V93" s="451"/>
      <c r="W93" s="377">
        <f t="shared" si="121"/>
        <v>23100</v>
      </c>
      <c r="X93" s="450">
        <v>23100</v>
      </c>
      <c r="Y93" s="452"/>
      <c r="Z93" s="381" t="str">
        <f t="shared" ref="Z93:AF93" si="183">IF($E93="Public Bidding", "Date Required", IF($E93="Shopping", "n/a", IF($E93="Small Value Procurement", "n/a", IF($E93="Lease of Venue", "n/a", IF($E93="Agency to Agency", "n/a", IF($E93="Direct Contracting", "n/a", IF($E93="Emergency Cases", "n/a","Check Mode of Proc")))))))</f>
        <v>n/a</v>
      </c>
      <c r="AA93" s="381" t="str">
        <f t="shared" si="183"/>
        <v>n/a</v>
      </c>
      <c r="AB93" s="381" t="str">
        <f t="shared" si="183"/>
        <v>n/a</v>
      </c>
      <c r="AC93" s="381" t="str">
        <f t="shared" si="183"/>
        <v>n/a</v>
      </c>
      <c r="AD93" s="381" t="str">
        <f t="shared" si="183"/>
        <v>n/a</v>
      </c>
      <c r="AE93" s="381" t="str">
        <f t="shared" si="183"/>
        <v>n/a</v>
      </c>
      <c r="AF93" s="381" t="str">
        <f t="shared" si="183"/>
        <v>n/a</v>
      </c>
      <c r="AG93" s="413"/>
      <c r="AH93" s="448"/>
    </row>
    <row r="94" spans="1:34" s="384" customFormat="1" ht="46.5" customHeight="1" x14ac:dyDescent="0.2">
      <c r="A94" s="370">
        <f>IF(C94=0,"  ",VLOOKUP(C94,CODES!$A$1:$B$145,2,FALSE))</f>
        <v>320103100001000</v>
      </c>
      <c r="B94" s="386" t="s">
        <v>196</v>
      </c>
      <c r="C94" s="398" t="s">
        <v>72</v>
      </c>
      <c r="D94" s="373" t="s">
        <v>1017</v>
      </c>
      <c r="E94" s="373" t="s">
        <v>57</v>
      </c>
      <c r="F94" s="374" t="str">
        <f t="shared" ref="F94:I94" si="184">IF($E94="Public Bidding", "Date Required", IF($E94="Shopping", "n/a", IF($E94="Small Value Procurement", "n/a", IF($E94="Lease of Venue", "n/a", IF($E94="Agency to Agency", "n/a", IF($E94="Direct Contracting", "n/a", IF($E94="Emergency Cases", "n/a",IF($E94=""," ","Check Mode of Proc"))))))))</f>
        <v>n/a</v>
      </c>
      <c r="G94" s="374" t="str">
        <f t="shared" si="184"/>
        <v>n/a</v>
      </c>
      <c r="H94" s="374" t="str">
        <f t="shared" si="184"/>
        <v>n/a</v>
      </c>
      <c r="I94" s="374" t="str">
        <f t="shared" si="184"/>
        <v>n/a</v>
      </c>
      <c r="J94" s="656">
        <f t="shared" si="182"/>
        <v>45441</v>
      </c>
      <c r="K94" s="656">
        <v>45441</v>
      </c>
      <c r="L94" s="375" t="str">
        <f t="shared" si="179"/>
        <v>n/a</v>
      </c>
      <c r="M94" s="656">
        <v>45453</v>
      </c>
      <c r="N94" s="656">
        <v>45463</v>
      </c>
      <c r="O94" s="657">
        <v>45464</v>
      </c>
      <c r="P94" s="657">
        <v>45465</v>
      </c>
      <c r="Q94" s="657">
        <v>45604</v>
      </c>
      <c r="R94" s="657">
        <v>45607</v>
      </c>
      <c r="S94" s="376" t="s">
        <v>52</v>
      </c>
      <c r="T94" s="377">
        <f t="shared" ref="T94:T100" si="185">U94</f>
        <v>68700</v>
      </c>
      <c r="U94" s="455">
        <v>68700</v>
      </c>
      <c r="V94" s="451"/>
      <c r="W94" s="377">
        <f t="shared" si="121"/>
        <v>65000</v>
      </c>
      <c r="X94" s="450">
        <v>65000</v>
      </c>
      <c r="Y94" s="452"/>
      <c r="Z94" s="381" t="str">
        <f t="shared" ref="Z94:AF94" si="186">IF($E94="Public Bidding", "Date Required", IF($E94="Shopping", "n/a", IF($E94="Small Value Procurement", "n/a", IF($E94="Lease of Venue", "n/a", IF($E94="Agency to Agency", "n/a", IF($E94="Direct Contracting", "n/a", IF($E94="Emergency Cases", "n/a","Check Mode of Proc")))))))</f>
        <v>n/a</v>
      </c>
      <c r="AA94" s="381" t="str">
        <f t="shared" si="186"/>
        <v>n/a</v>
      </c>
      <c r="AB94" s="381" t="str">
        <f t="shared" si="186"/>
        <v>n/a</v>
      </c>
      <c r="AC94" s="381" t="str">
        <f t="shared" si="186"/>
        <v>n/a</v>
      </c>
      <c r="AD94" s="381" t="str">
        <f t="shared" si="186"/>
        <v>n/a</v>
      </c>
      <c r="AE94" s="381" t="str">
        <f t="shared" si="186"/>
        <v>n/a</v>
      </c>
      <c r="AF94" s="381" t="str">
        <f t="shared" si="186"/>
        <v>n/a</v>
      </c>
      <c r="AG94" s="413"/>
      <c r="AH94" s="448"/>
    </row>
    <row r="95" spans="1:34" s="384" customFormat="1" ht="46.5" customHeight="1" x14ac:dyDescent="0.2">
      <c r="A95" s="456">
        <f>IF(C95=0,"  ",VLOOKUP(C95,CODES!$A$1:$B$145,2,FALSE))</f>
        <v>320104100001000</v>
      </c>
      <c r="B95" s="457" t="s">
        <v>197</v>
      </c>
      <c r="C95" s="458" t="s">
        <v>66</v>
      </c>
      <c r="D95" s="373" t="s">
        <v>1017</v>
      </c>
      <c r="E95" s="432" t="s">
        <v>57</v>
      </c>
      <c r="F95" s="433" t="str">
        <f t="shared" ref="F95:I95" si="187">IF($E95="Public Bidding", "Date Required", IF($E95="Shopping", "n/a", IF($E95="Small Value Procurement", "n/a", IF($E95="Lease of Venue", "n/a", IF($E95="Agency to Agency", "n/a", IF($E95="Direct Contracting", "n/a", IF($E95="Emergency Cases", "n/a",IF($E95=""," ","Check Mode of Proc"))))))))</f>
        <v>n/a</v>
      </c>
      <c r="G95" s="433" t="str">
        <f t="shared" si="187"/>
        <v>n/a</v>
      </c>
      <c r="H95" s="433" t="str">
        <f t="shared" si="187"/>
        <v>n/a</v>
      </c>
      <c r="I95" s="433" t="str">
        <f t="shared" si="187"/>
        <v>n/a</v>
      </c>
      <c r="J95" s="681">
        <v>45453</v>
      </c>
      <c r="K95" s="681">
        <v>45453</v>
      </c>
      <c r="L95" s="434" t="str">
        <f t="shared" si="179"/>
        <v>n/a</v>
      </c>
      <c r="M95" s="663">
        <v>45453</v>
      </c>
      <c r="N95" s="663">
        <v>45463</v>
      </c>
      <c r="O95" s="664">
        <v>45345</v>
      </c>
      <c r="P95" s="664">
        <v>45346</v>
      </c>
      <c r="Q95" s="664">
        <v>45350</v>
      </c>
      <c r="R95" s="665">
        <v>45447</v>
      </c>
      <c r="S95" s="435" t="s">
        <v>52</v>
      </c>
      <c r="T95" s="436">
        <f t="shared" si="185"/>
        <v>55700</v>
      </c>
      <c r="U95" s="459">
        <v>55700</v>
      </c>
      <c r="V95" s="460"/>
      <c r="W95" s="436">
        <f t="shared" si="121"/>
        <v>17700</v>
      </c>
      <c r="X95" s="459">
        <v>17700</v>
      </c>
      <c r="Y95" s="461"/>
      <c r="Z95" s="440" t="str">
        <f t="shared" ref="Z95:AF95" si="188">IF($E95="Public Bidding", "Date Required", IF($E95="Shopping", "n/a", IF($E95="Small Value Procurement", "n/a", IF($E95="Lease of Venue", "n/a", IF($E95="Agency to Agency", "n/a", IF($E95="Direct Contracting", "n/a", IF($E95="Emergency Cases", "n/a","Check Mode of Proc")))))))</f>
        <v>n/a</v>
      </c>
      <c r="AA95" s="440" t="str">
        <f t="shared" si="188"/>
        <v>n/a</v>
      </c>
      <c r="AB95" s="440" t="str">
        <f t="shared" si="188"/>
        <v>n/a</v>
      </c>
      <c r="AC95" s="440" t="str">
        <f t="shared" si="188"/>
        <v>n/a</v>
      </c>
      <c r="AD95" s="440" t="str">
        <f t="shared" si="188"/>
        <v>n/a</v>
      </c>
      <c r="AE95" s="440" t="str">
        <f t="shared" si="188"/>
        <v>n/a</v>
      </c>
      <c r="AF95" s="440" t="str">
        <f t="shared" si="188"/>
        <v>n/a</v>
      </c>
      <c r="AG95" s="441"/>
      <c r="AH95" s="442"/>
    </row>
    <row r="96" spans="1:34" s="384" customFormat="1" ht="46.5" customHeight="1" x14ac:dyDescent="0.2">
      <c r="A96" s="370">
        <f>IF(C96=0,"  ",VLOOKUP(C96,CODES!$A$1:$B$145,2,FALSE))</f>
        <v>310100100001000</v>
      </c>
      <c r="B96" s="386" t="s">
        <v>198</v>
      </c>
      <c r="C96" s="398" t="s">
        <v>83</v>
      </c>
      <c r="D96" s="373" t="s">
        <v>1017</v>
      </c>
      <c r="E96" s="373" t="s">
        <v>57</v>
      </c>
      <c r="F96" s="374" t="str">
        <f t="shared" ref="F96:I96" si="189">IF($E96="Public Bidding", "Date Required", IF($E96="Shopping", "n/a", IF($E96="Small Value Procurement", "n/a", IF($E96="Lease of Venue", "n/a", IF($E96="Agency to Agency", "n/a", IF($E96="Direct Contracting", "n/a", IF($E96="Emergency Cases", "n/a",IF($E96=""," ","Check Mode of Proc"))))))))</f>
        <v>n/a</v>
      </c>
      <c r="G96" s="374" t="str">
        <f t="shared" si="189"/>
        <v>n/a</v>
      </c>
      <c r="H96" s="374" t="str">
        <f t="shared" si="189"/>
        <v>n/a</v>
      </c>
      <c r="I96" s="374" t="str">
        <f t="shared" si="189"/>
        <v>n/a</v>
      </c>
      <c r="J96" s="656">
        <f>K96</f>
        <v>45450</v>
      </c>
      <c r="K96" s="656">
        <v>45450</v>
      </c>
      <c r="L96" s="375" t="str">
        <f t="shared" si="179"/>
        <v>n/a</v>
      </c>
      <c r="M96" s="656">
        <v>45453</v>
      </c>
      <c r="N96" s="656">
        <v>45463</v>
      </c>
      <c r="O96" s="657">
        <v>45463</v>
      </c>
      <c r="P96" s="657">
        <v>45464</v>
      </c>
      <c r="Q96" s="657">
        <v>45496</v>
      </c>
      <c r="R96" s="657">
        <v>45510</v>
      </c>
      <c r="S96" s="376" t="s">
        <v>52</v>
      </c>
      <c r="T96" s="377">
        <f t="shared" si="185"/>
        <v>26600</v>
      </c>
      <c r="U96" s="450">
        <v>26600</v>
      </c>
      <c r="V96" s="451"/>
      <c r="W96" s="377">
        <f t="shared" si="121"/>
        <v>25100</v>
      </c>
      <c r="X96" s="450">
        <v>25100</v>
      </c>
      <c r="Y96" s="452"/>
      <c r="Z96" s="381" t="str">
        <f t="shared" ref="Z96:AF96" si="190">IF($E96="Public Bidding", "Date Required", IF($E96="Shopping", "n/a", IF($E96="Small Value Procurement", "n/a", IF($E96="Lease of Venue", "n/a", IF($E96="Agency to Agency", "n/a", IF($E96="Direct Contracting", "n/a", IF($E96="Emergency Cases", "n/a","Check Mode of Proc")))))))</f>
        <v>n/a</v>
      </c>
      <c r="AA96" s="381" t="str">
        <f t="shared" si="190"/>
        <v>n/a</v>
      </c>
      <c r="AB96" s="381" t="str">
        <f t="shared" si="190"/>
        <v>n/a</v>
      </c>
      <c r="AC96" s="381" t="str">
        <f t="shared" si="190"/>
        <v>n/a</v>
      </c>
      <c r="AD96" s="381" t="str">
        <f t="shared" si="190"/>
        <v>n/a</v>
      </c>
      <c r="AE96" s="381" t="str">
        <f t="shared" si="190"/>
        <v>n/a</v>
      </c>
      <c r="AF96" s="381" t="str">
        <f t="shared" si="190"/>
        <v>n/a</v>
      </c>
      <c r="AG96" s="413"/>
      <c r="AH96" s="448"/>
    </row>
    <row r="97" spans="1:34" s="384" customFormat="1" ht="46.5" customHeight="1" x14ac:dyDescent="0.2">
      <c r="A97" s="414">
        <f>IF(C97=0,"  ",VLOOKUP(C97,CODES!$A$1:$B$145,2,FALSE))</f>
        <v>100000100001000</v>
      </c>
      <c r="B97" s="415" t="s">
        <v>199</v>
      </c>
      <c r="C97" s="416" t="s">
        <v>53</v>
      </c>
      <c r="D97" s="373" t="s">
        <v>1017</v>
      </c>
      <c r="E97" s="417" t="s">
        <v>54</v>
      </c>
      <c r="F97" s="418" t="str">
        <f t="shared" ref="F97:I97" si="191">IF($E97="Public Bidding", "Date Required", IF($E97="Shopping", "n/a", IF($E97="Small Value Procurement", "n/a", IF($E97="Lease of Venue", "n/a", IF($E97="Agency to Agency", "n/a", IF($E97="Direct Contracting", "n/a", IF($E97="Emergency Cases", "n/a",IF($E97=""," ","Check Mode of Proc"))))))))</f>
        <v>n/a</v>
      </c>
      <c r="G97" s="418" t="str">
        <f t="shared" si="191"/>
        <v>n/a</v>
      </c>
      <c r="H97" s="418" t="str">
        <f t="shared" si="191"/>
        <v>n/a</v>
      </c>
      <c r="I97" s="418" t="str">
        <f t="shared" si="191"/>
        <v>n/a</v>
      </c>
      <c r="J97" s="660">
        <v>45461</v>
      </c>
      <c r="K97" s="660">
        <v>45461</v>
      </c>
      <c r="L97" s="419" t="str">
        <f t="shared" si="179"/>
        <v>n/a</v>
      </c>
      <c r="M97" s="660">
        <v>45457</v>
      </c>
      <c r="N97" s="660">
        <v>45477</v>
      </c>
      <c r="O97" s="661">
        <v>45484</v>
      </c>
      <c r="P97" s="661">
        <v>45484</v>
      </c>
      <c r="Q97" s="662">
        <v>45502</v>
      </c>
      <c r="R97" s="662">
        <v>45502</v>
      </c>
      <c r="S97" s="420" t="s">
        <v>52</v>
      </c>
      <c r="T97" s="424">
        <f t="shared" si="185"/>
        <v>24640.79</v>
      </c>
      <c r="U97" s="462">
        <v>24640.79</v>
      </c>
      <c r="V97" s="463"/>
      <c r="W97" s="424">
        <f t="shared" si="121"/>
        <v>24640.79</v>
      </c>
      <c r="X97" s="462">
        <v>24640.79</v>
      </c>
      <c r="Y97" s="464"/>
      <c r="Z97" s="427" t="str">
        <f t="shared" ref="Z97:AF97" si="192">IF($E97="Public Bidding", "Date Required", IF($E97="Shopping", "n/a", IF($E97="Small Value Procurement", "n/a", IF($E97="Lease of Venue", "n/a", IF($E97="Agency to Agency", "n/a", IF($E97="Direct Contracting", "n/a", IF($E97="Emergency Cases", "n/a","Check Mode of Proc")))))))</f>
        <v>n/a</v>
      </c>
      <c r="AA97" s="427" t="str">
        <f t="shared" si="192"/>
        <v>n/a</v>
      </c>
      <c r="AB97" s="427" t="str">
        <f t="shared" si="192"/>
        <v>n/a</v>
      </c>
      <c r="AC97" s="427" t="str">
        <f t="shared" si="192"/>
        <v>n/a</v>
      </c>
      <c r="AD97" s="427" t="str">
        <f t="shared" si="192"/>
        <v>n/a</v>
      </c>
      <c r="AE97" s="427" t="str">
        <f t="shared" si="192"/>
        <v>n/a</v>
      </c>
      <c r="AF97" s="427" t="str">
        <f t="shared" si="192"/>
        <v>n/a</v>
      </c>
      <c r="AG97" s="428"/>
      <c r="AH97" s="447"/>
    </row>
    <row r="98" spans="1:34" s="384" customFormat="1" ht="46.5" customHeight="1" x14ac:dyDescent="0.2">
      <c r="A98" s="456">
        <f>IF(C98=0,"  ",VLOOKUP(C98,CODES!$A$1:$B$145,2,FALSE))</f>
        <v>320101100001000</v>
      </c>
      <c r="B98" s="457" t="s">
        <v>200</v>
      </c>
      <c r="C98" s="458" t="s">
        <v>70</v>
      </c>
      <c r="D98" s="373" t="s">
        <v>1017</v>
      </c>
      <c r="E98" s="432" t="s">
        <v>51</v>
      </c>
      <c r="F98" s="433" t="str">
        <f t="shared" ref="F98:I98" si="193">IF($E98="Public Bidding", "Date Required", IF($E98="Shopping", "n/a", IF($E98="Small Value Procurement", "n/a", IF($E98="Lease of Venue", "n/a", IF($E98="Agency to Agency", "n/a", IF($E98="Direct Contracting", "n/a", IF($E98="Emergency Cases", "n/a",IF($E98=""," ","Check Mode of Proc"))))))))</f>
        <v>n/a</v>
      </c>
      <c r="G98" s="433" t="str">
        <f t="shared" si="193"/>
        <v>n/a</v>
      </c>
      <c r="H98" s="433" t="str">
        <f t="shared" si="193"/>
        <v>n/a</v>
      </c>
      <c r="I98" s="433" t="str">
        <f t="shared" si="193"/>
        <v>n/a</v>
      </c>
      <c r="J98" s="663">
        <v>45449</v>
      </c>
      <c r="K98" s="663">
        <v>45449</v>
      </c>
      <c r="L98" s="434" t="str">
        <f t="shared" si="179"/>
        <v>n/a</v>
      </c>
      <c r="M98" s="663">
        <v>45457</v>
      </c>
      <c r="N98" s="663">
        <v>45467</v>
      </c>
      <c r="O98" s="666">
        <v>45467</v>
      </c>
      <c r="P98" s="666">
        <v>45467</v>
      </c>
      <c r="Q98" s="664">
        <v>45509</v>
      </c>
      <c r="R98" s="664">
        <v>45509</v>
      </c>
      <c r="S98" s="435" t="s">
        <v>52</v>
      </c>
      <c r="T98" s="465">
        <f t="shared" si="185"/>
        <v>84849.96</v>
      </c>
      <c r="U98" s="466">
        <v>84849.96</v>
      </c>
      <c r="V98" s="460"/>
      <c r="W98" s="436">
        <f t="shared" si="121"/>
        <v>84849.96</v>
      </c>
      <c r="X98" s="459">
        <v>84849.96</v>
      </c>
      <c r="Y98" s="461"/>
      <c r="Z98" s="440" t="str">
        <f t="shared" ref="Z98:AF98" si="194">IF($E98="Public Bidding", "Date Required", IF($E98="Shopping", "n/a", IF($E98="Small Value Procurement", "n/a", IF($E98="Lease of Venue", "n/a", IF($E98="Agency to Agency", "n/a", IF($E98="Direct Contracting", "n/a", IF($E98="Emergency Cases", "n/a","Check Mode of Proc")))))))</f>
        <v>n/a</v>
      </c>
      <c r="AA98" s="440" t="str">
        <f t="shared" si="194"/>
        <v>n/a</v>
      </c>
      <c r="AB98" s="440" t="str">
        <f t="shared" si="194"/>
        <v>n/a</v>
      </c>
      <c r="AC98" s="440" t="str">
        <f t="shared" si="194"/>
        <v>n/a</v>
      </c>
      <c r="AD98" s="440" t="str">
        <f t="shared" si="194"/>
        <v>n/a</v>
      </c>
      <c r="AE98" s="440" t="str">
        <f t="shared" si="194"/>
        <v>n/a</v>
      </c>
      <c r="AF98" s="440" t="str">
        <f t="shared" si="194"/>
        <v>n/a</v>
      </c>
      <c r="AG98" s="441"/>
      <c r="AH98" s="442"/>
    </row>
    <row r="99" spans="1:34" s="384" customFormat="1" ht="46.5" customHeight="1" x14ac:dyDescent="0.2">
      <c r="A99" s="414">
        <f>IF(C99=0,"  ",VLOOKUP(C99,CODES!$A$1:$B$145,2,FALSE))</f>
        <v>320103100001000</v>
      </c>
      <c r="B99" s="415" t="s">
        <v>202</v>
      </c>
      <c r="C99" s="417" t="s">
        <v>72</v>
      </c>
      <c r="D99" s="373" t="s">
        <v>1017</v>
      </c>
      <c r="E99" s="417" t="s">
        <v>57</v>
      </c>
      <c r="F99" s="418" t="str">
        <f t="shared" ref="F99:I99" si="195">IF($E99="Public Bidding", "Date Required", IF($E99="Shopping", "n/a", IF($E99="Small Value Procurement", "n/a", IF($E99="Lease of Venue", "n/a", IF($E99="Agency to Agency", "n/a", IF($E99="Direct Contracting", "n/a", IF($E99="Emergency Cases", "n/a",IF($E99=""," ","Check Mode of Proc"))))))))</f>
        <v>n/a</v>
      </c>
      <c r="G99" s="418" t="str">
        <f t="shared" si="195"/>
        <v>n/a</v>
      </c>
      <c r="H99" s="418" t="str">
        <f t="shared" si="195"/>
        <v>n/a</v>
      </c>
      <c r="I99" s="418" t="str">
        <f t="shared" si="195"/>
        <v>n/a</v>
      </c>
      <c r="J99" s="660">
        <v>45453</v>
      </c>
      <c r="K99" s="660">
        <v>45453</v>
      </c>
      <c r="L99" s="419" t="str">
        <f t="shared" si="179"/>
        <v>n/a</v>
      </c>
      <c r="M99" s="660">
        <v>45461</v>
      </c>
      <c r="N99" s="660">
        <v>45386</v>
      </c>
      <c r="O99" s="662">
        <v>45387</v>
      </c>
      <c r="P99" s="662">
        <v>45388</v>
      </c>
      <c r="Q99" s="662">
        <v>45540</v>
      </c>
      <c r="R99" s="662">
        <v>45541</v>
      </c>
      <c r="S99" s="420" t="s">
        <v>52</v>
      </c>
      <c r="T99" s="424">
        <f t="shared" si="185"/>
        <v>29400</v>
      </c>
      <c r="U99" s="462">
        <v>29400</v>
      </c>
      <c r="V99" s="463"/>
      <c r="W99" s="424">
        <f t="shared" si="121"/>
        <v>29400</v>
      </c>
      <c r="X99" s="462">
        <v>29400</v>
      </c>
      <c r="Y99" s="464"/>
      <c r="Z99" s="427" t="str">
        <f t="shared" ref="Z99:AF99" si="196">IF($E99="Public Bidding", "Date Required", IF($E99="Shopping", "n/a", IF($E99="Small Value Procurement", "n/a", IF($E99="Lease of Venue", "n/a", IF($E99="Agency to Agency", "n/a", IF($E99="Direct Contracting", "n/a", IF($E99="Emergency Cases", "n/a","Check Mode of Proc")))))))</f>
        <v>n/a</v>
      </c>
      <c r="AA99" s="427" t="str">
        <f t="shared" si="196"/>
        <v>n/a</v>
      </c>
      <c r="AB99" s="427" t="str">
        <f t="shared" si="196"/>
        <v>n/a</v>
      </c>
      <c r="AC99" s="427" t="str">
        <f t="shared" si="196"/>
        <v>n/a</v>
      </c>
      <c r="AD99" s="427" t="str">
        <f t="shared" si="196"/>
        <v>n/a</v>
      </c>
      <c r="AE99" s="427" t="str">
        <f t="shared" si="196"/>
        <v>n/a</v>
      </c>
      <c r="AF99" s="427" t="str">
        <f t="shared" si="196"/>
        <v>n/a</v>
      </c>
      <c r="AG99" s="428"/>
      <c r="AH99" s="447"/>
    </row>
    <row r="100" spans="1:34" s="384" customFormat="1" ht="46.5" customHeight="1" x14ac:dyDescent="0.2">
      <c r="A100" s="414">
        <f>IF(C100=0,"  ",VLOOKUP(C100,CODES!$A$1:$B$145,2,FALSE))</f>
        <v>330100100001000</v>
      </c>
      <c r="B100" s="415" t="s">
        <v>203</v>
      </c>
      <c r="C100" s="417" t="s">
        <v>61</v>
      </c>
      <c r="D100" s="373" t="s">
        <v>1017</v>
      </c>
      <c r="E100" s="417" t="s">
        <v>57</v>
      </c>
      <c r="F100" s="418" t="str">
        <f t="shared" ref="F100:I100" si="197">IF($E100="Public Bidding", "Date Required", IF($E100="Shopping", "n/a", IF($E100="Small Value Procurement", "n/a", IF($E100="Lease of Venue", "n/a", IF($E100="Agency to Agency", "n/a", IF($E100="Direct Contracting", "n/a", IF($E100="Emergency Cases", "n/a",IF($E100=""," ","Check Mode of Proc"))))))))</f>
        <v>n/a</v>
      </c>
      <c r="G100" s="418" t="str">
        <f t="shared" si="197"/>
        <v>n/a</v>
      </c>
      <c r="H100" s="418" t="str">
        <f t="shared" si="197"/>
        <v>n/a</v>
      </c>
      <c r="I100" s="418" t="str">
        <f t="shared" si="197"/>
        <v>n/a</v>
      </c>
      <c r="J100" s="660">
        <v>45454</v>
      </c>
      <c r="K100" s="660">
        <v>45454</v>
      </c>
      <c r="L100" s="419" t="str">
        <f t="shared" si="179"/>
        <v>n/a</v>
      </c>
      <c r="M100" s="660">
        <v>45461</v>
      </c>
      <c r="N100" s="660">
        <v>45477</v>
      </c>
      <c r="O100" s="661">
        <v>45471</v>
      </c>
      <c r="P100" s="661">
        <v>45472</v>
      </c>
      <c r="Q100" s="661">
        <v>45485</v>
      </c>
      <c r="R100" s="662">
        <v>45486</v>
      </c>
      <c r="S100" s="420" t="s">
        <v>52</v>
      </c>
      <c r="T100" s="424">
        <f t="shared" si="185"/>
        <v>64800</v>
      </c>
      <c r="U100" s="462">
        <v>64800</v>
      </c>
      <c r="V100" s="463"/>
      <c r="W100" s="424">
        <f t="shared" si="121"/>
        <v>61600</v>
      </c>
      <c r="X100" s="462">
        <v>61600</v>
      </c>
      <c r="Y100" s="464"/>
      <c r="Z100" s="427" t="str">
        <f t="shared" ref="Z100:AF100" si="198">IF($E100="Public Bidding", "Date Required", IF($E100="Shopping", "n/a", IF($E100="Small Value Procurement", "n/a", IF($E100="Lease of Venue", "n/a", IF($E100="Agency to Agency", "n/a", IF($E100="Direct Contracting", "n/a", IF($E100="Emergency Cases", "n/a","Check Mode of Proc")))))))</f>
        <v>n/a</v>
      </c>
      <c r="AA100" s="427" t="str">
        <f t="shared" si="198"/>
        <v>n/a</v>
      </c>
      <c r="AB100" s="427" t="str">
        <f t="shared" si="198"/>
        <v>n/a</v>
      </c>
      <c r="AC100" s="427" t="str">
        <f t="shared" si="198"/>
        <v>n/a</v>
      </c>
      <c r="AD100" s="427" t="str">
        <f t="shared" si="198"/>
        <v>n/a</v>
      </c>
      <c r="AE100" s="427" t="str">
        <f t="shared" si="198"/>
        <v>n/a</v>
      </c>
      <c r="AF100" s="427" t="str">
        <f t="shared" si="198"/>
        <v>n/a</v>
      </c>
      <c r="AG100" s="428"/>
      <c r="AH100" s="447"/>
    </row>
    <row r="101" spans="1:34" s="384" customFormat="1" ht="46.5" customHeight="1" x14ac:dyDescent="0.2">
      <c r="A101" s="370">
        <f>IF(C101=0,"  ",VLOOKUP(C101,CODES!$A$1:$B$145,2,FALSE))</f>
        <v>320103100001000</v>
      </c>
      <c r="B101" s="391" t="s">
        <v>204</v>
      </c>
      <c r="C101" s="372" t="s">
        <v>72</v>
      </c>
      <c r="D101" s="373" t="s">
        <v>1017</v>
      </c>
      <c r="E101" s="373" t="s">
        <v>57</v>
      </c>
      <c r="F101" s="374" t="str">
        <f t="shared" ref="F101:I101" si="199">IF($E101="Public Bidding", "Date Required", IF($E101="Shopping", "n/a", IF($E101="Small Value Procurement", "n/a", IF($E101="Lease of Venue", "n/a", IF($E101="Agency to Agency", "n/a", IF($E101="Direct Contracting", "n/a", IF($E101="Emergency Cases", "n/a",IF($E101=""," ","Check Mode of Proc"))))))))</f>
        <v>n/a</v>
      </c>
      <c r="G101" s="374" t="str">
        <f t="shared" si="199"/>
        <v>n/a</v>
      </c>
      <c r="H101" s="374" t="str">
        <f t="shared" si="199"/>
        <v>n/a</v>
      </c>
      <c r="I101" s="374" t="str">
        <f t="shared" si="199"/>
        <v>n/a</v>
      </c>
      <c r="J101" s="656">
        <v>45449</v>
      </c>
      <c r="K101" s="656">
        <v>45449</v>
      </c>
      <c r="L101" s="375" t="str">
        <f t="shared" si="179"/>
        <v>n/a</v>
      </c>
      <c r="M101" s="656">
        <v>45461</v>
      </c>
      <c r="N101" s="656">
        <v>45477</v>
      </c>
      <c r="O101" s="657">
        <v>45478</v>
      </c>
      <c r="P101" s="657">
        <v>45479</v>
      </c>
      <c r="Q101" s="657">
        <v>45603</v>
      </c>
      <c r="R101" s="657">
        <v>45604</v>
      </c>
      <c r="S101" s="376" t="s">
        <v>52</v>
      </c>
      <c r="T101" s="377">
        <f t="shared" ref="T101:T103" si="200">U101</f>
        <v>49600</v>
      </c>
      <c r="U101" s="467">
        <v>49600</v>
      </c>
      <c r="V101" s="468"/>
      <c r="W101" s="377">
        <f t="shared" si="121"/>
        <v>4280</v>
      </c>
      <c r="X101" s="469">
        <v>4280</v>
      </c>
      <c r="Y101" s="452"/>
      <c r="Z101" s="381" t="str">
        <f t="shared" ref="Z101:AF101" si="201">IF($E101="Public Bidding", "Date Required", IF($E101="Shopping", "n/a", IF($E101="Small Value Procurement", "n/a", IF($E101="Lease of Venue", "n/a", IF($E101="Agency to Agency", "n/a", IF($E101="Direct Contracting", "n/a", IF($E101="Emergency Cases", "n/a","Check Mode of Proc")))))))</f>
        <v>n/a</v>
      </c>
      <c r="AA101" s="381" t="str">
        <f t="shared" si="201"/>
        <v>n/a</v>
      </c>
      <c r="AB101" s="381" t="str">
        <f t="shared" si="201"/>
        <v>n/a</v>
      </c>
      <c r="AC101" s="381" t="str">
        <f t="shared" si="201"/>
        <v>n/a</v>
      </c>
      <c r="AD101" s="381" t="str">
        <f t="shared" si="201"/>
        <v>n/a</v>
      </c>
      <c r="AE101" s="381" t="str">
        <f t="shared" si="201"/>
        <v>n/a</v>
      </c>
      <c r="AF101" s="381" t="str">
        <f t="shared" si="201"/>
        <v>n/a</v>
      </c>
      <c r="AG101" s="413"/>
      <c r="AH101" s="448"/>
    </row>
    <row r="102" spans="1:34" s="384" customFormat="1" ht="46.5" customHeight="1" x14ac:dyDescent="0.2">
      <c r="A102" s="370">
        <f>IF(C102=0,"  ",VLOOKUP(C102,CODES!$A$1:$B$145,2,FALSE))</f>
        <v>320101100001000</v>
      </c>
      <c r="B102" s="386" t="s">
        <v>205</v>
      </c>
      <c r="C102" s="372" t="s">
        <v>63</v>
      </c>
      <c r="D102" s="373" t="s">
        <v>1017</v>
      </c>
      <c r="E102" s="373" t="s">
        <v>57</v>
      </c>
      <c r="F102" s="374" t="str">
        <f t="shared" ref="F102:I102" si="202">IF($E102="Public Bidding", "Date Required", IF($E102="Shopping", "n/a", IF($E102="Small Value Procurement", "n/a", IF($E102="Lease of Venue", "n/a", IF($E102="Agency to Agency", "n/a", IF($E102="Direct Contracting", "n/a", IF($E102="Emergency Cases", "n/a",IF($E102=""," ","Check Mode of Proc"))))))))</f>
        <v>n/a</v>
      </c>
      <c r="G102" s="374" t="str">
        <f t="shared" si="202"/>
        <v>n/a</v>
      </c>
      <c r="H102" s="374" t="str">
        <f t="shared" si="202"/>
        <v>n/a</v>
      </c>
      <c r="I102" s="374" t="str">
        <f t="shared" si="202"/>
        <v>n/a</v>
      </c>
      <c r="J102" s="656">
        <v>45454</v>
      </c>
      <c r="K102" s="656">
        <v>45454</v>
      </c>
      <c r="L102" s="375" t="str">
        <f t="shared" si="179"/>
        <v>n/a</v>
      </c>
      <c r="M102" s="656">
        <v>45461</v>
      </c>
      <c r="N102" s="656">
        <v>45477</v>
      </c>
      <c r="O102" s="657">
        <v>45478</v>
      </c>
      <c r="P102" s="657">
        <v>45479</v>
      </c>
      <c r="Q102" s="657" t="s">
        <v>206</v>
      </c>
      <c r="R102" s="657">
        <v>45510</v>
      </c>
      <c r="S102" s="376" t="s">
        <v>52</v>
      </c>
      <c r="T102" s="377">
        <f t="shared" si="200"/>
        <v>171600</v>
      </c>
      <c r="U102" s="467">
        <v>171600</v>
      </c>
      <c r="V102" s="468"/>
      <c r="W102" s="377">
        <f t="shared" si="121"/>
        <v>163260</v>
      </c>
      <c r="X102" s="469">
        <v>163260</v>
      </c>
      <c r="Y102" s="452"/>
      <c r="Z102" s="381" t="str">
        <f t="shared" ref="Z102:AF102" si="203">IF($E102="Public Bidding", "Date Required", IF($E102="Shopping", "n/a", IF($E102="Small Value Procurement", "n/a", IF($E102="Lease of Venue", "n/a", IF($E102="Agency to Agency", "n/a", IF($E102="Direct Contracting", "n/a", IF($E102="Emergency Cases", "n/a","Check Mode of Proc")))))))</f>
        <v>n/a</v>
      </c>
      <c r="AA102" s="381" t="str">
        <f t="shared" si="203"/>
        <v>n/a</v>
      </c>
      <c r="AB102" s="381" t="str">
        <f t="shared" si="203"/>
        <v>n/a</v>
      </c>
      <c r="AC102" s="381" t="str">
        <f t="shared" si="203"/>
        <v>n/a</v>
      </c>
      <c r="AD102" s="381" t="str">
        <f t="shared" si="203"/>
        <v>n/a</v>
      </c>
      <c r="AE102" s="381" t="str">
        <f t="shared" si="203"/>
        <v>n/a</v>
      </c>
      <c r="AF102" s="381" t="str">
        <f t="shared" si="203"/>
        <v>n/a</v>
      </c>
      <c r="AG102" s="413"/>
      <c r="AH102" s="448"/>
    </row>
    <row r="103" spans="1:34" s="384" customFormat="1" ht="46.5" customHeight="1" x14ac:dyDescent="0.2">
      <c r="A103" s="414">
        <f>IF(C103=0,"  ",VLOOKUP(C103,CODES!$A$1:$B$145,2,FALSE))</f>
        <v>330100100001000</v>
      </c>
      <c r="B103" s="415" t="s">
        <v>207</v>
      </c>
      <c r="C103" s="416" t="s">
        <v>61</v>
      </c>
      <c r="D103" s="373" t="s">
        <v>1017</v>
      </c>
      <c r="E103" s="417" t="s">
        <v>51</v>
      </c>
      <c r="F103" s="418" t="str">
        <f t="shared" ref="F103:I103" si="204">IF($E103="Public Bidding", "Date Required", IF($E103="Shopping", "n/a", IF($E103="Small Value Procurement", "n/a", IF($E103="Lease of Venue", "n/a", IF($E103="Agency to Agency", "n/a", IF($E103="Direct Contracting", "n/a", IF($E103="Emergency Cases", "n/a",IF($E103=""," ","Check Mode of Proc"))))))))</f>
        <v>n/a</v>
      </c>
      <c r="G103" s="418" t="str">
        <f t="shared" si="204"/>
        <v>n/a</v>
      </c>
      <c r="H103" s="418" t="str">
        <f t="shared" si="204"/>
        <v>n/a</v>
      </c>
      <c r="I103" s="418" t="str">
        <f t="shared" si="204"/>
        <v>n/a</v>
      </c>
      <c r="J103" s="660">
        <f>K103</f>
        <v>45439</v>
      </c>
      <c r="K103" s="660">
        <v>45439</v>
      </c>
      <c r="L103" s="419" t="str">
        <f t="shared" si="179"/>
        <v>n/a</v>
      </c>
      <c r="M103" s="660">
        <v>45464</v>
      </c>
      <c r="N103" s="660">
        <v>45474</v>
      </c>
      <c r="O103" s="667">
        <v>45478</v>
      </c>
      <c r="P103" s="667">
        <v>45479</v>
      </c>
      <c r="Q103" s="667">
        <v>45610</v>
      </c>
      <c r="R103" s="662" t="e">
        <f>#REF!</f>
        <v>#REF!</v>
      </c>
      <c r="S103" s="420" t="s">
        <v>52</v>
      </c>
      <c r="T103" s="424">
        <f t="shared" si="200"/>
        <v>10000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IF($E103="Agency to Agency", "n/a", IF($E103="Direct Contracting", "n/a", IF($E103="Emergency Cases", "n/a","Check Mode of Proc")))))))</f>
        <v>n/a</v>
      </c>
      <c r="AA103" s="427" t="str">
        <f t="shared" si="205"/>
        <v>n/a</v>
      </c>
      <c r="AB103" s="427" t="str">
        <f t="shared" si="205"/>
        <v>n/a</v>
      </c>
      <c r="AC103" s="427" t="str">
        <f t="shared" si="205"/>
        <v>n/a</v>
      </c>
      <c r="AD103" s="427" t="str">
        <f t="shared" si="205"/>
        <v>n/a</v>
      </c>
      <c r="AE103" s="427" t="str">
        <f t="shared" si="205"/>
        <v>n/a</v>
      </c>
      <c r="AF103" s="427" t="str">
        <f t="shared" si="205"/>
        <v>n/a</v>
      </c>
      <c r="AG103" s="428"/>
      <c r="AH103" s="428"/>
    </row>
    <row r="104" spans="1:34" s="384" customFormat="1" ht="46.5" customHeight="1" x14ac:dyDescent="0.2">
      <c r="A104" s="370">
        <f>IF(C104=0,"  ",VLOOKUP(C104,CODES!$A$1:$B$145,2,FALSE))</f>
        <v>310100100001000</v>
      </c>
      <c r="B104" s="386" t="s">
        <v>208</v>
      </c>
      <c r="C104" s="398" t="s">
        <v>83</v>
      </c>
      <c r="D104" s="373" t="s">
        <v>1017</v>
      </c>
      <c r="E104" s="373" t="s">
        <v>57</v>
      </c>
      <c r="F104" s="374" t="str">
        <f t="shared" ref="F104:I104" si="206">IF($E104="Public Bidding", "Date Required", IF($E104="Shopping", "n/a", IF($E104="Small Value Procurement", "n/a", IF($E104="Lease of Venue", "n/a", IF($E104="Agency to Agency", "n/a", IF($E104="Direct Contracting", "n/a", IF($E104="Emergency Cases", "n/a",IF($E104=""," ","Check Mode of Proc"))))))))</f>
        <v>n/a</v>
      </c>
      <c r="G104" s="374" t="str">
        <f t="shared" si="206"/>
        <v>n/a</v>
      </c>
      <c r="H104" s="374" t="str">
        <f t="shared" si="206"/>
        <v>n/a</v>
      </c>
      <c r="I104" s="374" t="str">
        <f t="shared" si="206"/>
        <v>n/a</v>
      </c>
      <c r="J104" s="656" t="s">
        <v>122</v>
      </c>
      <c r="K104" s="656" t="s">
        <v>122</v>
      </c>
      <c r="L104" s="375" t="str">
        <f t="shared" si="179"/>
        <v>n/a</v>
      </c>
      <c r="M104" s="656"/>
      <c r="N104" s="656"/>
      <c r="O104" s="657">
        <v>45455</v>
      </c>
      <c r="P104" s="657">
        <v>45456</v>
      </c>
      <c r="Q104" s="657">
        <v>45467</v>
      </c>
      <c r="R104" s="657">
        <v>45482</v>
      </c>
      <c r="S104" s="376" t="s">
        <v>52</v>
      </c>
      <c r="T104" s="377">
        <v>5000</v>
      </c>
      <c r="U104" s="467">
        <v>5000</v>
      </c>
      <c r="V104" s="468"/>
      <c r="W104" s="377">
        <f t="shared" si="121"/>
        <v>4500</v>
      </c>
      <c r="X104" s="469">
        <v>4500</v>
      </c>
      <c r="Y104" s="452"/>
      <c r="Z104" s="381" t="str">
        <f t="shared" ref="Z104:AF104" si="207">IF($E104="Public Bidding", "Date Required", IF($E104="Shopping", "n/a", IF($E104="Small Value Procurement", "n/a", IF($E104="Lease of Venue", "n/a", IF($E104="Agency to Agency", "n/a", IF($E104="Direct Contracting", "n/a", IF($E104="Emergency Cases", "n/a","Check Mode of Proc")))))))</f>
        <v>n/a</v>
      </c>
      <c r="AA104" s="381" t="str">
        <f t="shared" si="207"/>
        <v>n/a</v>
      </c>
      <c r="AB104" s="381" t="str">
        <f t="shared" si="207"/>
        <v>n/a</v>
      </c>
      <c r="AC104" s="381" t="str">
        <f t="shared" si="207"/>
        <v>n/a</v>
      </c>
      <c r="AD104" s="381" t="str">
        <f t="shared" si="207"/>
        <v>n/a</v>
      </c>
      <c r="AE104" s="381" t="str">
        <f t="shared" si="207"/>
        <v>n/a</v>
      </c>
      <c r="AF104" s="381" t="str">
        <f t="shared" si="207"/>
        <v>n/a</v>
      </c>
      <c r="AG104" s="413"/>
      <c r="AH104" s="448"/>
    </row>
    <row r="105" spans="1:34" s="384" customFormat="1" ht="46.5" customHeight="1" x14ac:dyDescent="0.2">
      <c r="A105" s="370">
        <f>IF(C105=0,"  ",VLOOKUP(C105,CODES!$A$1:$B$145,2,FALSE))</f>
        <v>310100100001000</v>
      </c>
      <c r="B105" s="386" t="s">
        <v>209</v>
      </c>
      <c r="C105" s="398" t="s">
        <v>83</v>
      </c>
      <c r="D105" s="373" t="s">
        <v>1017</v>
      </c>
      <c r="E105" s="373" t="s">
        <v>57</v>
      </c>
      <c r="F105" s="374" t="str">
        <f t="shared" ref="F105:I105" si="208">IF($E105="Public Bidding", "Date Required", IF($E105="Shopping", "n/a", IF($E105="Small Value Procurement", "n/a", IF($E105="Lease of Venue", "n/a", IF($E105="Agency to Agency", "n/a", IF($E105="Direct Contracting", "n/a", IF($E105="Emergency Cases", "n/a",IF($E105=""," ","Check Mode of Proc"))))))))</f>
        <v>n/a</v>
      </c>
      <c r="G105" s="374" t="str">
        <f t="shared" si="208"/>
        <v>n/a</v>
      </c>
      <c r="H105" s="374" t="str">
        <f t="shared" si="208"/>
        <v>n/a</v>
      </c>
      <c r="I105" s="374" t="str">
        <f t="shared" si="208"/>
        <v>n/a</v>
      </c>
      <c r="J105" s="656">
        <v>45457</v>
      </c>
      <c r="K105" s="656">
        <v>45457</v>
      </c>
      <c r="L105" s="375" t="str">
        <f t="shared" si="179"/>
        <v>n/a</v>
      </c>
      <c r="M105" s="656">
        <v>45467</v>
      </c>
      <c r="N105" s="656">
        <v>45484</v>
      </c>
      <c r="O105" s="657">
        <v>45485</v>
      </c>
      <c r="P105" s="657">
        <v>45486</v>
      </c>
      <c r="Q105" s="657">
        <v>45626</v>
      </c>
      <c r="R105" s="657">
        <v>45628</v>
      </c>
      <c r="S105" s="376" t="s">
        <v>52</v>
      </c>
      <c r="T105" s="377">
        <f t="shared" ref="T105:T110" si="209">U105</f>
        <v>15500</v>
      </c>
      <c r="U105" s="467">
        <v>15500</v>
      </c>
      <c r="V105" s="468"/>
      <c r="W105" s="377">
        <v>13850</v>
      </c>
      <c r="X105" s="469">
        <v>13850</v>
      </c>
      <c r="Y105" s="452"/>
      <c r="Z105" s="381" t="str">
        <f t="shared" ref="Z105:AF105" si="210">IF($E105="Public Bidding", "Date Required", IF($E105="Shopping", "n/a", IF($E105="Small Value Procurement", "n/a", IF($E105="Lease of Venue", "n/a", IF($E105="Agency to Agency", "n/a", IF($E105="Direct Contracting", "n/a", IF($E105="Emergency Cases", "n/a","Check Mode of Proc")))))))</f>
        <v>n/a</v>
      </c>
      <c r="AA105" s="381" t="str">
        <f t="shared" si="210"/>
        <v>n/a</v>
      </c>
      <c r="AB105" s="381" t="str">
        <f t="shared" si="210"/>
        <v>n/a</v>
      </c>
      <c r="AC105" s="381" t="str">
        <f t="shared" si="210"/>
        <v>n/a</v>
      </c>
      <c r="AD105" s="381" t="str">
        <f t="shared" si="210"/>
        <v>n/a</v>
      </c>
      <c r="AE105" s="381" t="str">
        <f t="shared" si="210"/>
        <v>n/a</v>
      </c>
      <c r="AF105" s="381" t="str">
        <f t="shared" si="210"/>
        <v>n/a</v>
      </c>
      <c r="AG105" s="413"/>
      <c r="AH105" s="448"/>
    </row>
    <row r="106" spans="1:34" s="384" customFormat="1" ht="46.5" customHeight="1" x14ac:dyDescent="0.2">
      <c r="A106" s="370">
        <f>IF(C106=0,"  ",VLOOKUP(C106,CODES!$A$1:$B$145,2,FALSE))</f>
        <v>320103100001000</v>
      </c>
      <c r="B106" s="386" t="s">
        <v>210</v>
      </c>
      <c r="C106" s="398" t="s">
        <v>72</v>
      </c>
      <c r="D106" s="373" t="s">
        <v>1017</v>
      </c>
      <c r="E106" s="373" t="s">
        <v>51</v>
      </c>
      <c r="F106" s="374" t="str">
        <f t="shared" ref="F106:I106" si="211">IF($E106="Public Bidding", "Date Required", IF($E106="Shopping", "n/a", IF($E106="Small Value Procurement", "n/a", IF($E106="Lease of Venue", "n/a", IF($E106="Agency to Agency", "n/a", IF($E106="Direct Contracting", "n/a", IF($E106="Emergency Cases", "n/a",IF($E106=""," ","Check Mode of Proc"))))))))</f>
        <v>n/a</v>
      </c>
      <c r="G106" s="374" t="str">
        <f t="shared" si="211"/>
        <v>n/a</v>
      </c>
      <c r="H106" s="374" t="str">
        <f t="shared" si="211"/>
        <v>n/a</v>
      </c>
      <c r="I106" s="374" t="str">
        <f t="shared" si="211"/>
        <v>n/a</v>
      </c>
      <c r="J106" s="656">
        <v>45457</v>
      </c>
      <c r="K106" s="656">
        <v>45457</v>
      </c>
      <c r="L106" s="375" t="str">
        <f t="shared" si="179"/>
        <v>n/a</v>
      </c>
      <c r="M106" s="656">
        <v>45468</v>
      </c>
      <c r="N106" s="656">
        <v>45477</v>
      </c>
      <c r="O106" s="657">
        <v>45478</v>
      </c>
      <c r="P106" s="657">
        <v>45479</v>
      </c>
      <c r="Q106" s="657">
        <v>45492</v>
      </c>
      <c r="R106" s="657">
        <v>45502</v>
      </c>
      <c r="S106" s="376" t="s">
        <v>52</v>
      </c>
      <c r="T106" s="377">
        <f t="shared" si="209"/>
        <v>14000</v>
      </c>
      <c r="U106" s="467">
        <v>14000</v>
      </c>
      <c r="V106" s="468"/>
      <c r="W106" s="377">
        <f t="shared" ref="W106:W121" si="212">X106</f>
        <v>13300</v>
      </c>
      <c r="X106" s="469">
        <v>13300</v>
      </c>
      <c r="Y106" s="452"/>
      <c r="Z106" s="381" t="str">
        <f t="shared" ref="Z106:AF106" si="213">IF($E106="Public Bidding", "Date Required", IF($E106="Shopping", "n/a", IF($E106="Small Value Procurement", "n/a", IF($E106="Lease of Venue", "n/a", IF($E106="Agency to Agency", "n/a", IF($E106="Direct Contracting", "n/a", IF($E106="Emergency Cases", "n/a","Check Mode of Proc")))))))</f>
        <v>n/a</v>
      </c>
      <c r="AA106" s="381" t="str">
        <f t="shared" si="213"/>
        <v>n/a</v>
      </c>
      <c r="AB106" s="381" t="str">
        <f t="shared" si="213"/>
        <v>n/a</v>
      </c>
      <c r="AC106" s="381" t="str">
        <f t="shared" si="213"/>
        <v>n/a</v>
      </c>
      <c r="AD106" s="381" t="str">
        <f t="shared" si="213"/>
        <v>n/a</v>
      </c>
      <c r="AE106" s="381" t="str">
        <f t="shared" si="213"/>
        <v>n/a</v>
      </c>
      <c r="AF106" s="381" t="str">
        <f t="shared" si="213"/>
        <v>n/a</v>
      </c>
      <c r="AG106" s="413"/>
      <c r="AH106" s="448"/>
    </row>
    <row r="107" spans="1:34" s="384" customFormat="1" ht="46.5" customHeight="1" x14ac:dyDescent="0.2">
      <c r="A107" s="370">
        <f>IF(C107=0,"  ",VLOOKUP(C107,CODES!$A$1:$B$145,2,FALSE))</f>
        <v>320103100001000</v>
      </c>
      <c r="B107" s="386" t="s">
        <v>211</v>
      </c>
      <c r="C107" s="398" t="s">
        <v>72</v>
      </c>
      <c r="D107" s="373" t="s">
        <v>1017</v>
      </c>
      <c r="E107" s="373" t="s">
        <v>57</v>
      </c>
      <c r="F107" s="374" t="str">
        <f t="shared" ref="F107:I107" si="214">IF($E107="Public Bidding", "Date Required", IF($E107="Shopping", "n/a", IF($E107="Small Value Procurement", "n/a", IF($E107="Lease of Venue", "n/a", IF($E107="Agency to Agency", "n/a", IF($E107="Direct Contracting", "n/a", IF($E107="Emergency Cases", "n/a",IF($E107=""," ","Check Mode of Proc"))))))))</f>
        <v>n/a</v>
      </c>
      <c r="G107" s="374" t="str">
        <f t="shared" si="214"/>
        <v>n/a</v>
      </c>
      <c r="H107" s="374" t="str">
        <f t="shared" si="214"/>
        <v>n/a</v>
      </c>
      <c r="I107" s="374" t="str">
        <f t="shared" si="214"/>
        <v>n/a</v>
      </c>
      <c r="J107" s="656">
        <v>45457</v>
      </c>
      <c r="K107" s="656">
        <v>45457</v>
      </c>
      <c r="L107" s="375" t="str">
        <f t="shared" si="179"/>
        <v>n/a</v>
      </c>
      <c r="M107" s="656">
        <v>45468</v>
      </c>
      <c r="N107" s="656">
        <v>45477</v>
      </c>
      <c r="O107" s="657">
        <v>45478</v>
      </c>
      <c r="P107" s="657">
        <v>45479</v>
      </c>
      <c r="Q107" s="657">
        <v>45596</v>
      </c>
      <c r="R107" s="657">
        <v>45597</v>
      </c>
      <c r="S107" s="376" t="s">
        <v>52</v>
      </c>
      <c r="T107" s="377">
        <f t="shared" si="209"/>
        <v>35500</v>
      </c>
      <c r="U107" s="467">
        <v>35500</v>
      </c>
      <c r="V107" s="468"/>
      <c r="W107" s="377">
        <f t="shared" si="212"/>
        <v>35500</v>
      </c>
      <c r="X107" s="469">
        <v>35500</v>
      </c>
      <c r="Y107" s="452"/>
      <c r="Z107" s="381" t="str">
        <f t="shared" ref="Z107:AF107" si="215">IF($E107="Public Bidding", "Date Required", IF($E107="Shopping", "n/a", IF($E107="Small Value Procurement", "n/a", IF($E107="Lease of Venue", "n/a", IF($E107="Agency to Agency", "n/a", IF($E107="Direct Contracting", "n/a", IF($E107="Emergency Cases", "n/a","Check Mode of Proc")))))))</f>
        <v>n/a</v>
      </c>
      <c r="AA107" s="381" t="str">
        <f t="shared" si="215"/>
        <v>n/a</v>
      </c>
      <c r="AB107" s="381" t="str">
        <f t="shared" si="215"/>
        <v>n/a</v>
      </c>
      <c r="AC107" s="381" t="str">
        <f t="shared" si="215"/>
        <v>n/a</v>
      </c>
      <c r="AD107" s="381" t="str">
        <f t="shared" si="215"/>
        <v>n/a</v>
      </c>
      <c r="AE107" s="381" t="str">
        <f t="shared" si="215"/>
        <v>n/a</v>
      </c>
      <c r="AF107" s="381" t="str">
        <f t="shared" si="215"/>
        <v>n/a</v>
      </c>
      <c r="AG107" s="413"/>
      <c r="AH107" s="448"/>
    </row>
    <row r="108" spans="1:34" s="384" customFormat="1" ht="46.5" customHeight="1" x14ac:dyDescent="0.2">
      <c r="A108" s="370">
        <f>IF(C108=0,"  ",VLOOKUP(C108,CODES!$A$1:$B$145,2,FALSE))</f>
        <v>310100100001000</v>
      </c>
      <c r="B108" s="386" t="s">
        <v>212</v>
      </c>
      <c r="C108" s="398" t="s">
        <v>83</v>
      </c>
      <c r="D108" s="373" t="s">
        <v>1017</v>
      </c>
      <c r="E108" s="373" t="s">
        <v>57</v>
      </c>
      <c r="F108" s="374" t="str">
        <f t="shared" ref="F108:I108" si="216">IF($E108="Public Bidding", "Date Required", IF($E108="Shopping", "n/a", IF($E108="Small Value Procurement", "n/a", IF($E108="Lease of Venue", "n/a", IF($E108="Agency to Agency", "n/a", IF($E108="Direct Contracting", "n/a", IF($E108="Emergency Cases", "n/a",IF($E108=""," ","Check Mode of Proc"))))))))</f>
        <v>n/a</v>
      </c>
      <c r="G108" s="374" t="str">
        <f t="shared" si="216"/>
        <v>n/a</v>
      </c>
      <c r="H108" s="374" t="str">
        <f t="shared" si="216"/>
        <v>n/a</v>
      </c>
      <c r="I108" s="374" t="str">
        <f t="shared" si="216"/>
        <v>n/a</v>
      </c>
      <c r="J108" s="656">
        <v>45457</v>
      </c>
      <c r="K108" s="656">
        <v>45457</v>
      </c>
      <c r="L108" s="375" t="str">
        <f t="shared" si="179"/>
        <v>n/a</v>
      </c>
      <c r="M108" s="656">
        <v>45468</v>
      </c>
      <c r="N108" s="656">
        <v>45477</v>
      </c>
      <c r="O108" s="657">
        <v>45478</v>
      </c>
      <c r="P108" s="657">
        <v>45479</v>
      </c>
      <c r="Q108" s="657">
        <v>45583</v>
      </c>
      <c r="R108" s="657">
        <v>45586</v>
      </c>
      <c r="S108" s="376" t="s">
        <v>52</v>
      </c>
      <c r="T108" s="377">
        <f t="shared" si="209"/>
        <v>460600</v>
      </c>
      <c r="U108" s="467">
        <v>460600</v>
      </c>
      <c r="V108" s="468"/>
      <c r="W108" s="377">
        <f t="shared" si="212"/>
        <v>457800</v>
      </c>
      <c r="X108" s="469">
        <v>457800</v>
      </c>
      <c r="Y108" s="452"/>
      <c r="Z108" s="381" t="str">
        <f t="shared" ref="Z108:AF108" si="217">IF($E108="Public Bidding", "Date Required", IF($E108="Shopping", "n/a", IF($E108="Small Value Procurement", "n/a", IF($E108="Lease of Venue", "n/a", IF($E108="Agency to Agency", "n/a", IF($E108="Direct Contracting", "n/a", IF($E108="Emergency Cases", "n/a","Check Mode of Proc")))))))</f>
        <v>n/a</v>
      </c>
      <c r="AA108" s="381" t="str">
        <f t="shared" si="217"/>
        <v>n/a</v>
      </c>
      <c r="AB108" s="381" t="str">
        <f t="shared" si="217"/>
        <v>n/a</v>
      </c>
      <c r="AC108" s="381" t="str">
        <f t="shared" si="217"/>
        <v>n/a</v>
      </c>
      <c r="AD108" s="381" t="str">
        <f t="shared" si="217"/>
        <v>n/a</v>
      </c>
      <c r="AE108" s="381" t="str">
        <f t="shared" si="217"/>
        <v>n/a</v>
      </c>
      <c r="AF108" s="381" t="str">
        <f t="shared" si="217"/>
        <v>n/a</v>
      </c>
      <c r="AG108" s="413"/>
      <c r="AH108" s="448"/>
    </row>
    <row r="109" spans="1:34" s="384" customFormat="1" ht="46.5" customHeight="1" x14ac:dyDescent="0.2">
      <c r="A109" s="370">
        <f>IF(C109=0,"  ",VLOOKUP(C109,CODES!$A$1:$B$145,2,FALSE))</f>
        <v>320101100001000</v>
      </c>
      <c r="B109" s="386" t="s">
        <v>213</v>
      </c>
      <c r="C109" s="398" t="s">
        <v>70</v>
      </c>
      <c r="D109" s="373" t="s">
        <v>1017</v>
      </c>
      <c r="E109" s="373" t="s">
        <v>57</v>
      </c>
      <c r="F109" s="374" t="str">
        <f t="shared" ref="F109:I109" si="218">IF($E109="Public Bidding", "Date Required", IF($E109="Shopping", "n/a", IF($E109="Small Value Procurement", "n/a", IF($E109="Lease of Venue", "n/a", IF($E109="Agency to Agency", "n/a", IF($E109="Direct Contracting", "n/a", IF($E109="Emergency Cases", "n/a",IF($E109=""," ","Check Mode of Proc"))))))))</f>
        <v>n/a</v>
      </c>
      <c r="G109" s="374" t="str">
        <f t="shared" si="218"/>
        <v>n/a</v>
      </c>
      <c r="H109" s="374" t="str">
        <f t="shared" si="218"/>
        <v>n/a</v>
      </c>
      <c r="I109" s="374" t="str">
        <f t="shared" si="218"/>
        <v>n/a</v>
      </c>
      <c r="J109" s="656">
        <v>45461</v>
      </c>
      <c r="K109" s="656">
        <v>45461</v>
      </c>
      <c r="L109" s="375" t="str">
        <f t="shared" si="179"/>
        <v>n/a</v>
      </c>
      <c r="M109" s="656">
        <v>45469</v>
      </c>
      <c r="N109" s="656">
        <v>45477</v>
      </c>
      <c r="O109" s="657">
        <v>45469</v>
      </c>
      <c r="P109" s="657">
        <v>45470</v>
      </c>
      <c r="Q109" s="657">
        <v>45478</v>
      </c>
      <c r="R109" s="657">
        <v>45481</v>
      </c>
      <c r="S109" s="376" t="s">
        <v>52</v>
      </c>
      <c r="T109" s="377">
        <f t="shared" si="209"/>
        <v>32000</v>
      </c>
      <c r="U109" s="467">
        <v>32000</v>
      </c>
      <c r="V109" s="468"/>
      <c r="W109" s="377">
        <f t="shared" si="212"/>
        <v>32000</v>
      </c>
      <c r="X109" s="469">
        <v>32000</v>
      </c>
      <c r="Y109" s="452"/>
      <c r="Z109" s="381" t="str">
        <f t="shared" ref="Z109:AF109" si="219">IF($E109="Public Bidding", "Date Required", IF($E109="Shopping", "n/a", IF($E109="Small Value Procurement", "n/a", IF($E109="Lease of Venue", "n/a", IF($E109="Agency to Agency", "n/a", IF($E109="Direct Contracting", "n/a", IF($E109="Emergency Cases", "n/a","Check Mode of Proc")))))))</f>
        <v>n/a</v>
      </c>
      <c r="AA109" s="381" t="str">
        <f t="shared" si="219"/>
        <v>n/a</v>
      </c>
      <c r="AB109" s="381" t="str">
        <f t="shared" si="219"/>
        <v>n/a</v>
      </c>
      <c r="AC109" s="381" t="str">
        <f t="shared" si="219"/>
        <v>n/a</v>
      </c>
      <c r="AD109" s="381" t="str">
        <f t="shared" si="219"/>
        <v>n/a</v>
      </c>
      <c r="AE109" s="381" t="str">
        <f t="shared" si="219"/>
        <v>n/a</v>
      </c>
      <c r="AF109" s="381" t="str">
        <f t="shared" si="219"/>
        <v>n/a</v>
      </c>
      <c r="AG109" s="413"/>
      <c r="AH109" s="448"/>
    </row>
    <row r="110" spans="1:34" s="384" customFormat="1" ht="46.5" customHeight="1" x14ac:dyDescent="0.2">
      <c r="A110" s="370">
        <f>IF(C110=0,"  ",VLOOKUP(C110,CODES!$A$1:$B$145,2,FALSE))</f>
        <v>320104100001000</v>
      </c>
      <c r="B110" s="386" t="s">
        <v>214</v>
      </c>
      <c r="C110" s="398" t="s">
        <v>69</v>
      </c>
      <c r="D110" s="373" t="s">
        <v>1017</v>
      </c>
      <c r="E110" s="373" t="s">
        <v>57</v>
      </c>
      <c r="F110" s="374" t="str">
        <f t="shared" ref="F110:I110" si="220">IF($E110="Public Bidding", "Date Required", IF($E110="Shopping", "n/a", IF($E110="Small Value Procurement", "n/a", IF($E110="Lease of Venue", "n/a", IF($E110="Agency to Agency", "n/a", IF($E110="Direct Contracting", "n/a", IF($E110="Emergency Cases", "n/a",IF($E110=""," ","Check Mode of Proc"))))))))</f>
        <v>n/a</v>
      </c>
      <c r="G110" s="374" t="str">
        <f t="shared" si="220"/>
        <v>n/a</v>
      </c>
      <c r="H110" s="374" t="str">
        <f t="shared" si="220"/>
        <v>n/a</v>
      </c>
      <c r="I110" s="374" t="str">
        <f t="shared" si="220"/>
        <v>n/a</v>
      </c>
      <c r="J110" s="656">
        <v>45463</v>
      </c>
      <c r="K110" s="656">
        <v>45463</v>
      </c>
      <c r="L110" s="375" t="str">
        <f t="shared" si="179"/>
        <v>n/a</v>
      </c>
      <c r="M110" s="656">
        <v>45469</v>
      </c>
      <c r="N110" s="656">
        <v>45477</v>
      </c>
      <c r="O110" s="657" t="s">
        <v>215</v>
      </c>
      <c r="P110" s="657" t="s">
        <v>215</v>
      </c>
      <c r="Q110" s="657">
        <v>45503</v>
      </c>
      <c r="R110" s="657">
        <v>45504</v>
      </c>
      <c r="S110" s="376" t="s">
        <v>52</v>
      </c>
      <c r="T110" s="377">
        <f t="shared" si="209"/>
        <v>15000</v>
      </c>
      <c r="U110" s="467">
        <v>15000</v>
      </c>
      <c r="V110" s="468"/>
      <c r="W110" s="377">
        <f t="shared" si="212"/>
        <v>14250</v>
      </c>
      <c r="X110" s="469">
        <v>14250</v>
      </c>
      <c r="Y110" s="452"/>
      <c r="Z110" s="381" t="str">
        <f t="shared" ref="Z110:AF110" si="221">IF($E110="Public Bidding", "Date Required", IF($E110="Shopping", "n/a", IF($E110="Small Value Procurement", "n/a", IF($E110="Lease of Venue", "n/a", IF($E110="Agency to Agency", "n/a", IF($E110="Direct Contracting", "n/a", IF($E110="Emergency Cases", "n/a","Check Mode of Proc")))))))</f>
        <v>n/a</v>
      </c>
      <c r="AA110" s="381" t="str">
        <f t="shared" si="221"/>
        <v>n/a</v>
      </c>
      <c r="AB110" s="381" t="str">
        <f t="shared" si="221"/>
        <v>n/a</v>
      </c>
      <c r="AC110" s="381" t="str">
        <f t="shared" si="221"/>
        <v>n/a</v>
      </c>
      <c r="AD110" s="381" t="str">
        <f t="shared" si="221"/>
        <v>n/a</v>
      </c>
      <c r="AE110" s="381" t="str">
        <f t="shared" si="221"/>
        <v>n/a</v>
      </c>
      <c r="AF110" s="381" t="str">
        <f t="shared" si="221"/>
        <v>n/a</v>
      </c>
      <c r="AG110" s="413"/>
      <c r="AH110" s="448"/>
    </row>
    <row r="111" spans="1:34" s="384" customFormat="1" ht="46.5" customHeight="1" x14ac:dyDescent="0.2">
      <c r="A111" s="370">
        <f>IF(C111=0,"  ",VLOOKUP(C111,CODES!$A$1:$B$145,2,FALSE))</f>
        <v>200000100001000</v>
      </c>
      <c r="B111" s="388" t="s">
        <v>216</v>
      </c>
      <c r="C111" s="398" t="s">
        <v>71</v>
      </c>
      <c r="D111" s="373" t="s">
        <v>1017</v>
      </c>
      <c r="E111" s="373" t="s">
        <v>51</v>
      </c>
      <c r="F111" s="374" t="str">
        <f t="shared" ref="F111:I111" si="222">IF($E111="Public Bidding", "Date Required", IF($E111="Shopping", "n/a", IF($E111="Small Value Procurement", "n/a", IF($E111="Lease of Venue", "n/a", IF($E111="Agency to Agency", "n/a", IF($E111="Direct Contracting", "n/a", IF($E111="Emergency Cases", "n/a",IF($E111=""," ","Check Mode of Proc"))))))))</f>
        <v>n/a</v>
      </c>
      <c r="G111" s="374" t="str">
        <f t="shared" si="222"/>
        <v>n/a</v>
      </c>
      <c r="H111" s="374" t="str">
        <f t="shared" si="222"/>
        <v>n/a</v>
      </c>
      <c r="I111" s="374" t="str">
        <f t="shared" si="222"/>
        <v>n/a</v>
      </c>
      <c r="J111" s="656">
        <v>45454</v>
      </c>
      <c r="K111" s="656">
        <v>45454</v>
      </c>
      <c r="L111" s="375" t="str">
        <f t="shared" si="179"/>
        <v>n/a</v>
      </c>
      <c r="M111" s="656">
        <v>45469</v>
      </c>
      <c r="N111" s="656">
        <v>45477</v>
      </c>
      <c r="O111" s="657">
        <v>45478</v>
      </c>
      <c r="P111" s="657">
        <v>45478</v>
      </c>
      <c r="Q111" s="657">
        <v>45503</v>
      </c>
      <c r="R111" s="657" t="e">
        <f>#REF!</f>
        <v>#REF!</v>
      </c>
      <c r="S111" s="376" t="s">
        <v>52</v>
      </c>
      <c r="T111" s="377">
        <v>9800</v>
      </c>
      <c r="U111" s="467">
        <v>9800</v>
      </c>
      <c r="V111" s="468"/>
      <c r="W111" s="377">
        <f t="shared" si="212"/>
        <v>9778</v>
      </c>
      <c r="X111" s="469">
        <v>9778</v>
      </c>
      <c r="Y111" s="452"/>
      <c r="Z111" s="381" t="str">
        <f t="shared" ref="Z111:AF111" si="223">IF($E111="Public Bidding", "Date Required", IF($E111="Shopping", "n/a", IF($E111="Small Value Procurement", "n/a", IF($E111="Lease of Venue", "n/a", IF($E111="Agency to Agency", "n/a", IF($E111="Direct Contracting", "n/a", IF($E111="Emergency Cases", "n/a","Check Mode of Proc")))))))</f>
        <v>n/a</v>
      </c>
      <c r="AA111" s="381" t="str">
        <f t="shared" si="223"/>
        <v>n/a</v>
      </c>
      <c r="AB111" s="381" t="str">
        <f t="shared" si="223"/>
        <v>n/a</v>
      </c>
      <c r="AC111" s="381" t="str">
        <f t="shared" si="223"/>
        <v>n/a</v>
      </c>
      <c r="AD111" s="381" t="str">
        <f t="shared" si="223"/>
        <v>n/a</v>
      </c>
      <c r="AE111" s="381" t="str">
        <f t="shared" si="223"/>
        <v>n/a</v>
      </c>
      <c r="AF111" s="381" t="str">
        <f t="shared" si="223"/>
        <v>n/a</v>
      </c>
      <c r="AG111" s="413"/>
      <c r="AH111" s="448"/>
    </row>
    <row r="112" spans="1:34" s="384" customFormat="1" ht="46.5" customHeight="1" x14ac:dyDescent="0.2">
      <c r="A112" s="370">
        <f>IF(C112=0,"  ",VLOOKUP(C112,CODES!$A$1:$B$145,2,FALSE))</f>
        <v>200000100001000</v>
      </c>
      <c r="B112" s="386" t="s">
        <v>217</v>
      </c>
      <c r="C112" s="398" t="s">
        <v>71</v>
      </c>
      <c r="D112" s="373" t="s">
        <v>1017</v>
      </c>
      <c r="E112" s="373" t="s">
        <v>51</v>
      </c>
      <c r="F112" s="374" t="str">
        <f t="shared" ref="F112:I112" si="224">IF($E112="Public Bidding", "Date Required", IF($E112="Shopping", "n/a", IF($E112="Small Value Procurement", "n/a", IF($E112="Lease of Venue", "n/a", IF($E112="Agency to Agency", "n/a", IF($E112="Direct Contracting", "n/a", IF($E112="Emergency Cases", "n/a",IF($E112=""," ","Check Mode of Proc"))))))))</f>
        <v>n/a</v>
      </c>
      <c r="G112" s="374" t="str">
        <f t="shared" si="224"/>
        <v>n/a</v>
      </c>
      <c r="H112" s="374" t="str">
        <f t="shared" si="224"/>
        <v>n/a</v>
      </c>
      <c r="I112" s="374" t="str">
        <f t="shared" si="224"/>
        <v>n/a</v>
      </c>
      <c r="J112" s="656">
        <v>45457</v>
      </c>
      <c r="K112" s="656">
        <v>45457</v>
      </c>
      <c r="L112" s="375" t="str">
        <f t="shared" si="179"/>
        <v>n/a</v>
      </c>
      <c r="M112" s="656">
        <v>45469</v>
      </c>
      <c r="N112" s="656">
        <v>45477</v>
      </c>
      <c r="O112" s="657">
        <v>45478</v>
      </c>
      <c r="P112" s="657">
        <v>45478</v>
      </c>
      <c r="Q112" s="657">
        <v>45481</v>
      </c>
      <c r="R112" s="657" t="e">
        <f>#REF!</f>
        <v>#REF!</v>
      </c>
      <c r="S112" s="376" t="s">
        <v>52</v>
      </c>
      <c r="T112" s="377">
        <v>150000</v>
      </c>
      <c r="U112" s="467">
        <v>150000</v>
      </c>
      <c r="V112" s="468"/>
      <c r="W112" s="377">
        <f t="shared" si="212"/>
        <v>132800</v>
      </c>
      <c r="X112" s="469">
        <v>132800</v>
      </c>
      <c r="Y112" s="452"/>
      <c r="Z112" s="381" t="str">
        <f t="shared" ref="Z112:AF112" si="225">IF($E112="Public Bidding", "Date Required", IF($E112="Shopping", "n/a", IF($E112="Small Value Procurement", "n/a", IF($E112="Lease of Venue", "n/a", IF($E112="Agency to Agency", "n/a", IF($E112="Direct Contracting", "n/a", IF($E112="Emergency Cases", "n/a","Check Mode of Proc")))))))</f>
        <v>n/a</v>
      </c>
      <c r="AA112" s="381" t="str">
        <f t="shared" si="225"/>
        <v>n/a</v>
      </c>
      <c r="AB112" s="381" t="str">
        <f t="shared" si="225"/>
        <v>n/a</v>
      </c>
      <c r="AC112" s="381" t="str">
        <f t="shared" si="225"/>
        <v>n/a</v>
      </c>
      <c r="AD112" s="381" t="str">
        <f t="shared" si="225"/>
        <v>n/a</v>
      </c>
      <c r="AE112" s="381" t="str">
        <f t="shared" si="225"/>
        <v>n/a</v>
      </c>
      <c r="AF112" s="381" t="str">
        <f t="shared" si="225"/>
        <v>n/a</v>
      </c>
      <c r="AG112" s="413"/>
      <c r="AH112" s="448"/>
    </row>
    <row r="113" spans="1:34" s="384" customFormat="1" ht="46.5" customHeight="1" x14ac:dyDescent="0.2">
      <c r="A113" s="370">
        <f>IF(C113=0,"  ",VLOOKUP(C113,CODES!$A$1:$B$145,2,FALSE))</f>
        <v>310100100002000</v>
      </c>
      <c r="B113" s="386" t="s">
        <v>218</v>
      </c>
      <c r="C113" s="398" t="s">
        <v>67</v>
      </c>
      <c r="D113" s="373" t="s">
        <v>1017</v>
      </c>
      <c r="E113" s="373" t="s">
        <v>51</v>
      </c>
      <c r="F113" s="374" t="str">
        <f t="shared" ref="F113:I113" si="226">IF($E113="Public Bidding", "Date Required", IF($E113="Shopping", "n/a", IF($E113="Small Value Procurement", "n/a", IF($E113="Lease of Venue", "n/a", IF($E113="Agency to Agency", "n/a", IF($E113="Direct Contracting", "n/a", IF($E113="Emergency Cases", "n/a",IF($E113=""," ","Check Mode of Proc"))))))))</f>
        <v>n/a</v>
      </c>
      <c r="G113" s="374" t="str">
        <f t="shared" si="226"/>
        <v>n/a</v>
      </c>
      <c r="H113" s="374" t="str">
        <f t="shared" si="226"/>
        <v>n/a</v>
      </c>
      <c r="I113" s="374" t="str">
        <f t="shared" si="226"/>
        <v>n/a</v>
      </c>
      <c r="J113" s="656">
        <v>45457</v>
      </c>
      <c r="K113" s="656">
        <v>45457</v>
      </c>
      <c r="L113" s="375" t="str">
        <f t="shared" si="179"/>
        <v>n/a</v>
      </c>
      <c r="M113" s="656">
        <v>45469</v>
      </c>
      <c r="N113" s="656">
        <v>45477</v>
      </c>
      <c r="O113" s="657">
        <v>45478</v>
      </c>
      <c r="P113" s="657">
        <v>45479</v>
      </c>
      <c r="Q113" s="657">
        <v>45478</v>
      </c>
      <c r="R113" s="657">
        <v>45479</v>
      </c>
      <c r="S113" s="376" t="s">
        <v>52</v>
      </c>
      <c r="T113" s="377">
        <v>9607.52</v>
      </c>
      <c r="U113" s="467">
        <v>9607.52</v>
      </c>
      <c r="V113" s="468"/>
      <c r="W113" s="377">
        <f t="shared" si="212"/>
        <v>9800</v>
      </c>
      <c r="X113" s="469">
        <v>9800</v>
      </c>
      <c r="Y113" s="452"/>
      <c r="Z113" s="381" t="str">
        <f t="shared" ref="Z113:AF113" si="227">IF($E113="Public Bidding", "Date Required", IF($E113="Shopping", "n/a", IF($E113="Small Value Procurement", "n/a", IF($E113="Lease of Venue", "n/a", IF($E113="Agency to Agency", "n/a", IF($E113="Direct Contracting", "n/a", IF($E113="Emergency Cases", "n/a","Check Mode of Proc")))))))</f>
        <v>n/a</v>
      </c>
      <c r="AA113" s="381" t="str">
        <f t="shared" si="227"/>
        <v>n/a</v>
      </c>
      <c r="AB113" s="381" t="str">
        <f t="shared" si="227"/>
        <v>n/a</v>
      </c>
      <c r="AC113" s="381" t="str">
        <f t="shared" si="227"/>
        <v>n/a</v>
      </c>
      <c r="AD113" s="381" t="str">
        <f t="shared" si="227"/>
        <v>n/a</v>
      </c>
      <c r="AE113" s="381" t="str">
        <f t="shared" si="227"/>
        <v>n/a</v>
      </c>
      <c r="AF113" s="381" t="str">
        <f t="shared" si="227"/>
        <v>n/a</v>
      </c>
      <c r="AG113" s="413"/>
      <c r="AH113" s="448"/>
    </row>
    <row r="114" spans="1:34" s="384" customFormat="1" ht="46.5" customHeight="1" x14ac:dyDescent="0.2">
      <c r="A114" s="370">
        <f>IF(C114=0,"  ",VLOOKUP(C114,CODES!$A$1:$B$145,2,FALSE))</f>
        <v>310100100001000</v>
      </c>
      <c r="B114" s="388" t="s">
        <v>219</v>
      </c>
      <c r="C114" s="398" t="s">
        <v>83</v>
      </c>
      <c r="D114" s="373" t="s">
        <v>1017</v>
      </c>
      <c r="E114" s="373" t="s">
        <v>51</v>
      </c>
      <c r="F114" s="374" t="str">
        <f t="shared" ref="F114:I114" si="228">IF($E114="Public Bidding", "Date Required", IF($E114="Shopping", "n/a", IF($E114="Small Value Procurement", "n/a", IF($E114="Lease of Venue", "n/a", IF($E114="Agency to Agency", "n/a", IF($E114="Direct Contracting", "n/a", IF($E114="Emergency Cases", "n/a",IF($E114=""," ","Check Mode of Proc"))))))))</f>
        <v>n/a</v>
      </c>
      <c r="G114" s="374" t="str">
        <f t="shared" si="228"/>
        <v>n/a</v>
      </c>
      <c r="H114" s="374" t="str">
        <f t="shared" si="228"/>
        <v>n/a</v>
      </c>
      <c r="I114" s="374" t="str">
        <f t="shared" si="228"/>
        <v>n/a</v>
      </c>
      <c r="J114" s="656">
        <v>45457</v>
      </c>
      <c r="K114" s="656">
        <v>45457</v>
      </c>
      <c r="L114" s="375" t="str">
        <f t="shared" si="179"/>
        <v>n/a</v>
      </c>
      <c r="M114" s="656">
        <v>45469</v>
      </c>
      <c r="N114" s="656">
        <v>45477</v>
      </c>
      <c r="O114" s="657">
        <v>45483</v>
      </c>
      <c r="P114" s="657">
        <v>45483</v>
      </c>
      <c r="Q114" s="657">
        <v>45594</v>
      </c>
      <c r="R114" s="657" t="e">
        <f>#REF!</f>
        <v>#REF!</v>
      </c>
      <c r="S114" s="376" t="s">
        <v>52</v>
      </c>
      <c r="T114" s="377">
        <v>6000</v>
      </c>
      <c r="U114" s="467">
        <v>6000</v>
      </c>
      <c r="V114" s="468"/>
      <c r="W114" s="377">
        <f t="shared" si="212"/>
        <v>4410</v>
      </c>
      <c r="X114" s="469">
        <v>4410</v>
      </c>
      <c r="Y114" s="452"/>
      <c r="Z114" s="381" t="str">
        <f t="shared" ref="Z114:AF114" si="229">IF($E114="Public Bidding", "Date Required", IF($E114="Shopping", "n/a", IF($E114="Small Value Procurement", "n/a", IF($E114="Lease of Venue", "n/a", IF($E114="Agency to Agency", "n/a", IF($E114="Direct Contracting", "n/a", IF($E114="Emergency Cases", "n/a","Check Mode of Proc")))))))</f>
        <v>n/a</v>
      </c>
      <c r="AA114" s="381" t="str">
        <f t="shared" si="229"/>
        <v>n/a</v>
      </c>
      <c r="AB114" s="381" t="str">
        <f t="shared" si="229"/>
        <v>n/a</v>
      </c>
      <c r="AC114" s="381" t="str">
        <f t="shared" si="229"/>
        <v>n/a</v>
      </c>
      <c r="AD114" s="381" t="str">
        <f t="shared" si="229"/>
        <v>n/a</v>
      </c>
      <c r="AE114" s="381" t="str">
        <f t="shared" si="229"/>
        <v>n/a</v>
      </c>
      <c r="AF114" s="381" t="str">
        <f t="shared" si="229"/>
        <v>n/a</v>
      </c>
      <c r="AG114" s="413"/>
      <c r="AH114" s="448"/>
    </row>
    <row r="115" spans="1:34" s="384" customFormat="1" ht="46.5" customHeight="1" x14ac:dyDescent="0.2">
      <c r="A115" s="370">
        <f>IF(C115=0,"  ",VLOOKUP(C115,CODES!$A$1:$B$145,2,FALSE))</f>
        <v>310100100001000</v>
      </c>
      <c r="B115" s="386" t="s">
        <v>220</v>
      </c>
      <c r="C115" s="398" t="s">
        <v>83</v>
      </c>
      <c r="D115" s="373" t="s">
        <v>1017</v>
      </c>
      <c r="E115" s="373" t="s">
        <v>51</v>
      </c>
      <c r="F115" s="374" t="str">
        <f t="shared" ref="F115:I115" si="230">IF($E115="Public Bidding", "Date Required", IF($E115="Shopping", "n/a", IF($E115="Small Value Procurement", "n/a", IF($E115="Lease of Venue", "n/a", IF($E115="Agency to Agency", "n/a", IF($E115="Direct Contracting", "n/a", IF($E115="Emergency Cases", "n/a",IF($E115=""," ","Check Mode of Proc"))))))))</f>
        <v>n/a</v>
      </c>
      <c r="G115" s="374" t="str">
        <f t="shared" si="230"/>
        <v>n/a</v>
      </c>
      <c r="H115" s="374" t="str">
        <f t="shared" si="230"/>
        <v>n/a</v>
      </c>
      <c r="I115" s="374" t="str">
        <f t="shared" si="230"/>
        <v>n/a</v>
      </c>
      <c r="J115" s="656">
        <v>45461</v>
      </c>
      <c r="K115" s="656">
        <v>45461</v>
      </c>
      <c r="L115" s="375"/>
      <c r="M115" s="656">
        <v>45470</v>
      </c>
      <c r="N115" s="656">
        <v>45477</v>
      </c>
      <c r="O115" s="657">
        <v>45483</v>
      </c>
      <c r="P115" s="657">
        <v>45483</v>
      </c>
      <c r="Q115" s="657">
        <v>45568</v>
      </c>
      <c r="R115" s="657">
        <v>45569</v>
      </c>
      <c r="S115" s="376" t="s">
        <v>52</v>
      </c>
      <c r="T115" s="377">
        <v>70000</v>
      </c>
      <c r="U115" s="467">
        <v>70000</v>
      </c>
      <c r="V115" s="468"/>
      <c r="W115" s="377">
        <f t="shared" si="212"/>
        <v>70000</v>
      </c>
      <c r="X115" s="469">
        <v>70000</v>
      </c>
      <c r="Y115" s="452"/>
      <c r="Z115" s="381" t="str">
        <f t="shared" ref="Z115:AF115" si="231">IF($E115="Public Bidding", "Date Required", IF($E115="Shopping", "n/a", IF($E115="Small Value Procurement", "n/a", IF($E115="Lease of Venue", "n/a", IF($E115="Agency to Agency", "n/a", IF($E115="Direct Contracting", "n/a", IF($E115="Emergency Cases", "n/a","Check Mode of Proc")))))))</f>
        <v>n/a</v>
      </c>
      <c r="AA115" s="381" t="str">
        <f t="shared" si="231"/>
        <v>n/a</v>
      </c>
      <c r="AB115" s="381" t="str">
        <f t="shared" si="231"/>
        <v>n/a</v>
      </c>
      <c r="AC115" s="381" t="str">
        <f t="shared" si="231"/>
        <v>n/a</v>
      </c>
      <c r="AD115" s="381" t="str">
        <f t="shared" si="231"/>
        <v>n/a</v>
      </c>
      <c r="AE115" s="381" t="str">
        <f t="shared" si="231"/>
        <v>n/a</v>
      </c>
      <c r="AF115" s="381" t="str">
        <f t="shared" si="231"/>
        <v>n/a</v>
      </c>
      <c r="AG115" s="413"/>
      <c r="AH115" s="448"/>
    </row>
    <row r="116" spans="1:34" s="384" customFormat="1" ht="46.5" customHeight="1" x14ac:dyDescent="0.2">
      <c r="A116" s="370">
        <f>IF(C116=0,"  ",VLOOKUP(C116,CODES!$A$1:$B$145,2,FALSE))</f>
        <v>310100100001000</v>
      </c>
      <c r="B116" s="388" t="s">
        <v>222</v>
      </c>
      <c r="C116" s="398" t="s">
        <v>83</v>
      </c>
      <c r="D116" s="373" t="s">
        <v>1017</v>
      </c>
      <c r="E116" s="373" t="s">
        <v>51</v>
      </c>
      <c r="F116" s="374" t="str">
        <f t="shared" ref="F116:I116" si="232">IF($E116="Public Bidding", "Date Required", IF($E116="Shopping", "n/a", IF($E116="Small Value Procurement", "n/a", IF($E116="Lease of Venue", "n/a", IF($E116="Agency to Agency", "n/a", IF($E116="Direct Contracting", "n/a", IF($E116="Emergency Cases", "n/a",IF($E116=""," ","Check Mode of Proc"))))))))</f>
        <v>n/a</v>
      </c>
      <c r="G116" s="374" t="str">
        <f t="shared" si="232"/>
        <v>n/a</v>
      </c>
      <c r="H116" s="374" t="str">
        <f t="shared" si="232"/>
        <v>n/a</v>
      </c>
      <c r="I116" s="374" t="str">
        <f t="shared" si="232"/>
        <v>n/a</v>
      </c>
      <c r="J116" s="656">
        <v>45463</v>
      </c>
      <c r="K116" s="656">
        <v>45463</v>
      </c>
      <c r="L116" s="375" t="str">
        <f t="shared" ref="L116:L118" si="233">IF($E116="Public Bidding", "Date Required", IF($E116="Shopping", "n/a", IF($E116="Small Value Procurement", "n/a", IF($E116="Lease of Venue", "n/a", IF($E116="Agency to Agency", "n/a", IF($E116="Direct Contracting", "n/a", IF($E116="Emergency Cases", "n/a",IF($E116=""," ","Check Mode of Proc"))))))))</f>
        <v>n/a</v>
      </c>
      <c r="M116" s="656">
        <v>45470</v>
      </c>
      <c r="N116" s="656">
        <v>45477</v>
      </c>
      <c r="O116" s="657">
        <v>45478</v>
      </c>
      <c r="P116" s="657">
        <v>45479</v>
      </c>
      <c r="Q116" s="657">
        <v>45560</v>
      </c>
      <c r="R116" s="657">
        <v>45563</v>
      </c>
      <c r="S116" s="376" t="s">
        <v>52</v>
      </c>
      <c r="T116" s="377">
        <v>5400</v>
      </c>
      <c r="U116" s="467">
        <v>5400</v>
      </c>
      <c r="V116" s="468"/>
      <c r="W116" s="377">
        <f t="shared" si="212"/>
        <v>4500</v>
      </c>
      <c r="X116" s="469">
        <v>4500</v>
      </c>
      <c r="Y116" s="452"/>
      <c r="Z116" s="381" t="str">
        <f t="shared" ref="Z116:AF116" si="234">IF($E116="Public Bidding", "Date Required", IF($E116="Shopping", "n/a", IF($E116="Small Value Procurement", "n/a", IF($E116="Lease of Venue", "n/a", IF($E116="Agency to Agency", "n/a", IF($E116="Direct Contracting", "n/a", IF($E116="Emergency Cases", "n/a","Check Mode of Proc")))))))</f>
        <v>n/a</v>
      </c>
      <c r="AA116" s="381" t="str">
        <f t="shared" si="234"/>
        <v>n/a</v>
      </c>
      <c r="AB116" s="381" t="str">
        <f t="shared" si="234"/>
        <v>n/a</v>
      </c>
      <c r="AC116" s="381" t="str">
        <f t="shared" si="234"/>
        <v>n/a</v>
      </c>
      <c r="AD116" s="381" t="str">
        <f t="shared" si="234"/>
        <v>n/a</v>
      </c>
      <c r="AE116" s="381" t="str">
        <f t="shared" si="234"/>
        <v>n/a</v>
      </c>
      <c r="AF116" s="381" t="str">
        <f t="shared" si="234"/>
        <v>n/a</v>
      </c>
      <c r="AG116" s="413"/>
      <c r="AH116" s="448"/>
    </row>
    <row r="117" spans="1:34" s="384" customFormat="1" ht="46.5" customHeight="1" x14ac:dyDescent="0.2">
      <c r="A117" s="370">
        <f>IF(C117=0,"  ",VLOOKUP(C117,CODES!$A$1:$B$145,2,FALSE))</f>
        <v>310100100001000</v>
      </c>
      <c r="B117" s="388" t="s">
        <v>223</v>
      </c>
      <c r="C117" s="398" t="s">
        <v>83</v>
      </c>
      <c r="D117" s="373" t="s">
        <v>1017</v>
      </c>
      <c r="E117" s="373" t="s">
        <v>51</v>
      </c>
      <c r="F117" s="374" t="str">
        <f t="shared" ref="F117:I117" si="235">IF($E117="Public Bidding", "Date Required", IF($E117="Shopping", "n/a", IF($E117="Small Value Procurement", "n/a", IF($E117="Lease of Venue", "n/a", IF($E117="Agency to Agency", "n/a", IF($E117="Direct Contracting", "n/a", IF($E117="Emergency Cases", "n/a",IF($E117=""," ","Check Mode of Proc"))))))))</f>
        <v>n/a</v>
      </c>
      <c r="G117" s="374" t="str">
        <f t="shared" si="235"/>
        <v>n/a</v>
      </c>
      <c r="H117" s="374" t="str">
        <f t="shared" si="235"/>
        <v>n/a</v>
      </c>
      <c r="I117" s="374" t="str">
        <f t="shared" si="235"/>
        <v>n/a</v>
      </c>
      <c r="J117" s="656">
        <v>45457</v>
      </c>
      <c r="K117" s="656">
        <v>45457</v>
      </c>
      <c r="L117" s="375" t="str">
        <f t="shared" si="233"/>
        <v>n/a</v>
      </c>
      <c r="M117" s="656">
        <v>46199</v>
      </c>
      <c r="N117" s="656">
        <v>45477</v>
      </c>
      <c r="O117" s="657">
        <v>45483</v>
      </c>
      <c r="P117" s="657">
        <v>45483</v>
      </c>
      <c r="Q117" s="657">
        <v>45484</v>
      </c>
      <c r="R117" s="657" t="e">
        <f>#REF!</f>
        <v>#REF!</v>
      </c>
      <c r="S117" s="376" t="s">
        <v>52</v>
      </c>
      <c r="T117" s="377">
        <v>627600</v>
      </c>
      <c r="U117" s="467">
        <v>627600</v>
      </c>
      <c r="V117" s="468"/>
      <c r="W117" s="377">
        <f t="shared" si="212"/>
        <v>567600</v>
      </c>
      <c r="X117" s="469">
        <v>567600</v>
      </c>
      <c r="Y117" s="452"/>
      <c r="Z117" s="381" t="str">
        <f t="shared" ref="Z117:AF117" si="236">IF($E117="Public Bidding", "Date Required", IF($E117="Shopping", "n/a", IF($E117="Small Value Procurement", "n/a", IF($E117="Lease of Venue", "n/a", IF($E117="Agency to Agency", "n/a", IF($E117="Direct Contracting", "n/a", IF($E117="Emergency Cases", "n/a","Check Mode of Proc")))))))</f>
        <v>n/a</v>
      </c>
      <c r="AA117" s="381" t="str">
        <f t="shared" si="236"/>
        <v>n/a</v>
      </c>
      <c r="AB117" s="381" t="str">
        <f t="shared" si="236"/>
        <v>n/a</v>
      </c>
      <c r="AC117" s="381" t="str">
        <f t="shared" si="236"/>
        <v>n/a</v>
      </c>
      <c r="AD117" s="381" t="str">
        <f t="shared" si="236"/>
        <v>n/a</v>
      </c>
      <c r="AE117" s="381" t="str">
        <f t="shared" si="236"/>
        <v>n/a</v>
      </c>
      <c r="AF117" s="381" t="str">
        <f t="shared" si="236"/>
        <v>n/a</v>
      </c>
      <c r="AG117" s="413"/>
      <c r="AH117" s="448"/>
    </row>
    <row r="118" spans="1:34" s="384" customFormat="1" ht="46.5" customHeight="1" x14ac:dyDescent="0.2">
      <c r="A118" s="370">
        <f>IF(C118=0,"  ",VLOOKUP(C118,CODES!$A$1:$B$145,2,FALSE))</f>
        <v>320104100001000</v>
      </c>
      <c r="B118" s="388" t="s">
        <v>224</v>
      </c>
      <c r="C118" s="398" t="s">
        <v>66</v>
      </c>
      <c r="D118" s="373" t="s">
        <v>1017</v>
      </c>
      <c r="E118" s="373" t="s">
        <v>51</v>
      </c>
      <c r="F118" s="374" t="str">
        <f t="shared" ref="F118:I118" si="237">IF($E118="Public Bidding", "Date Required", IF($E118="Shopping", "n/a", IF($E118="Small Value Procurement", "n/a", IF($E118="Lease of Venue", "n/a", IF($E118="Agency to Agency", "n/a", IF($E118="Direct Contracting", "n/a", IF($E118="Emergency Cases", "n/a",IF($E118=""," ","Check Mode of Proc"))))))))</f>
        <v>n/a</v>
      </c>
      <c r="G118" s="374" t="str">
        <f t="shared" si="237"/>
        <v>n/a</v>
      </c>
      <c r="H118" s="374" t="str">
        <f t="shared" si="237"/>
        <v>n/a</v>
      </c>
      <c r="I118" s="374" t="str">
        <f t="shared" si="237"/>
        <v>n/a</v>
      </c>
      <c r="J118" s="656">
        <v>45463</v>
      </c>
      <c r="K118" s="656">
        <v>45463</v>
      </c>
      <c r="L118" s="375" t="str">
        <f t="shared" si="233"/>
        <v>n/a</v>
      </c>
      <c r="M118" s="656">
        <v>45470</v>
      </c>
      <c r="N118" s="656">
        <v>45481</v>
      </c>
      <c r="O118" s="657">
        <v>45483</v>
      </c>
      <c r="P118" s="657">
        <v>45483</v>
      </c>
      <c r="Q118" s="657">
        <v>45474</v>
      </c>
      <c r="R118" s="657">
        <v>45485</v>
      </c>
      <c r="S118" s="376" t="s">
        <v>52</v>
      </c>
      <c r="T118" s="377">
        <v>40000</v>
      </c>
      <c r="U118" s="467">
        <v>40000</v>
      </c>
      <c r="V118" s="468"/>
      <c r="W118" s="377">
        <f t="shared" si="212"/>
        <v>19600</v>
      </c>
      <c r="X118" s="469">
        <v>19600</v>
      </c>
      <c r="Y118" s="452"/>
      <c r="Z118" s="381" t="str">
        <f t="shared" ref="Z118:AF118" si="238">IF($E118="Public Bidding", "Date Required", IF($E118="Shopping", "n/a", IF($E118="Small Value Procurement", "n/a", IF($E118="Lease of Venue", "n/a", IF($E118="Agency to Agency", "n/a", IF($E118="Direct Contracting", "n/a", IF($E118="Emergency Cases", "n/a","Check Mode of Proc")))))))</f>
        <v>n/a</v>
      </c>
      <c r="AA118" s="381" t="str">
        <f t="shared" si="238"/>
        <v>n/a</v>
      </c>
      <c r="AB118" s="381" t="str">
        <f t="shared" si="238"/>
        <v>n/a</v>
      </c>
      <c r="AC118" s="381" t="str">
        <f t="shared" si="238"/>
        <v>n/a</v>
      </c>
      <c r="AD118" s="381" t="str">
        <f t="shared" si="238"/>
        <v>n/a</v>
      </c>
      <c r="AE118" s="381" t="str">
        <f t="shared" si="238"/>
        <v>n/a</v>
      </c>
      <c r="AF118" s="381" t="str">
        <f t="shared" si="238"/>
        <v>n/a</v>
      </c>
      <c r="AG118" s="413"/>
      <c r="AH118" s="448"/>
    </row>
    <row r="119" spans="1:34" s="384" customFormat="1" ht="46.5" customHeight="1" x14ac:dyDescent="0.2">
      <c r="A119" s="370">
        <f>IF(C119=0,"  ",VLOOKUP(C119,CODES!$A$1:$B$145,2,FALSE))</f>
        <v>310100100001000</v>
      </c>
      <c r="B119" s="386" t="s">
        <v>220</v>
      </c>
      <c r="C119" s="398" t="s">
        <v>83</v>
      </c>
      <c r="D119" s="373" t="s">
        <v>1017</v>
      </c>
      <c r="E119" s="373" t="s">
        <v>51</v>
      </c>
      <c r="F119" s="374" t="str">
        <f t="shared" ref="F119:I119" si="239">IF($E119="Public Bidding", "Date Required", IF($E119="Shopping", "n/a", IF($E119="Small Value Procurement", "n/a", IF($E119="Lease of Venue", "n/a", IF($E119="Agency to Agency", "n/a", IF($E119="Direct Contracting", "n/a", IF($E119="Emergency Cases", "n/a",IF($E119=""," ","Check Mode of Proc"))))))))</f>
        <v>n/a</v>
      </c>
      <c r="G119" s="374" t="str">
        <f t="shared" si="239"/>
        <v>n/a</v>
      </c>
      <c r="H119" s="374" t="str">
        <f t="shared" si="239"/>
        <v>n/a</v>
      </c>
      <c r="I119" s="374" t="str">
        <f t="shared" si="239"/>
        <v>n/a</v>
      </c>
      <c r="J119" s="656">
        <v>45461</v>
      </c>
      <c r="K119" s="656">
        <v>45461</v>
      </c>
      <c r="L119" s="375"/>
      <c r="M119" s="656">
        <v>45470</v>
      </c>
      <c r="N119" s="656">
        <v>45477</v>
      </c>
      <c r="O119" s="657">
        <v>45483</v>
      </c>
      <c r="P119" s="657">
        <v>45483</v>
      </c>
      <c r="Q119" s="657">
        <v>45567</v>
      </c>
      <c r="R119" s="657" t="e">
        <f>#REF!</f>
        <v>#REF!</v>
      </c>
      <c r="S119" s="376" t="s">
        <v>52</v>
      </c>
      <c r="T119" s="377">
        <v>70000</v>
      </c>
      <c r="U119" s="467">
        <v>70000</v>
      </c>
      <c r="V119" s="468"/>
      <c r="W119" s="377">
        <f t="shared" si="212"/>
        <v>70000</v>
      </c>
      <c r="X119" s="469">
        <v>70000</v>
      </c>
      <c r="Y119" s="452"/>
      <c r="Z119" s="381" t="str">
        <f t="shared" ref="Z119:AF119" si="240">IF($E119="Public Bidding", "Date Required", IF($E119="Shopping", "n/a", IF($E119="Small Value Procurement", "n/a", IF($E119="Lease of Venue", "n/a", IF($E119="Agency to Agency", "n/a", IF($E119="Direct Contracting", "n/a", IF($E119="Emergency Cases", "n/a","Check Mode of Proc")))))))</f>
        <v>n/a</v>
      </c>
      <c r="AA119" s="381" t="str">
        <f t="shared" si="240"/>
        <v>n/a</v>
      </c>
      <c r="AB119" s="381" t="str">
        <f t="shared" si="240"/>
        <v>n/a</v>
      </c>
      <c r="AC119" s="381" t="str">
        <f t="shared" si="240"/>
        <v>n/a</v>
      </c>
      <c r="AD119" s="381" t="str">
        <f t="shared" si="240"/>
        <v>n/a</v>
      </c>
      <c r="AE119" s="381" t="str">
        <f t="shared" si="240"/>
        <v>n/a</v>
      </c>
      <c r="AF119" s="381" t="str">
        <f t="shared" si="240"/>
        <v>n/a</v>
      </c>
      <c r="AG119" s="413"/>
      <c r="AH119" s="448"/>
    </row>
    <row r="120" spans="1:34" s="384" customFormat="1" ht="46.5" customHeight="1" x14ac:dyDescent="0.2">
      <c r="A120" s="370">
        <f>IF(C120=0,"  ",VLOOKUP(C120,CODES!$A$1:$B$145,2,FALSE))</f>
        <v>100000100001000</v>
      </c>
      <c r="B120" s="388" t="s">
        <v>225</v>
      </c>
      <c r="C120" s="398" t="s">
        <v>226</v>
      </c>
      <c r="D120" s="373" t="s">
        <v>1017</v>
      </c>
      <c r="E120" s="373" t="s">
        <v>51</v>
      </c>
      <c r="F120" s="374" t="str">
        <f t="shared" ref="F120:I120" si="241">IF($E120="Public Bidding", "Date Required", IF($E120="Shopping", "n/a", IF($E120="Small Value Procurement", "n/a", IF($E120="Lease of Venue", "n/a", IF($E120="Agency to Agency", "n/a", IF($E120="Direct Contracting", "n/a", IF($E120="Emergency Cases", "n/a",IF($E120=""," ","Check Mode of Proc"))))))))</f>
        <v>n/a</v>
      </c>
      <c r="G120" s="374" t="str">
        <f t="shared" si="241"/>
        <v>n/a</v>
      </c>
      <c r="H120" s="374" t="str">
        <f t="shared" si="241"/>
        <v>n/a</v>
      </c>
      <c r="I120" s="374" t="str">
        <f t="shared" si="241"/>
        <v>n/a</v>
      </c>
      <c r="J120" s="656">
        <v>45454</v>
      </c>
      <c r="K120" s="656">
        <v>45454</v>
      </c>
      <c r="L120" s="375" t="str">
        <f t="shared" ref="L120:L121" si="242">IF($E120="Public Bidding", "Date Required", IF($E120="Shopping", "n/a", IF($E120="Small Value Procurement", "n/a", IF($E120="Lease of Venue", "n/a", IF($E120="Agency to Agency", "n/a", IF($E120="Direct Contracting", "n/a", IF($E120="Emergency Cases", "n/a",IF($E120=""," ","Check Mode of Proc"))))))))</f>
        <v>n/a</v>
      </c>
      <c r="M120" s="656">
        <v>45469</v>
      </c>
      <c r="N120" s="656">
        <v>45477</v>
      </c>
      <c r="O120" s="657">
        <v>45478</v>
      </c>
      <c r="P120" s="657">
        <v>45478</v>
      </c>
      <c r="Q120" s="657">
        <v>45481</v>
      </c>
      <c r="R120" s="657" t="e">
        <f>#REF!</f>
        <v>#REF!</v>
      </c>
      <c r="S120" s="376" t="s">
        <v>52</v>
      </c>
      <c r="T120" s="377">
        <v>15000</v>
      </c>
      <c r="U120" s="467">
        <v>15000</v>
      </c>
      <c r="V120" s="468"/>
      <c r="W120" s="377">
        <f t="shared" si="212"/>
        <v>13280</v>
      </c>
      <c r="X120" s="467">
        <v>13280</v>
      </c>
      <c r="Y120" s="452"/>
      <c r="Z120" s="381" t="str">
        <f t="shared" ref="Z120:AF120" si="243">IF($E120="Public Bidding", "Date Required", IF($E120="Shopping", "n/a", IF($E120="Small Value Procurement", "n/a", IF($E120="Lease of Venue", "n/a", IF($E120="Agency to Agency", "n/a", IF($E120="Direct Contracting", "n/a", IF($E120="Emergency Cases", "n/a","Check Mode of Proc")))))))</f>
        <v>n/a</v>
      </c>
      <c r="AA120" s="381" t="str">
        <f t="shared" si="243"/>
        <v>n/a</v>
      </c>
      <c r="AB120" s="381" t="str">
        <f t="shared" si="243"/>
        <v>n/a</v>
      </c>
      <c r="AC120" s="381" t="str">
        <f t="shared" si="243"/>
        <v>n/a</v>
      </c>
      <c r="AD120" s="381" t="str">
        <f t="shared" si="243"/>
        <v>n/a</v>
      </c>
      <c r="AE120" s="381" t="str">
        <f t="shared" si="243"/>
        <v>n/a</v>
      </c>
      <c r="AF120" s="381" t="str">
        <f t="shared" si="243"/>
        <v>n/a</v>
      </c>
      <c r="AG120" s="413"/>
      <c r="AH120" s="448"/>
    </row>
    <row r="121" spans="1:34" s="384" customFormat="1" ht="46.5" customHeight="1" x14ac:dyDescent="0.2">
      <c r="A121" s="370">
        <f>IF(C121=0,"  ",VLOOKUP(C121,CODES!$A$1:$B$145,2,FALSE))</f>
        <v>100000100001000</v>
      </c>
      <c r="B121" s="388" t="s">
        <v>227</v>
      </c>
      <c r="C121" s="398" t="s">
        <v>59</v>
      </c>
      <c r="D121" s="373" t="s">
        <v>1017</v>
      </c>
      <c r="E121" s="373" t="s">
        <v>51</v>
      </c>
      <c r="F121" s="374" t="str">
        <f t="shared" ref="F121:I121" si="244">IF($E121="Public Bidding", "Date Required", IF($E121="Shopping", "n/a", IF($E121="Small Value Procurement", "n/a", IF($E121="Lease of Venue", "n/a", IF($E121="Agency to Agency", "n/a", IF($E121="Direct Contracting", "n/a", IF($E121="Emergency Cases", "n/a",IF($E121=""," ","Check Mode of Proc"))))))))</f>
        <v>n/a</v>
      </c>
      <c r="G121" s="374" t="str">
        <f t="shared" si="244"/>
        <v>n/a</v>
      </c>
      <c r="H121" s="374" t="str">
        <f t="shared" si="244"/>
        <v>n/a</v>
      </c>
      <c r="I121" s="374" t="str">
        <f t="shared" si="244"/>
        <v>n/a</v>
      </c>
      <c r="J121" s="656">
        <v>45457</v>
      </c>
      <c r="K121" s="656">
        <v>45457</v>
      </c>
      <c r="L121" s="375" t="str">
        <f t="shared" si="242"/>
        <v>n/a</v>
      </c>
      <c r="M121" s="656">
        <v>45467</v>
      </c>
      <c r="N121" s="656">
        <v>45477</v>
      </c>
      <c r="O121" s="657">
        <v>45480</v>
      </c>
      <c r="P121" s="657">
        <v>45480</v>
      </c>
      <c r="Q121" s="657">
        <v>45488</v>
      </c>
      <c r="R121" s="657">
        <v>45488</v>
      </c>
      <c r="S121" s="376" t="s">
        <v>52</v>
      </c>
      <c r="T121" s="377">
        <v>19200</v>
      </c>
      <c r="U121" s="467">
        <v>19200</v>
      </c>
      <c r="V121" s="468"/>
      <c r="W121" s="377">
        <f t="shared" si="212"/>
        <v>18000</v>
      </c>
      <c r="X121" s="467">
        <v>18000</v>
      </c>
      <c r="Y121" s="452"/>
      <c r="Z121" s="381" t="str">
        <f t="shared" ref="Z121:AF121" si="245">IF($E121="Public Bidding", "Date Required", IF($E121="Shopping", "n/a", IF($E121="Small Value Procurement", "n/a", IF($E121="Lease of Venue", "n/a", IF($E121="Agency to Agency", "n/a", IF($E121="Direct Contracting", "n/a", IF($E121="Emergency Cases", "n/a","Check Mode of Proc")))))))</f>
        <v>n/a</v>
      </c>
      <c r="AA121" s="381" t="str">
        <f t="shared" si="245"/>
        <v>n/a</v>
      </c>
      <c r="AB121" s="381" t="str">
        <f t="shared" si="245"/>
        <v>n/a</v>
      </c>
      <c r="AC121" s="381" t="str">
        <f t="shared" si="245"/>
        <v>n/a</v>
      </c>
      <c r="AD121" s="381" t="str">
        <f t="shared" si="245"/>
        <v>n/a</v>
      </c>
      <c r="AE121" s="381" t="str">
        <f t="shared" si="245"/>
        <v>n/a</v>
      </c>
      <c r="AF121" s="381" t="str">
        <f t="shared" si="245"/>
        <v>n/a</v>
      </c>
      <c r="AG121" s="413"/>
      <c r="AH121" s="448"/>
    </row>
    <row r="122" spans="1:34" s="384" customFormat="1" ht="46.5" customHeight="1" x14ac:dyDescent="0.2">
      <c r="A122" s="456">
        <v>310100100001000</v>
      </c>
      <c r="B122" s="472" t="s">
        <v>228</v>
      </c>
      <c r="C122" s="372" t="s">
        <v>83</v>
      </c>
      <c r="D122" s="373" t="s">
        <v>1017</v>
      </c>
      <c r="E122" s="373" t="s">
        <v>57</v>
      </c>
      <c r="F122" s="374" t="s">
        <v>58</v>
      </c>
      <c r="G122" s="374" t="s">
        <v>58</v>
      </c>
      <c r="H122" s="374" t="s">
        <v>58</v>
      </c>
      <c r="I122" s="374" t="s">
        <v>58</v>
      </c>
      <c r="J122" s="656">
        <v>45468</v>
      </c>
      <c r="K122" s="656">
        <v>45468</v>
      </c>
      <c r="L122" s="375" t="s">
        <v>58</v>
      </c>
      <c r="M122" s="656">
        <v>45470</v>
      </c>
      <c r="N122" s="656">
        <v>45477</v>
      </c>
      <c r="O122" s="657">
        <v>45470</v>
      </c>
      <c r="P122" s="657">
        <v>45470</v>
      </c>
      <c r="Q122" s="657">
        <v>45478</v>
      </c>
      <c r="R122" s="657">
        <v>45485</v>
      </c>
      <c r="S122" s="473" t="s">
        <v>52</v>
      </c>
      <c r="T122" s="403">
        <v>120000</v>
      </c>
      <c r="U122" s="474">
        <v>120000</v>
      </c>
      <c r="V122" s="475"/>
      <c r="W122" s="403">
        <v>120000</v>
      </c>
      <c r="X122" s="474">
        <v>120000</v>
      </c>
      <c r="Y122" s="476"/>
      <c r="Z122" s="477" t="s">
        <v>58</v>
      </c>
      <c r="AA122" s="477" t="s">
        <v>58</v>
      </c>
      <c r="AB122" s="477" t="s">
        <v>58</v>
      </c>
      <c r="AC122" s="477" t="s">
        <v>58</v>
      </c>
      <c r="AD122" s="477" t="s">
        <v>58</v>
      </c>
      <c r="AE122" s="477" t="s">
        <v>58</v>
      </c>
      <c r="AF122" s="477" t="s">
        <v>58</v>
      </c>
      <c r="AG122" s="478"/>
      <c r="AH122" s="479"/>
    </row>
    <row r="123" spans="1:34" s="384" customFormat="1" ht="46.5" customHeight="1" x14ac:dyDescent="0.2">
      <c r="A123" s="370">
        <f>IF(C123=0,"  ",VLOOKUP(C123,CODES!$A$1:$B$145,2,FALSE))</f>
        <v>100000100001000</v>
      </c>
      <c r="B123" s="449" t="s">
        <v>229</v>
      </c>
      <c r="C123" s="372" t="s">
        <v>68</v>
      </c>
      <c r="D123" s="373" t="s">
        <v>1017</v>
      </c>
      <c r="E123" s="373" t="s">
        <v>57</v>
      </c>
      <c r="F123" s="374" t="str">
        <f t="shared" ref="F123:I123" si="246">IF($E123="Public Bidding", "Date Required", IF($E123="Shopping", "n/a", IF($E123="Small Value Procurement", "n/a", IF($E123="Lease of Venue", "n/a", IF($E123="Agency to Agency", "n/a", IF($E123="Direct Contracting", "n/a", IF($E123="Emergency Cases", "n/a",IF($E123=""," ","Check Mode of Proc"))))))))</f>
        <v>n/a</v>
      </c>
      <c r="G123" s="374" t="str">
        <f t="shared" si="246"/>
        <v>n/a</v>
      </c>
      <c r="H123" s="374" t="str">
        <f t="shared" si="246"/>
        <v>n/a</v>
      </c>
      <c r="I123" s="374" t="str">
        <f t="shared" si="246"/>
        <v>n/a</v>
      </c>
      <c r="J123" s="656">
        <v>45462</v>
      </c>
      <c r="K123" s="656">
        <v>45462</v>
      </c>
      <c r="L123" s="375" t="str">
        <f t="shared" ref="L123:L125" si="247">IF($E123="Public Bidding", "Date Required", IF($E123="Shopping", "n/a", IF($E123="Small Value Procurement", "n/a", IF($E123="Lease of Venue", "n/a", IF($E123="Agency to Agency", "n/a", IF($E123="Direct Contracting", "n/a", IF($E123="Emergency Cases", "n/a",IF($E123=""," ","Check Mode of Proc"))))))))</f>
        <v>n/a</v>
      </c>
      <c r="M123" s="656">
        <v>45469</v>
      </c>
      <c r="N123" s="656">
        <v>45477</v>
      </c>
      <c r="O123" s="657">
        <v>45477</v>
      </c>
      <c r="P123" s="657">
        <v>45478</v>
      </c>
      <c r="Q123" s="657">
        <v>45492</v>
      </c>
      <c r="R123" s="657">
        <v>45497</v>
      </c>
      <c r="S123" s="376" t="s">
        <v>52</v>
      </c>
      <c r="T123" s="377">
        <v>738150</v>
      </c>
      <c r="U123" s="467">
        <v>738150</v>
      </c>
      <c r="V123" s="468"/>
      <c r="W123" s="377">
        <f t="shared" ref="W123:W221" si="248">X123</f>
        <v>736159.66</v>
      </c>
      <c r="X123" s="467">
        <v>736159.66</v>
      </c>
      <c r="Y123" s="452"/>
      <c r="Z123" s="381" t="str">
        <f t="shared" ref="Z123:AF123" si="249">IF($E123="Public Bidding", "Date Required", IF($E123="Shopping", "n/a", IF($E123="Small Value Procurement", "n/a", IF($E123="Lease of Venue", "n/a", IF($E123="Agency to Agency", "n/a", IF($E123="Direct Contracting", "n/a", IF($E123="Emergency Cases", "n/a","Check Mode of Proc")))))))</f>
        <v>n/a</v>
      </c>
      <c r="AA123" s="381" t="str">
        <f t="shared" si="249"/>
        <v>n/a</v>
      </c>
      <c r="AB123" s="381" t="str">
        <f t="shared" si="249"/>
        <v>n/a</v>
      </c>
      <c r="AC123" s="381" t="str">
        <f t="shared" si="249"/>
        <v>n/a</v>
      </c>
      <c r="AD123" s="381" t="str">
        <f t="shared" si="249"/>
        <v>n/a</v>
      </c>
      <c r="AE123" s="381" t="str">
        <f t="shared" si="249"/>
        <v>n/a</v>
      </c>
      <c r="AF123" s="381" t="str">
        <f t="shared" si="249"/>
        <v>n/a</v>
      </c>
      <c r="AG123" s="413"/>
      <c r="AH123" s="448"/>
    </row>
    <row r="124" spans="1:34" s="384" customFormat="1" ht="46.5" customHeight="1" x14ac:dyDescent="0.2">
      <c r="A124" s="370">
        <f>IF(C124=0,"  ",VLOOKUP(C124,CODES!$A$1:$B$145,2,FALSE))</f>
        <v>310100100001000</v>
      </c>
      <c r="B124" s="449" t="s">
        <v>230</v>
      </c>
      <c r="C124" s="372" t="s">
        <v>83</v>
      </c>
      <c r="D124" s="373" t="s">
        <v>1017</v>
      </c>
      <c r="E124" s="373" t="s">
        <v>57</v>
      </c>
      <c r="F124" s="374" t="str">
        <f t="shared" ref="F124:I124" si="250">IF($E124="Public Bidding", "Date Required", IF($E124="Shopping", "n/a", IF($E124="Small Value Procurement", "n/a", IF($E124="Lease of Venue", "n/a", IF($E124="Agency to Agency", "n/a", IF($E124="Direct Contracting", "n/a", IF($E124="Emergency Cases", "n/a",IF($E124=""," ","Check Mode of Proc"))))))))</f>
        <v>n/a</v>
      </c>
      <c r="G124" s="374" t="str">
        <f t="shared" si="250"/>
        <v>n/a</v>
      </c>
      <c r="H124" s="374" t="str">
        <f t="shared" si="250"/>
        <v>n/a</v>
      </c>
      <c r="I124" s="374" t="str">
        <f t="shared" si="250"/>
        <v>n/a</v>
      </c>
      <c r="J124" s="656">
        <v>45467</v>
      </c>
      <c r="K124" s="656">
        <v>45467</v>
      </c>
      <c r="L124" s="375" t="str">
        <f t="shared" si="247"/>
        <v>n/a</v>
      </c>
      <c r="M124" s="656">
        <v>45470</v>
      </c>
      <c r="N124" s="656">
        <v>45477</v>
      </c>
      <c r="O124" s="657">
        <v>45478</v>
      </c>
      <c r="P124" s="657">
        <v>45479</v>
      </c>
      <c r="Q124" s="657">
        <v>45495</v>
      </c>
      <c r="R124" s="657">
        <v>45496</v>
      </c>
      <c r="S124" s="376" t="s">
        <v>52</v>
      </c>
      <c r="T124" s="377">
        <v>175000</v>
      </c>
      <c r="U124" s="467">
        <v>175000</v>
      </c>
      <c r="V124" s="468"/>
      <c r="W124" s="377">
        <f t="shared" si="248"/>
        <v>175000</v>
      </c>
      <c r="X124" s="467">
        <v>175000</v>
      </c>
      <c r="Y124" s="452"/>
      <c r="Z124" s="381" t="str">
        <f t="shared" ref="Z124:AF124" si="251">IF($E124="Public Bidding", "Date Required", IF($E124="Shopping", "n/a", IF($E124="Small Value Procurement", "n/a", IF($E124="Lease of Venue", "n/a", IF($E124="Agency to Agency", "n/a", IF($E124="Direct Contracting", "n/a", IF($E124="Emergency Cases", "n/a","Check Mode of Proc")))))))</f>
        <v>n/a</v>
      </c>
      <c r="AA124" s="381" t="str">
        <f t="shared" si="251"/>
        <v>n/a</v>
      </c>
      <c r="AB124" s="381" t="str">
        <f t="shared" si="251"/>
        <v>n/a</v>
      </c>
      <c r="AC124" s="381" t="str">
        <f t="shared" si="251"/>
        <v>n/a</v>
      </c>
      <c r="AD124" s="381" t="str">
        <f t="shared" si="251"/>
        <v>n/a</v>
      </c>
      <c r="AE124" s="381" t="str">
        <f t="shared" si="251"/>
        <v>n/a</v>
      </c>
      <c r="AF124" s="381" t="str">
        <f t="shared" si="251"/>
        <v>n/a</v>
      </c>
      <c r="AG124" s="413"/>
      <c r="AH124" s="448"/>
    </row>
    <row r="125" spans="1:34" s="384" customFormat="1" ht="46.5" customHeight="1" x14ac:dyDescent="0.2">
      <c r="A125" s="370">
        <f>IF(C125=0,"  ",VLOOKUP(C125,CODES!$A$1:$B$145,2,FALSE))</f>
        <v>100000100001000</v>
      </c>
      <c r="B125" s="449" t="s">
        <v>251</v>
      </c>
      <c r="C125" s="372" t="s">
        <v>59</v>
      </c>
      <c r="D125" s="373" t="s">
        <v>1017</v>
      </c>
      <c r="E125" s="373" t="s">
        <v>57</v>
      </c>
      <c r="F125" s="374" t="str">
        <f t="shared" ref="F125:I125" si="252">IF($E125="Public Bidding", "Date Required", IF($E125="Shopping", "n/a", IF($E125="Small Value Procurement", "n/a", IF($E125="Lease of Venue", "n/a", IF($E125="Agency to Agency", "n/a", IF($E125="Direct Contracting", "n/a", IF($E125="Emergency Cases", "n/a",IF($E125=""," ","Check Mode of Proc"))))))))</f>
        <v>n/a</v>
      </c>
      <c r="G125" s="374" t="str">
        <f t="shared" si="252"/>
        <v>n/a</v>
      </c>
      <c r="H125" s="374" t="str">
        <f t="shared" si="252"/>
        <v>n/a</v>
      </c>
      <c r="I125" s="374" t="str">
        <f t="shared" si="252"/>
        <v>n/a</v>
      </c>
      <c r="J125" s="656">
        <v>45467</v>
      </c>
      <c r="K125" s="656">
        <v>45467</v>
      </c>
      <c r="L125" s="375" t="str">
        <f t="shared" si="247"/>
        <v>n/a</v>
      </c>
      <c r="M125" s="656">
        <v>45470</v>
      </c>
      <c r="N125" s="656">
        <v>45477</v>
      </c>
      <c r="O125" s="657">
        <v>45479</v>
      </c>
      <c r="P125" s="657">
        <v>45480</v>
      </c>
      <c r="Q125" s="657">
        <v>45490</v>
      </c>
      <c r="R125" s="657">
        <v>45490</v>
      </c>
      <c r="S125" s="376" t="s">
        <v>52</v>
      </c>
      <c r="T125" s="377">
        <v>7500</v>
      </c>
      <c r="U125" s="467">
        <v>7500</v>
      </c>
      <c r="V125" s="468"/>
      <c r="W125" s="377">
        <f t="shared" si="248"/>
        <v>6600</v>
      </c>
      <c r="X125" s="467">
        <v>6600</v>
      </c>
      <c r="Y125" s="452"/>
      <c r="Z125" s="381" t="str">
        <f t="shared" ref="Z125:AF125" si="253">IF($E125="Public Bidding", "Date Required", IF($E125="Shopping", "n/a", IF($E125="Small Value Procurement", "n/a", IF($E125="Lease of Venue", "n/a", IF($E125="Agency to Agency", "n/a", IF($E125="Direct Contracting", "n/a", IF($E125="Emergency Cases", "n/a","Check Mode of Proc")))))))</f>
        <v>n/a</v>
      </c>
      <c r="AA125" s="381" t="str">
        <f t="shared" si="253"/>
        <v>n/a</v>
      </c>
      <c r="AB125" s="381" t="str">
        <f t="shared" si="253"/>
        <v>n/a</v>
      </c>
      <c r="AC125" s="381" t="str">
        <f t="shared" si="253"/>
        <v>n/a</v>
      </c>
      <c r="AD125" s="381" t="str">
        <f t="shared" si="253"/>
        <v>n/a</v>
      </c>
      <c r="AE125" s="381" t="str">
        <f t="shared" si="253"/>
        <v>n/a</v>
      </c>
      <c r="AF125" s="381" t="str">
        <f t="shared" si="253"/>
        <v>n/a</v>
      </c>
      <c r="AG125" s="413"/>
      <c r="AH125" s="448"/>
    </row>
    <row r="126" spans="1:34" s="384" customFormat="1" ht="46.5" customHeight="1" x14ac:dyDescent="0.2">
      <c r="A126" s="370">
        <f>IF(C126=0,"  ",VLOOKUP(C126,CODES!$A$1:$B$145,2,FALSE))</f>
        <v>310100100001000</v>
      </c>
      <c r="B126" s="391" t="s">
        <v>252</v>
      </c>
      <c r="C126" s="480" t="s">
        <v>83</v>
      </c>
      <c r="D126" s="373" t="s">
        <v>1017</v>
      </c>
      <c r="E126" s="373" t="s">
        <v>51</v>
      </c>
      <c r="F126" s="374" t="str">
        <f t="shared" ref="F126:I126" si="254">IF($E126="Public Bidding", "Date Required", IF($E126="Shopping", "n/a", IF($E126="Small Value Procurement", "n/a", IF($E126="Lease of Venue", "n/a", IF($E126="Agency to Agency", "n/a", IF($E126="Direct Contracting", "n/a", IF($E126="Emergency Cases", "n/a","Check Mode of Proc")))))))</f>
        <v>n/a</v>
      </c>
      <c r="G126" s="374" t="str">
        <f t="shared" si="254"/>
        <v>n/a</v>
      </c>
      <c r="H126" s="374" t="str">
        <f t="shared" si="254"/>
        <v>n/a</v>
      </c>
      <c r="I126" s="374" t="str">
        <f t="shared" si="254"/>
        <v>n/a</v>
      </c>
      <c r="J126" s="656">
        <f t="shared" ref="J126:J131" si="255">K126</f>
        <v>45457</v>
      </c>
      <c r="K126" s="656">
        <v>45457</v>
      </c>
      <c r="L126" s="375" t="str">
        <f t="shared" ref="L126:L128" si="256">IF($E126="Public Bidding", "Date Required", IF($E126="Shopping", "n/a", IF($E126="Small Value Procurement", "n/a", IF($E126="Lease of Venue", "n/a", IF($E126="Agency to Agency", "n/a", IF($E126="Direct Contracting", "n/a", IF($E126="Emergency Cases", "n/a","Check Mode of Proc")))))))</f>
        <v>n/a</v>
      </c>
      <c r="M126" s="656">
        <v>45474</v>
      </c>
      <c r="N126" s="656">
        <v>45481</v>
      </c>
      <c r="O126" s="657">
        <v>45483</v>
      </c>
      <c r="P126" s="657">
        <v>45483</v>
      </c>
      <c r="Q126" s="657">
        <v>45531</v>
      </c>
      <c r="R126" s="657">
        <v>45531</v>
      </c>
      <c r="S126" s="376" t="s">
        <v>52</v>
      </c>
      <c r="T126" s="377">
        <f t="shared" ref="T126:T146" si="257">U126</f>
        <v>956725</v>
      </c>
      <c r="U126" s="731">
        <v>956725</v>
      </c>
      <c r="V126" s="379"/>
      <c r="W126" s="377">
        <f t="shared" si="248"/>
        <v>449330</v>
      </c>
      <c r="X126" s="378">
        <v>449330</v>
      </c>
      <c r="Y126" s="380"/>
      <c r="Z126" s="381" t="str">
        <f t="shared" ref="Z126:AF126" si="258">IF($E126="Public Bidding", "Date Required", IF($E126="Shopping", "n/a", IF($E126="Small Value Procurement", "n/a", IF($E126="Lease of Venue", "n/a", IF($E126="Agency to Agency", "n/a", IF($E126="Direct Contracting", "n/a", IF($E126="Emergency Cases", "n/a","Check Mode of Proc")))))))</f>
        <v>n/a</v>
      </c>
      <c r="AA126" s="381" t="str">
        <f t="shared" si="258"/>
        <v>n/a</v>
      </c>
      <c r="AB126" s="381" t="str">
        <f t="shared" si="258"/>
        <v>n/a</v>
      </c>
      <c r="AC126" s="381" t="str">
        <f t="shared" si="258"/>
        <v>n/a</v>
      </c>
      <c r="AD126" s="381" t="str">
        <f t="shared" si="258"/>
        <v>n/a</v>
      </c>
      <c r="AE126" s="381" t="str">
        <f t="shared" si="258"/>
        <v>n/a</v>
      </c>
      <c r="AF126" s="381" t="str">
        <f t="shared" si="258"/>
        <v>n/a</v>
      </c>
      <c r="AG126" s="382"/>
      <c r="AH126" s="383"/>
    </row>
    <row r="127" spans="1:34" s="384" customFormat="1" ht="46.5" customHeight="1" x14ac:dyDescent="0.2">
      <c r="A127" s="370">
        <f>IF(C127=0,"  ",VLOOKUP(C127,CODES!$A$1:$B$145,2,FALSE))</f>
        <v>310100100001000</v>
      </c>
      <c r="B127" s="386" t="s">
        <v>253</v>
      </c>
      <c r="C127" s="398" t="s">
        <v>83</v>
      </c>
      <c r="D127" s="373" t="s">
        <v>1017</v>
      </c>
      <c r="E127" s="373" t="s">
        <v>51</v>
      </c>
      <c r="F127" s="374" t="str">
        <f t="shared" ref="F127:I127" si="259">IF($E127="Public Bidding", "Date Required", IF($E127="Shopping", "n/a", IF($E127="Small Value Procurement", "n/a", IF($E127="Lease of Venue", "n/a", IF($E127="Agency to Agency", "n/a", IF($E127="Direct Contracting", "n/a", IF($E127="Emergency Cases", "n/a","Check Mode of Proc")))))))</f>
        <v>n/a</v>
      </c>
      <c r="G127" s="374" t="str">
        <f t="shared" si="259"/>
        <v>n/a</v>
      </c>
      <c r="H127" s="374" t="str">
        <f t="shared" si="259"/>
        <v>n/a</v>
      </c>
      <c r="I127" s="374" t="str">
        <f t="shared" si="259"/>
        <v>n/a</v>
      </c>
      <c r="J127" s="656">
        <f t="shared" si="255"/>
        <v>45457</v>
      </c>
      <c r="K127" s="656">
        <v>45457</v>
      </c>
      <c r="L127" s="375" t="str">
        <f t="shared" si="256"/>
        <v>n/a</v>
      </c>
      <c r="M127" s="656">
        <v>45474</v>
      </c>
      <c r="N127" s="656">
        <v>45481</v>
      </c>
      <c r="O127" s="657">
        <v>45483</v>
      </c>
      <c r="P127" s="657">
        <v>45483</v>
      </c>
      <c r="Q127" s="657">
        <v>45510</v>
      </c>
      <c r="R127" s="657">
        <v>45510</v>
      </c>
      <c r="S127" s="376" t="s">
        <v>52</v>
      </c>
      <c r="T127" s="377">
        <f t="shared" si="257"/>
        <v>0</v>
      </c>
      <c r="U127" s="730"/>
      <c r="V127" s="379"/>
      <c r="W127" s="377">
        <f t="shared" si="248"/>
        <v>439725</v>
      </c>
      <c r="X127" s="378">
        <v>439725</v>
      </c>
      <c r="Y127" s="380"/>
      <c r="Z127" s="381" t="str">
        <f t="shared" ref="Z127:AF127" si="260">IF($E127="Public Bidding", "Date Required", IF($E127="Shopping", "n/a", IF($E127="Small Value Procurement", "n/a", IF($E127="Lease of Venue", "n/a", IF($E127="Agency to Agency", "n/a", IF($E127="Direct Contracting", "n/a", IF($E127="Emergency Cases", "n/a","Check Mode of Proc")))))))</f>
        <v>n/a</v>
      </c>
      <c r="AA127" s="381" t="str">
        <f t="shared" si="260"/>
        <v>n/a</v>
      </c>
      <c r="AB127" s="381" t="str">
        <f t="shared" si="260"/>
        <v>n/a</v>
      </c>
      <c r="AC127" s="381" t="str">
        <f t="shared" si="260"/>
        <v>n/a</v>
      </c>
      <c r="AD127" s="381" t="str">
        <f t="shared" si="260"/>
        <v>n/a</v>
      </c>
      <c r="AE127" s="381" t="str">
        <f t="shared" si="260"/>
        <v>n/a</v>
      </c>
      <c r="AF127" s="381" t="str">
        <f t="shared" si="260"/>
        <v>n/a</v>
      </c>
      <c r="AG127" s="382"/>
      <c r="AH127" s="383"/>
    </row>
    <row r="128" spans="1:34" s="384" customFormat="1" ht="46.5" customHeight="1" x14ac:dyDescent="0.2">
      <c r="A128" s="370">
        <f>IF(C128=0,"  ",VLOOKUP(C128,CODES!$A$1:$B$145,2,FALSE))</f>
        <v>310100100001000</v>
      </c>
      <c r="B128" s="386" t="s">
        <v>254</v>
      </c>
      <c r="C128" s="398" t="s">
        <v>83</v>
      </c>
      <c r="D128" s="373" t="s">
        <v>1017</v>
      </c>
      <c r="E128" s="373" t="s">
        <v>56</v>
      </c>
      <c r="F128" s="374" t="str">
        <f t="shared" ref="F128:I128" si="261">IF($E128="Public Bidding", "Date Required", IF($E128="Shopping", "n/a", IF($E128="Small Value Procurement", "n/a", IF($E128="Lease of Venue", "n/a", IF($E128="Agency to Agency", "n/a", IF($E128="Direct Contracting", "n/a", IF($E128="Emergency Cases", "n/a","Check Mode of Proc")))))))</f>
        <v>n/a</v>
      </c>
      <c r="G128" s="374" t="str">
        <f t="shared" si="261"/>
        <v>n/a</v>
      </c>
      <c r="H128" s="374" t="str">
        <f t="shared" si="261"/>
        <v>n/a</v>
      </c>
      <c r="I128" s="374" t="str">
        <f t="shared" si="261"/>
        <v>n/a</v>
      </c>
      <c r="J128" s="656">
        <f t="shared" si="255"/>
        <v>45457</v>
      </c>
      <c r="K128" s="656">
        <v>45457</v>
      </c>
      <c r="L128" s="375" t="str">
        <f t="shared" si="256"/>
        <v>n/a</v>
      </c>
      <c r="M128" s="656">
        <v>45474</v>
      </c>
      <c r="N128" s="656">
        <v>45481</v>
      </c>
      <c r="O128" s="657">
        <v>45483</v>
      </c>
      <c r="P128" s="657">
        <v>45483</v>
      </c>
      <c r="Q128" s="657" t="s">
        <v>255</v>
      </c>
      <c r="R128" s="657" t="s">
        <v>255</v>
      </c>
      <c r="S128" s="376" t="s">
        <v>52</v>
      </c>
      <c r="T128" s="377">
        <f t="shared" si="257"/>
        <v>56000</v>
      </c>
      <c r="U128" s="378">
        <v>56000</v>
      </c>
      <c r="V128" s="379"/>
      <c r="W128" s="377">
        <f t="shared" si="248"/>
        <v>24000</v>
      </c>
      <c r="X128" s="378">
        <v>24000</v>
      </c>
      <c r="Y128" s="380"/>
      <c r="Z128" s="381" t="str">
        <f t="shared" ref="Z128:AF128" si="262">IF($E128="Public Bidding", "Date Required", IF($E128="Shopping", "n/a", IF($E128="Small Value Procurement", "n/a", IF($E128="Lease of Venue", "n/a", IF($E128="Agency to Agency", "n/a", IF($E128="Direct Contracting", "n/a", IF($E128="Emergency Cases", "n/a","Check Mode of Proc")))))))</f>
        <v>n/a</v>
      </c>
      <c r="AA128" s="381" t="str">
        <f t="shared" si="262"/>
        <v>n/a</v>
      </c>
      <c r="AB128" s="381" t="str">
        <f t="shared" si="262"/>
        <v>n/a</v>
      </c>
      <c r="AC128" s="381" t="str">
        <f t="shared" si="262"/>
        <v>n/a</v>
      </c>
      <c r="AD128" s="381" t="str">
        <f t="shared" si="262"/>
        <v>n/a</v>
      </c>
      <c r="AE128" s="381" t="str">
        <f t="shared" si="262"/>
        <v>n/a</v>
      </c>
      <c r="AF128" s="381" t="str">
        <f t="shared" si="262"/>
        <v>n/a</v>
      </c>
      <c r="AG128" s="382"/>
      <c r="AH128" s="383"/>
    </row>
    <row r="129" spans="1:34" s="384" customFormat="1" ht="46.5" customHeight="1" x14ac:dyDescent="0.2">
      <c r="A129" s="370">
        <f>IF(C129=0,"  ",VLOOKUP(C129,CODES!$A$1:$B$145,2,FALSE))</f>
        <v>200000100001000</v>
      </c>
      <c r="B129" s="386" t="s">
        <v>256</v>
      </c>
      <c r="C129" s="398" t="s">
        <v>71</v>
      </c>
      <c r="D129" s="373" t="s">
        <v>1017</v>
      </c>
      <c r="E129" s="373" t="s">
        <v>51</v>
      </c>
      <c r="F129" s="374" t="s">
        <v>58</v>
      </c>
      <c r="G129" s="374" t="s">
        <v>58</v>
      </c>
      <c r="H129" s="374" t="s">
        <v>58</v>
      </c>
      <c r="I129" s="374" t="s">
        <v>58</v>
      </c>
      <c r="J129" s="656">
        <f t="shared" si="255"/>
        <v>45454</v>
      </c>
      <c r="K129" s="656">
        <v>45454</v>
      </c>
      <c r="L129" s="375" t="s">
        <v>58</v>
      </c>
      <c r="M129" s="656">
        <v>45474</v>
      </c>
      <c r="N129" s="656">
        <v>45477</v>
      </c>
      <c r="O129" s="657">
        <v>45478</v>
      </c>
      <c r="P129" s="657">
        <v>45478</v>
      </c>
      <c r="Q129" s="657">
        <v>45496</v>
      </c>
      <c r="R129" s="657">
        <v>45496</v>
      </c>
      <c r="S129" s="376" t="s">
        <v>52</v>
      </c>
      <c r="T129" s="377">
        <f t="shared" si="257"/>
        <v>35199</v>
      </c>
      <c r="U129" s="378">
        <v>35199</v>
      </c>
      <c r="V129" s="379"/>
      <c r="W129" s="377">
        <f t="shared" si="248"/>
        <v>32180</v>
      </c>
      <c r="X129" s="378">
        <v>32180</v>
      </c>
      <c r="Y129" s="380"/>
      <c r="Z129" s="381" t="s">
        <v>58</v>
      </c>
      <c r="AA129" s="381" t="s">
        <v>58</v>
      </c>
      <c r="AB129" s="381" t="s">
        <v>58</v>
      </c>
      <c r="AC129" s="381" t="s">
        <v>58</v>
      </c>
      <c r="AD129" s="381" t="s">
        <v>58</v>
      </c>
      <c r="AE129" s="381" t="s">
        <v>58</v>
      </c>
      <c r="AF129" s="381" t="s">
        <v>58</v>
      </c>
      <c r="AG129" s="481"/>
      <c r="AH129" s="482"/>
    </row>
    <row r="130" spans="1:34" s="384" customFormat="1" ht="46.5" customHeight="1" x14ac:dyDescent="0.2">
      <c r="A130" s="370">
        <f>IF(C130=0,"  ",VLOOKUP(C130,CODES!$A$1:$B$145,2,FALSE))</f>
        <v>200000100001000</v>
      </c>
      <c r="B130" s="386" t="s">
        <v>257</v>
      </c>
      <c r="C130" s="398" t="s">
        <v>71</v>
      </c>
      <c r="D130" s="373" t="s">
        <v>1017</v>
      </c>
      <c r="E130" s="373" t="s">
        <v>51</v>
      </c>
      <c r="F130" s="374" t="str">
        <f t="shared" ref="F130:I130" si="263">IF($E130="Public Bidding", "Date Required", IF($E130="Shopping", "n/a", IF($E130="Small Value Procurement", "n/a", IF($E130="Lease of Venue", "n/a", IF($E130="Agency to Agency", "n/a", IF($E130="Direct Contracting", "n/a", IF($E130="Emergency Cases", "n/a","Check Mode of Proc")))))))</f>
        <v>n/a</v>
      </c>
      <c r="G130" s="374" t="str">
        <f t="shared" si="263"/>
        <v>n/a</v>
      </c>
      <c r="H130" s="374" t="str">
        <f t="shared" si="263"/>
        <v>n/a</v>
      </c>
      <c r="I130" s="374" t="str">
        <f t="shared" si="263"/>
        <v>n/a</v>
      </c>
      <c r="J130" s="656">
        <f t="shared" si="255"/>
        <v>45454</v>
      </c>
      <c r="K130" s="656">
        <v>45454</v>
      </c>
      <c r="L130" s="375" t="str">
        <f t="shared" ref="L130:L154" si="264">IF($E130="Public Bidding", "Date Required", IF($E130="Shopping", "n/a", IF($E130="Small Value Procurement", "n/a", IF($E130="Lease of Venue", "n/a", IF($E130="Agency to Agency", "n/a", IF($E130="Direct Contracting", "n/a", IF($E130="Emergency Cases", "n/a","Check Mode of Proc")))))))</f>
        <v>n/a</v>
      </c>
      <c r="M130" s="656">
        <v>45474</v>
      </c>
      <c r="N130" s="656">
        <v>45474</v>
      </c>
      <c r="O130" s="657">
        <v>45478</v>
      </c>
      <c r="P130" s="657">
        <v>45478</v>
      </c>
      <c r="Q130" s="657" t="s">
        <v>255</v>
      </c>
      <c r="R130" s="657" t="s">
        <v>255</v>
      </c>
      <c r="S130" s="376" t="s">
        <v>52</v>
      </c>
      <c r="T130" s="377">
        <f t="shared" si="257"/>
        <v>35199</v>
      </c>
      <c r="U130" s="378">
        <v>35199</v>
      </c>
      <c r="V130" s="379"/>
      <c r="W130" s="377">
        <f t="shared" si="248"/>
        <v>5400</v>
      </c>
      <c r="X130" s="378">
        <v>5400</v>
      </c>
      <c r="Y130" s="380"/>
      <c r="Z130" s="381" t="str">
        <f t="shared" ref="Z130:AF130" si="265">IF($E130="Public Bidding", "Date Required", IF($E130="Shopping", "n/a", IF($E130="Small Value Procurement", "n/a", IF($E130="Lease of Venue", "n/a", IF($E130="Agency to Agency", "n/a", IF($E130="Direct Contracting", "n/a", IF($E130="Emergency Cases", "n/a","Check Mode of Proc")))))))</f>
        <v>n/a</v>
      </c>
      <c r="AA130" s="381" t="str">
        <f t="shared" si="265"/>
        <v>n/a</v>
      </c>
      <c r="AB130" s="381" t="str">
        <f t="shared" si="265"/>
        <v>n/a</v>
      </c>
      <c r="AC130" s="381" t="str">
        <f t="shared" si="265"/>
        <v>n/a</v>
      </c>
      <c r="AD130" s="381" t="str">
        <f t="shared" si="265"/>
        <v>n/a</v>
      </c>
      <c r="AE130" s="381" t="str">
        <f t="shared" si="265"/>
        <v>n/a</v>
      </c>
      <c r="AF130" s="381" t="str">
        <f t="shared" si="265"/>
        <v>n/a</v>
      </c>
      <c r="AG130" s="382"/>
      <c r="AH130" s="383"/>
    </row>
    <row r="131" spans="1:34" s="384" customFormat="1" ht="46.5" customHeight="1" x14ac:dyDescent="0.2">
      <c r="A131" s="370">
        <f>IF(C131=0,"  ",VLOOKUP(C131,CODES!$A$1:$B$145,2,FALSE))</f>
        <v>310100100001000</v>
      </c>
      <c r="B131" s="386" t="s">
        <v>258</v>
      </c>
      <c r="C131" s="398" t="s">
        <v>83</v>
      </c>
      <c r="D131" s="373" t="s">
        <v>1017</v>
      </c>
      <c r="E131" s="373" t="s">
        <v>51</v>
      </c>
      <c r="F131" s="374" t="str">
        <f t="shared" ref="F131:I131" si="266">IF($E131="Public Bidding", "Date Required", IF($E131="Shopping", "n/a", IF($E131="Small Value Procurement", "n/a", IF($E131="Lease of Venue", "n/a", IF($E131="Agency to Agency", "n/a", IF($E131="Direct Contracting", "n/a", IF($E131="Emergency Cases", "n/a","Check Mode of Proc")))))))</f>
        <v>n/a</v>
      </c>
      <c r="G131" s="374" t="str">
        <f t="shared" si="266"/>
        <v>n/a</v>
      </c>
      <c r="H131" s="374" t="str">
        <f t="shared" si="266"/>
        <v>n/a</v>
      </c>
      <c r="I131" s="374" t="str">
        <f t="shared" si="266"/>
        <v>n/a</v>
      </c>
      <c r="J131" s="656">
        <f t="shared" si="255"/>
        <v>45457</v>
      </c>
      <c r="K131" s="656">
        <v>45457</v>
      </c>
      <c r="L131" s="375" t="str">
        <f t="shared" si="264"/>
        <v>n/a</v>
      </c>
      <c r="M131" s="656">
        <v>45474</v>
      </c>
      <c r="N131" s="656">
        <v>45481</v>
      </c>
      <c r="O131" s="657">
        <v>45483</v>
      </c>
      <c r="P131" s="657">
        <v>45483</v>
      </c>
      <c r="Q131" s="657">
        <v>45551</v>
      </c>
      <c r="R131" s="657">
        <v>45551</v>
      </c>
      <c r="S131" s="376" t="s">
        <v>52</v>
      </c>
      <c r="T131" s="377">
        <f t="shared" si="257"/>
        <v>56000</v>
      </c>
      <c r="U131" s="378">
        <v>56000</v>
      </c>
      <c r="V131" s="379"/>
      <c r="W131" s="377">
        <f t="shared" si="248"/>
        <v>11000</v>
      </c>
      <c r="X131" s="378">
        <v>11000</v>
      </c>
      <c r="Y131" s="380"/>
      <c r="Z131" s="376" t="str">
        <f t="shared" ref="Z131:AF131" si="267">IF($E131="Public Bidding", "Date Required", IF($E131="Shopping", "n/a", IF($E131="Small Value Procurement", "n/a", IF($E131="Lease of Venue", "n/a", IF($E131="Agency to Agency", "n/a", IF($E131="Direct Contracting", "n/a", IF($E131="Emergency Cases", "n/a","Check Mode of Proc")))))))</f>
        <v>n/a</v>
      </c>
      <c r="AA131" s="376" t="str">
        <f t="shared" si="267"/>
        <v>n/a</v>
      </c>
      <c r="AB131" s="376" t="str">
        <f t="shared" si="267"/>
        <v>n/a</v>
      </c>
      <c r="AC131" s="376" t="str">
        <f t="shared" si="267"/>
        <v>n/a</v>
      </c>
      <c r="AD131" s="376" t="str">
        <f t="shared" si="267"/>
        <v>n/a</v>
      </c>
      <c r="AE131" s="376" t="str">
        <f t="shared" si="267"/>
        <v>n/a</v>
      </c>
      <c r="AF131" s="376" t="str">
        <f t="shared" si="267"/>
        <v>n/a</v>
      </c>
      <c r="AG131" s="481"/>
      <c r="AH131" s="482"/>
    </row>
    <row r="132" spans="1:34" s="384" customFormat="1" ht="46.5" customHeight="1" x14ac:dyDescent="0.2">
      <c r="A132" s="370">
        <f>IF(C132=0,"  ",VLOOKUP(C132,CODES!$A$1:$B$145,2,FALSE))</f>
        <v>320104100001000</v>
      </c>
      <c r="B132" s="386" t="s">
        <v>259</v>
      </c>
      <c r="C132" s="398" t="s">
        <v>66</v>
      </c>
      <c r="D132" s="373" t="s">
        <v>1017</v>
      </c>
      <c r="E132" s="373" t="s">
        <v>51</v>
      </c>
      <c r="F132" s="374" t="str">
        <f t="shared" ref="F132:I132" si="268">IF($E132="Public Bidding", "Date Required", IF($E132="Shopping", "n/a", IF($E132="Small Value Procurement", "n/a", IF($E132="Lease of Venue", "n/a", IF($E132="Agency to Agency", "n/a", IF($E132="Direct Contracting", "n/a", IF($E132="Emergency Cases", "n/a","Check Mode of Proc")))))))</f>
        <v>n/a</v>
      </c>
      <c r="G132" s="374" t="str">
        <f t="shared" si="268"/>
        <v>n/a</v>
      </c>
      <c r="H132" s="374" t="str">
        <f t="shared" si="268"/>
        <v>n/a</v>
      </c>
      <c r="I132" s="374" t="str">
        <f t="shared" si="268"/>
        <v>n/a</v>
      </c>
      <c r="J132" s="656">
        <v>45468</v>
      </c>
      <c r="K132" s="656">
        <v>45468</v>
      </c>
      <c r="L132" s="375" t="str">
        <f t="shared" si="264"/>
        <v>n/a</v>
      </c>
      <c r="M132" s="656">
        <v>45469</v>
      </c>
      <c r="N132" s="656">
        <v>45475</v>
      </c>
      <c r="O132" s="657">
        <v>45477</v>
      </c>
      <c r="P132" s="657">
        <v>45478</v>
      </c>
      <c r="Q132" s="657">
        <v>45485</v>
      </c>
      <c r="R132" s="657">
        <v>45498</v>
      </c>
      <c r="S132" s="376" t="s">
        <v>52</v>
      </c>
      <c r="T132" s="377">
        <f t="shared" si="257"/>
        <v>0</v>
      </c>
      <c r="U132" s="378"/>
      <c r="V132" s="379"/>
      <c r="W132" s="377">
        <f t="shared" si="248"/>
        <v>0</v>
      </c>
      <c r="X132" s="378"/>
      <c r="Y132" s="380"/>
      <c r="Z132" s="376" t="str">
        <f t="shared" ref="Z132:AF132" si="269">IF($E132="Public Bidding", "Date Required", IF($E132="Shopping", "n/a", IF($E132="Small Value Procurement", "n/a", IF($E132="Lease of Venue", "n/a", IF($E132="Agency to Agency", "n/a", IF($E132="Direct Contracting", "n/a", IF($E132="Emergency Cases", "n/a","Check Mode of Proc")))))))</f>
        <v>n/a</v>
      </c>
      <c r="AA132" s="376" t="str">
        <f t="shared" si="269"/>
        <v>n/a</v>
      </c>
      <c r="AB132" s="376" t="str">
        <f t="shared" si="269"/>
        <v>n/a</v>
      </c>
      <c r="AC132" s="376" t="str">
        <f t="shared" si="269"/>
        <v>n/a</v>
      </c>
      <c r="AD132" s="376" t="str">
        <f t="shared" si="269"/>
        <v>n/a</v>
      </c>
      <c r="AE132" s="376" t="str">
        <f t="shared" si="269"/>
        <v>n/a</v>
      </c>
      <c r="AF132" s="376" t="str">
        <f t="shared" si="269"/>
        <v>n/a</v>
      </c>
      <c r="AG132" s="481"/>
      <c r="AH132" s="482"/>
    </row>
    <row r="133" spans="1:34" s="384" customFormat="1" ht="46.5" customHeight="1" x14ac:dyDescent="0.2">
      <c r="A133" s="370">
        <f>IF(C133=0,"  ",VLOOKUP(C133,CODES!$A$1:$B$145,2,FALSE))</f>
        <v>320104100001000</v>
      </c>
      <c r="B133" s="386" t="s">
        <v>260</v>
      </c>
      <c r="C133" s="398" t="s">
        <v>69</v>
      </c>
      <c r="D133" s="373" t="s">
        <v>1017</v>
      </c>
      <c r="E133" s="373" t="s">
        <v>51</v>
      </c>
      <c r="F133" s="374" t="str">
        <f t="shared" ref="F133:I133" si="270">IF($E133="Public Bidding", "Date Required", IF($E133="Shopping", "n/a", IF($E133="Small Value Procurement", "n/a", IF($E133="Lease of Venue", "n/a", IF($E133="Agency to Agency", "n/a", IF($E133="Direct Contracting", "n/a", IF($E133="Emergency Cases", "n/a","Check Mode of Proc")))))))</f>
        <v>n/a</v>
      </c>
      <c r="G133" s="374" t="str">
        <f t="shared" si="270"/>
        <v>n/a</v>
      </c>
      <c r="H133" s="374" t="str">
        <f t="shared" si="270"/>
        <v>n/a</v>
      </c>
      <c r="I133" s="374" t="str">
        <f t="shared" si="270"/>
        <v>n/a</v>
      </c>
      <c r="J133" s="656">
        <v>45468</v>
      </c>
      <c r="K133" s="656">
        <v>45468</v>
      </c>
      <c r="L133" s="375" t="str">
        <f t="shared" si="264"/>
        <v>n/a</v>
      </c>
      <c r="M133" s="656">
        <v>45469</v>
      </c>
      <c r="N133" s="656">
        <v>45481</v>
      </c>
      <c r="O133" s="657">
        <v>45481</v>
      </c>
      <c r="P133" s="657">
        <v>45482</v>
      </c>
      <c r="Q133" s="657">
        <v>45497</v>
      </c>
      <c r="R133" s="657">
        <v>45498</v>
      </c>
      <c r="S133" s="376" t="s">
        <v>52</v>
      </c>
      <c r="T133" s="377">
        <f t="shared" si="257"/>
        <v>8000</v>
      </c>
      <c r="U133" s="378">
        <v>8000</v>
      </c>
      <c r="V133" s="379"/>
      <c r="W133" s="377">
        <f t="shared" si="248"/>
        <v>8000</v>
      </c>
      <c r="X133" s="378">
        <v>8000</v>
      </c>
      <c r="Y133" s="380"/>
      <c r="Z133" s="381" t="str">
        <f t="shared" ref="Z133:AF133" si="271">IF($E133="Public Bidding", "Date Required", IF($E133="Shopping", "n/a", IF($E133="Small Value Procurement", "n/a", IF($E133="Lease of Venue", "n/a", IF($E133="Agency to Agency", "n/a", IF($E133="Direct Contracting", "n/a", IF($E133="Emergency Cases", "n/a","Check Mode of Proc")))))))</f>
        <v>n/a</v>
      </c>
      <c r="AA133" s="381" t="str">
        <f t="shared" si="271"/>
        <v>n/a</v>
      </c>
      <c r="AB133" s="381" t="str">
        <f t="shared" si="271"/>
        <v>n/a</v>
      </c>
      <c r="AC133" s="381" t="str">
        <f t="shared" si="271"/>
        <v>n/a</v>
      </c>
      <c r="AD133" s="381" t="str">
        <f t="shared" si="271"/>
        <v>n/a</v>
      </c>
      <c r="AE133" s="381" t="str">
        <f t="shared" si="271"/>
        <v>n/a</v>
      </c>
      <c r="AF133" s="381" t="str">
        <f t="shared" si="271"/>
        <v>n/a</v>
      </c>
      <c r="AG133" s="382"/>
      <c r="AH133" s="383"/>
    </row>
    <row r="134" spans="1:34" s="384" customFormat="1" ht="46.5" customHeight="1" x14ac:dyDescent="0.2">
      <c r="A134" s="370">
        <f>IF(C134=0,"  ",VLOOKUP(C134,CODES!$A$1:$B$145,2,FALSE))</f>
        <v>310100100001000</v>
      </c>
      <c r="B134" s="386" t="s">
        <v>261</v>
      </c>
      <c r="C134" s="398" t="s">
        <v>83</v>
      </c>
      <c r="D134" s="373" t="s">
        <v>1017</v>
      </c>
      <c r="E134" s="373" t="s">
        <v>51</v>
      </c>
      <c r="F134" s="374" t="str">
        <f t="shared" ref="F134:I134" si="272">IF($E134="Public Bidding", "Date Required", IF($E134="Shopping", "n/a", IF($E134="Small Value Procurement", "n/a", IF($E134="Lease of Venue", "n/a", IF($E134="Agency to Agency", "n/a", IF($E134="Direct Contracting", "n/a", IF($E134="Emergency Cases", "n/a","Check Mode of Proc")))))))</f>
        <v>n/a</v>
      </c>
      <c r="G134" s="374" t="str">
        <f t="shared" si="272"/>
        <v>n/a</v>
      </c>
      <c r="H134" s="374" t="str">
        <f t="shared" si="272"/>
        <v>n/a</v>
      </c>
      <c r="I134" s="374" t="str">
        <f t="shared" si="272"/>
        <v>n/a</v>
      </c>
      <c r="J134" s="656">
        <f t="shared" ref="J134:J142" si="273">K134</f>
        <v>45468</v>
      </c>
      <c r="K134" s="656">
        <v>45468</v>
      </c>
      <c r="L134" s="375" t="str">
        <f t="shared" si="264"/>
        <v>n/a</v>
      </c>
      <c r="M134" s="656">
        <v>45474</v>
      </c>
      <c r="N134" s="656">
        <v>45481</v>
      </c>
      <c r="O134" s="657">
        <v>45483</v>
      </c>
      <c r="P134" s="657">
        <v>45483</v>
      </c>
      <c r="Q134" s="657">
        <v>45502</v>
      </c>
      <c r="R134" s="657">
        <v>45502</v>
      </c>
      <c r="S134" s="376" t="s">
        <v>52</v>
      </c>
      <c r="T134" s="377">
        <f t="shared" si="257"/>
        <v>130000</v>
      </c>
      <c r="U134" s="409">
        <v>130000</v>
      </c>
      <c r="V134" s="379"/>
      <c r="W134" s="377">
        <f t="shared" si="248"/>
        <v>130000</v>
      </c>
      <c r="X134" s="378">
        <v>130000</v>
      </c>
      <c r="Y134" s="380"/>
      <c r="Z134" s="381" t="str">
        <f t="shared" ref="Z134:AF134" si="274">IF($E134="Public Bidding", "Date Required", IF($E134="Shopping", "n/a", IF($E134="Small Value Procurement", "n/a", IF($E134="Lease of Venue", "n/a", IF($E134="Agency to Agency", "n/a", IF($E134="Direct Contracting", "n/a", IF($E134="Emergency Cases", "n/a","Check Mode of Proc")))))))</f>
        <v>n/a</v>
      </c>
      <c r="AA134" s="381" t="str">
        <f t="shared" si="274"/>
        <v>n/a</v>
      </c>
      <c r="AB134" s="381" t="str">
        <f t="shared" si="274"/>
        <v>n/a</v>
      </c>
      <c r="AC134" s="381" t="str">
        <f t="shared" si="274"/>
        <v>n/a</v>
      </c>
      <c r="AD134" s="381" t="str">
        <f t="shared" si="274"/>
        <v>n/a</v>
      </c>
      <c r="AE134" s="381" t="str">
        <f t="shared" si="274"/>
        <v>n/a</v>
      </c>
      <c r="AF134" s="381" t="str">
        <f t="shared" si="274"/>
        <v>n/a</v>
      </c>
      <c r="AG134" s="382"/>
      <c r="AH134" s="383"/>
    </row>
    <row r="135" spans="1:34" s="384" customFormat="1" ht="46.5" customHeight="1" x14ac:dyDescent="0.2">
      <c r="A135" s="370">
        <f>IF(C135=0,"  ",VLOOKUP(C135,CODES!$A$1:$B$145,2,FALSE))</f>
        <v>100000100001000</v>
      </c>
      <c r="B135" s="388" t="s">
        <v>262</v>
      </c>
      <c r="C135" s="398" t="s">
        <v>68</v>
      </c>
      <c r="D135" s="373" t="s">
        <v>1017</v>
      </c>
      <c r="E135" s="373" t="s">
        <v>51</v>
      </c>
      <c r="F135" s="374" t="str">
        <f t="shared" ref="F135:I135" si="275">IF($E135="Public Bidding", "Date Required", IF($E135="Shopping", "n/a", IF($E135="Small Value Procurement", "n/a", IF($E135="Lease of Venue", "n/a", IF($E135="Agency to Agency", "n/a", IF($E135="Direct Contracting", "n/a", IF($E135="Emergency Cases", "n/a","Check Mode of Proc")))))))</f>
        <v>n/a</v>
      </c>
      <c r="G135" s="374" t="str">
        <f t="shared" si="275"/>
        <v>n/a</v>
      </c>
      <c r="H135" s="374" t="str">
        <f t="shared" si="275"/>
        <v>n/a</v>
      </c>
      <c r="I135" s="374" t="str">
        <f t="shared" si="275"/>
        <v>n/a</v>
      </c>
      <c r="J135" s="656">
        <f t="shared" si="273"/>
        <v>45457</v>
      </c>
      <c r="K135" s="656">
        <v>45457</v>
      </c>
      <c r="L135" s="375" t="str">
        <f t="shared" si="264"/>
        <v>n/a</v>
      </c>
      <c r="M135" s="656">
        <v>45470</v>
      </c>
      <c r="N135" s="656">
        <v>45477</v>
      </c>
      <c r="O135" s="657">
        <v>45478</v>
      </c>
      <c r="P135" s="657">
        <v>45478</v>
      </c>
      <c r="Q135" s="657">
        <v>45478</v>
      </c>
      <c r="R135" s="657">
        <v>45483</v>
      </c>
      <c r="S135" s="376" t="s">
        <v>52</v>
      </c>
      <c r="T135" s="377">
        <f t="shared" si="257"/>
        <v>8000</v>
      </c>
      <c r="U135" s="378">
        <v>8000</v>
      </c>
      <c r="V135" s="379"/>
      <c r="W135" s="377">
        <f t="shared" si="248"/>
        <v>7995</v>
      </c>
      <c r="X135" s="378">
        <v>7995</v>
      </c>
      <c r="Y135" s="380"/>
      <c r="Z135" s="381" t="str">
        <f t="shared" ref="Z135:AF135" si="276">IF($E135="Public Bidding", "Date Required", IF($E135="Shopping", "n/a", IF($E135="Small Value Procurement", "n/a", IF($E135="Lease of Venue", "n/a", IF($E135="Agency to Agency", "n/a", IF($E135="Direct Contracting", "n/a", IF($E135="Emergency Cases", "n/a","Check Mode of Proc")))))))</f>
        <v>n/a</v>
      </c>
      <c r="AA135" s="381" t="str">
        <f t="shared" si="276"/>
        <v>n/a</v>
      </c>
      <c r="AB135" s="381" t="str">
        <f t="shared" si="276"/>
        <v>n/a</v>
      </c>
      <c r="AC135" s="381" t="str">
        <f t="shared" si="276"/>
        <v>n/a</v>
      </c>
      <c r="AD135" s="381" t="str">
        <f t="shared" si="276"/>
        <v>n/a</v>
      </c>
      <c r="AE135" s="381" t="str">
        <f t="shared" si="276"/>
        <v>n/a</v>
      </c>
      <c r="AF135" s="381" t="str">
        <f t="shared" si="276"/>
        <v>n/a</v>
      </c>
      <c r="AG135" s="382"/>
      <c r="AH135" s="383"/>
    </row>
    <row r="136" spans="1:34" s="384" customFormat="1" ht="46.5" customHeight="1" x14ac:dyDescent="0.2">
      <c r="A136" s="370">
        <f>IF(C136=0,"  ",VLOOKUP(C136,CODES!$A$1:$B$145,2,FALSE))</f>
        <v>320103100001000</v>
      </c>
      <c r="B136" s="386" t="s">
        <v>263</v>
      </c>
      <c r="C136" s="398" t="s">
        <v>72</v>
      </c>
      <c r="D136" s="373" t="s">
        <v>1017</v>
      </c>
      <c r="E136" s="373" t="s">
        <v>51</v>
      </c>
      <c r="F136" s="374" t="str">
        <f t="shared" ref="F136:I136" si="277">IF($E136="Public Bidding", "Date Required", IF($E136="Shopping", "n/a", IF($E136="Small Value Procurement", "n/a", IF($E136="Lease of Venue", "n/a", IF($E136="Agency to Agency", "n/a", IF($E136="Direct Contracting", "n/a", IF($E136="Emergency Cases", "n/a","Check Mode of Proc")))))))</f>
        <v>n/a</v>
      </c>
      <c r="G136" s="374" t="str">
        <f t="shared" si="277"/>
        <v>n/a</v>
      </c>
      <c r="H136" s="374" t="str">
        <f t="shared" si="277"/>
        <v>n/a</v>
      </c>
      <c r="I136" s="374" t="str">
        <f t="shared" si="277"/>
        <v>n/a</v>
      </c>
      <c r="J136" s="656">
        <f t="shared" si="273"/>
        <v>45463</v>
      </c>
      <c r="K136" s="656">
        <v>45463</v>
      </c>
      <c r="L136" s="375" t="str">
        <f t="shared" si="264"/>
        <v>n/a</v>
      </c>
      <c r="M136" s="656">
        <v>45470</v>
      </c>
      <c r="N136" s="656">
        <v>45477</v>
      </c>
      <c r="O136" s="657">
        <v>45478</v>
      </c>
      <c r="P136" s="657">
        <v>45478</v>
      </c>
      <c r="Q136" s="657">
        <v>45476</v>
      </c>
      <c r="R136" s="657">
        <v>45484</v>
      </c>
      <c r="S136" s="376" t="s">
        <v>52</v>
      </c>
      <c r="T136" s="377">
        <f t="shared" si="257"/>
        <v>5600</v>
      </c>
      <c r="U136" s="378">
        <v>5600</v>
      </c>
      <c r="V136" s="379"/>
      <c r="W136" s="377">
        <f t="shared" si="248"/>
        <v>4536</v>
      </c>
      <c r="X136" s="378">
        <v>4536</v>
      </c>
      <c r="Y136" s="380"/>
      <c r="Z136" s="381" t="str">
        <f t="shared" ref="Z136:AF136" si="278">IF($E136="Public Bidding", "Date Required", IF($E136="Shopping", "n/a", IF($E136="Small Value Procurement", "n/a", IF($E136="Lease of Venue", "n/a", IF($E136="Agency to Agency", "n/a", IF($E136="Direct Contracting", "n/a", IF($E136="Emergency Cases", "n/a","Check Mode of Proc")))))))</f>
        <v>n/a</v>
      </c>
      <c r="AA136" s="381" t="str">
        <f t="shared" si="278"/>
        <v>n/a</v>
      </c>
      <c r="AB136" s="381" t="str">
        <f t="shared" si="278"/>
        <v>n/a</v>
      </c>
      <c r="AC136" s="381" t="str">
        <f t="shared" si="278"/>
        <v>n/a</v>
      </c>
      <c r="AD136" s="381" t="str">
        <f t="shared" si="278"/>
        <v>n/a</v>
      </c>
      <c r="AE136" s="381" t="str">
        <f t="shared" si="278"/>
        <v>n/a</v>
      </c>
      <c r="AF136" s="381" t="str">
        <f t="shared" si="278"/>
        <v>n/a</v>
      </c>
      <c r="AG136" s="382"/>
      <c r="AH136" s="383"/>
    </row>
    <row r="137" spans="1:34" s="384" customFormat="1" ht="46.5" customHeight="1" x14ac:dyDescent="0.2">
      <c r="A137" s="370">
        <f>IF(C137=0,"  ",VLOOKUP(C137,CODES!$A$1:$B$145,2,FALSE))</f>
        <v>320101100001000</v>
      </c>
      <c r="B137" s="386" t="s">
        <v>264</v>
      </c>
      <c r="C137" s="398" t="s">
        <v>60</v>
      </c>
      <c r="D137" s="373" t="s">
        <v>1017</v>
      </c>
      <c r="E137" s="373" t="s">
        <v>51</v>
      </c>
      <c r="F137" s="374" t="str">
        <f t="shared" ref="F137:I137" si="279">IF($E137="Public Bidding", "Date Required", IF($E137="Shopping", "n/a", IF($E137="Small Value Procurement", "n/a", IF($E137="Lease of Venue", "n/a", IF($E137="Agency to Agency", "n/a", IF($E137="Direct Contracting", "n/a", IF($E137="Emergency Cases", "n/a","Check Mode of Proc")))))))</f>
        <v>n/a</v>
      </c>
      <c r="G137" s="374" t="str">
        <f t="shared" si="279"/>
        <v>n/a</v>
      </c>
      <c r="H137" s="374" t="str">
        <f t="shared" si="279"/>
        <v>n/a</v>
      </c>
      <c r="I137" s="374" t="str">
        <f t="shared" si="279"/>
        <v>n/a</v>
      </c>
      <c r="J137" s="656">
        <f t="shared" si="273"/>
        <v>45442</v>
      </c>
      <c r="K137" s="656">
        <v>45442</v>
      </c>
      <c r="L137" s="375" t="str">
        <f t="shared" si="264"/>
        <v>n/a</v>
      </c>
      <c r="M137" s="656">
        <v>45475</v>
      </c>
      <c r="N137" s="656">
        <v>45481</v>
      </c>
      <c r="O137" s="657">
        <v>45483</v>
      </c>
      <c r="P137" s="657">
        <v>45483</v>
      </c>
      <c r="Q137" s="657">
        <v>45579</v>
      </c>
      <c r="R137" s="657">
        <v>45579</v>
      </c>
      <c r="S137" s="376" t="s">
        <v>52</v>
      </c>
      <c r="T137" s="377">
        <f t="shared" si="257"/>
        <v>11035</v>
      </c>
      <c r="U137" s="378">
        <v>11035</v>
      </c>
      <c r="V137" s="379"/>
      <c r="W137" s="377">
        <f t="shared" si="248"/>
        <v>11035</v>
      </c>
      <c r="X137" s="378">
        <v>11035</v>
      </c>
      <c r="Y137" s="380"/>
      <c r="Z137" s="376" t="str">
        <f t="shared" ref="Z137:AF137" si="280">IF($E137="Public Bidding", "Date Required", IF($E137="Shopping", "n/a", IF($E137="Small Value Procurement", "n/a", IF($E137="Lease of Venue", "n/a", IF($E137="Agency to Agency", "n/a", IF($E137="Direct Contracting", "n/a", IF($E137="Emergency Cases", "n/a","Check Mode of Proc")))))))</f>
        <v>n/a</v>
      </c>
      <c r="AA137" s="376" t="str">
        <f t="shared" si="280"/>
        <v>n/a</v>
      </c>
      <c r="AB137" s="376" t="str">
        <f t="shared" si="280"/>
        <v>n/a</v>
      </c>
      <c r="AC137" s="376" t="str">
        <f t="shared" si="280"/>
        <v>n/a</v>
      </c>
      <c r="AD137" s="376" t="str">
        <f t="shared" si="280"/>
        <v>n/a</v>
      </c>
      <c r="AE137" s="376" t="str">
        <f t="shared" si="280"/>
        <v>n/a</v>
      </c>
      <c r="AF137" s="376" t="str">
        <f t="shared" si="280"/>
        <v>n/a</v>
      </c>
      <c r="AG137" s="481"/>
      <c r="AH137" s="482"/>
    </row>
    <row r="138" spans="1:34" s="384" customFormat="1" ht="46.5" customHeight="1" x14ac:dyDescent="0.2">
      <c r="A138" s="370">
        <f>IF(C138=0,"  ",VLOOKUP(C138,CODES!$A$1:$B$145,2,FALSE))</f>
        <v>200000200001000</v>
      </c>
      <c r="B138" s="386" t="s">
        <v>265</v>
      </c>
      <c r="C138" s="398" t="s">
        <v>74</v>
      </c>
      <c r="D138" s="373" t="s">
        <v>1017</v>
      </c>
      <c r="E138" s="373" t="s">
        <v>51</v>
      </c>
      <c r="F138" s="374" t="str">
        <f t="shared" ref="F138:I138" si="281">IF($E138="Public Bidding", "Date Required", IF($E138="Shopping", "n/a", IF($E138="Small Value Procurement", "n/a", IF($E138="Lease of Venue", "n/a", IF($E138="Agency to Agency", "n/a", IF($E138="Direct Contracting", "n/a", IF($E138="Emergency Cases", "n/a","Check Mode of Proc")))))))</f>
        <v>n/a</v>
      </c>
      <c r="G138" s="374" t="str">
        <f t="shared" si="281"/>
        <v>n/a</v>
      </c>
      <c r="H138" s="374" t="str">
        <f t="shared" si="281"/>
        <v>n/a</v>
      </c>
      <c r="I138" s="374" t="str">
        <f t="shared" si="281"/>
        <v>n/a</v>
      </c>
      <c r="J138" s="656">
        <f t="shared" si="273"/>
        <v>45469</v>
      </c>
      <c r="K138" s="656">
        <v>45469</v>
      </c>
      <c r="L138" s="375" t="str">
        <f t="shared" si="264"/>
        <v>n/a</v>
      </c>
      <c r="M138" s="656">
        <v>45470</v>
      </c>
      <c r="N138" s="656">
        <v>45477</v>
      </c>
      <c r="O138" s="657">
        <v>45510</v>
      </c>
      <c r="P138" s="657">
        <v>45510</v>
      </c>
      <c r="Q138" s="657">
        <v>45531</v>
      </c>
      <c r="R138" s="657">
        <v>45534</v>
      </c>
      <c r="S138" s="376" t="s">
        <v>52</v>
      </c>
      <c r="T138" s="377">
        <f t="shared" si="257"/>
        <v>39350</v>
      </c>
      <c r="U138" s="378">
        <v>39350</v>
      </c>
      <c r="V138" s="379"/>
      <c r="W138" s="377">
        <f t="shared" si="248"/>
        <v>39350</v>
      </c>
      <c r="X138" s="378">
        <v>39350</v>
      </c>
      <c r="Y138" s="380"/>
      <c r="Z138" s="381" t="str">
        <f t="shared" ref="Z138:AF138" si="282">IF($E138="Public Bidding", "Date Required", IF($E138="Shopping", "n/a", IF($E138="Small Value Procurement", "n/a", IF($E138="Lease of Venue", "n/a", IF($E138="Agency to Agency", "n/a", IF($E138="Direct Contracting", "n/a", IF($E138="Emergency Cases", "n/a","Check Mode of Proc")))))))</f>
        <v>n/a</v>
      </c>
      <c r="AA138" s="381" t="str">
        <f t="shared" si="282"/>
        <v>n/a</v>
      </c>
      <c r="AB138" s="381" t="str">
        <f t="shared" si="282"/>
        <v>n/a</v>
      </c>
      <c r="AC138" s="381" t="str">
        <f t="shared" si="282"/>
        <v>n/a</v>
      </c>
      <c r="AD138" s="381" t="str">
        <f t="shared" si="282"/>
        <v>n/a</v>
      </c>
      <c r="AE138" s="381" t="str">
        <f t="shared" si="282"/>
        <v>n/a</v>
      </c>
      <c r="AF138" s="381" t="str">
        <f t="shared" si="282"/>
        <v>n/a</v>
      </c>
      <c r="AG138" s="382"/>
      <c r="AH138" s="383"/>
    </row>
    <row r="139" spans="1:34" s="384" customFormat="1" ht="46.5" customHeight="1" x14ac:dyDescent="0.2">
      <c r="A139" s="370">
        <f>IF(C139=0,"  ",VLOOKUP(C139,CODES!$A$1:$B$145,2,FALSE))</f>
        <v>310100100001000</v>
      </c>
      <c r="B139" s="386" t="s">
        <v>266</v>
      </c>
      <c r="C139" s="398" t="s">
        <v>83</v>
      </c>
      <c r="D139" s="373" t="s">
        <v>1017</v>
      </c>
      <c r="E139" s="373" t="s">
        <v>51</v>
      </c>
      <c r="F139" s="374" t="str">
        <f t="shared" ref="F139:I139" si="283">IF($E139="Public Bidding", "Date Required", IF($E139="Shopping", "n/a", IF($E139="Small Value Procurement", "n/a", IF($E139="Lease of Venue", "n/a", IF($E139="Agency to Agency", "n/a", IF($E139="Direct Contracting", "n/a", IF($E139="Emergency Cases", "n/a","Check Mode of Proc")))))))</f>
        <v>n/a</v>
      </c>
      <c r="G139" s="374" t="str">
        <f t="shared" si="283"/>
        <v>n/a</v>
      </c>
      <c r="H139" s="374" t="str">
        <f t="shared" si="283"/>
        <v>n/a</v>
      </c>
      <c r="I139" s="374" t="str">
        <f t="shared" si="283"/>
        <v>n/a</v>
      </c>
      <c r="J139" s="656">
        <f t="shared" si="273"/>
        <v>45457</v>
      </c>
      <c r="K139" s="656">
        <v>45457</v>
      </c>
      <c r="L139" s="375" t="str">
        <f t="shared" si="264"/>
        <v>n/a</v>
      </c>
      <c r="M139" s="656">
        <v>45474</v>
      </c>
      <c r="N139" s="656">
        <v>45481</v>
      </c>
      <c r="O139" s="657">
        <v>45483</v>
      </c>
      <c r="P139" s="657">
        <v>45483</v>
      </c>
      <c r="Q139" s="657">
        <v>45534</v>
      </c>
      <c r="R139" s="657">
        <v>45534</v>
      </c>
      <c r="S139" s="376" t="s">
        <v>52</v>
      </c>
      <c r="T139" s="377">
        <f t="shared" si="257"/>
        <v>63600</v>
      </c>
      <c r="U139" s="731">
        <v>63600</v>
      </c>
      <c r="V139" s="379"/>
      <c r="W139" s="377">
        <f t="shared" si="248"/>
        <v>47250</v>
      </c>
      <c r="X139" s="378">
        <v>47250</v>
      </c>
      <c r="Y139" s="380"/>
      <c r="Z139" s="381" t="str">
        <f t="shared" ref="Z139:AF139" si="284">IF($E139="Public Bidding", "Date Required", IF($E139="Shopping", "n/a", IF($E139="Small Value Procurement", "n/a", IF($E139="Lease of Venue", "n/a", IF($E139="Agency to Agency", "n/a", IF($E139="Direct Contracting", "n/a", IF($E139="Emergency Cases", "n/a","Check Mode of Proc")))))))</f>
        <v>n/a</v>
      </c>
      <c r="AA139" s="381" t="str">
        <f t="shared" si="284"/>
        <v>n/a</v>
      </c>
      <c r="AB139" s="381" t="str">
        <f t="shared" si="284"/>
        <v>n/a</v>
      </c>
      <c r="AC139" s="381" t="str">
        <f t="shared" si="284"/>
        <v>n/a</v>
      </c>
      <c r="AD139" s="381" t="str">
        <f t="shared" si="284"/>
        <v>n/a</v>
      </c>
      <c r="AE139" s="381" t="str">
        <f t="shared" si="284"/>
        <v>n/a</v>
      </c>
      <c r="AF139" s="381" t="str">
        <f t="shared" si="284"/>
        <v>n/a</v>
      </c>
      <c r="AG139" s="382"/>
      <c r="AH139" s="383"/>
    </row>
    <row r="140" spans="1:34" s="384" customFormat="1" ht="46.5" customHeight="1" x14ac:dyDescent="0.2">
      <c r="A140" s="370">
        <f>IF(C140=0,"  ",VLOOKUP(C140,CODES!$A$1:$B$145,2,FALSE))</f>
        <v>310100100001000</v>
      </c>
      <c r="B140" s="386" t="s">
        <v>267</v>
      </c>
      <c r="C140" s="398" t="s">
        <v>83</v>
      </c>
      <c r="D140" s="373" t="s">
        <v>1017</v>
      </c>
      <c r="E140" s="373" t="s">
        <v>51</v>
      </c>
      <c r="F140" s="374" t="str">
        <f t="shared" ref="F140:I140" si="285">IF($E140="Public Bidding", "Date Required", IF($E140="Shopping", "n/a", IF($E140="Small Value Procurement", "n/a", IF($E140="Lease of Venue", "n/a", IF($E140="Agency to Agency", "n/a", IF($E140="Direct Contracting", "n/a", IF($E140="Emergency Cases", "n/a","Check Mode of Proc")))))))</f>
        <v>n/a</v>
      </c>
      <c r="G140" s="374" t="str">
        <f t="shared" si="285"/>
        <v>n/a</v>
      </c>
      <c r="H140" s="374" t="str">
        <f t="shared" si="285"/>
        <v>n/a</v>
      </c>
      <c r="I140" s="374" t="str">
        <f t="shared" si="285"/>
        <v>n/a</v>
      </c>
      <c r="J140" s="656">
        <f t="shared" si="273"/>
        <v>45457</v>
      </c>
      <c r="K140" s="656">
        <v>45457</v>
      </c>
      <c r="L140" s="375" t="str">
        <f t="shared" si="264"/>
        <v>n/a</v>
      </c>
      <c r="M140" s="656">
        <v>45474</v>
      </c>
      <c r="N140" s="656" t="s">
        <v>268</v>
      </c>
      <c r="O140" s="657">
        <v>45483</v>
      </c>
      <c r="P140" s="657">
        <v>45483</v>
      </c>
      <c r="Q140" s="657" t="s">
        <v>269</v>
      </c>
      <c r="R140" s="657">
        <v>45484</v>
      </c>
      <c r="S140" s="376" t="s">
        <v>52</v>
      </c>
      <c r="T140" s="377">
        <f t="shared" si="257"/>
        <v>0</v>
      </c>
      <c r="U140" s="730"/>
      <c r="V140" s="379"/>
      <c r="W140" s="377">
        <f t="shared" si="248"/>
        <v>7900</v>
      </c>
      <c r="X140" s="378">
        <v>7900</v>
      </c>
      <c r="Y140" s="380"/>
      <c r="Z140" s="381" t="str">
        <f t="shared" ref="Z140:AF140" si="286">IF($E140="Public Bidding", "Date Required", IF($E140="Shopping", "n/a", IF($E140="Small Value Procurement", "n/a", IF($E140="Lease of Venue", "n/a", IF($E140="Agency to Agency", "n/a", IF($E140="Direct Contracting", "n/a", IF($E140="Emergency Cases", "n/a","Check Mode of Proc")))))))</f>
        <v>n/a</v>
      </c>
      <c r="AA140" s="381" t="str">
        <f t="shared" si="286"/>
        <v>n/a</v>
      </c>
      <c r="AB140" s="381" t="str">
        <f t="shared" si="286"/>
        <v>n/a</v>
      </c>
      <c r="AC140" s="381" t="str">
        <f t="shared" si="286"/>
        <v>n/a</v>
      </c>
      <c r="AD140" s="381" t="str">
        <f t="shared" si="286"/>
        <v>n/a</v>
      </c>
      <c r="AE140" s="381" t="str">
        <f t="shared" si="286"/>
        <v>n/a</v>
      </c>
      <c r="AF140" s="381" t="str">
        <f t="shared" si="286"/>
        <v>n/a</v>
      </c>
      <c r="AG140" s="382"/>
      <c r="AH140" s="383"/>
    </row>
    <row r="141" spans="1:34" s="384" customFormat="1" ht="46.5" customHeight="1" x14ac:dyDescent="0.2">
      <c r="A141" s="370" t="e">
        <f>IF(C141=0,"  ",VLOOKUP(C141,CODES!$A$1:$B$145,2,FALSE))</f>
        <v>#N/A</v>
      </c>
      <c r="B141" s="386" t="s">
        <v>270</v>
      </c>
      <c r="C141" s="398" t="s">
        <v>11</v>
      </c>
      <c r="D141" s="373" t="s">
        <v>1017</v>
      </c>
      <c r="E141" s="373" t="s">
        <v>51</v>
      </c>
      <c r="F141" s="374" t="str">
        <f t="shared" ref="F141:I141" si="287">IF($E141="Public Bidding", "Date Required", IF($E141="Shopping", "n/a", IF($E141="Small Value Procurement", "n/a", IF($E141="Lease of Venue", "n/a", IF($E141="Agency to Agency", "n/a", IF($E141="Direct Contracting", "n/a", IF($E141="Emergency Cases", "n/a","Check Mode of Proc")))))))</f>
        <v>n/a</v>
      </c>
      <c r="G141" s="374" t="str">
        <f t="shared" si="287"/>
        <v>n/a</v>
      </c>
      <c r="H141" s="374" t="str">
        <f t="shared" si="287"/>
        <v>n/a</v>
      </c>
      <c r="I141" s="374" t="str">
        <f t="shared" si="287"/>
        <v>n/a</v>
      </c>
      <c r="J141" s="656">
        <f t="shared" si="273"/>
        <v>45461</v>
      </c>
      <c r="K141" s="656">
        <v>45461</v>
      </c>
      <c r="L141" s="375" t="str">
        <f t="shared" si="264"/>
        <v>n/a</v>
      </c>
      <c r="M141" s="656">
        <v>45475</v>
      </c>
      <c r="N141" s="656">
        <v>45481</v>
      </c>
      <c r="O141" s="657">
        <v>45482</v>
      </c>
      <c r="P141" s="657">
        <v>45483</v>
      </c>
      <c r="Q141" s="657">
        <v>45484</v>
      </c>
      <c r="R141" s="657">
        <v>45485</v>
      </c>
      <c r="S141" s="376" t="s">
        <v>52</v>
      </c>
      <c r="T141" s="377">
        <f t="shared" si="257"/>
        <v>41930</v>
      </c>
      <c r="U141" s="409">
        <v>41930</v>
      </c>
      <c r="V141" s="379"/>
      <c r="W141" s="377">
        <f t="shared" si="248"/>
        <v>4200</v>
      </c>
      <c r="X141" s="378">
        <v>4200</v>
      </c>
      <c r="Y141" s="380"/>
      <c r="Z141" s="381" t="str">
        <f t="shared" ref="Z141:AF141" si="288">IF($E141="Public Bidding", "Date Required", IF($E141="Shopping", "n/a", IF($E141="Small Value Procurement", "n/a", IF($E141="Lease of Venue", "n/a", IF($E141="Agency to Agency", "n/a", IF($E141="Direct Contracting", "n/a", IF($E141="Emergency Cases", "n/a","Check Mode of Proc")))))))</f>
        <v>n/a</v>
      </c>
      <c r="AA141" s="381" t="str">
        <f t="shared" si="288"/>
        <v>n/a</v>
      </c>
      <c r="AB141" s="381" t="str">
        <f t="shared" si="288"/>
        <v>n/a</v>
      </c>
      <c r="AC141" s="381" t="str">
        <f t="shared" si="288"/>
        <v>n/a</v>
      </c>
      <c r="AD141" s="381" t="str">
        <f t="shared" si="288"/>
        <v>n/a</v>
      </c>
      <c r="AE141" s="381" t="str">
        <f t="shared" si="288"/>
        <v>n/a</v>
      </c>
      <c r="AF141" s="381" t="str">
        <f t="shared" si="288"/>
        <v>n/a</v>
      </c>
      <c r="AG141" s="382"/>
      <c r="AH141" s="383"/>
    </row>
    <row r="142" spans="1:34" s="384" customFormat="1" ht="46.5" customHeight="1" x14ac:dyDescent="0.2">
      <c r="A142" s="370">
        <f>IF(C142=0,"  ",VLOOKUP(C142,CODES!$A$1:$B$145,2,FALSE))</f>
        <v>100000100001000</v>
      </c>
      <c r="B142" s="386" t="s">
        <v>271</v>
      </c>
      <c r="C142" s="398" t="s">
        <v>53</v>
      </c>
      <c r="D142" s="373" t="s">
        <v>1017</v>
      </c>
      <c r="E142" s="373" t="s">
        <v>51</v>
      </c>
      <c r="F142" s="374" t="str">
        <f t="shared" ref="F142:I142" si="289">IF($E142="Public Bidding", "Date Required", IF($E142="Shopping", "n/a", IF($E142="Small Value Procurement", "n/a", IF($E142="Lease of Venue", "n/a", IF($E142="Agency to Agency", "n/a", IF($E142="Direct Contracting", "n/a", IF($E142="Emergency Cases", "n/a","Check Mode of Proc")))))))</f>
        <v>n/a</v>
      </c>
      <c r="G142" s="374" t="str">
        <f t="shared" si="289"/>
        <v>n/a</v>
      </c>
      <c r="H142" s="374" t="str">
        <f t="shared" si="289"/>
        <v>n/a</v>
      </c>
      <c r="I142" s="374" t="str">
        <f t="shared" si="289"/>
        <v>n/a</v>
      </c>
      <c r="J142" s="656">
        <f t="shared" si="273"/>
        <v>45461</v>
      </c>
      <c r="K142" s="656">
        <v>45461</v>
      </c>
      <c r="L142" s="375" t="str">
        <f t="shared" si="264"/>
        <v>n/a</v>
      </c>
      <c r="M142" s="656">
        <v>45475</v>
      </c>
      <c r="N142" s="656">
        <v>45481</v>
      </c>
      <c r="O142" s="657">
        <v>45483</v>
      </c>
      <c r="P142" s="657">
        <v>45483</v>
      </c>
      <c r="Q142" s="657">
        <v>45484</v>
      </c>
      <c r="R142" s="657">
        <v>45484</v>
      </c>
      <c r="S142" s="376" t="s">
        <v>52</v>
      </c>
      <c r="T142" s="377">
        <f t="shared" si="257"/>
        <v>41930</v>
      </c>
      <c r="U142" s="389">
        <v>41930</v>
      </c>
      <c r="V142" s="379"/>
      <c r="W142" s="377">
        <f t="shared" si="248"/>
        <v>15635</v>
      </c>
      <c r="X142" s="378">
        <v>15635</v>
      </c>
      <c r="Y142" s="380"/>
      <c r="Z142" s="381" t="str">
        <f t="shared" ref="Z142:AF142" si="290">IF($E142="Public Bidding", "Date Required", IF($E142="Shopping", "n/a", IF($E142="Small Value Procurement", "n/a", IF($E142="Lease of Venue", "n/a", IF($E142="Agency to Agency", "n/a", IF($E142="Direct Contracting", "n/a", IF($E142="Emergency Cases", "n/a","Check Mode of Proc")))))))</f>
        <v>n/a</v>
      </c>
      <c r="AA142" s="381" t="str">
        <f t="shared" si="290"/>
        <v>n/a</v>
      </c>
      <c r="AB142" s="381" t="str">
        <f t="shared" si="290"/>
        <v>n/a</v>
      </c>
      <c r="AC142" s="381" t="str">
        <f t="shared" si="290"/>
        <v>n/a</v>
      </c>
      <c r="AD142" s="381" t="str">
        <f t="shared" si="290"/>
        <v>n/a</v>
      </c>
      <c r="AE142" s="381" t="str">
        <f t="shared" si="290"/>
        <v>n/a</v>
      </c>
      <c r="AF142" s="381" t="str">
        <f t="shared" si="290"/>
        <v>n/a</v>
      </c>
      <c r="AG142" s="382"/>
      <c r="AH142" s="383"/>
    </row>
    <row r="143" spans="1:34" s="384" customFormat="1" ht="46.5" customHeight="1" x14ac:dyDescent="0.2">
      <c r="A143" s="370">
        <f>IF(C143=0,"  ",VLOOKUP(C143,CODES!$A$1:$B$145,2,FALSE))</f>
        <v>310100100001000</v>
      </c>
      <c r="B143" s="386" t="s">
        <v>272</v>
      </c>
      <c r="C143" s="398" t="s">
        <v>83</v>
      </c>
      <c r="D143" s="373" t="s">
        <v>1017</v>
      </c>
      <c r="E143" s="373" t="s">
        <v>57</v>
      </c>
      <c r="F143" s="374" t="str">
        <f t="shared" ref="F143:I143" si="291">IF($E143="Public Bidding", "Date Required", IF($E143="Shopping", "n/a", IF($E143="Small Value Procurement", "n/a", IF($E143="Lease of Venue", "n/a", IF($E143="Agency to Agency", "n/a", IF($E143="Direct Contracting", "n/a", IF($E143="Emergency Cases", "n/a","Check Mode of Proc")))))))</f>
        <v>n/a</v>
      </c>
      <c r="G143" s="374" t="str">
        <f t="shared" si="291"/>
        <v>n/a</v>
      </c>
      <c r="H143" s="374" t="str">
        <f t="shared" si="291"/>
        <v>n/a</v>
      </c>
      <c r="I143" s="374" t="str">
        <f t="shared" si="291"/>
        <v>n/a</v>
      </c>
      <c r="J143" s="656">
        <v>45371</v>
      </c>
      <c r="K143" s="656">
        <v>45371</v>
      </c>
      <c r="L143" s="375" t="str">
        <f t="shared" si="264"/>
        <v>n/a</v>
      </c>
      <c r="M143" s="656">
        <v>45447</v>
      </c>
      <c r="N143" s="656">
        <v>45481</v>
      </c>
      <c r="O143" s="657">
        <v>45481</v>
      </c>
      <c r="P143" s="657">
        <v>45482</v>
      </c>
      <c r="Q143" s="657">
        <v>45490</v>
      </c>
      <c r="R143" s="657">
        <v>45510</v>
      </c>
      <c r="S143" s="376" t="s">
        <v>52</v>
      </c>
      <c r="T143" s="377">
        <f t="shared" si="257"/>
        <v>30000</v>
      </c>
      <c r="U143" s="378">
        <v>30000</v>
      </c>
      <c r="V143" s="379"/>
      <c r="W143" s="377">
        <f t="shared" si="248"/>
        <v>30000</v>
      </c>
      <c r="X143" s="378">
        <v>30000</v>
      </c>
      <c r="Y143" s="380"/>
      <c r="Z143" s="381" t="str">
        <f t="shared" ref="Z143:AF143" si="292">IF($E143="Public Bidding", "Date Required", IF($E143="Shopping", "n/a", IF($E143="Small Value Procurement", "n/a", IF($E143="Lease of Venue", "n/a", IF($E143="Agency to Agency", "n/a", IF($E143="Direct Contracting", "n/a", IF($E143="Emergency Cases", "n/a","Check Mode of Proc")))))))</f>
        <v>n/a</v>
      </c>
      <c r="AA143" s="381" t="str">
        <f t="shared" si="292"/>
        <v>n/a</v>
      </c>
      <c r="AB143" s="381" t="str">
        <f t="shared" si="292"/>
        <v>n/a</v>
      </c>
      <c r="AC143" s="381" t="str">
        <f t="shared" si="292"/>
        <v>n/a</v>
      </c>
      <c r="AD143" s="381" t="str">
        <f t="shared" si="292"/>
        <v>n/a</v>
      </c>
      <c r="AE143" s="381" t="str">
        <f t="shared" si="292"/>
        <v>n/a</v>
      </c>
      <c r="AF143" s="381" t="str">
        <f t="shared" si="292"/>
        <v>n/a</v>
      </c>
      <c r="AG143" s="382"/>
      <c r="AH143" s="383"/>
    </row>
    <row r="144" spans="1:34" s="384" customFormat="1" ht="46.5" customHeight="1" x14ac:dyDescent="0.2">
      <c r="A144" s="370">
        <f>IF(C144=0,"  ",VLOOKUP(C144,CODES!$A$1:$B$145,2,FALSE))</f>
        <v>310100100002000</v>
      </c>
      <c r="B144" s="386" t="s">
        <v>273</v>
      </c>
      <c r="C144" s="398" t="s">
        <v>67</v>
      </c>
      <c r="D144" s="373" t="s">
        <v>1017</v>
      </c>
      <c r="E144" s="373" t="s">
        <v>56</v>
      </c>
      <c r="F144" s="374" t="str">
        <f t="shared" ref="F144:I144" si="293">IF($E144="Public Bidding", "Date Required", IF($E144="Shopping", "n/a", IF($E144="Small Value Procurement", "n/a", IF($E144="Lease of Venue", "n/a", IF($E144="Agency to Agency", "n/a", IF($E144="Direct Contracting", "n/a", IF($E144="Emergency Cases", "n/a","Check Mode of Proc")))))))</f>
        <v>n/a</v>
      </c>
      <c r="G144" s="374" t="str">
        <f t="shared" si="293"/>
        <v>n/a</v>
      </c>
      <c r="H144" s="374" t="str">
        <f t="shared" si="293"/>
        <v>n/a</v>
      </c>
      <c r="I144" s="374" t="str">
        <f t="shared" si="293"/>
        <v>n/a</v>
      </c>
      <c r="J144" s="656">
        <f t="shared" ref="J144:J158" si="294">K144</f>
        <v>45457</v>
      </c>
      <c r="K144" s="656">
        <v>45457</v>
      </c>
      <c r="L144" s="375" t="str">
        <f t="shared" si="264"/>
        <v>n/a</v>
      </c>
      <c r="M144" s="656">
        <v>45475</v>
      </c>
      <c r="N144" s="656">
        <v>45484</v>
      </c>
      <c r="O144" s="657">
        <v>45485</v>
      </c>
      <c r="P144" s="657">
        <v>45485</v>
      </c>
      <c r="Q144" s="657" t="s">
        <v>255</v>
      </c>
      <c r="R144" s="657" t="s">
        <v>255</v>
      </c>
      <c r="S144" s="376" t="s">
        <v>52</v>
      </c>
      <c r="T144" s="377">
        <f t="shared" si="257"/>
        <v>9750</v>
      </c>
      <c r="U144" s="731">
        <v>9750</v>
      </c>
      <c r="V144" s="379"/>
      <c r="W144" s="377">
        <f t="shared" si="248"/>
        <v>3250</v>
      </c>
      <c r="X144" s="378">
        <v>3250</v>
      </c>
      <c r="Y144" s="380"/>
      <c r="Z144" s="381" t="str">
        <f t="shared" ref="Z144:AF144" si="295">IF($E144="Public Bidding", "Date Required", IF($E144="Shopping", "n/a", IF($E144="Small Value Procurement", "n/a", IF($E144="Lease of Venue", "n/a", IF($E144="Agency to Agency", "n/a", IF($E144="Direct Contracting", "n/a", IF($E144="Emergency Cases", "n/a","Check Mode of Proc")))))))</f>
        <v>n/a</v>
      </c>
      <c r="AA144" s="381" t="str">
        <f t="shared" si="295"/>
        <v>n/a</v>
      </c>
      <c r="AB144" s="381" t="str">
        <f t="shared" si="295"/>
        <v>n/a</v>
      </c>
      <c r="AC144" s="381" t="str">
        <f t="shared" si="295"/>
        <v>n/a</v>
      </c>
      <c r="AD144" s="381" t="str">
        <f t="shared" si="295"/>
        <v>n/a</v>
      </c>
      <c r="AE144" s="381" t="str">
        <f t="shared" si="295"/>
        <v>n/a</v>
      </c>
      <c r="AF144" s="381" t="str">
        <f t="shared" si="295"/>
        <v>n/a</v>
      </c>
      <c r="AG144" s="382"/>
      <c r="AH144" s="383"/>
    </row>
    <row r="145" spans="1:34" s="384" customFormat="1" ht="46.5" customHeight="1" x14ac:dyDescent="0.2">
      <c r="A145" s="370">
        <f>IF(C145=0,"  ",VLOOKUP(C145,CODES!$A$1:$B$145,2,FALSE))</f>
        <v>310100100002000</v>
      </c>
      <c r="B145" s="386" t="s">
        <v>274</v>
      </c>
      <c r="C145" s="398" t="s">
        <v>67</v>
      </c>
      <c r="D145" s="373" t="s">
        <v>1017</v>
      </c>
      <c r="E145" s="373" t="s">
        <v>56</v>
      </c>
      <c r="F145" s="374" t="str">
        <f t="shared" ref="F145:I145" si="296">IF($E145="Public Bidding", "Date Required", IF($E145="Shopping", "n/a", IF($E145="Small Value Procurement", "n/a", IF($E145="Lease of Venue", "n/a", IF($E145="Agency to Agency", "n/a", IF($E145="Direct Contracting", "n/a", IF($E145="Emergency Cases", "n/a","Check Mode of Proc")))))))</f>
        <v>n/a</v>
      </c>
      <c r="G145" s="374" t="str">
        <f t="shared" si="296"/>
        <v>n/a</v>
      </c>
      <c r="H145" s="374" t="str">
        <f t="shared" si="296"/>
        <v>n/a</v>
      </c>
      <c r="I145" s="374" t="str">
        <f t="shared" si="296"/>
        <v>n/a</v>
      </c>
      <c r="J145" s="656">
        <f t="shared" si="294"/>
        <v>45457</v>
      </c>
      <c r="K145" s="656">
        <v>45457</v>
      </c>
      <c r="L145" s="375" t="str">
        <f t="shared" si="264"/>
        <v>n/a</v>
      </c>
      <c r="M145" s="656">
        <v>45475</v>
      </c>
      <c r="N145" s="656">
        <v>45484</v>
      </c>
      <c r="O145" s="657">
        <v>45485</v>
      </c>
      <c r="P145" s="657">
        <v>45485</v>
      </c>
      <c r="Q145" s="657">
        <v>45488</v>
      </c>
      <c r="R145" s="657">
        <v>45488</v>
      </c>
      <c r="S145" s="376" t="s">
        <v>52</v>
      </c>
      <c r="T145" s="377">
        <f t="shared" si="257"/>
        <v>0</v>
      </c>
      <c r="U145" s="730"/>
      <c r="V145" s="379"/>
      <c r="W145" s="377">
        <f t="shared" si="248"/>
        <v>3197</v>
      </c>
      <c r="X145" s="378">
        <v>3197</v>
      </c>
      <c r="Y145" s="380"/>
      <c r="Z145" s="381" t="str">
        <f t="shared" ref="Z145:AF145" si="297">IF($E145="Public Bidding", "Date Required", IF($E145="Shopping", "n/a", IF($E145="Small Value Procurement", "n/a", IF($E145="Lease of Venue", "n/a", IF($E145="Agency to Agency", "n/a", IF($E145="Direct Contracting", "n/a", IF($E145="Emergency Cases", "n/a","Check Mode of Proc")))))))</f>
        <v>n/a</v>
      </c>
      <c r="AA145" s="381" t="str">
        <f t="shared" si="297"/>
        <v>n/a</v>
      </c>
      <c r="AB145" s="381" t="str">
        <f t="shared" si="297"/>
        <v>n/a</v>
      </c>
      <c r="AC145" s="381" t="str">
        <f t="shared" si="297"/>
        <v>n/a</v>
      </c>
      <c r="AD145" s="381" t="str">
        <f t="shared" si="297"/>
        <v>n/a</v>
      </c>
      <c r="AE145" s="381" t="str">
        <f t="shared" si="297"/>
        <v>n/a</v>
      </c>
      <c r="AF145" s="381" t="str">
        <f t="shared" si="297"/>
        <v>n/a</v>
      </c>
      <c r="AG145" s="382"/>
      <c r="AH145" s="383"/>
    </row>
    <row r="146" spans="1:34" s="384" customFormat="1" ht="46.5" customHeight="1" x14ac:dyDescent="0.2">
      <c r="A146" s="370">
        <f>IF(C146=0,"  ",VLOOKUP(C146,CODES!$A$1:$B$145,2,FALSE))</f>
        <v>310100100002000</v>
      </c>
      <c r="B146" s="386" t="s">
        <v>275</v>
      </c>
      <c r="C146" s="398" t="s">
        <v>67</v>
      </c>
      <c r="D146" s="373" t="s">
        <v>1017</v>
      </c>
      <c r="E146" s="373" t="s">
        <v>51</v>
      </c>
      <c r="F146" s="374" t="str">
        <f t="shared" ref="F146:I146" si="298">IF($E146="Public Bidding", "Date Required", IF($E146="Shopping", "n/a", IF($E146="Small Value Procurement", "n/a", IF($E146="Lease of Venue", "n/a", IF($E146="Agency to Agency", "n/a", IF($E146="Direct Contracting", "n/a", IF($E146="Emergency Cases", "n/a","Check Mode of Proc")))))))</f>
        <v>n/a</v>
      </c>
      <c r="G146" s="374" t="str">
        <f t="shared" si="298"/>
        <v>n/a</v>
      </c>
      <c r="H146" s="374" t="str">
        <f t="shared" si="298"/>
        <v>n/a</v>
      </c>
      <c r="I146" s="374" t="str">
        <f t="shared" si="298"/>
        <v>n/a</v>
      </c>
      <c r="J146" s="656">
        <f t="shared" si="294"/>
        <v>45457</v>
      </c>
      <c r="K146" s="656">
        <v>45457</v>
      </c>
      <c r="L146" s="375" t="str">
        <f t="shared" si="264"/>
        <v>n/a</v>
      </c>
      <c r="M146" s="656">
        <v>45475</v>
      </c>
      <c r="N146" s="656">
        <v>45484</v>
      </c>
      <c r="O146" s="657">
        <v>45485</v>
      </c>
      <c r="P146" s="657">
        <v>45485</v>
      </c>
      <c r="Q146" s="657">
        <v>45495</v>
      </c>
      <c r="R146" s="657">
        <v>45495</v>
      </c>
      <c r="S146" s="376" t="s">
        <v>52</v>
      </c>
      <c r="T146" s="729">
        <f t="shared" si="257"/>
        <v>28000</v>
      </c>
      <c r="U146" s="731">
        <v>28000</v>
      </c>
      <c r="V146" s="379"/>
      <c r="W146" s="377">
        <f t="shared" si="248"/>
        <v>16000</v>
      </c>
      <c r="X146" s="378">
        <v>16000</v>
      </c>
      <c r="Y146" s="380"/>
      <c r="Z146" s="381" t="str">
        <f t="shared" ref="Z146:AF146" si="299">IF($E146="Public Bidding", "Date Required", IF($E146="Shopping", "n/a", IF($E146="Small Value Procurement", "n/a", IF($E146="Lease of Venue", "n/a", IF($E146="Agency to Agency", "n/a", IF($E146="Direct Contracting", "n/a", IF($E146="Emergency Cases", "n/a","Check Mode of Proc")))))))</f>
        <v>n/a</v>
      </c>
      <c r="AA146" s="381" t="str">
        <f t="shared" si="299"/>
        <v>n/a</v>
      </c>
      <c r="AB146" s="381" t="str">
        <f t="shared" si="299"/>
        <v>n/a</v>
      </c>
      <c r="AC146" s="381" t="str">
        <f t="shared" si="299"/>
        <v>n/a</v>
      </c>
      <c r="AD146" s="381" t="str">
        <f t="shared" si="299"/>
        <v>n/a</v>
      </c>
      <c r="AE146" s="381" t="str">
        <f t="shared" si="299"/>
        <v>n/a</v>
      </c>
      <c r="AF146" s="381" t="str">
        <f t="shared" si="299"/>
        <v>n/a</v>
      </c>
      <c r="AG146" s="382"/>
      <c r="AH146" s="383"/>
    </row>
    <row r="147" spans="1:34" s="384" customFormat="1" ht="46.5" customHeight="1" x14ac:dyDescent="0.2">
      <c r="A147" s="370">
        <f>IF(C147=0,"  ",VLOOKUP(C147,CODES!$A$1:$B$145,2,FALSE))</f>
        <v>310100100002000</v>
      </c>
      <c r="B147" s="386" t="s">
        <v>276</v>
      </c>
      <c r="C147" s="398" t="s">
        <v>67</v>
      </c>
      <c r="D147" s="373" t="s">
        <v>1017</v>
      </c>
      <c r="E147" s="373" t="s">
        <v>51</v>
      </c>
      <c r="F147" s="374" t="str">
        <f t="shared" ref="F147:I147" si="300">IF($E147="Public Bidding", "Date Required", IF($E147="Shopping", "n/a", IF($E147="Small Value Procurement", "n/a", IF($E147="Lease of Venue", "n/a", IF($E147="Agency to Agency", "n/a", IF($E147="Direct Contracting", "n/a", IF($E147="Emergency Cases", "n/a","Check Mode of Proc")))))))</f>
        <v>n/a</v>
      </c>
      <c r="G147" s="374" t="str">
        <f t="shared" si="300"/>
        <v>n/a</v>
      </c>
      <c r="H147" s="374" t="str">
        <f t="shared" si="300"/>
        <v>n/a</v>
      </c>
      <c r="I147" s="374" t="str">
        <f t="shared" si="300"/>
        <v>n/a</v>
      </c>
      <c r="J147" s="656">
        <f t="shared" si="294"/>
        <v>45457</v>
      </c>
      <c r="K147" s="656">
        <v>45457</v>
      </c>
      <c r="L147" s="375" t="str">
        <f t="shared" si="264"/>
        <v>n/a</v>
      </c>
      <c r="M147" s="656">
        <v>45475</v>
      </c>
      <c r="N147" s="656">
        <v>45484</v>
      </c>
      <c r="O147" s="657">
        <v>45485</v>
      </c>
      <c r="P147" s="657">
        <v>45485</v>
      </c>
      <c r="Q147" s="657" t="s">
        <v>1003</v>
      </c>
      <c r="R147" s="657" t="s">
        <v>244</v>
      </c>
      <c r="S147" s="376" t="s">
        <v>52</v>
      </c>
      <c r="T147" s="730"/>
      <c r="U147" s="730"/>
      <c r="V147" s="379"/>
      <c r="W147" s="377">
        <f t="shared" si="248"/>
        <v>5750</v>
      </c>
      <c r="X147" s="378">
        <v>5750</v>
      </c>
      <c r="Y147" s="380"/>
      <c r="Z147" s="381" t="str">
        <f t="shared" ref="Z147:AF147" si="301">IF($E147="Public Bidding", "Date Required", IF($E147="Shopping", "n/a", IF($E147="Small Value Procurement", "n/a", IF($E147="Lease of Venue", "n/a", IF($E147="Agency to Agency", "n/a", IF($E147="Direct Contracting", "n/a", IF($E147="Emergency Cases", "n/a","Check Mode of Proc")))))))</f>
        <v>n/a</v>
      </c>
      <c r="AA147" s="381" t="str">
        <f t="shared" si="301"/>
        <v>n/a</v>
      </c>
      <c r="AB147" s="381" t="str">
        <f t="shared" si="301"/>
        <v>n/a</v>
      </c>
      <c r="AC147" s="381" t="str">
        <f t="shared" si="301"/>
        <v>n/a</v>
      </c>
      <c r="AD147" s="381" t="str">
        <f t="shared" si="301"/>
        <v>n/a</v>
      </c>
      <c r="AE147" s="381" t="str">
        <f t="shared" si="301"/>
        <v>n/a</v>
      </c>
      <c r="AF147" s="381" t="str">
        <f t="shared" si="301"/>
        <v>n/a</v>
      </c>
      <c r="AG147" s="382"/>
      <c r="AH147" s="383"/>
    </row>
    <row r="148" spans="1:34" s="384" customFormat="1" ht="46.5" customHeight="1" x14ac:dyDescent="0.2">
      <c r="A148" s="370">
        <f>IF(C148=0,"  ",VLOOKUP(C148,CODES!$A$1:$B$145,2,FALSE))</f>
        <v>100000100001000</v>
      </c>
      <c r="B148" s="386" t="s">
        <v>277</v>
      </c>
      <c r="C148" s="398" t="s">
        <v>53</v>
      </c>
      <c r="D148" s="373" t="s">
        <v>1017</v>
      </c>
      <c r="E148" s="373" t="s">
        <v>54</v>
      </c>
      <c r="F148" s="374" t="str">
        <f t="shared" ref="F148:I148" si="302">IF($E148="Public Bidding", "Date Required", IF($E148="Shopping", "n/a", IF($E148="Small Value Procurement", "n/a", IF($E148="Lease of Venue", "n/a", IF($E148="Agency to Agency", "n/a", IF($E148="Direct Contracting", "n/a", IF($E148="Emergency Cases", "n/a","Check Mode of Proc")))))))</f>
        <v>n/a</v>
      </c>
      <c r="G148" s="374" t="str">
        <f t="shared" si="302"/>
        <v>n/a</v>
      </c>
      <c r="H148" s="374" t="str">
        <f t="shared" si="302"/>
        <v>n/a</v>
      </c>
      <c r="I148" s="374" t="str">
        <f t="shared" si="302"/>
        <v>n/a</v>
      </c>
      <c r="J148" s="656">
        <f t="shared" si="294"/>
        <v>45475</v>
      </c>
      <c r="K148" s="656">
        <v>45475</v>
      </c>
      <c r="L148" s="375" t="str">
        <f t="shared" si="264"/>
        <v>n/a</v>
      </c>
      <c r="M148" s="656">
        <v>45475</v>
      </c>
      <c r="N148" s="656">
        <v>45481</v>
      </c>
      <c r="O148" s="657">
        <v>45489</v>
      </c>
      <c r="P148" s="657">
        <v>45489</v>
      </c>
      <c r="Q148" s="657">
        <v>45552</v>
      </c>
      <c r="R148" s="657">
        <v>45556</v>
      </c>
      <c r="S148" s="376" t="s">
        <v>52</v>
      </c>
      <c r="T148" s="377">
        <f t="shared" ref="T148:T150" si="303">U148</f>
        <v>11039</v>
      </c>
      <c r="U148" s="378">
        <v>11039</v>
      </c>
      <c r="V148" s="379"/>
      <c r="W148" s="377">
        <f t="shared" si="248"/>
        <v>11039</v>
      </c>
      <c r="X148" s="378">
        <v>11039</v>
      </c>
      <c r="Y148" s="380"/>
      <c r="Z148" s="381" t="str">
        <f t="shared" ref="Z148:AF148" si="304">IF($E148="Public Bidding", "Date Required", IF($E148="Shopping", "n/a", IF($E148="Small Value Procurement", "n/a", IF($E148="Lease of Venue", "n/a", IF($E148="Agency to Agency", "n/a", IF($E148="Direct Contracting", "n/a", IF($E148="Emergency Cases", "n/a","Check Mode of Proc")))))))</f>
        <v>n/a</v>
      </c>
      <c r="AA148" s="381" t="str">
        <f t="shared" si="304"/>
        <v>n/a</v>
      </c>
      <c r="AB148" s="381" t="str">
        <f t="shared" si="304"/>
        <v>n/a</v>
      </c>
      <c r="AC148" s="381" t="str">
        <f t="shared" si="304"/>
        <v>n/a</v>
      </c>
      <c r="AD148" s="381" t="str">
        <f t="shared" si="304"/>
        <v>n/a</v>
      </c>
      <c r="AE148" s="381" t="str">
        <f t="shared" si="304"/>
        <v>n/a</v>
      </c>
      <c r="AF148" s="381" t="str">
        <f t="shared" si="304"/>
        <v>n/a</v>
      </c>
      <c r="AG148" s="382"/>
      <c r="AH148" s="383"/>
    </row>
    <row r="149" spans="1:34" s="384" customFormat="1" ht="46.5" customHeight="1" x14ac:dyDescent="0.2">
      <c r="A149" s="370">
        <f>IF(C149=0,"  ",VLOOKUP(C149,CODES!$A$1:$B$145,2,FALSE))</f>
        <v>100000100001000</v>
      </c>
      <c r="B149" s="396" t="s">
        <v>278</v>
      </c>
      <c r="C149" s="398" t="s">
        <v>201</v>
      </c>
      <c r="D149" s="373" t="s">
        <v>1017</v>
      </c>
      <c r="E149" s="373" t="s">
        <v>54</v>
      </c>
      <c r="F149" s="374" t="str">
        <f t="shared" ref="F149:I149" si="305">IF($E149="Public Bidding", "Date Required", IF($E149="Shopping", "n/a", IF($E149="Small Value Procurement", "n/a", IF($E149="Lease of Venue", "n/a", IF($E149="Agency to Agency", "n/a", IF($E149="Direct Contracting", "n/a", IF($E149="Emergency Cases", "n/a","Check Mode of Proc")))))))</f>
        <v>n/a</v>
      </c>
      <c r="G149" s="374" t="str">
        <f t="shared" si="305"/>
        <v>n/a</v>
      </c>
      <c r="H149" s="374" t="str">
        <f t="shared" si="305"/>
        <v>n/a</v>
      </c>
      <c r="I149" s="374" t="str">
        <f t="shared" si="305"/>
        <v>n/a</v>
      </c>
      <c r="J149" s="656">
        <f t="shared" si="294"/>
        <v>45475</v>
      </c>
      <c r="K149" s="656">
        <v>45475</v>
      </c>
      <c r="L149" s="375" t="str">
        <f t="shared" si="264"/>
        <v>n/a</v>
      </c>
      <c r="M149" s="656">
        <v>45476</v>
      </c>
      <c r="N149" s="656">
        <v>45483</v>
      </c>
      <c r="O149" s="657">
        <v>45484</v>
      </c>
      <c r="P149" s="657">
        <v>45485</v>
      </c>
      <c r="Q149" s="657">
        <v>45514</v>
      </c>
      <c r="R149" s="657">
        <v>45516</v>
      </c>
      <c r="S149" s="376" t="s">
        <v>52</v>
      </c>
      <c r="T149" s="377">
        <f t="shared" si="303"/>
        <v>27374</v>
      </c>
      <c r="U149" s="378">
        <v>27374</v>
      </c>
      <c r="V149" s="379"/>
      <c r="W149" s="377">
        <f t="shared" si="248"/>
        <v>27374</v>
      </c>
      <c r="X149" s="378">
        <v>27374</v>
      </c>
      <c r="Y149" s="380"/>
      <c r="Z149" s="381" t="str">
        <f t="shared" ref="Z149:AF149" si="306">IF($E149="Public Bidding", "Date Required", IF($E149="Shopping", "n/a", IF($E149="Small Value Procurement", "n/a", IF($E149="Lease of Venue", "n/a", IF($E149="Agency to Agency", "n/a", IF($E149="Direct Contracting", "n/a", IF($E149="Emergency Cases", "n/a","Check Mode of Proc")))))))</f>
        <v>n/a</v>
      </c>
      <c r="AA149" s="381" t="str">
        <f t="shared" si="306"/>
        <v>n/a</v>
      </c>
      <c r="AB149" s="381" t="str">
        <f t="shared" si="306"/>
        <v>n/a</v>
      </c>
      <c r="AC149" s="381" t="str">
        <f t="shared" si="306"/>
        <v>n/a</v>
      </c>
      <c r="AD149" s="381" t="str">
        <f t="shared" si="306"/>
        <v>n/a</v>
      </c>
      <c r="AE149" s="381" t="str">
        <f t="shared" si="306"/>
        <v>n/a</v>
      </c>
      <c r="AF149" s="381" t="str">
        <f t="shared" si="306"/>
        <v>n/a</v>
      </c>
      <c r="AG149" s="382"/>
      <c r="AH149" s="383"/>
    </row>
    <row r="150" spans="1:34" s="384" customFormat="1" ht="46.5" customHeight="1" x14ac:dyDescent="0.2">
      <c r="A150" s="370">
        <f>IF(C150=0,"  ",VLOOKUP(C150,CODES!$A$1:$B$145,2,FALSE))</f>
        <v>310100100002000</v>
      </c>
      <c r="B150" s="483" t="s">
        <v>1021</v>
      </c>
      <c r="C150" s="398" t="s">
        <v>67</v>
      </c>
      <c r="D150" s="373" t="s">
        <v>1017</v>
      </c>
      <c r="E150" s="373" t="s">
        <v>56</v>
      </c>
      <c r="F150" s="374" t="str">
        <f t="shared" ref="F150:I150" si="307">IF($E150="Public Bidding", "Date Required", IF($E150="Shopping", "n/a", IF($E150="Small Value Procurement", "n/a", IF($E150="Lease of Venue", "n/a", IF($E150="Agency to Agency", "n/a", IF($E150="Direct Contracting", "n/a", IF($E150="Emergency Cases", "n/a","Check Mode of Proc")))))))</f>
        <v>n/a</v>
      </c>
      <c r="G150" s="374" t="str">
        <f t="shared" si="307"/>
        <v>n/a</v>
      </c>
      <c r="H150" s="374" t="str">
        <f t="shared" si="307"/>
        <v>n/a</v>
      </c>
      <c r="I150" s="374" t="str">
        <f t="shared" si="307"/>
        <v>n/a</v>
      </c>
      <c r="J150" s="656">
        <f t="shared" si="294"/>
        <v>45457</v>
      </c>
      <c r="K150" s="656">
        <v>45457</v>
      </c>
      <c r="L150" s="375" t="str">
        <f t="shared" si="264"/>
        <v>n/a</v>
      </c>
      <c r="M150" s="656">
        <v>45475</v>
      </c>
      <c r="N150" s="656">
        <v>45484</v>
      </c>
      <c r="O150" s="657">
        <v>45485</v>
      </c>
      <c r="P150" s="657">
        <v>45485</v>
      </c>
      <c r="Q150" s="657">
        <v>45488</v>
      </c>
      <c r="R150" s="657">
        <v>45488</v>
      </c>
      <c r="S150" s="376" t="s">
        <v>52</v>
      </c>
      <c r="T150" s="729">
        <f t="shared" si="303"/>
        <v>19800</v>
      </c>
      <c r="U150" s="731">
        <v>19800</v>
      </c>
      <c r="V150" s="379"/>
      <c r="W150" s="377">
        <f t="shared" si="248"/>
        <v>4336</v>
      </c>
      <c r="X150" s="378">
        <v>4336</v>
      </c>
      <c r="Y150" s="380"/>
      <c r="Z150" s="381" t="str">
        <f t="shared" ref="Z150:AF150" si="308">IF($E150="Public Bidding", "Date Required", IF($E150="Shopping", "n/a", IF($E150="Small Value Procurement", "n/a", IF($E150="Lease of Venue", "n/a", IF($E150="Agency to Agency", "n/a", IF($E150="Direct Contracting", "n/a", IF($E150="Emergency Cases", "n/a","Check Mode of Proc")))))))</f>
        <v>n/a</v>
      </c>
      <c r="AA150" s="381" t="str">
        <f t="shared" si="308"/>
        <v>n/a</v>
      </c>
      <c r="AB150" s="381" t="str">
        <f t="shared" si="308"/>
        <v>n/a</v>
      </c>
      <c r="AC150" s="381" t="str">
        <f t="shared" si="308"/>
        <v>n/a</v>
      </c>
      <c r="AD150" s="381" t="str">
        <f t="shared" si="308"/>
        <v>n/a</v>
      </c>
      <c r="AE150" s="381" t="str">
        <f t="shared" si="308"/>
        <v>n/a</v>
      </c>
      <c r="AF150" s="381" t="str">
        <f t="shared" si="308"/>
        <v>n/a</v>
      </c>
      <c r="AG150" s="382"/>
      <c r="AH150" s="383"/>
    </row>
    <row r="151" spans="1:34" s="384" customFormat="1" ht="46.5" customHeight="1" x14ac:dyDescent="0.2">
      <c r="A151" s="370">
        <f>IF(C151=0,"  ",VLOOKUP(C151,CODES!$A$1:$B$145,2,FALSE))</f>
        <v>310100100002000</v>
      </c>
      <c r="B151" s="386" t="s">
        <v>279</v>
      </c>
      <c r="C151" s="398" t="s">
        <v>67</v>
      </c>
      <c r="D151" s="373" t="s">
        <v>1017</v>
      </c>
      <c r="E151" s="373" t="s">
        <v>56</v>
      </c>
      <c r="F151" s="374" t="str">
        <f t="shared" ref="F151:I151" si="309">IF($E151="Public Bidding", "Date Required", IF($E151="Shopping", "n/a", IF($E151="Small Value Procurement", "n/a", IF($E151="Lease of Venue", "n/a", IF($E151="Agency to Agency", "n/a", IF($E151="Direct Contracting", "n/a", IF($E151="Emergency Cases", "n/a","Check Mode of Proc")))))))</f>
        <v>n/a</v>
      </c>
      <c r="G151" s="374" t="str">
        <f t="shared" si="309"/>
        <v>n/a</v>
      </c>
      <c r="H151" s="374" t="str">
        <f t="shared" si="309"/>
        <v>n/a</v>
      </c>
      <c r="I151" s="374" t="str">
        <f t="shared" si="309"/>
        <v>n/a</v>
      </c>
      <c r="J151" s="656">
        <f t="shared" si="294"/>
        <v>45457</v>
      </c>
      <c r="K151" s="656">
        <v>45457</v>
      </c>
      <c r="L151" s="375" t="str">
        <f t="shared" si="264"/>
        <v>n/a</v>
      </c>
      <c r="M151" s="656">
        <v>45475</v>
      </c>
      <c r="N151" s="656">
        <v>45484</v>
      </c>
      <c r="O151" s="657">
        <v>45485</v>
      </c>
      <c r="P151" s="657">
        <v>45485</v>
      </c>
      <c r="Q151" s="657">
        <v>45489</v>
      </c>
      <c r="R151" s="657">
        <v>45489</v>
      </c>
      <c r="S151" s="376" t="s">
        <v>52</v>
      </c>
      <c r="T151" s="730"/>
      <c r="U151" s="730"/>
      <c r="V151" s="379"/>
      <c r="W151" s="377">
        <f t="shared" si="248"/>
        <v>8403</v>
      </c>
      <c r="X151" s="378">
        <v>8403</v>
      </c>
      <c r="Y151" s="380"/>
      <c r="Z151" s="381" t="str">
        <f t="shared" ref="Z151:AF151" si="310">IF($E151="Public Bidding", "Date Required", IF($E151="Shopping", "n/a", IF($E151="Small Value Procurement", "n/a", IF($E151="Lease of Venue", "n/a", IF($E151="Agency to Agency", "n/a", IF($E151="Direct Contracting", "n/a", IF($E151="Emergency Cases", "n/a","Check Mode of Proc")))))))</f>
        <v>n/a</v>
      </c>
      <c r="AA151" s="381" t="str">
        <f t="shared" si="310"/>
        <v>n/a</v>
      </c>
      <c r="AB151" s="381" t="str">
        <f t="shared" si="310"/>
        <v>n/a</v>
      </c>
      <c r="AC151" s="381" t="str">
        <f t="shared" si="310"/>
        <v>n/a</v>
      </c>
      <c r="AD151" s="381" t="str">
        <f t="shared" si="310"/>
        <v>n/a</v>
      </c>
      <c r="AE151" s="381" t="str">
        <f t="shared" si="310"/>
        <v>n/a</v>
      </c>
      <c r="AF151" s="381" t="str">
        <f t="shared" si="310"/>
        <v>n/a</v>
      </c>
      <c r="AG151" s="382"/>
      <c r="AH151" s="383"/>
    </row>
    <row r="152" spans="1:34" s="384" customFormat="1" ht="46.5" customHeight="1" x14ac:dyDescent="0.2">
      <c r="A152" s="370">
        <f>IF(C152=0,"  ",VLOOKUP(C152,CODES!$A$1:$B$145,2,FALSE))</f>
        <v>100000100001000</v>
      </c>
      <c r="B152" s="484" t="s">
        <v>280</v>
      </c>
      <c r="C152" s="480" t="s">
        <v>53</v>
      </c>
      <c r="D152" s="373" t="s">
        <v>1017</v>
      </c>
      <c r="E152" s="373" t="s">
        <v>51</v>
      </c>
      <c r="F152" s="374" t="str">
        <f t="shared" ref="F152:I152" si="311">IF($E152="Public Bidding", "Date Required", IF($E152="Shopping", "n/a", IF($E152="Small Value Procurement", "n/a", IF($E152="Lease of Venue", "n/a", IF($E152="Agency to Agency", "n/a", IF($E152="Direct Contracting", "n/a", IF($E152="Emergency Cases", "n/a","Check Mode of Proc")))))))</f>
        <v>n/a</v>
      </c>
      <c r="G152" s="374" t="str">
        <f t="shared" si="311"/>
        <v>n/a</v>
      </c>
      <c r="H152" s="374" t="str">
        <f t="shared" si="311"/>
        <v>n/a</v>
      </c>
      <c r="I152" s="374" t="str">
        <f t="shared" si="311"/>
        <v>n/a</v>
      </c>
      <c r="J152" s="656">
        <f t="shared" si="294"/>
        <v>45439</v>
      </c>
      <c r="K152" s="656">
        <v>45439</v>
      </c>
      <c r="L152" s="375" t="str">
        <f t="shared" si="264"/>
        <v>n/a</v>
      </c>
      <c r="M152" s="656">
        <v>45478</v>
      </c>
      <c r="N152" s="656">
        <v>45484</v>
      </c>
      <c r="O152" s="657">
        <v>45485</v>
      </c>
      <c r="P152" s="657">
        <v>45485</v>
      </c>
      <c r="Q152" s="657">
        <v>45498</v>
      </c>
      <c r="R152" s="657">
        <v>45509</v>
      </c>
      <c r="S152" s="376" t="s">
        <v>52</v>
      </c>
      <c r="T152" s="377">
        <f t="shared" ref="T152:T153" si="312">U152</f>
        <v>16850</v>
      </c>
      <c r="U152" s="378">
        <v>16850</v>
      </c>
      <c r="V152" s="379"/>
      <c r="W152" s="377">
        <f t="shared" si="248"/>
        <v>16850</v>
      </c>
      <c r="X152" s="378">
        <v>16850</v>
      </c>
      <c r="Y152" s="380"/>
      <c r="Z152" s="381" t="str">
        <f t="shared" ref="Z152:AF152" si="313">IF($E152="Public Bidding", "Date Required", IF($E152="Shopping", "n/a", IF($E152="Small Value Procurement", "n/a", IF($E152="Lease of Venue", "n/a", IF($E152="Agency to Agency", "n/a", IF($E152="Direct Contracting", "n/a", IF($E152="Emergency Cases", "n/a","Check Mode of Proc")))))))</f>
        <v>n/a</v>
      </c>
      <c r="AA152" s="381" t="str">
        <f t="shared" si="313"/>
        <v>n/a</v>
      </c>
      <c r="AB152" s="381" t="str">
        <f t="shared" si="313"/>
        <v>n/a</v>
      </c>
      <c r="AC152" s="381" t="str">
        <f t="shared" si="313"/>
        <v>n/a</v>
      </c>
      <c r="AD152" s="381" t="str">
        <f t="shared" si="313"/>
        <v>n/a</v>
      </c>
      <c r="AE152" s="381" t="str">
        <f t="shared" si="313"/>
        <v>n/a</v>
      </c>
      <c r="AF152" s="381" t="str">
        <f t="shared" si="313"/>
        <v>n/a</v>
      </c>
      <c r="AG152" s="382"/>
      <c r="AH152" s="383"/>
    </row>
    <row r="153" spans="1:34" s="384" customFormat="1" ht="46.5" customHeight="1" x14ac:dyDescent="0.2">
      <c r="A153" s="370">
        <f>IF(C153=0,"  ",VLOOKUP(C153,CODES!$A$1:$B$145,2,FALSE))</f>
        <v>320101100001000</v>
      </c>
      <c r="B153" s="396" t="s">
        <v>281</v>
      </c>
      <c r="C153" s="398" t="s">
        <v>60</v>
      </c>
      <c r="D153" s="373" t="s">
        <v>1017</v>
      </c>
      <c r="E153" s="373" t="s">
        <v>51</v>
      </c>
      <c r="F153" s="374" t="str">
        <f t="shared" ref="F153:I153" si="314">IF($E153="Public Bidding", "Date Required", IF($E153="Shopping", "n/a", IF($E153="Small Value Procurement", "n/a", IF($E153="Lease of Venue", "n/a", IF($E153="Agency to Agency", "n/a", IF($E153="Direct Contracting", "n/a", IF($E153="Emergency Cases", "n/a","Check Mode of Proc")))))))</f>
        <v>n/a</v>
      </c>
      <c r="G153" s="374" t="str">
        <f t="shared" si="314"/>
        <v>n/a</v>
      </c>
      <c r="H153" s="374" t="str">
        <f t="shared" si="314"/>
        <v>n/a</v>
      </c>
      <c r="I153" s="374" t="str">
        <f t="shared" si="314"/>
        <v>n/a</v>
      </c>
      <c r="J153" s="656">
        <f t="shared" si="294"/>
        <v>45454</v>
      </c>
      <c r="K153" s="656">
        <v>45454</v>
      </c>
      <c r="L153" s="375" t="str">
        <f t="shared" si="264"/>
        <v>n/a</v>
      </c>
      <c r="M153" s="656">
        <v>45478</v>
      </c>
      <c r="N153" s="656">
        <v>45484</v>
      </c>
      <c r="O153" s="657" t="s">
        <v>282</v>
      </c>
      <c r="P153" s="657">
        <v>45485</v>
      </c>
      <c r="Q153" s="657">
        <v>45512</v>
      </c>
      <c r="R153" s="657">
        <v>45512</v>
      </c>
      <c r="S153" s="376" t="s">
        <v>52</v>
      </c>
      <c r="T153" s="485">
        <f t="shared" si="312"/>
        <v>35000</v>
      </c>
      <c r="U153" s="399">
        <v>35000</v>
      </c>
      <c r="V153" s="379"/>
      <c r="W153" s="377">
        <f t="shared" si="248"/>
        <v>13600</v>
      </c>
      <c r="X153" s="378">
        <v>13600</v>
      </c>
      <c r="Y153" s="486"/>
      <c r="Z153" s="381" t="str">
        <f t="shared" ref="Z153:AF153" si="315">IF($E153="Public Bidding", "Date Required", IF($E153="Shopping", "n/a", IF($E153="Small Value Procurement", "n/a", IF($E153="Lease of Venue", "n/a", IF($E153="Agency to Agency", "n/a", IF($E153="Direct Contracting", "n/a", IF($E153="Emergency Cases", "n/a","Check Mode of Proc")))))))</f>
        <v>n/a</v>
      </c>
      <c r="AA153" s="381" t="str">
        <f t="shared" si="315"/>
        <v>n/a</v>
      </c>
      <c r="AB153" s="381" t="str">
        <f t="shared" si="315"/>
        <v>n/a</v>
      </c>
      <c r="AC153" s="381" t="str">
        <f t="shared" si="315"/>
        <v>n/a</v>
      </c>
      <c r="AD153" s="381" t="str">
        <f t="shared" si="315"/>
        <v>n/a</v>
      </c>
      <c r="AE153" s="381" t="str">
        <f t="shared" si="315"/>
        <v>n/a</v>
      </c>
      <c r="AF153" s="381" t="str">
        <f t="shared" si="315"/>
        <v>n/a</v>
      </c>
      <c r="AG153" s="382"/>
      <c r="AH153" s="383"/>
    </row>
    <row r="154" spans="1:34" s="384" customFormat="1" ht="46.5" customHeight="1" x14ac:dyDescent="0.2">
      <c r="A154" s="370">
        <f>IF(C154=0,"  ",VLOOKUP(C154,CODES!$A$1:$B$145,2,FALSE))</f>
        <v>310100100002000</v>
      </c>
      <c r="B154" s="396" t="s">
        <v>283</v>
      </c>
      <c r="C154" s="398" t="s">
        <v>67</v>
      </c>
      <c r="D154" s="373" t="s">
        <v>1017</v>
      </c>
      <c r="E154" s="373" t="s">
        <v>57</v>
      </c>
      <c r="F154" s="374" t="str">
        <f t="shared" ref="F154:I154" si="316">IF($E154="Public Bidding", "Date Required", IF($E154="Shopping", "n/a", IF($E154="Small Value Procurement", "n/a", IF($E154="Lease of Venue", "n/a", IF($E154="Agency to Agency", "n/a", IF($E154="Direct Contracting", "n/a", IF($E154="Emergency Cases", "n/a","Check Mode of Proc")))))))</f>
        <v>n/a</v>
      </c>
      <c r="G154" s="374" t="str">
        <f t="shared" si="316"/>
        <v>n/a</v>
      </c>
      <c r="H154" s="374" t="str">
        <f t="shared" si="316"/>
        <v>n/a</v>
      </c>
      <c r="I154" s="374" t="str">
        <f t="shared" si="316"/>
        <v>n/a</v>
      </c>
      <c r="J154" s="656">
        <f t="shared" si="294"/>
        <v>45470</v>
      </c>
      <c r="K154" s="656">
        <v>45470</v>
      </c>
      <c r="L154" s="375" t="str">
        <f t="shared" si="264"/>
        <v>n/a</v>
      </c>
      <c r="M154" s="656">
        <v>45478</v>
      </c>
      <c r="N154" s="656">
        <v>45484</v>
      </c>
      <c r="O154" s="657">
        <v>45484</v>
      </c>
      <c r="P154" s="657">
        <v>45485</v>
      </c>
      <c r="Q154" s="657">
        <v>45583</v>
      </c>
      <c r="R154" s="657">
        <v>45584</v>
      </c>
      <c r="S154" s="376" t="s">
        <v>52</v>
      </c>
      <c r="T154" s="377">
        <f t="shared" ref="T154:T159" si="317">U154</f>
        <v>435500</v>
      </c>
      <c r="U154" s="389">
        <v>435500</v>
      </c>
      <c r="V154" s="379"/>
      <c r="W154" s="377">
        <f t="shared" si="248"/>
        <v>315280</v>
      </c>
      <c r="X154" s="378">
        <v>315280</v>
      </c>
      <c r="Y154" s="380"/>
      <c r="Z154" s="381" t="str">
        <f t="shared" ref="Z154:AF154" si="318">IF($E154="Public Bidding", "Date Required", IF($E154="Shopping", "n/a", IF($E154="Small Value Procurement", "n/a", IF($E154="Lease of Venue", "n/a", IF($E154="Agency to Agency", "n/a", IF($E154="Direct Contracting", "n/a", IF($E154="Emergency Cases", "n/a","Check Mode of Proc")))))))</f>
        <v>n/a</v>
      </c>
      <c r="AA154" s="381" t="str">
        <f t="shared" si="318"/>
        <v>n/a</v>
      </c>
      <c r="AB154" s="381" t="str">
        <f t="shared" si="318"/>
        <v>n/a</v>
      </c>
      <c r="AC154" s="381" t="str">
        <f t="shared" si="318"/>
        <v>n/a</v>
      </c>
      <c r="AD154" s="381" t="str">
        <f t="shared" si="318"/>
        <v>n/a</v>
      </c>
      <c r="AE154" s="381" t="str">
        <f t="shared" si="318"/>
        <v>n/a</v>
      </c>
      <c r="AF154" s="381" t="str">
        <f t="shared" si="318"/>
        <v>n/a</v>
      </c>
      <c r="AG154" s="382"/>
      <c r="AH154" s="383"/>
    </row>
    <row r="155" spans="1:34" s="384" customFormat="1" ht="46.5" customHeight="1" x14ac:dyDescent="0.2">
      <c r="A155" s="370">
        <f>IF(C155=0,"  ",VLOOKUP(C155,CODES!$A$1:$B$145,2,FALSE))</f>
        <v>320103100001000</v>
      </c>
      <c r="B155" s="391" t="s">
        <v>284</v>
      </c>
      <c r="C155" s="372" t="s">
        <v>248</v>
      </c>
      <c r="D155" s="373" t="s">
        <v>1017</v>
      </c>
      <c r="E155" s="373" t="s">
        <v>51</v>
      </c>
      <c r="F155" s="374" t="str">
        <f t="shared" ref="F155:I155" si="319">IF($E155="Public Bidding", "Date Required", IF($E155="Shopping", "n/a", IF($E155="Small Value Procurement", "n/a", IF($E155="Lease of Venue", "n/a", IF($E155="Agency to Agency", "n/a", IF($E155="Direct Contracting", "n/a", IF($E155="Emergency Cases", "n/a","Check Mode of Proc")))))))</f>
        <v>n/a</v>
      </c>
      <c r="G155" s="374" t="str">
        <f t="shared" si="319"/>
        <v>n/a</v>
      </c>
      <c r="H155" s="374" t="str">
        <f t="shared" si="319"/>
        <v>n/a</v>
      </c>
      <c r="I155" s="374" t="str">
        <f t="shared" si="319"/>
        <v>n/a</v>
      </c>
      <c r="J155" s="656">
        <f t="shared" si="294"/>
        <v>45478</v>
      </c>
      <c r="K155" s="656">
        <v>45478</v>
      </c>
      <c r="L155" s="375"/>
      <c r="M155" s="656">
        <v>45478</v>
      </c>
      <c r="N155" s="656">
        <v>45489</v>
      </c>
      <c r="O155" s="657">
        <v>45478</v>
      </c>
      <c r="P155" s="657">
        <v>45479</v>
      </c>
      <c r="Q155" s="657">
        <v>45481</v>
      </c>
      <c r="R155" s="657">
        <v>45490</v>
      </c>
      <c r="S155" s="376" t="s">
        <v>52</v>
      </c>
      <c r="T155" s="377">
        <f t="shared" si="317"/>
        <v>28700</v>
      </c>
      <c r="U155" s="378">
        <v>28700</v>
      </c>
      <c r="V155" s="379"/>
      <c r="W155" s="377">
        <f t="shared" si="248"/>
        <v>24600</v>
      </c>
      <c r="X155" s="378">
        <v>24600</v>
      </c>
      <c r="Y155" s="380"/>
      <c r="Z155" s="381" t="str">
        <f t="shared" ref="Z155:AF155" si="320">IF($E155="Public Bidding", "Date Required", IF($E155="Shopping", "n/a", IF($E155="Small Value Procurement", "n/a", IF($E155="Lease of Venue", "n/a", IF($E155="Agency to Agency", "n/a", IF($E155="Direct Contracting", "n/a", IF($E155="Emergency Cases", "n/a","Check Mode of Proc")))))))</f>
        <v>n/a</v>
      </c>
      <c r="AA155" s="381" t="str">
        <f t="shared" si="320"/>
        <v>n/a</v>
      </c>
      <c r="AB155" s="381" t="str">
        <f t="shared" si="320"/>
        <v>n/a</v>
      </c>
      <c r="AC155" s="381" t="str">
        <f t="shared" si="320"/>
        <v>n/a</v>
      </c>
      <c r="AD155" s="381" t="str">
        <f t="shared" si="320"/>
        <v>n/a</v>
      </c>
      <c r="AE155" s="381" t="str">
        <f t="shared" si="320"/>
        <v>n/a</v>
      </c>
      <c r="AF155" s="381" t="str">
        <f t="shared" si="320"/>
        <v>n/a</v>
      </c>
      <c r="AG155" s="382"/>
      <c r="AH155" s="383"/>
    </row>
    <row r="156" spans="1:34" s="384" customFormat="1" ht="46.5" customHeight="1" x14ac:dyDescent="0.2">
      <c r="A156" s="370">
        <f>IF(C156=0,"  ",VLOOKUP(C156,CODES!$A$1:$B$145,2,FALSE))</f>
        <v>310100100002000</v>
      </c>
      <c r="B156" s="386" t="s">
        <v>285</v>
      </c>
      <c r="C156" s="372" t="s">
        <v>67</v>
      </c>
      <c r="D156" s="373" t="s">
        <v>1017</v>
      </c>
      <c r="E156" s="373" t="s">
        <v>57</v>
      </c>
      <c r="F156" s="374" t="str">
        <f t="shared" ref="F156:I156" si="321">IF($E156="Public Bidding", "Date Required", IF($E156="Shopping", "n/a", IF($E156="Small Value Procurement", "n/a", IF($E156="Lease of Venue", "n/a", IF($E156="Agency to Agency", "n/a", IF($E156="Direct Contracting", "n/a", IF($E156="Emergency Cases", "n/a","Check Mode of Proc")))))))</f>
        <v>n/a</v>
      </c>
      <c r="G156" s="374" t="str">
        <f t="shared" si="321"/>
        <v>n/a</v>
      </c>
      <c r="H156" s="374" t="str">
        <f t="shared" si="321"/>
        <v>n/a</v>
      </c>
      <c r="I156" s="374" t="str">
        <f t="shared" si="321"/>
        <v>n/a</v>
      </c>
      <c r="J156" s="656">
        <f t="shared" si="294"/>
        <v>45478</v>
      </c>
      <c r="K156" s="656">
        <v>45478</v>
      </c>
      <c r="L156" s="375" t="str">
        <f t="shared" ref="L156:L174" si="322">IF($E156="Public Bidding", "Date Required", IF($E156="Shopping", "n/a", IF($E156="Small Value Procurement", "n/a", IF($E156="Lease of Venue", "n/a", IF($E156="Agency to Agency", "n/a", IF($E156="Direct Contracting", "n/a", IF($E156="Emergency Cases", "n/a","Check Mode of Proc")))))))</f>
        <v>n/a</v>
      </c>
      <c r="M156" s="656">
        <v>45478</v>
      </c>
      <c r="N156" s="656">
        <v>45495</v>
      </c>
      <c r="O156" s="657">
        <v>45478</v>
      </c>
      <c r="P156" s="657">
        <v>45479</v>
      </c>
      <c r="Q156" s="657">
        <v>45485</v>
      </c>
      <c r="R156" s="657">
        <v>45497</v>
      </c>
      <c r="S156" s="376" t="s">
        <v>52</v>
      </c>
      <c r="T156" s="377">
        <f t="shared" si="317"/>
        <v>48500</v>
      </c>
      <c r="U156" s="378">
        <v>48500</v>
      </c>
      <c r="V156" s="379"/>
      <c r="W156" s="377">
        <f t="shared" si="248"/>
        <v>44500</v>
      </c>
      <c r="X156" s="378">
        <v>44500</v>
      </c>
      <c r="Y156" s="380"/>
      <c r="Z156" s="381" t="str">
        <f t="shared" ref="Z156:AF156" si="323">IF($E156="Public Bidding", "Date Required", IF($E156="Shopping", "n/a", IF($E156="Small Value Procurement", "n/a", IF($E156="Lease of Venue", "n/a", IF($E156="Agency to Agency", "n/a", IF($E156="Direct Contracting", "n/a", IF($E156="Emergency Cases", "n/a","Check Mode of Proc")))))))</f>
        <v>n/a</v>
      </c>
      <c r="AA156" s="381" t="str">
        <f t="shared" si="323"/>
        <v>n/a</v>
      </c>
      <c r="AB156" s="381" t="str">
        <f t="shared" si="323"/>
        <v>n/a</v>
      </c>
      <c r="AC156" s="381" t="str">
        <f t="shared" si="323"/>
        <v>n/a</v>
      </c>
      <c r="AD156" s="381" t="str">
        <f t="shared" si="323"/>
        <v>n/a</v>
      </c>
      <c r="AE156" s="381" t="str">
        <f t="shared" si="323"/>
        <v>n/a</v>
      </c>
      <c r="AF156" s="381" t="str">
        <f t="shared" si="323"/>
        <v>n/a</v>
      </c>
      <c r="AG156" s="382"/>
      <c r="AH156" s="383"/>
    </row>
    <row r="157" spans="1:34" s="384" customFormat="1" ht="46.5" customHeight="1" x14ac:dyDescent="0.2">
      <c r="A157" s="370">
        <f>IF(C157=0,"  ",VLOOKUP(C157,CODES!$A$1:$B$145,2,FALSE))</f>
        <v>320104100001000</v>
      </c>
      <c r="B157" s="391" t="s">
        <v>286</v>
      </c>
      <c r="C157" s="372" t="s">
        <v>117</v>
      </c>
      <c r="D157" s="373" t="s">
        <v>1017</v>
      </c>
      <c r="E157" s="373" t="s">
        <v>57</v>
      </c>
      <c r="F157" s="374" t="str">
        <f t="shared" ref="F157:I157" si="324">IF($E157="Public Bidding", "Date Required", IF($E157="Shopping", "n/a", IF($E157="Small Value Procurement", "n/a", IF($E157="Lease of Venue", "n/a", IF($E157="Agency to Agency", "n/a", IF($E157="Direct Contracting", "n/a", IF($E157="Emergency Cases", "n/a","Check Mode of Proc")))))))</f>
        <v>n/a</v>
      </c>
      <c r="G157" s="374" t="str">
        <f t="shared" si="324"/>
        <v>n/a</v>
      </c>
      <c r="H157" s="374" t="str">
        <f t="shared" si="324"/>
        <v>n/a</v>
      </c>
      <c r="I157" s="374" t="str">
        <f t="shared" si="324"/>
        <v>n/a</v>
      </c>
      <c r="J157" s="656">
        <f t="shared" si="294"/>
        <v>45394</v>
      </c>
      <c r="K157" s="656">
        <v>45394</v>
      </c>
      <c r="L157" s="375" t="str">
        <f t="shared" si="322"/>
        <v>n/a</v>
      </c>
      <c r="M157" s="656">
        <v>45484</v>
      </c>
      <c r="N157" s="656">
        <v>45539</v>
      </c>
      <c r="O157" s="657">
        <v>45438</v>
      </c>
      <c r="P157" s="657">
        <v>45440</v>
      </c>
      <c r="Q157" s="657">
        <v>45440</v>
      </c>
      <c r="R157" s="657">
        <v>45441</v>
      </c>
      <c r="S157" s="376" t="s">
        <v>52</v>
      </c>
      <c r="T157" s="377">
        <f t="shared" si="317"/>
        <v>12000</v>
      </c>
      <c r="U157" s="372">
        <v>12000</v>
      </c>
      <c r="V157" s="379"/>
      <c r="W157" s="377">
        <f t="shared" si="248"/>
        <v>12000</v>
      </c>
      <c r="X157" s="378">
        <v>12000</v>
      </c>
      <c r="Y157" s="380"/>
      <c r="Z157" s="381" t="str">
        <f t="shared" ref="Z157:AF157" si="325">IF($E157="Public Bidding", "Date Required", IF($E157="Shopping", "n/a", IF($E157="Small Value Procurement", "n/a", IF($E157="Lease of Venue", "n/a", IF($E157="Agency to Agency", "n/a", IF($E157="Direct Contracting", "n/a", IF($E157="Emergency Cases", "n/a","Check Mode of Proc")))))))</f>
        <v>n/a</v>
      </c>
      <c r="AA157" s="381" t="str">
        <f t="shared" si="325"/>
        <v>n/a</v>
      </c>
      <c r="AB157" s="381" t="str">
        <f t="shared" si="325"/>
        <v>n/a</v>
      </c>
      <c r="AC157" s="381" t="str">
        <f t="shared" si="325"/>
        <v>n/a</v>
      </c>
      <c r="AD157" s="381" t="str">
        <f t="shared" si="325"/>
        <v>n/a</v>
      </c>
      <c r="AE157" s="381" t="str">
        <f t="shared" si="325"/>
        <v>n/a</v>
      </c>
      <c r="AF157" s="381" t="str">
        <f t="shared" si="325"/>
        <v>n/a</v>
      </c>
      <c r="AG157" s="382"/>
      <c r="AH157" s="383"/>
    </row>
    <row r="158" spans="1:34" s="384" customFormat="1" ht="46.5" customHeight="1" x14ac:dyDescent="0.2">
      <c r="A158" s="370">
        <f>IF(C158=0,"  ",VLOOKUP(C158,CODES!$A$1:$B$145,2,FALSE))</f>
        <v>100000100001000</v>
      </c>
      <c r="B158" s="386" t="s">
        <v>287</v>
      </c>
      <c r="C158" s="372" t="s">
        <v>153</v>
      </c>
      <c r="D158" s="373" t="s">
        <v>1017</v>
      </c>
      <c r="E158" s="373" t="s">
        <v>54</v>
      </c>
      <c r="F158" s="374" t="str">
        <f t="shared" ref="F158:I158" si="326">IF($E158="Public Bidding", "Date Required", IF($E158="Shopping", "n/a", IF($E158="Small Value Procurement", "n/a", IF($E158="Lease of Venue", "n/a", IF($E158="Agency to Agency", "n/a", IF($E158="Direct Contracting", "n/a", IF($E158="Emergency Cases", "n/a","Check Mode of Proc")))))))</f>
        <v>n/a</v>
      </c>
      <c r="G158" s="374" t="str">
        <f t="shared" si="326"/>
        <v>n/a</v>
      </c>
      <c r="H158" s="374" t="str">
        <f t="shared" si="326"/>
        <v>n/a</v>
      </c>
      <c r="I158" s="374" t="str">
        <f t="shared" si="326"/>
        <v>n/a</v>
      </c>
      <c r="J158" s="656">
        <f t="shared" si="294"/>
        <v>45478</v>
      </c>
      <c r="K158" s="656">
        <v>45478</v>
      </c>
      <c r="L158" s="375" t="str">
        <f t="shared" si="322"/>
        <v>n/a</v>
      </c>
      <c r="M158" s="656">
        <v>45484</v>
      </c>
      <c r="N158" s="656">
        <v>45489</v>
      </c>
      <c r="O158" s="657" t="s">
        <v>288</v>
      </c>
      <c r="P158" s="657" t="s">
        <v>288</v>
      </c>
      <c r="Q158" s="657">
        <v>45505</v>
      </c>
      <c r="R158" s="657">
        <v>45506</v>
      </c>
      <c r="S158" s="376" t="s">
        <v>52</v>
      </c>
      <c r="T158" s="377">
        <f t="shared" si="317"/>
        <v>30000</v>
      </c>
      <c r="U158" s="378">
        <v>30000</v>
      </c>
      <c r="V158" s="379"/>
      <c r="W158" s="377">
        <f t="shared" si="248"/>
        <v>30000</v>
      </c>
      <c r="X158" s="378">
        <v>30000</v>
      </c>
      <c r="Y158" s="380"/>
      <c r="Z158" s="381" t="str">
        <f t="shared" ref="Z158:AF158" si="327">IF($E158="Public Bidding", "Date Required", IF($E158="Shopping", "n/a", IF($E158="Small Value Procurement", "n/a", IF($E158="Lease of Venue", "n/a", IF($E158="Agency to Agency", "n/a", IF($E158="Direct Contracting", "n/a", IF($E158="Emergency Cases", "n/a","Check Mode of Proc")))))))</f>
        <v>n/a</v>
      </c>
      <c r="AA158" s="381" t="str">
        <f t="shared" si="327"/>
        <v>n/a</v>
      </c>
      <c r="AB158" s="381" t="str">
        <f t="shared" si="327"/>
        <v>n/a</v>
      </c>
      <c r="AC158" s="381" t="str">
        <f t="shared" si="327"/>
        <v>n/a</v>
      </c>
      <c r="AD158" s="381" t="str">
        <f t="shared" si="327"/>
        <v>n/a</v>
      </c>
      <c r="AE158" s="381" t="str">
        <f t="shared" si="327"/>
        <v>n/a</v>
      </c>
      <c r="AF158" s="381" t="str">
        <f t="shared" si="327"/>
        <v>n/a</v>
      </c>
      <c r="AG158" s="382"/>
      <c r="AH158" s="383"/>
    </row>
    <row r="159" spans="1:34" s="384" customFormat="1" ht="46.5" customHeight="1" x14ac:dyDescent="0.2">
      <c r="A159" s="370">
        <f>IF(C159=0,"  ",VLOOKUP(C159,CODES!$A$1:$B$145,2,FALSE))</f>
        <v>100000100001000</v>
      </c>
      <c r="B159" s="386" t="s">
        <v>289</v>
      </c>
      <c r="C159" s="372" t="s">
        <v>68</v>
      </c>
      <c r="D159" s="373" t="s">
        <v>1017</v>
      </c>
      <c r="E159" s="373" t="s">
        <v>57</v>
      </c>
      <c r="F159" s="374" t="str">
        <f t="shared" ref="F159:I159" si="328">IF($E159="Public Bidding", "Date Required", IF($E159="Shopping", "n/a", IF($E159="Small Value Procurement", "n/a", IF($E159="Lease of Venue", "n/a", IF($E159="Agency to Agency", "n/a", IF($E159="Direct Contracting", "n/a", IF($E159="Emergency Cases", "n/a","Check Mode of Proc")))))))</f>
        <v>n/a</v>
      </c>
      <c r="G159" s="374" t="str">
        <f t="shared" si="328"/>
        <v>n/a</v>
      </c>
      <c r="H159" s="374" t="str">
        <f t="shared" si="328"/>
        <v>n/a</v>
      </c>
      <c r="I159" s="374" t="str">
        <f t="shared" si="328"/>
        <v>n/a</v>
      </c>
      <c r="J159" s="656">
        <v>45482</v>
      </c>
      <c r="K159" s="656">
        <v>45482</v>
      </c>
      <c r="L159" s="375" t="str">
        <f t="shared" si="322"/>
        <v>n/a</v>
      </c>
      <c r="M159" s="656">
        <v>45483</v>
      </c>
      <c r="N159" s="656">
        <v>45498</v>
      </c>
      <c r="O159" s="657">
        <v>45499</v>
      </c>
      <c r="P159" s="657">
        <v>45500</v>
      </c>
      <c r="Q159" s="657">
        <v>45517</v>
      </c>
      <c r="R159" s="657">
        <v>45518</v>
      </c>
      <c r="S159" s="376" t="s">
        <v>52</v>
      </c>
      <c r="T159" s="377">
        <f t="shared" si="317"/>
        <v>78000</v>
      </c>
      <c r="U159" s="378">
        <v>78000</v>
      </c>
      <c r="V159" s="379"/>
      <c r="W159" s="377">
        <f t="shared" si="248"/>
        <v>72000</v>
      </c>
      <c r="X159" s="378">
        <v>72000</v>
      </c>
      <c r="Y159" s="380"/>
      <c r="Z159" s="381" t="str">
        <f t="shared" ref="Z159:AF159" si="329">IF($E159="Public Bidding", "Date Required", IF($E159="Shopping", "n/a", IF($E159="Small Value Procurement", "n/a", IF($E159="Lease of Venue", "n/a", IF($E159="Agency to Agency", "n/a", IF($E159="Direct Contracting", "n/a", IF($E159="Emergency Cases", "n/a","Check Mode of Proc")))))))</f>
        <v>n/a</v>
      </c>
      <c r="AA159" s="381" t="str">
        <f t="shared" si="329"/>
        <v>n/a</v>
      </c>
      <c r="AB159" s="381" t="str">
        <f t="shared" si="329"/>
        <v>n/a</v>
      </c>
      <c r="AC159" s="381" t="str">
        <f t="shared" si="329"/>
        <v>n/a</v>
      </c>
      <c r="AD159" s="381" t="str">
        <f t="shared" si="329"/>
        <v>n/a</v>
      </c>
      <c r="AE159" s="381" t="str">
        <f t="shared" si="329"/>
        <v>n/a</v>
      </c>
      <c r="AF159" s="381" t="str">
        <f t="shared" si="329"/>
        <v>n/a</v>
      </c>
      <c r="AG159" s="382"/>
      <c r="AH159" s="383"/>
    </row>
    <row r="160" spans="1:34" s="384" customFormat="1" ht="46.5" customHeight="1" x14ac:dyDescent="0.2">
      <c r="A160" s="370">
        <f>IF(C160=0,"  ",VLOOKUP(C160,CODES!$A$1:$B$145,2,FALSE))</f>
        <v>310100100001000</v>
      </c>
      <c r="B160" s="386" t="s">
        <v>290</v>
      </c>
      <c r="C160" s="372" t="s">
        <v>83</v>
      </c>
      <c r="D160" s="373" t="s">
        <v>1017</v>
      </c>
      <c r="E160" s="373" t="s">
        <v>57</v>
      </c>
      <c r="F160" s="374" t="str">
        <f t="shared" ref="F160:I160" si="330">IF($E160="Public Bidding", "Date Required", IF($E160="Shopping", "n/a", IF($E160="Small Value Procurement", "n/a", IF($E160="Lease of Venue", "n/a", IF($E160="Agency to Agency", "n/a", IF($E160="Direct Contracting", "n/a", IF($E160="Emergency Cases", "n/a","Check Mode of Proc")))))))</f>
        <v>n/a</v>
      </c>
      <c r="G160" s="374" t="str">
        <f t="shared" si="330"/>
        <v>n/a</v>
      </c>
      <c r="H160" s="374" t="str">
        <f t="shared" si="330"/>
        <v>n/a</v>
      </c>
      <c r="I160" s="374" t="str">
        <f t="shared" si="330"/>
        <v>n/a</v>
      </c>
      <c r="J160" s="656">
        <v>45482</v>
      </c>
      <c r="K160" s="656">
        <v>45482</v>
      </c>
      <c r="L160" s="375" t="str">
        <f t="shared" si="322"/>
        <v>n/a</v>
      </c>
      <c r="M160" s="656">
        <v>45483</v>
      </c>
      <c r="N160" s="656">
        <v>45498</v>
      </c>
      <c r="O160" s="657">
        <v>45499</v>
      </c>
      <c r="P160" s="657">
        <v>45500</v>
      </c>
      <c r="Q160" s="657">
        <v>45548</v>
      </c>
      <c r="R160" s="657">
        <v>45549</v>
      </c>
      <c r="S160" s="376" t="s">
        <v>52</v>
      </c>
      <c r="T160" s="377">
        <v>37500</v>
      </c>
      <c r="U160" s="378">
        <v>37500</v>
      </c>
      <c r="V160" s="379"/>
      <c r="W160" s="377">
        <f t="shared" si="248"/>
        <v>37500</v>
      </c>
      <c r="X160" s="378">
        <v>37500</v>
      </c>
      <c r="Y160" s="380"/>
      <c r="Z160" s="381" t="str">
        <f t="shared" ref="Z160:AF160" si="331">IF($E160="Public Bidding", "Date Required", IF($E160="Shopping", "n/a", IF($E160="Small Value Procurement", "n/a", IF($E160="Lease of Venue", "n/a", IF($E160="Agency to Agency", "n/a", IF($E160="Direct Contracting", "n/a", IF($E160="Emergency Cases", "n/a","Check Mode of Proc")))))))</f>
        <v>n/a</v>
      </c>
      <c r="AA160" s="381" t="str">
        <f t="shared" si="331"/>
        <v>n/a</v>
      </c>
      <c r="AB160" s="381" t="str">
        <f t="shared" si="331"/>
        <v>n/a</v>
      </c>
      <c r="AC160" s="381" t="str">
        <f t="shared" si="331"/>
        <v>n/a</v>
      </c>
      <c r="AD160" s="381" t="str">
        <f t="shared" si="331"/>
        <v>n/a</v>
      </c>
      <c r="AE160" s="381" t="str">
        <f t="shared" si="331"/>
        <v>n/a</v>
      </c>
      <c r="AF160" s="381" t="str">
        <f t="shared" si="331"/>
        <v>n/a</v>
      </c>
      <c r="AG160" s="382"/>
      <c r="AH160" s="383"/>
    </row>
    <row r="161" spans="1:34" s="384" customFormat="1" ht="46.5" customHeight="1" x14ac:dyDescent="0.2">
      <c r="A161" s="370">
        <f>IF(C161=0,"  ",VLOOKUP(C161,CODES!$A$1:$B$145,2,FALSE))</f>
        <v>100000100001000</v>
      </c>
      <c r="B161" s="487" t="s">
        <v>292</v>
      </c>
      <c r="C161" s="480" t="s">
        <v>53</v>
      </c>
      <c r="D161" s="373" t="s">
        <v>1017</v>
      </c>
      <c r="E161" s="373" t="s">
        <v>54</v>
      </c>
      <c r="F161" s="374" t="str">
        <f t="shared" ref="F161:I161" si="332">IF($E161="Public Bidding", "Date Required", IF($E161="Shopping", "n/a", IF($E161="Small Value Procurement", "n/a", IF($E161="Lease of Venue", "n/a", IF($E161="Agency to Agency", "n/a", IF($E161="Direct Contracting", "n/a", IF($E161="Emergency Cases", "n/a","Check Mode of Proc")))))))</f>
        <v>n/a</v>
      </c>
      <c r="G161" s="374" t="str">
        <f t="shared" si="332"/>
        <v>n/a</v>
      </c>
      <c r="H161" s="374" t="str">
        <f t="shared" si="332"/>
        <v>n/a</v>
      </c>
      <c r="I161" s="374" t="str">
        <f t="shared" si="332"/>
        <v>n/a</v>
      </c>
      <c r="J161" s="656" t="str">
        <f>K161</f>
        <v>7/11/24</v>
      </c>
      <c r="K161" s="671" t="s">
        <v>246</v>
      </c>
      <c r="L161" s="375" t="str">
        <f t="shared" si="322"/>
        <v>n/a</v>
      </c>
      <c r="M161" s="656">
        <v>45484</v>
      </c>
      <c r="N161" s="656">
        <v>45489</v>
      </c>
      <c r="O161" s="657">
        <v>45500</v>
      </c>
      <c r="P161" s="657">
        <v>45500</v>
      </c>
      <c r="Q161" s="657">
        <v>45500</v>
      </c>
      <c r="R161" s="657">
        <v>45500</v>
      </c>
      <c r="S161" s="376" t="s">
        <v>52</v>
      </c>
      <c r="T161" s="377">
        <f t="shared" ref="T161:T172" si="333">U161</f>
        <v>12779.04</v>
      </c>
      <c r="U161" s="378">
        <v>12779.04</v>
      </c>
      <c r="V161" s="379"/>
      <c r="W161" s="377">
        <f t="shared" si="248"/>
        <v>12779.04</v>
      </c>
      <c r="X161" s="378">
        <v>12779.04</v>
      </c>
      <c r="Y161" s="380"/>
      <c r="Z161" s="381" t="str">
        <f t="shared" ref="Z161:AF161" si="334">IF($E161="Public Bidding", "Date Required", IF($E161="Shopping", "n/a", IF($E161="Small Value Procurement", "n/a", IF($E161="Lease of Venue", "n/a", IF($E161="Agency to Agency", "n/a", IF($E161="Direct Contracting", "n/a", IF($E161="Emergency Cases", "n/a","Check Mode of Proc")))))))</f>
        <v>n/a</v>
      </c>
      <c r="AA161" s="381" t="str">
        <f t="shared" si="334"/>
        <v>n/a</v>
      </c>
      <c r="AB161" s="381" t="str">
        <f t="shared" si="334"/>
        <v>n/a</v>
      </c>
      <c r="AC161" s="381" t="str">
        <f t="shared" si="334"/>
        <v>n/a</v>
      </c>
      <c r="AD161" s="381" t="str">
        <f t="shared" si="334"/>
        <v>n/a</v>
      </c>
      <c r="AE161" s="381" t="str">
        <f t="shared" si="334"/>
        <v>n/a</v>
      </c>
      <c r="AF161" s="381" t="str">
        <f t="shared" si="334"/>
        <v>n/a</v>
      </c>
      <c r="AG161" s="382"/>
      <c r="AH161" s="383"/>
    </row>
    <row r="162" spans="1:34" s="384" customFormat="1" ht="46.5" customHeight="1" x14ac:dyDescent="0.2">
      <c r="A162" s="370">
        <f>IF(C162=0,"  ",VLOOKUP(C162,CODES!$A$1:$B$145,2,FALSE))</f>
        <v>100000100001000</v>
      </c>
      <c r="B162" s="388" t="s">
        <v>293</v>
      </c>
      <c r="C162" s="398" t="s">
        <v>53</v>
      </c>
      <c r="D162" s="373" t="s">
        <v>1017</v>
      </c>
      <c r="E162" s="373" t="s">
        <v>54</v>
      </c>
      <c r="F162" s="374" t="str">
        <f t="shared" ref="F162:I162" si="335">IF($E162="Public Bidding", "Date Required", IF($E162="Shopping", "n/a", IF($E162="Small Value Procurement", "n/a", IF($E162="Lease of Venue", "n/a", IF($E162="Agency to Agency", "n/a", IF($E162="Direct Contracting", "n/a", IF($E162="Emergency Cases", "n/a","Check Mode of Proc")))))))</f>
        <v>n/a</v>
      </c>
      <c r="G162" s="374" t="str">
        <f t="shared" si="335"/>
        <v>n/a</v>
      </c>
      <c r="H162" s="374" t="str">
        <f t="shared" si="335"/>
        <v>n/a</v>
      </c>
      <c r="I162" s="374" t="str">
        <f t="shared" si="335"/>
        <v>n/a</v>
      </c>
      <c r="J162" s="656">
        <f t="shared" ref="J162:J165" si="336">K162</f>
        <v>45484</v>
      </c>
      <c r="K162" s="656">
        <v>45484</v>
      </c>
      <c r="L162" s="375" t="str">
        <f t="shared" si="322"/>
        <v>n/a</v>
      </c>
      <c r="M162" s="656">
        <v>45484</v>
      </c>
      <c r="N162" s="656">
        <v>45489</v>
      </c>
      <c r="O162" s="657">
        <v>45495</v>
      </c>
      <c r="P162" s="657">
        <v>45495</v>
      </c>
      <c r="Q162" s="657">
        <v>45496</v>
      </c>
      <c r="R162" s="657">
        <v>45499</v>
      </c>
      <c r="S162" s="376" t="s">
        <v>52</v>
      </c>
      <c r="T162" s="377">
        <f t="shared" si="333"/>
        <v>25732.06</v>
      </c>
      <c r="U162" s="378">
        <v>25732.06</v>
      </c>
      <c r="V162" s="379"/>
      <c r="W162" s="377">
        <f t="shared" si="248"/>
        <v>25732.06</v>
      </c>
      <c r="X162" s="378">
        <v>25732.06</v>
      </c>
      <c r="Y162" s="380"/>
      <c r="Z162" s="381" t="str">
        <f t="shared" ref="Z162:AF162" si="337">IF($E162="Public Bidding", "Date Required", IF($E162="Shopping", "n/a", IF($E162="Small Value Procurement", "n/a", IF($E162="Lease of Venue", "n/a", IF($E162="Agency to Agency", "n/a", IF($E162="Direct Contracting", "n/a", IF($E162="Emergency Cases", "n/a","Check Mode of Proc")))))))</f>
        <v>n/a</v>
      </c>
      <c r="AA162" s="381" t="str">
        <f t="shared" si="337"/>
        <v>n/a</v>
      </c>
      <c r="AB162" s="381" t="str">
        <f t="shared" si="337"/>
        <v>n/a</v>
      </c>
      <c r="AC162" s="381" t="str">
        <f t="shared" si="337"/>
        <v>n/a</v>
      </c>
      <c r="AD162" s="381" t="str">
        <f t="shared" si="337"/>
        <v>n/a</v>
      </c>
      <c r="AE162" s="381" t="str">
        <f t="shared" si="337"/>
        <v>n/a</v>
      </c>
      <c r="AF162" s="381" t="str">
        <f t="shared" si="337"/>
        <v>n/a</v>
      </c>
      <c r="AG162" s="382"/>
      <c r="AH162" s="383"/>
    </row>
    <row r="163" spans="1:34" s="384" customFormat="1" ht="46.5" customHeight="1" x14ac:dyDescent="0.2">
      <c r="A163" s="370">
        <f>IF(C163=0,"  ",VLOOKUP(C163,CODES!$A$1:$B$145,2,FALSE))</f>
        <v>320101100001000</v>
      </c>
      <c r="B163" s="386" t="s">
        <v>295</v>
      </c>
      <c r="C163" s="398" t="s">
        <v>60</v>
      </c>
      <c r="D163" s="373" t="s">
        <v>1017</v>
      </c>
      <c r="E163" s="373" t="s">
        <v>51</v>
      </c>
      <c r="F163" s="374" t="str">
        <f t="shared" ref="F163:I163" si="338">IF($E163="Public Bidding", "Date Required", IF($E163="Shopping", "n/a", IF($E163="Small Value Procurement", "n/a", IF($E163="Lease of Venue", "n/a", IF($E163="Agency to Agency", "n/a", IF($E163="Direct Contracting", "n/a", IF($E163="Emergency Cases", "n/a","Check Mode of Proc")))))))</f>
        <v>n/a</v>
      </c>
      <c r="G163" s="374" t="str">
        <f t="shared" si="338"/>
        <v>n/a</v>
      </c>
      <c r="H163" s="374" t="str">
        <f t="shared" si="338"/>
        <v>n/a</v>
      </c>
      <c r="I163" s="374" t="str">
        <f t="shared" si="338"/>
        <v>n/a</v>
      </c>
      <c r="J163" s="656">
        <f t="shared" si="336"/>
        <v>45477</v>
      </c>
      <c r="K163" s="656">
        <v>45477</v>
      </c>
      <c r="L163" s="375" t="str">
        <f t="shared" si="322"/>
        <v>n/a</v>
      </c>
      <c r="M163" s="656">
        <v>45485</v>
      </c>
      <c r="N163" s="656">
        <v>45489</v>
      </c>
      <c r="O163" s="657">
        <v>45489</v>
      </c>
      <c r="P163" s="657">
        <v>45490</v>
      </c>
      <c r="Q163" s="657">
        <v>45602</v>
      </c>
      <c r="R163" s="657">
        <v>45603</v>
      </c>
      <c r="S163" s="376" t="s">
        <v>52</v>
      </c>
      <c r="T163" s="377">
        <f t="shared" si="333"/>
        <v>40000</v>
      </c>
      <c r="U163" s="378">
        <v>40000</v>
      </c>
      <c r="V163" s="379"/>
      <c r="W163" s="377">
        <f t="shared" si="248"/>
        <v>35600</v>
      </c>
      <c r="X163" s="378">
        <v>35600</v>
      </c>
      <c r="Y163" s="380"/>
      <c r="Z163" s="381" t="str">
        <f t="shared" ref="Z163:AF163" si="339">IF($E163="Public Bidding", "Date Required", IF($E163="Shopping", "n/a", IF($E163="Small Value Procurement", "n/a", IF($E163="Lease of Venue", "n/a", IF($E163="Agency to Agency", "n/a", IF($E163="Direct Contracting", "n/a", IF($E163="Emergency Cases", "n/a","Check Mode of Proc")))))))</f>
        <v>n/a</v>
      </c>
      <c r="AA163" s="381" t="str">
        <f t="shared" si="339"/>
        <v>n/a</v>
      </c>
      <c r="AB163" s="381" t="str">
        <f t="shared" si="339"/>
        <v>n/a</v>
      </c>
      <c r="AC163" s="381" t="str">
        <f t="shared" si="339"/>
        <v>n/a</v>
      </c>
      <c r="AD163" s="381" t="str">
        <f t="shared" si="339"/>
        <v>n/a</v>
      </c>
      <c r="AE163" s="381" t="str">
        <f t="shared" si="339"/>
        <v>n/a</v>
      </c>
      <c r="AF163" s="381" t="str">
        <f t="shared" si="339"/>
        <v>n/a</v>
      </c>
      <c r="AG163" s="382"/>
      <c r="AH163" s="383"/>
    </row>
    <row r="164" spans="1:34" s="384" customFormat="1" ht="46.5" customHeight="1" x14ac:dyDescent="0.2">
      <c r="A164" s="370">
        <f>IF(C164=0,"  ",VLOOKUP(C164,CODES!$A$1:$B$145,2,FALSE))</f>
        <v>320101100001000</v>
      </c>
      <c r="B164" s="386" t="s">
        <v>296</v>
      </c>
      <c r="C164" s="398" t="s">
        <v>60</v>
      </c>
      <c r="D164" s="373" t="s">
        <v>1017</v>
      </c>
      <c r="E164" s="373" t="s">
        <v>51</v>
      </c>
      <c r="F164" s="374" t="str">
        <f t="shared" ref="F164:I164" si="340">IF($E164="Public Bidding", "Date Required", IF($E164="Shopping", "n/a", IF($E164="Small Value Procurement", "n/a", IF($E164="Lease of Venue", "n/a", IF($E164="Agency to Agency", "n/a", IF($E164="Direct Contracting", "n/a", IF($E164="Emergency Cases", "n/a","Check Mode of Proc")))))))</f>
        <v>n/a</v>
      </c>
      <c r="G164" s="374" t="str">
        <f t="shared" si="340"/>
        <v>n/a</v>
      </c>
      <c r="H164" s="374" t="str">
        <f t="shared" si="340"/>
        <v>n/a</v>
      </c>
      <c r="I164" s="374" t="str">
        <f t="shared" si="340"/>
        <v>n/a</v>
      </c>
      <c r="J164" s="656">
        <f t="shared" si="336"/>
        <v>45477</v>
      </c>
      <c r="K164" s="656">
        <v>45477</v>
      </c>
      <c r="L164" s="375" t="str">
        <f t="shared" si="322"/>
        <v>n/a</v>
      </c>
      <c r="M164" s="656">
        <v>45485</v>
      </c>
      <c r="N164" s="656">
        <v>45489</v>
      </c>
      <c r="O164" s="657">
        <v>45489</v>
      </c>
      <c r="P164" s="657">
        <v>45490</v>
      </c>
      <c r="Q164" s="657">
        <v>45497</v>
      </c>
      <c r="R164" s="657">
        <v>45498</v>
      </c>
      <c r="S164" s="376" t="s">
        <v>52</v>
      </c>
      <c r="T164" s="377">
        <f t="shared" si="333"/>
        <v>14000</v>
      </c>
      <c r="U164" s="378">
        <v>14000</v>
      </c>
      <c r="V164" s="379"/>
      <c r="W164" s="377">
        <f t="shared" si="248"/>
        <v>12320</v>
      </c>
      <c r="X164" s="378">
        <v>12320</v>
      </c>
      <c r="Y164" s="380"/>
      <c r="Z164" s="381" t="str">
        <f t="shared" ref="Z164:AF164" si="341">IF($E164="Public Bidding", "Date Required", IF($E164="Shopping", "n/a", IF($E164="Small Value Procurement", "n/a", IF($E164="Lease of Venue", "n/a", IF($E164="Agency to Agency", "n/a", IF($E164="Direct Contracting", "n/a", IF($E164="Emergency Cases", "n/a","Check Mode of Proc")))))))</f>
        <v>n/a</v>
      </c>
      <c r="AA164" s="381" t="str">
        <f t="shared" si="341"/>
        <v>n/a</v>
      </c>
      <c r="AB164" s="381" t="str">
        <f t="shared" si="341"/>
        <v>n/a</v>
      </c>
      <c r="AC164" s="381" t="str">
        <f t="shared" si="341"/>
        <v>n/a</v>
      </c>
      <c r="AD164" s="381" t="str">
        <f t="shared" si="341"/>
        <v>n/a</v>
      </c>
      <c r="AE164" s="381" t="str">
        <f t="shared" si="341"/>
        <v>n/a</v>
      </c>
      <c r="AF164" s="381" t="str">
        <f t="shared" si="341"/>
        <v>n/a</v>
      </c>
      <c r="AG164" s="382"/>
      <c r="AH164" s="383"/>
    </row>
    <row r="165" spans="1:34" s="384" customFormat="1" ht="46.5" customHeight="1" x14ac:dyDescent="0.2">
      <c r="A165" s="370">
        <f>IF(C165=0,"  ",VLOOKUP(C165,CODES!$A$1:$B$145,2,FALSE))</f>
        <v>100000100001000</v>
      </c>
      <c r="B165" s="386" t="s">
        <v>297</v>
      </c>
      <c r="C165" s="398" t="s">
        <v>53</v>
      </c>
      <c r="D165" s="373" t="s">
        <v>1017</v>
      </c>
      <c r="E165" s="373" t="s">
        <v>54</v>
      </c>
      <c r="F165" s="374" t="str">
        <f t="shared" ref="F165:I165" si="342">IF($E165="Public Bidding", "Date Required", IF($E165="Shopping", "n/a", IF($E165="Small Value Procurement", "n/a", IF($E165="Lease of Venue", "n/a", IF($E165="Agency to Agency", "n/a", IF($E165="Direct Contracting", "n/a", IF($E165="Emergency Cases", "n/a","Check Mode of Proc")))))))</f>
        <v>n/a</v>
      </c>
      <c r="G165" s="374" t="str">
        <f t="shared" si="342"/>
        <v>n/a</v>
      </c>
      <c r="H165" s="374" t="str">
        <f t="shared" si="342"/>
        <v>n/a</v>
      </c>
      <c r="I165" s="374" t="str">
        <f t="shared" si="342"/>
        <v>n/a</v>
      </c>
      <c r="J165" s="656">
        <f t="shared" si="336"/>
        <v>45482</v>
      </c>
      <c r="K165" s="656">
        <v>45482</v>
      </c>
      <c r="L165" s="375" t="str">
        <f t="shared" si="322"/>
        <v>n/a</v>
      </c>
      <c r="M165" s="656">
        <v>45486</v>
      </c>
      <c r="N165" s="656">
        <v>45489</v>
      </c>
      <c r="O165" s="657" t="s">
        <v>298</v>
      </c>
      <c r="P165" s="657" t="s">
        <v>298</v>
      </c>
      <c r="Q165" s="657">
        <v>45579</v>
      </c>
      <c r="R165" s="657">
        <v>45579</v>
      </c>
      <c r="S165" s="376" t="s">
        <v>52</v>
      </c>
      <c r="T165" s="377">
        <f t="shared" si="333"/>
        <v>40520</v>
      </c>
      <c r="U165" s="378">
        <v>40520</v>
      </c>
      <c r="V165" s="379"/>
      <c r="W165" s="377">
        <f t="shared" si="248"/>
        <v>40520</v>
      </c>
      <c r="X165" s="378">
        <v>40520</v>
      </c>
      <c r="Y165" s="380"/>
      <c r="Z165" s="381" t="str">
        <f t="shared" ref="Z165:AF165" si="343">IF($E165="Public Bidding", "Date Required", IF($E165="Shopping", "n/a", IF($E165="Small Value Procurement", "n/a", IF($E165="Lease of Venue", "n/a", IF($E165="Agency to Agency", "n/a", IF($E165="Direct Contracting", "n/a", IF($E165="Emergency Cases", "n/a","Check Mode of Proc")))))))</f>
        <v>n/a</v>
      </c>
      <c r="AA165" s="381" t="str">
        <f t="shared" si="343"/>
        <v>n/a</v>
      </c>
      <c r="AB165" s="381" t="str">
        <f t="shared" si="343"/>
        <v>n/a</v>
      </c>
      <c r="AC165" s="381" t="str">
        <f t="shared" si="343"/>
        <v>n/a</v>
      </c>
      <c r="AD165" s="381" t="str">
        <f t="shared" si="343"/>
        <v>n/a</v>
      </c>
      <c r="AE165" s="381" t="str">
        <f t="shared" si="343"/>
        <v>n/a</v>
      </c>
      <c r="AF165" s="381" t="str">
        <f t="shared" si="343"/>
        <v>n/a</v>
      </c>
      <c r="AG165" s="382"/>
      <c r="AH165" s="383"/>
    </row>
    <row r="166" spans="1:34" s="384" customFormat="1" ht="46.5" customHeight="1" x14ac:dyDescent="0.2">
      <c r="A166" s="488">
        <f>IF(C166=0,"  ",VLOOKUP(C166,CODES!$A$1:$B$145,2,FALSE))</f>
        <v>200000100003000</v>
      </c>
      <c r="B166" s="386" t="s">
        <v>299</v>
      </c>
      <c r="C166" s="398" t="s">
        <v>157</v>
      </c>
      <c r="D166" s="373" t="s">
        <v>1017</v>
      </c>
      <c r="E166" s="373" t="s">
        <v>57</v>
      </c>
      <c r="F166" s="374" t="str">
        <f t="shared" ref="F166:I166" si="344">IF($E166="Public Bidding", "Date Required", IF($E166="Shopping", "n/a", IF($E166="Small Value Procurement", "n/a", IF($E166="Lease of Venue", "n/a", IF($E166="Agency to Agency", "n/a", IF($E166="Direct Contracting", "n/a", IF($E166="Emergency Cases", "n/a","Check Mode of Proc")))))))</f>
        <v>n/a</v>
      </c>
      <c r="G166" s="374" t="str">
        <f t="shared" si="344"/>
        <v>n/a</v>
      </c>
      <c r="H166" s="374" t="str">
        <f t="shared" si="344"/>
        <v>n/a</v>
      </c>
      <c r="I166" s="374" t="str">
        <f t="shared" si="344"/>
        <v>n/a</v>
      </c>
      <c r="J166" s="656">
        <v>45481</v>
      </c>
      <c r="K166" s="656">
        <v>45481</v>
      </c>
      <c r="L166" s="375" t="str">
        <f t="shared" si="322"/>
        <v>n/a</v>
      </c>
      <c r="M166" s="656" t="s">
        <v>300</v>
      </c>
      <c r="N166" s="656">
        <v>45498</v>
      </c>
      <c r="O166" s="657">
        <v>45492</v>
      </c>
      <c r="P166" s="657">
        <v>45493</v>
      </c>
      <c r="Q166" s="657">
        <v>45497</v>
      </c>
      <c r="R166" s="657">
        <v>45506</v>
      </c>
      <c r="S166" s="376" t="s">
        <v>52</v>
      </c>
      <c r="T166" s="377">
        <f t="shared" si="333"/>
        <v>18000</v>
      </c>
      <c r="U166" s="378">
        <v>18000</v>
      </c>
      <c r="V166" s="379"/>
      <c r="W166" s="377">
        <f t="shared" si="248"/>
        <v>17400</v>
      </c>
      <c r="X166" s="378">
        <v>17400</v>
      </c>
      <c r="Y166" s="380"/>
      <c r="Z166" s="489" t="str">
        <f t="shared" ref="Z166:AF166" si="345">IF($E166="Public Bidding", "Date Required", IF($E166="Shopping", "n/a", IF($E166="Small Value Procurement", "n/a", IF($E166="Lease of Venue", "n/a", IF($E166="Agency to Agency", "n/a", IF($E166="Direct Contracting", "n/a", IF($E166="Emergency Cases", "n/a","Check Mode of Proc")))))))</f>
        <v>n/a</v>
      </c>
      <c r="AA166" s="489" t="str">
        <f t="shared" si="345"/>
        <v>n/a</v>
      </c>
      <c r="AB166" s="489" t="str">
        <f t="shared" si="345"/>
        <v>n/a</v>
      </c>
      <c r="AC166" s="489" t="str">
        <f t="shared" si="345"/>
        <v>n/a</v>
      </c>
      <c r="AD166" s="489" t="str">
        <f t="shared" si="345"/>
        <v>n/a</v>
      </c>
      <c r="AE166" s="489" t="str">
        <f t="shared" si="345"/>
        <v>n/a</v>
      </c>
      <c r="AF166" s="489" t="str">
        <f t="shared" si="345"/>
        <v>n/a</v>
      </c>
      <c r="AG166" s="490"/>
      <c r="AH166" s="491"/>
    </row>
    <row r="167" spans="1:34" s="384" customFormat="1" ht="46.5" customHeight="1" x14ac:dyDescent="0.2">
      <c r="A167" s="370">
        <f>IF(C167=0,"  ",VLOOKUP(C167,CODES!$A$1:$B$145,2,FALSE))</f>
        <v>310100100001000</v>
      </c>
      <c r="B167" s="386" t="s">
        <v>301</v>
      </c>
      <c r="C167" s="398" t="s">
        <v>83</v>
      </c>
      <c r="D167" s="373" t="s">
        <v>1017</v>
      </c>
      <c r="E167" s="373" t="s">
        <v>57</v>
      </c>
      <c r="F167" s="374" t="str">
        <f t="shared" ref="F167:I167" si="346">IF($E167="Public Bidding", "Date Required", IF($E167="Shopping", "n/a", IF($E167="Small Value Procurement", "n/a", IF($E167="Lease of Venue", "n/a", IF($E167="Agency to Agency", "n/a", IF($E167="Direct Contracting", "n/a", IF($E167="Emergency Cases", "n/a","Check Mode of Proc")))))))</f>
        <v>n/a</v>
      </c>
      <c r="G167" s="374" t="str">
        <f t="shared" si="346"/>
        <v>n/a</v>
      </c>
      <c r="H167" s="374" t="str">
        <f t="shared" si="346"/>
        <v>n/a</v>
      </c>
      <c r="I167" s="374" t="str">
        <f t="shared" si="346"/>
        <v>n/a</v>
      </c>
      <c r="J167" s="656">
        <v>45481</v>
      </c>
      <c r="K167" s="656">
        <v>45481</v>
      </c>
      <c r="L167" s="375" t="str">
        <f t="shared" si="322"/>
        <v>n/a</v>
      </c>
      <c r="M167" s="656">
        <v>45482</v>
      </c>
      <c r="N167" s="656">
        <v>45498</v>
      </c>
      <c r="O167" s="657">
        <v>45499</v>
      </c>
      <c r="P167" s="657">
        <v>45500</v>
      </c>
      <c r="Q167" s="657">
        <v>45537</v>
      </c>
      <c r="R167" s="657">
        <v>45538</v>
      </c>
      <c r="S167" s="376" t="s">
        <v>52</v>
      </c>
      <c r="T167" s="377">
        <f t="shared" si="333"/>
        <v>17500</v>
      </c>
      <c r="U167" s="378">
        <v>17500</v>
      </c>
      <c r="V167" s="379"/>
      <c r="W167" s="377">
        <f t="shared" si="248"/>
        <v>17500</v>
      </c>
      <c r="X167" s="378">
        <v>17500</v>
      </c>
      <c r="Y167" s="380"/>
      <c r="Z167" s="381" t="str">
        <f t="shared" ref="Z167:AF167" si="347">IF($E167="Public Bidding", "Date Required", IF($E167="Shopping", "n/a", IF($E167="Small Value Procurement", "n/a", IF($E167="Lease of Venue", "n/a", IF($E167="Agency to Agency", "n/a", IF($E167="Direct Contracting", "n/a", IF($E167="Emergency Cases", "n/a","Check Mode of Proc")))))))</f>
        <v>n/a</v>
      </c>
      <c r="AA167" s="381" t="str">
        <f t="shared" si="347"/>
        <v>n/a</v>
      </c>
      <c r="AB167" s="381" t="str">
        <f t="shared" si="347"/>
        <v>n/a</v>
      </c>
      <c r="AC167" s="381" t="str">
        <f t="shared" si="347"/>
        <v>n/a</v>
      </c>
      <c r="AD167" s="381" t="str">
        <f t="shared" si="347"/>
        <v>n/a</v>
      </c>
      <c r="AE167" s="381" t="str">
        <f t="shared" si="347"/>
        <v>n/a</v>
      </c>
      <c r="AF167" s="381" t="str">
        <f t="shared" si="347"/>
        <v>n/a</v>
      </c>
      <c r="AG167" s="382"/>
      <c r="AH167" s="383"/>
    </row>
    <row r="168" spans="1:34" s="384" customFormat="1" ht="46.5" customHeight="1" x14ac:dyDescent="0.2">
      <c r="A168" s="370">
        <f>IF(C168=0,"  ",VLOOKUP(C168,CODES!$A$1:$B$145,2,FALSE))</f>
        <v>320101100001000</v>
      </c>
      <c r="B168" s="386" t="s">
        <v>303</v>
      </c>
      <c r="C168" s="398" t="s">
        <v>60</v>
      </c>
      <c r="D168" s="373" t="s">
        <v>1017</v>
      </c>
      <c r="E168" s="373" t="s">
        <v>51</v>
      </c>
      <c r="F168" s="374" t="str">
        <f t="shared" ref="F168:I168" si="348">IF($E168="Public Bidding", "Date Required", IF($E168="Shopping", "n/a", IF($E168="Small Value Procurement", "n/a", IF($E168="Lease of Venue", "n/a", IF($E168="Agency to Agency", "n/a", IF($E168="Direct Contracting", "n/a", IF($E168="Emergency Cases", "n/a","Check Mode of Proc")))))))</f>
        <v>n/a</v>
      </c>
      <c r="G168" s="374" t="str">
        <f t="shared" si="348"/>
        <v>n/a</v>
      </c>
      <c r="H168" s="374" t="str">
        <f t="shared" si="348"/>
        <v>n/a</v>
      </c>
      <c r="I168" s="374" t="str">
        <f t="shared" si="348"/>
        <v>n/a</v>
      </c>
      <c r="J168" s="656">
        <v>45475</v>
      </c>
      <c r="K168" s="656">
        <v>45475</v>
      </c>
      <c r="L168" s="375" t="str">
        <f t="shared" si="322"/>
        <v>n/a</v>
      </c>
      <c r="M168" s="656">
        <v>45482</v>
      </c>
      <c r="N168" s="656">
        <v>45498</v>
      </c>
      <c r="O168" s="657">
        <v>45499</v>
      </c>
      <c r="P168" s="657">
        <v>45499</v>
      </c>
      <c r="Q168" s="657">
        <v>45512</v>
      </c>
      <c r="R168" s="657">
        <v>45513</v>
      </c>
      <c r="S168" s="376" t="s">
        <v>52</v>
      </c>
      <c r="T168" s="377">
        <f t="shared" si="333"/>
        <v>3960</v>
      </c>
      <c r="U168" s="378">
        <v>3960</v>
      </c>
      <c r="V168" s="379"/>
      <c r="W168" s="377">
        <f t="shared" si="248"/>
        <v>4400</v>
      </c>
      <c r="X168" s="378">
        <v>4400</v>
      </c>
      <c r="Y168" s="380"/>
      <c r="Z168" s="381" t="str">
        <f t="shared" ref="Z168:AF168" si="349">IF($E168="Public Bidding", "Date Required", IF($E168="Shopping", "n/a", IF($E168="Small Value Procurement", "n/a", IF($E168="Lease of Venue", "n/a", IF($E168="Agency to Agency", "n/a", IF($E168="Direct Contracting", "n/a", IF($E168="Emergency Cases", "n/a","Check Mode of Proc")))))))</f>
        <v>n/a</v>
      </c>
      <c r="AA168" s="381" t="str">
        <f t="shared" si="349"/>
        <v>n/a</v>
      </c>
      <c r="AB168" s="381" t="str">
        <f t="shared" si="349"/>
        <v>n/a</v>
      </c>
      <c r="AC168" s="381" t="str">
        <f t="shared" si="349"/>
        <v>n/a</v>
      </c>
      <c r="AD168" s="381" t="str">
        <f t="shared" si="349"/>
        <v>n/a</v>
      </c>
      <c r="AE168" s="381" t="str">
        <f t="shared" si="349"/>
        <v>n/a</v>
      </c>
      <c r="AF168" s="381" t="str">
        <f t="shared" si="349"/>
        <v>n/a</v>
      </c>
      <c r="AG168" s="382"/>
      <c r="AH168" s="383"/>
    </row>
    <row r="169" spans="1:34" s="384" customFormat="1" ht="46.5" customHeight="1" x14ac:dyDescent="0.2">
      <c r="A169" s="488">
        <f>IF(C169=0,"  ",VLOOKUP(C169,CODES!$A$1:$B$145,2,FALSE))</f>
        <v>100000100001000</v>
      </c>
      <c r="B169" s="386" t="s">
        <v>304</v>
      </c>
      <c r="C169" s="398" t="s">
        <v>53</v>
      </c>
      <c r="D169" s="373" t="s">
        <v>1017</v>
      </c>
      <c r="E169" s="373" t="s">
        <v>51</v>
      </c>
      <c r="F169" s="374" t="str">
        <f t="shared" ref="F169:I169" si="350">IF($E169="Public Bidding", "Date Required", IF($E169="Shopping", "n/a", IF($E169="Small Value Procurement", "n/a", IF($E169="Lease of Venue", "n/a", IF($E169="Agency to Agency", "n/a", IF($E169="Direct Contracting", "n/a", IF($E169="Emergency Cases", "n/a","Check Mode of Proc")))))))</f>
        <v>n/a</v>
      </c>
      <c r="G169" s="374" t="str">
        <f t="shared" si="350"/>
        <v>n/a</v>
      </c>
      <c r="H169" s="374" t="str">
        <f t="shared" si="350"/>
        <v>n/a</v>
      </c>
      <c r="I169" s="374" t="str">
        <f t="shared" si="350"/>
        <v>n/a</v>
      </c>
      <c r="J169" s="656">
        <v>45463</v>
      </c>
      <c r="K169" s="656">
        <v>45463</v>
      </c>
      <c r="L169" s="375" t="str">
        <f t="shared" si="322"/>
        <v>n/a</v>
      </c>
      <c r="M169" s="656">
        <v>45484</v>
      </c>
      <c r="N169" s="656">
        <v>45499</v>
      </c>
      <c r="O169" s="657">
        <v>45499</v>
      </c>
      <c r="P169" s="657">
        <v>45499</v>
      </c>
      <c r="Q169" s="657">
        <v>45502</v>
      </c>
      <c r="R169" s="657">
        <v>45503</v>
      </c>
      <c r="S169" s="376" t="s">
        <v>52</v>
      </c>
      <c r="T169" s="377">
        <f t="shared" si="333"/>
        <v>4000</v>
      </c>
      <c r="U169" s="409">
        <v>4000</v>
      </c>
      <c r="V169" s="379"/>
      <c r="W169" s="377">
        <f t="shared" si="248"/>
        <v>3040</v>
      </c>
      <c r="X169" s="378">
        <v>3040</v>
      </c>
      <c r="Y169" s="380"/>
      <c r="Z169" s="489" t="str">
        <f t="shared" ref="Z169:AF169" si="351">IF($E169="Public Bidding", "Date Required", IF($E169="Shopping", "n/a", IF($E169="Small Value Procurement", "n/a", IF($E169="Lease of Venue", "n/a", IF($E169="Agency to Agency", "n/a", IF($E169="Direct Contracting", "n/a", IF($E169="Emergency Cases", "n/a","Check Mode of Proc")))))))</f>
        <v>n/a</v>
      </c>
      <c r="AA169" s="489" t="str">
        <f t="shared" si="351"/>
        <v>n/a</v>
      </c>
      <c r="AB169" s="489" t="str">
        <f t="shared" si="351"/>
        <v>n/a</v>
      </c>
      <c r="AC169" s="489" t="str">
        <f t="shared" si="351"/>
        <v>n/a</v>
      </c>
      <c r="AD169" s="489" t="str">
        <f t="shared" si="351"/>
        <v>n/a</v>
      </c>
      <c r="AE169" s="489" t="str">
        <f t="shared" si="351"/>
        <v>n/a</v>
      </c>
      <c r="AF169" s="489" t="str">
        <f t="shared" si="351"/>
        <v>n/a</v>
      </c>
      <c r="AG169" s="490"/>
      <c r="AH169" s="491"/>
    </row>
    <row r="170" spans="1:34" s="384" customFormat="1" ht="46.5" customHeight="1" x14ac:dyDescent="0.2">
      <c r="A170" s="488">
        <f>IF(C170=0,"  ",VLOOKUP(C170,CODES!$A$1:$B$145,2,FALSE))</f>
        <v>320101100001000</v>
      </c>
      <c r="B170" s="386" t="s">
        <v>305</v>
      </c>
      <c r="C170" s="398" t="s">
        <v>63</v>
      </c>
      <c r="D170" s="373" t="s">
        <v>1017</v>
      </c>
      <c r="E170" s="373" t="s">
        <v>51</v>
      </c>
      <c r="F170" s="374" t="str">
        <f t="shared" ref="F170:I170" si="352">IF($E170="Public Bidding", "Date Required", IF($E170="Shopping", "n/a", IF($E170="Small Value Procurement", "n/a", IF($E170="Lease of Venue", "n/a", IF($E170="Agency to Agency", "n/a", IF($E170="Direct Contracting", "n/a", IF($E170="Emergency Cases", "n/a","Check Mode of Proc")))))))</f>
        <v>n/a</v>
      </c>
      <c r="G170" s="374" t="str">
        <f t="shared" si="352"/>
        <v>n/a</v>
      </c>
      <c r="H170" s="374" t="str">
        <f t="shared" si="352"/>
        <v>n/a</v>
      </c>
      <c r="I170" s="374" t="str">
        <f t="shared" si="352"/>
        <v>n/a</v>
      </c>
      <c r="J170" s="656">
        <v>45475</v>
      </c>
      <c r="K170" s="656">
        <v>45475</v>
      </c>
      <c r="L170" s="375" t="str">
        <f t="shared" si="322"/>
        <v>n/a</v>
      </c>
      <c r="M170" s="656">
        <v>45482</v>
      </c>
      <c r="N170" s="656">
        <v>45498</v>
      </c>
      <c r="O170" s="657">
        <v>45510</v>
      </c>
      <c r="P170" s="657">
        <v>45510</v>
      </c>
      <c r="Q170" s="657">
        <v>45516</v>
      </c>
      <c r="R170" s="657">
        <v>45517</v>
      </c>
      <c r="S170" s="376" t="s">
        <v>52</v>
      </c>
      <c r="T170" s="377">
        <f t="shared" si="333"/>
        <v>70000</v>
      </c>
      <c r="U170" s="389">
        <v>70000</v>
      </c>
      <c r="V170" s="379"/>
      <c r="W170" s="377">
        <f t="shared" si="248"/>
        <v>70000</v>
      </c>
      <c r="X170" s="378">
        <v>70000</v>
      </c>
      <c r="Y170" s="380"/>
      <c r="Z170" s="489" t="str">
        <f t="shared" ref="Z170:AF170" si="353">IF($E170="Public Bidding", "Date Required", IF($E170="Shopping", "n/a", IF($E170="Small Value Procurement", "n/a", IF($E170="Lease of Venue", "n/a", IF($E170="Agency to Agency", "n/a", IF($E170="Direct Contracting", "n/a", IF($E170="Emergency Cases", "n/a","Check Mode of Proc")))))))</f>
        <v>n/a</v>
      </c>
      <c r="AA170" s="489" t="str">
        <f t="shared" si="353"/>
        <v>n/a</v>
      </c>
      <c r="AB170" s="489" t="str">
        <f t="shared" si="353"/>
        <v>n/a</v>
      </c>
      <c r="AC170" s="489" t="str">
        <f t="shared" si="353"/>
        <v>n/a</v>
      </c>
      <c r="AD170" s="489" t="str">
        <f t="shared" si="353"/>
        <v>n/a</v>
      </c>
      <c r="AE170" s="489" t="str">
        <f t="shared" si="353"/>
        <v>n/a</v>
      </c>
      <c r="AF170" s="489" t="str">
        <f t="shared" si="353"/>
        <v>n/a</v>
      </c>
      <c r="AG170" s="490"/>
      <c r="AH170" s="491"/>
    </row>
    <row r="171" spans="1:34" s="384" customFormat="1" ht="46.5" customHeight="1" x14ac:dyDescent="0.2">
      <c r="A171" s="370">
        <f>IF(C171=0,"  ",VLOOKUP(C171,CODES!$A$1:$B$145,2,FALSE))</f>
        <v>320101100001000</v>
      </c>
      <c r="B171" s="396" t="s">
        <v>306</v>
      </c>
      <c r="C171" s="398" t="s">
        <v>63</v>
      </c>
      <c r="D171" s="373" t="s">
        <v>1017</v>
      </c>
      <c r="E171" s="373" t="s">
        <v>51</v>
      </c>
      <c r="F171" s="374" t="str">
        <f t="shared" ref="F171:I171" si="354">IF($E171="Public Bidding", "Date Required", IF($E171="Shopping", "n/a", IF($E171="Small Value Procurement", "n/a", IF($E171="Lease of Venue", "n/a", IF($E171="Agency to Agency", "n/a", IF($E171="Direct Contracting", "n/a", IF($E171="Emergency Cases", "n/a","Check Mode of Proc")))))))</f>
        <v>n/a</v>
      </c>
      <c r="G171" s="374" t="str">
        <f t="shared" si="354"/>
        <v>n/a</v>
      </c>
      <c r="H171" s="374" t="str">
        <f t="shared" si="354"/>
        <v>n/a</v>
      </c>
      <c r="I171" s="374" t="str">
        <f t="shared" si="354"/>
        <v>n/a</v>
      </c>
      <c r="J171" s="656">
        <v>45475</v>
      </c>
      <c r="K171" s="656">
        <v>45475</v>
      </c>
      <c r="L171" s="375" t="str">
        <f t="shared" si="322"/>
        <v>n/a</v>
      </c>
      <c r="M171" s="656">
        <v>45481</v>
      </c>
      <c r="N171" s="656">
        <v>45498</v>
      </c>
      <c r="O171" s="657">
        <v>45499</v>
      </c>
      <c r="P171" s="657">
        <v>45499</v>
      </c>
      <c r="Q171" s="657">
        <v>45531</v>
      </c>
      <c r="R171" s="657">
        <v>45531</v>
      </c>
      <c r="S171" s="376" t="s">
        <v>52</v>
      </c>
      <c r="T171" s="377">
        <f t="shared" si="333"/>
        <v>92000</v>
      </c>
      <c r="U171" s="378">
        <v>92000</v>
      </c>
      <c r="V171" s="379"/>
      <c r="W171" s="377">
        <f t="shared" si="248"/>
        <v>86400</v>
      </c>
      <c r="X171" s="378">
        <v>86400</v>
      </c>
      <c r="Y171" s="380"/>
      <c r="Z171" s="381" t="str">
        <f t="shared" ref="Z171:AF171" si="355">IF($E171="Public Bidding", "Date Required", IF($E171="Shopping", "n/a", IF($E171="Small Value Procurement", "n/a", IF($E171="Lease of Venue", "n/a", IF($E171="Agency to Agency", "n/a", IF($E171="Direct Contracting", "n/a", IF($E171="Emergency Cases", "n/a","Check Mode of Proc")))))))</f>
        <v>n/a</v>
      </c>
      <c r="AA171" s="381" t="str">
        <f t="shared" si="355"/>
        <v>n/a</v>
      </c>
      <c r="AB171" s="381" t="str">
        <f t="shared" si="355"/>
        <v>n/a</v>
      </c>
      <c r="AC171" s="381" t="str">
        <f t="shared" si="355"/>
        <v>n/a</v>
      </c>
      <c r="AD171" s="381" t="str">
        <f t="shared" si="355"/>
        <v>n/a</v>
      </c>
      <c r="AE171" s="381" t="str">
        <f t="shared" si="355"/>
        <v>n/a</v>
      </c>
      <c r="AF171" s="381" t="str">
        <f t="shared" si="355"/>
        <v>n/a</v>
      </c>
      <c r="AG171" s="382"/>
      <c r="AH171" s="383"/>
    </row>
    <row r="172" spans="1:34" s="384" customFormat="1" ht="46.5" customHeight="1" x14ac:dyDescent="0.2">
      <c r="A172" s="370">
        <f>IF(C172=0,"  ",VLOOKUP(C172,CODES!$A$1:$B$145,2,FALSE))</f>
        <v>320103100001000</v>
      </c>
      <c r="B172" s="396" t="s">
        <v>307</v>
      </c>
      <c r="C172" s="398" t="s">
        <v>72</v>
      </c>
      <c r="D172" s="373" t="s">
        <v>1017</v>
      </c>
      <c r="E172" s="373" t="s">
        <v>51</v>
      </c>
      <c r="F172" s="374" t="str">
        <f t="shared" ref="F172:I172" si="356">IF($E172="Public Bidding", "Date Required", IF($E172="Shopping", "n/a", IF($E172="Small Value Procurement", "n/a", IF($E172="Lease of Venue", "n/a", IF($E172="Agency to Agency", "n/a", IF($E172="Direct Contracting", "n/a", IF($E172="Emergency Cases", "n/a","Check Mode of Proc")))))))</f>
        <v>n/a</v>
      </c>
      <c r="G172" s="374" t="str">
        <f t="shared" si="356"/>
        <v>n/a</v>
      </c>
      <c r="H172" s="374" t="str">
        <f t="shared" si="356"/>
        <v>n/a</v>
      </c>
      <c r="I172" s="374" t="str">
        <f t="shared" si="356"/>
        <v>n/a</v>
      </c>
      <c r="J172" s="656">
        <v>45461</v>
      </c>
      <c r="K172" s="656">
        <v>45461</v>
      </c>
      <c r="L172" s="375" t="str">
        <f t="shared" si="322"/>
        <v>n/a</v>
      </c>
      <c r="M172" s="656">
        <v>45488</v>
      </c>
      <c r="N172" s="656">
        <v>45498</v>
      </c>
      <c r="O172" s="657">
        <v>45531</v>
      </c>
      <c r="P172" s="657">
        <v>45531</v>
      </c>
      <c r="Q172" s="657">
        <v>45551</v>
      </c>
      <c r="R172" s="657">
        <v>45552</v>
      </c>
      <c r="S172" s="376" t="s">
        <v>52</v>
      </c>
      <c r="T172" s="377">
        <f t="shared" si="333"/>
        <v>98500</v>
      </c>
      <c r="U172" s="378">
        <v>98500</v>
      </c>
      <c r="V172" s="379"/>
      <c r="W172" s="377">
        <f t="shared" si="248"/>
        <v>75845</v>
      </c>
      <c r="X172" s="378">
        <v>75845</v>
      </c>
      <c r="Y172" s="380"/>
      <c r="Z172" s="381" t="str">
        <f t="shared" ref="Z172:AF172" si="357">IF($E172="Public Bidding", "Date Required", IF($E172="Shopping", "n/a", IF($E172="Small Value Procurement", "n/a", IF($E172="Lease of Venue", "n/a", IF($E172="Agency to Agency", "n/a", IF($E172="Direct Contracting", "n/a", IF($E172="Emergency Cases", "n/a","Check Mode of Proc")))))))</f>
        <v>n/a</v>
      </c>
      <c r="AA172" s="381" t="str">
        <f t="shared" si="357"/>
        <v>n/a</v>
      </c>
      <c r="AB172" s="381" t="str">
        <f t="shared" si="357"/>
        <v>n/a</v>
      </c>
      <c r="AC172" s="381" t="str">
        <f t="shared" si="357"/>
        <v>n/a</v>
      </c>
      <c r="AD172" s="381" t="str">
        <f t="shared" si="357"/>
        <v>n/a</v>
      </c>
      <c r="AE172" s="381" t="str">
        <f t="shared" si="357"/>
        <v>n/a</v>
      </c>
      <c r="AF172" s="381" t="str">
        <f t="shared" si="357"/>
        <v>n/a</v>
      </c>
      <c r="AG172" s="382"/>
      <c r="AH172" s="383"/>
    </row>
    <row r="173" spans="1:34" s="384" customFormat="1" ht="46.5" customHeight="1" x14ac:dyDescent="0.2">
      <c r="A173" s="370">
        <f>IF(C173=0,"  ",VLOOKUP(C173,CODES!$A$1:$B$145,2,FALSE))</f>
        <v>310100100001000</v>
      </c>
      <c r="B173" s="396" t="s">
        <v>308</v>
      </c>
      <c r="C173" s="398" t="s">
        <v>83</v>
      </c>
      <c r="D173" s="373" t="s">
        <v>1017</v>
      </c>
      <c r="E173" s="373" t="s">
        <v>51</v>
      </c>
      <c r="F173" s="374" t="str">
        <f t="shared" ref="F173:I173" si="358">IF($E173="Public Bidding", "Date Required", IF($E173="Shopping", "n/a", IF($E173="Small Value Procurement", "n/a", IF($E173="Lease of Venue", "n/a", IF($E173="Agency to Agency", "n/a", IF($E173="Direct Contracting", "n/a", IF($E173="Emergency Cases", "n/a","Check Mode of Proc")))))))</f>
        <v>n/a</v>
      </c>
      <c r="G173" s="374" t="str">
        <f t="shared" si="358"/>
        <v>n/a</v>
      </c>
      <c r="H173" s="374" t="str">
        <f t="shared" si="358"/>
        <v>n/a</v>
      </c>
      <c r="I173" s="374" t="str">
        <f t="shared" si="358"/>
        <v>n/a</v>
      </c>
      <c r="J173" s="656">
        <v>45461</v>
      </c>
      <c r="K173" s="656">
        <v>45461</v>
      </c>
      <c r="L173" s="375" t="str">
        <f t="shared" si="322"/>
        <v>n/a</v>
      </c>
      <c r="M173" s="656">
        <v>45484</v>
      </c>
      <c r="N173" s="656">
        <v>45498</v>
      </c>
      <c r="O173" s="657">
        <v>45499</v>
      </c>
      <c r="P173" s="657">
        <v>45499</v>
      </c>
      <c r="Q173" s="657">
        <v>45567</v>
      </c>
      <c r="R173" s="657">
        <v>45568</v>
      </c>
      <c r="S173" s="376" t="s">
        <v>52</v>
      </c>
      <c r="T173" s="377">
        <v>20000</v>
      </c>
      <c r="U173" s="378">
        <v>20000</v>
      </c>
      <c r="V173" s="379"/>
      <c r="W173" s="377">
        <f t="shared" si="248"/>
        <v>20000</v>
      </c>
      <c r="X173" s="378">
        <v>20000</v>
      </c>
      <c r="Y173" s="380"/>
      <c r="Z173" s="381" t="str">
        <f t="shared" ref="Z173:AF173" si="359">IF($E173="Public Bidding", "Date Required", IF($E173="Shopping", "n/a", IF($E173="Small Value Procurement", "n/a", IF($E173="Lease of Venue", "n/a", IF($E173="Agency to Agency", "n/a", IF($E173="Direct Contracting", "n/a", IF($E173="Emergency Cases", "n/a","Check Mode of Proc")))))))</f>
        <v>n/a</v>
      </c>
      <c r="AA173" s="381" t="str">
        <f t="shared" si="359"/>
        <v>n/a</v>
      </c>
      <c r="AB173" s="381" t="str">
        <f t="shared" si="359"/>
        <v>n/a</v>
      </c>
      <c r="AC173" s="381" t="str">
        <f t="shared" si="359"/>
        <v>n/a</v>
      </c>
      <c r="AD173" s="381" t="str">
        <f t="shared" si="359"/>
        <v>n/a</v>
      </c>
      <c r="AE173" s="381" t="str">
        <f t="shared" si="359"/>
        <v>n/a</v>
      </c>
      <c r="AF173" s="381" t="str">
        <f t="shared" si="359"/>
        <v>n/a</v>
      </c>
      <c r="AG173" s="382"/>
      <c r="AH173" s="383"/>
    </row>
    <row r="174" spans="1:34" s="384" customFormat="1" ht="46.5" customHeight="1" x14ac:dyDescent="0.2">
      <c r="A174" s="370">
        <f>IF(C174=0,"  ",VLOOKUP(C174,CODES!$A$1:$B$145,2,FALSE))</f>
        <v>320101100001000</v>
      </c>
      <c r="B174" s="396" t="s">
        <v>309</v>
      </c>
      <c r="C174" s="398" t="s">
        <v>63</v>
      </c>
      <c r="D174" s="373" t="s">
        <v>1017</v>
      </c>
      <c r="E174" s="373" t="s">
        <v>51</v>
      </c>
      <c r="F174" s="374" t="str">
        <f t="shared" ref="F174:I174" si="360">IF($E174="Public Bidding", "Date Required", IF($E174="Shopping", "n/a", IF($E174="Small Value Procurement", "n/a", IF($E174="Lease of Venue", "n/a", IF($E174="Agency to Agency", "n/a", IF($E174="Direct Contracting", "n/a", IF($E174="Emergency Cases", "n/a","Check Mode of Proc")))))))</f>
        <v>n/a</v>
      </c>
      <c r="G174" s="374" t="str">
        <f t="shared" si="360"/>
        <v>n/a</v>
      </c>
      <c r="H174" s="374" t="str">
        <f t="shared" si="360"/>
        <v>n/a</v>
      </c>
      <c r="I174" s="374" t="str">
        <f t="shared" si="360"/>
        <v>n/a</v>
      </c>
      <c r="J174" s="656">
        <v>45475</v>
      </c>
      <c r="K174" s="656">
        <v>45475</v>
      </c>
      <c r="L174" s="375" t="str">
        <f t="shared" si="322"/>
        <v>n/a</v>
      </c>
      <c r="M174" s="656">
        <v>45482</v>
      </c>
      <c r="N174" s="656">
        <v>45498</v>
      </c>
      <c r="O174" s="657">
        <v>45499</v>
      </c>
      <c r="P174" s="657">
        <v>45499</v>
      </c>
      <c r="Q174" s="657">
        <v>45541</v>
      </c>
      <c r="R174" s="657">
        <v>45541</v>
      </c>
      <c r="S174" s="376" t="s">
        <v>52</v>
      </c>
      <c r="T174" s="377">
        <f t="shared" ref="T174:T184" si="361">U174</f>
        <v>19000</v>
      </c>
      <c r="U174" s="409">
        <v>19000</v>
      </c>
      <c r="V174" s="379"/>
      <c r="W174" s="377">
        <f t="shared" si="248"/>
        <v>30300</v>
      </c>
      <c r="X174" s="378">
        <v>30300</v>
      </c>
      <c r="Y174" s="380"/>
      <c r="Z174" s="381" t="str">
        <f t="shared" ref="Z174:AF174" si="362">IF($E174="Public Bidding", "Date Required", IF($E174="Shopping", "n/a", IF($E174="Small Value Procurement", "n/a", IF($E174="Lease of Venue", "n/a", IF($E174="Agency to Agency", "n/a", IF($E174="Direct Contracting", "n/a", IF($E174="Emergency Cases", "n/a","Check Mode of Proc")))))))</f>
        <v>n/a</v>
      </c>
      <c r="AA174" s="381" t="str">
        <f t="shared" si="362"/>
        <v>n/a</v>
      </c>
      <c r="AB174" s="381" t="str">
        <f t="shared" si="362"/>
        <v>n/a</v>
      </c>
      <c r="AC174" s="381" t="str">
        <f t="shared" si="362"/>
        <v>n/a</v>
      </c>
      <c r="AD174" s="381" t="str">
        <f t="shared" si="362"/>
        <v>n/a</v>
      </c>
      <c r="AE174" s="381" t="str">
        <f t="shared" si="362"/>
        <v>n/a</v>
      </c>
      <c r="AF174" s="381" t="str">
        <f t="shared" si="362"/>
        <v>n/a</v>
      </c>
      <c r="AG174" s="382"/>
      <c r="AH174" s="383"/>
    </row>
    <row r="175" spans="1:34" s="384" customFormat="1" ht="46.5" customHeight="1" x14ac:dyDescent="0.2">
      <c r="A175" s="370">
        <f>IF(C175=0,"  ",VLOOKUP(C175,CODES!$A$1:$B$145,2,FALSE))</f>
        <v>100000100001000</v>
      </c>
      <c r="B175" s="396" t="s">
        <v>310</v>
      </c>
      <c r="C175" s="398" t="s">
        <v>53</v>
      </c>
      <c r="D175" s="373" t="s">
        <v>1017</v>
      </c>
      <c r="E175" s="373" t="s">
        <v>51</v>
      </c>
      <c r="F175" s="374" t="str">
        <f t="shared" ref="F175:I175" si="363">IF($E175="Public Bidding", "Date Required", IF($E175="Shopping", "n/a", IF($E175="Small Value Procurement", "n/a", IF($E175="Lease of Venue", "n/a", IF($E175="Agency to Agency", "n/a", IF($E175="Direct Contracting", "n/a", IF($E175="Emergency Cases", "n/a","Check Mode of Proc")))))))</f>
        <v>n/a</v>
      </c>
      <c r="G175" s="374" t="str">
        <f t="shared" si="363"/>
        <v>n/a</v>
      </c>
      <c r="H175" s="374" t="str">
        <f t="shared" si="363"/>
        <v>n/a</v>
      </c>
      <c r="I175" s="374" t="str">
        <f t="shared" si="363"/>
        <v>n/a</v>
      </c>
      <c r="J175" s="656">
        <v>45475</v>
      </c>
      <c r="K175" s="656">
        <v>45475</v>
      </c>
      <c r="L175" s="375" t="s">
        <v>58</v>
      </c>
      <c r="M175" s="656">
        <v>45481</v>
      </c>
      <c r="N175" s="656">
        <v>45498</v>
      </c>
      <c r="O175" s="657">
        <v>45499</v>
      </c>
      <c r="P175" s="657">
        <v>45499</v>
      </c>
      <c r="Q175" s="657">
        <v>45600</v>
      </c>
      <c r="R175" s="657">
        <v>45601</v>
      </c>
      <c r="S175" s="376" t="s">
        <v>52</v>
      </c>
      <c r="T175" s="377">
        <f t="shared" si="361"/>
        <v>6680</v>
      </c>
      <c r="U175" s="389">
        <v>6680</v>
      </c>
      <c r="V175" s="379"/>
      <c r="W175" s="377">
        <f t="shared" si="248"/>
        <v>5225</v>
      </c>
      <c r="X175" s="378">
        <v>5225</v>
      </c>
      <c r="Y175" s="380"/>
      <c r="Z175" s="381" t="str">
        <f t="shared" ref="Z175:AF175" si="364">IF($E175="Public Bidding", "Date Required", IF($E175="Shopping", "n/a", IF($E175="Small Value Procurement", "n/a", IF($E175="Lease of Venue", "n/a", IF($E175="Agency to Agency", "n/a", IF($E175="Direct Contracting", "n/a", IF($E175="Emergency Cases", "n/a","Check Mode of Proc")))))))</f>
        <v>n/a</v>
      </c>
      <c r="AA175" s="381" t="str">
        <f t="shared" si="364"/>
        <v>n/a</v>
      </c>
      <c r="AB175" s="381" t="str">
        <f t="shared" si="364"/>
        <v>n/a</v>
      </c>
      <c r="AC175" s="381" t="str">
        <f t="shared" si="364"/>
        <v>n/a</v>
      </c>
      <c r="AD175" s="381" t="str">
        <f t="shared" si="364"/>
        <v>n/a</v>
      </c>
      <c r="AE175" s="381" t="str">
        <f t="shared" si="364"/>
        <v>n/a</v>
      </c>
      <c r="AF175" s="381" t="str">
        <f t="shared" si="364"/>
        <v>n/a</v>
      </c>
      <c r="AG175" s="382"/>
      <c r="AH175" s="383"/>
    </row>
    <row r="176" spans="1:34" s="384" customFormat="1" ht="46.5" customHeight="1" x14ac:dyDescent="0.2">
      <c r="A176" s="370">
        <f>IF(C176=0,"  ",VLOOKUP(C176,CODES!$A$1:$B$145,2,FALSE))</f>
        <v>200000100001000</v>
      </c>
      <c r="B176" s="396" t="s">
        <v>311</v>
      </c>
      <c r="C176" s="398" t="s">
        <v>71</v>
      </c>
      <c r="D176" s="373" t="s">
        <v>1017</v>
      </c>
      <c r="E176" s="373" t="s">
        <v>51</v>
      </c>
      <c r="F176" s="374" t="str">
        <f t="shared" ref="F176:I176" si="365">IF($E176="Public Bidding", "Date Required", IF($E176="Shopping", "n/a", IF($E176="Small Value Procurement", "n/a", IF($E176="Lease of Venue", "n/a", IF($E176="Agency to Agency", "n/a", IF($E176="Direct Contracting", "n/a", IF($E176="Emergency Cases", "n/a","Check Mode of Proc")))))))</f>
        <v>n/a</v>
      </c>
      <c r="G176" s="374" t="str">
        <f t="shared" si="365"/>
        <v>n/a</v>
      </c>
      <c r="H176" s="374" t="str">
        <f t="shared" si="365"/>
        <v>n/a</v>
      </c>
      <c r="I176" s="374" t="str">
        <f t="shared" si="365"/>
        <v>n/a</v>
      </c>
      <c r="J176" s="656">
        <v>45471</v>
      </c>
      <c r="K176" s="656">
        <v>45471</v>
      </c>
      <c r="L176" s="375" t="str">
        <f t="shared" ref="L176:L205" si="366">IF($E176="Public Bidding", "Date Required", IF($E176="Shopping", "n/a", IF($E176="Small Value Procurement", "n/a", IF($E176="Lease of Venue", "n/a", IF($E176="Agency to Agency", "n/a", IF($E176="Direct Contracting", "n/a", IF($E176="Emergency Cases", "n/a","Check Mode of Proc")))))))</f>
        <v>n/a</v>
      </c>
      <c r="M176" s="656">
        <v>45488</v>
      </c>
      <c r="N176" s="656">
        <v>45498</v>
      </c>
      <c r="O176" s="657">
        <v>45499</v>
      </c>
      <c r="P176" s="657">
        <v>45499</v>
      </c>
      <c r="Q176" s="657">
        <v>45502</v>
      </c>
      <c r="R176" s="657">
        <v>45503</v>
      </c>
      <c r="S176" s="376" t="s">
        <v>52</v>
      </c>
      <c r="T176" s="377">
        <f t="shared" si="361"/>
        <v>11700</v>
      </c>
      <c r="U176" s="731">
        <f>8100+3600</f>
        <v>11700</v>
      </c>
      <c r="V176" s="379"/>
      <c r="W176" s="377">
        <f t="shared" si="248"/>
        <v>8100</v>
      </c>
      <c r="X176" s="378">
        <v>8100</v>
      </c>
      <c r="Y176" s="380"/>
      <c r="Z176" s="381" t="str">
        <f t="shared" ref="Z176:AF176" si="367">IF($E176="Public Bidding", "Date Required", IF($E176="Shopping", "n/a", IF($E176="Small Value Procurement", "n/a", IF($E176="Lease of Venue", "n/a", IF($E176="Agency to Agency", "n/a", IF($E176="Direct Contracting", "n/a", IF($E176="Emergency Cases", "n/a","Check Mode of Proc")))))))</f>
        <v>n/a</v>
      </c>
      <c r="AA176" s="381" t="str">
        <f t="shared" si="367"/>
        <v>n/a</v>
      </c>
      <c r="AB176" s="381" t="str">
        <f t="shared" si="367"/>
        <v>n/a</v>
      </c>
      <c r="AC176" s="381" t="str">
        <f t="shared" si="367"/>
        <v>n/a</v>
      </c>
      <c r="AD176" s="381" t="str">
        <f t="shared" si="367"/>
        <v>n/a</v>
      </c>
      <c r="AE176" s="381" t="str">
        <f t="shared" si="367"/>
        <v>n/a</v>
      </c>
      <c r="AF176" s="381" t="str">
        <f t="shared" si="367"/>
        <v>n/a</v>
      </c>
      <c r="AG176" s="382"/>
      <c r="AH176" s="383"/>
    </row>
    <row r="177" spans="1:34" s="384" customFormat="1" ht="46.5" customHeight="1" x14ac:dyDescent="0.2">
      <c r="A177" s="370">
        <f>IF(C177=0,"  ",VLOOKUP(C177,CODES!$A$1:$B$145,2,FALSE))</f>
        <v>200000100001000</v>
      </c>
      <c r="B177" s="396" t="s">
        <v>312</v>
      </c>
      <c r="C177" s="398" t="s">
        <v>71</v>
      </c>
      <c r="D177" s="373" t="s">
        <v>1017</v>
      </c>
      <c r="E177" s="373" t="s">
        <v>51</v>
      </c>
      <c r="F177" s="374" t="str">
        <f t="shared" ref="F177:I177" si="368">IF($E177="Public Bidding", "Date Required", IF($E177="Shopping", "n/a", IF($E177="Small Value Procurement", "n/a", IF($E177="Lease of Venue", "n/a", IF($E177="Agency to Agency", "n/a", IF($E177="Direct Contracting", "n/a", IF($E177="Emergency Cases", "n/a","Check Mode of Proc")))))))</f>
        <v>n/a</v>
      </c>
      <c r="G177" s="374" t="str">
        <f t="shared" si="368"/>
        <v>n/a</v>
      </c>
      <c r="H177" s="374" t="str">
        <f t="shared" si="368"/>
        <v>n/a</v>
      </c>
      <c r="I177" s="374" t="str">
        <f t="shared" si="368"/>
        <v>n/a</v>
      </c>
      <c r="J177" s="656">
        <v>45471</v>
      </c>
      <c r="K177" s="656">
        <v>45471</v>
      </c>
      <c r="L177" s="375" t="str">
        <f t="shared" si="366"/>
        <v>n/a</v>
      </c>
      <c r="M177" s="656">
        <v>45488</v>
      </c>
      <c r="N177" s="656">
        <v>45498</v>
      </c>
      <c r="O177" s="657">
        <v>45499</v>
      </c>
      <c r="P177" s="657">
        <v>45499</v>
      </c>
      <c r="Q177" s="657">
        <v>45502</v>
      </c>
      <c r="R177" s="657">
        <v>45503</v>
      </c>
      <c r="S177" s="376" t="s">
        <v>52</v>
      </c>
      <c r="T177" s="377">
        <f t="shared" si="361"/>
        <v>0</v>
      </c>
      <c r="U177" s="730"/>
      <c r="V177" s="379"/>
      <c r="W177" s="377">
        <f t="shared" si="248"/>
        <v>3600</v>
      </c>
      <c r="X177" s="378">
        <v>3600</v>
      </c>
      <c r="Y177" s="380"/>
      <c r="Z177" s="381" t="str">
        <f t="shared" ref="Z177:AF177" si="369">IF($E177="Public Bidding", "Date Required", IF($E177="Shopping", "n/a", IF($E177="Small Value Procurement", "n/a", IF($E177="Lease of Venue", "n/a", IF($E177="Agency to Agency", "n/a", IF($E177="Direct Contracting", "n/a", IF($E177="Emergency Cases", "n/a","Check Mode of Proc")))))))</f>
        <v>n/a</v>
      </c>
      <c r="AA177" s="381" t="str">
        <f t="shared" si="369"/>
        <v>n/a</v>
      </c>
      <c r="AB177" s="381" t="str">
        <f t="shared" si="369"/>
        <v>n/a</v>
      </c>
      <c r="AC177" s="381" t="str">
        <f t="shared" si="369"/>
        <v>n/a</v>
      </c>
      <c r="AD177" s="381" t="str">
        <f t="shared" si="369"/>
        <v>n/a</v>
      </c>
      <c r="AE177" s="381" t="str">
        <f t="shared" si="369"/>
        <v>n/a</v>
      </c>
      <c r="AF177" s="381" t="str">
        <f t="shared" si="369"/>
        <v>n/a</v>
      </c>
      <c r="AG177" s="382"/>
      <c r="AH177" s="383"/>
    </row>
    <row r="178" spans="1:34" s="384" customFormat="1" ht="46.5" customHeight="1" x14ac:dyDescent="0.2">
      <c r="A178" s="370">
        <f>IF(C178=0,"  ",VLOOKUP(C178,CODES!$A$1:$B$145,2,FALSE))</f>
        <v>320101100001000</v>
      </c>
      <c r="B178" s="396" t="s">
        <v>313</v>
      </c>
      <c r="C178" s="398" t="s">
        <v>63</v>
      </c>
      <c r="D178" s="373" t="s">
        <v>1017</v>
      </c>
      <c r="E178" s="373" t="s">
        <v>51</v>
      </c>
      <c r="F178" s="374" t="str">
        <f t="shared" ref="F178:I178" si="370">IF($E178="Public Bidding", "Date Required", IF($E178="Shopping", "n/a", IF($E178="Small Value Procurement", "n/a", IF($E178="Lease of Venue", "n/a", IF($E178="Agency to Agency", "n/a", IF($E178="Direct Contracting", "n/a", IF($E178="Emergency Cases", "n/a","Check Mode of Proc")))))))</f>
        <v>n/a</v>
      </c>
      <c r="G178" s="374" t="str">
        <f t="shared" si="370"/>
        <v>n/a</v>
      </c>
      <c r="H178" s="374" t="str">
        <f t="shared" si="370"/>
        <v>n/a</v>
      </c>
      <c r="I178" s="374" t="str">
        <f t="shared" si="370"/>
        <v>n/a</v>
      </c>
      <c r="J178" s="656">
        <v>45475</v>
      </c>
      <c r="K178" s="656">
        <v>45475</v>
      </c>
      <c r="L178" s="375" t="str">
        <f t="shared" si="366"/>
        <v>n/a</v>
      </c>
      <c r="M178" s="656">
        <v>45481</v>
      </c>
      <c r="N178" s="656">
        <v>45498</v>
      </c>
      <c r="O178" s="657">
        <v>45498</v>
      </c>
      <c r="P178" s="657">
        <v>45498</v>
      </c>
      <c r="Q178" s="657">
        <v>45560</v>
      </c>
      <c r="R178" s="657">
        <v>45560</v>
      </c>
      <c r="S178" s="376" t="s">
        <v>52</v>
      </c>
      <c r="T178" s="377">
        <f t="shared" si="361"/>
        <v>18820</v>
      </c>
      <c r="U178" s="378">
        <v>18820</v>
      </c>
      <c r="V178" s="379"/>
      <c r="W178" s="377">
        <f t="shared" si="248"/>
        <v>13334.6</v>
      </c>
      <c r="X178" s="378">
        <v>13334.6</v>
      </c>
      <c r="Y178" s="380"/>
      <c r="Z178" s="381" t="str">
        <f t="shared" ref="Z178:AF178" si="371">IF($E178="Public Bidding", "Date Required", IF($E178="Shopping", "n/a", IF($E178="Small Value Procurement", "n/a", IF($E178="Lease of Venue", "n/a", IF($E178="Agency to Agency", "n/a", IF($E178="Direct Contracting", "n/a", IF($E178="Emergency Cases", "n/a","Check Mode of Proc")))))))</f>
        <v>n/a</v>
      </c>
      <c r="AA178" s="381" t="str">
        <f t="shared" si="371"/>
        <v>n/a</v>
      </c>
      <c r="AB178" s="381" t="str">
        <f t="shared" si="371"/>
        <v>n/a</v>
      </c>
      <c r="AC178" s="381" t="str">
        <f t="shared" si="371"/>
        <v>n/a</v>
      </c>
      <c r="AD178" s="381" t="str">
        <f t="shared" si="371"/>
        <v>n/a</v>
      </c>
      <c r="AE178" s="381" t="str">
        <f t="shared" si="371"/>
        <v>n/a</v>
      </c>
      <c r="AF178" s="381" t="str">
        <f t="shared" si="371"/>
        <v>n/a</v>
      </c>
      <c r="AG178" s="382"/>
      <c r="AH178" s="383"/>
    </row>
    <row r="179" spans="1:34" s="384" customFormat="1" ht="46.5" customHeight="1" x14ac:dyDescent="0.2">
      <c r="A179" s="370">
        <f>IF(C179=0,"  ",VLOOKUP(C179,CODES!$A$1:$B$145,2,FALSE))</f>
        <v>320101100001000</v>
      </c>
      <c r="B179" s="396" t="s">
        <v>315</v>
      </c>
      <c r="C179" s="398" t="s">
        <v>63</v>
      </c>
      <c r="D179" s="373" t="s">
        <v>1017</v>
      </c>
      <c r="E179" s="373" t="s">
        <v>51</v>
      </c>
      <c r="F179" s="374" t="str">
        <f t="shared" ref="F179:I179" si="372">IF($E179="Public Bidding", "Date Required", IF($E179="Shopping", "n/a", IF($E179="Small Value Procurement", "n/a", IF($E179="Lease of Venue", "n/a", IF($E179="Agency to Agency", "n/a", IF($E179="Direct Contracting", "n/a", IF($E179="Emergency Cases", "n/a","Check Mode of Proc")))))))</f>
        <v>n/a</v>
      </c>
      <c r="G179" s="374" t="str">
        <f t="shared" si="372"/>
        <v>n/a</v>
      </c>
      <c r="H179" s="374" t="str">
        <f t="shared" si="372"/>
        <v>n/a</v>
      </c>
      <c r="I179" s="374" t="str">
        <f t="shared" si="372"/>
        <v>n/a</v>
      </c>
      <c r="J179" s="656">
        <v>45471</v>
      </c>
      <c r="K179" s="656">
        <v>45471</v>
      </c>
      <c r="L179" s="375" t="str">
        <f t="shared" si="366"/>
        <v>n/a</v>
      </c>
      <c r="M179" s="656">
        <v>45481</v>
      </c>
      <c r="N179" s="656">
        <v>45498</v>
      </c>
      <c r="O179" s="657">
        <v>45499</v>
      </c>
      <c r="P179" s="657">
        <v>45499</v>
      </c>
      <c r="Q179" s="657">
        <v>45546</v>
      </c>
      <c r="R179" s="657">
        <v>45546</v>
      </c>
      <c r="S179" s="376" t="s">
        <v>52</v>
      </c>
      <c r="T179" s="377">
        <f t="shared" si="361"/>
        <v>27500</v>
      </c>
      <c r="U179" s="731">
        <v>27500</v>
      </c>
      <c r="V179" s="379"/>
      <c r="W179" s="377">
        <f t="shared" si="248"/>
        <v>8400</v>
      </c>
      <c r="X179" s="378">
        <v>8400</v>
      </c>
      <c r="Y179" s="380"/>
      <c r="Z179" s="381" t="str">
        <f t="shared" ref="Z179:AF179" si="373">IF($E179="Public Bidding", "Date Required", IF($E179="Shopping", "n/a", IF($E179="Small Value Procurement", "n/a", IF($E179="Lease of Venue", "n/a", IF($E179="Agency to Agency", "n/a", IF($E179="Direct Contracting", "n/a", IF($E179="Emergency Cases", "n/a","Check Mode of Proc")))))))</f>
        <v>n/a</v>
      </c>
      <c r="AA179" s="381" t="str">
        <f t="shared" si="373"/>
        <v>n/a</v>
      </c>
      <c r="AB179" s="381" t="str">
        <f t="shared" si="373"/>
        <v>n/a</v>
      </c>
      <c r="AC179" s="381" t="str">
        <f t="shared" si="373"/>
        <v>n/a</v>
      </c>
      <c r="AD179" s="381" t="str">
        <f t="shared" si="373"/>
        <v>n/a</v>
      </c>
      <c r="AE179" s="381" t="str">
        <f t="shared" si="373"/>
        <v>n/a</v>
      </c>
      <c r="AF179" s="381" t="str">
        <f t="shared" si="373"/>
        <v>n/a</v>
      </c>
      <c r="AG179" s="382"/>
      <c r="AH179" s="383"/>
    </row>
    <row r="180" spans="1:34" s="384" customFormat="1" ht="46.5" customHeight="1" x14ac:dyDescent="0.2">
      <c r="A180" s="370">
        <f>IF(C180=0,"  ",VLOOKUP(C180,CODES!$A$1:$B$145,2,FALSE))</f>
        <v>320101100001000</v>
      </c>
      <c r="B180" s="396" t="s">
        <v>316</v>
      </c>
      <c r="C180" s="398" t="s">
        <v>63</v>
      </c>
      <c r="D180" s="373" t="s">
        <v>1017</v>
      </c>
      <c r="E180" s="373" t="s">
        <v>51</v>
      </c>
      <c r="F180" s="374" t="str">
        <f t="shared" ref="F180:I180" si="374">IF($E180="Public Bidding", "Date Required", IF($E180="Shopping", "n/a", IF($E180="Small Value Procurement", "n/a", IF($E180="Lease of Venue", "n/a", IF($E180="Agency to Agency", "n/a", IF($E180="Direct Contracting", "n/a", IF($E180="Emergency Cases", "n/a","Check Mode of Proc")))))))</f>
        <v>n/a</v>
      </c>
      <c r="G180" s="374" t="str">
        <f t="shared" si="374"/>
        <v>n/a</v>
      </c>
      <c r="H180" s="374" t="str">
        <f t="shared" si="374"/>
        <v>n/a</v>
      </c>
      <c r="I180" s="374" t="str">
        <f t="shared" si="374"/>
        <v>n/a</v>
      </c>
      <c r="J180" s="656">
        <v>45471</v>
      </c>
      <c r="K180" s="656">
        <v>45471</v>
      </c>
      <c r="L180" s="375" t="str">
        <f t="shared" si="366"/>
        <v>n/a</v>
      </c>
      <c r="M180" s="656">
        <v>45481</v>
      </c>
      <c r="N180" s="656">
        <v>45498</v>
      </c>
      <c r="O180" s="657">
        <v>45499</v>
      </c>
      <c r="P180" s="657">
        <v>45499</v>
      </c>
      <c r="Q180" s="657" t="s">
        <v>317</v>
      </c>
      <c r="R180" s="657">
        <v>45653</v>
      </c>
      <c r="S180" s="376" t="s">
        <v>52</v>
      </c>
      <c r="T180" s="377">
        <f t="shared" si="361"/>
        <v>0</v>
      </c>
      <c r="U180" s="730"/>
      <c r="V180" s="379"/>
      <c r="W180" s="377">
        <f t="shared" si="248"/>
        <v>7500</v>
      </c>
      <c r="X180" s="378">
        <v>7500</v>
      </c>
      <c r="Y180" s="380"/>
      <c r="Z180" s="381" t="str">
        <f t="shared" ref="Z180:AF180" si="375">IF($E180="Public Bidding", "Date Required", IF($E180="Shopping", "n/a", IF($E180="Small Value Procurement", "n/a", IF($E180="Lease of Venue", "n/a", IF($E180="Agency to Agency", "n/a", IF($E180="Direct Contracting", "n/a", IF($E180="Emergency Cases", "n/a","Check Mode of Proc")))))))</f>
        <v>n/a</v>
      </c>
      <c r="AA180" s="381" t="str">
        <f t="shared" si="375"/>
        <v>n/a</v>
      </c>
      <c r="AB180" s="381" t="str">
        <f t="shared" si="375"/>
        <v>n/a</v>
      </c>
      <c r="AC180" s="381" t="str">
        <f t="shared" si="375"/>
        <v>n/a</v>
      </c>
      <c r="AD180" s="381" t="str">
        <f t="shared" si="375"/>
        <v>n/a</v>
      </c>
      <c r="AE180" s="381" t="str">
        <f t="shared" si="375"/>
        <v>n/a</v>
      </c>
      <c r="AF180" s="381" t="str">
        <f t="shared" si="375"/>
        <v>n/a</v>
      </c>
      <c r="AG180" s="382"/>
      <c r="AH180" s="383"/>
    </row>
    <row r="181" spans="1:34" s="384" customFormat="1" ht="46.5" customHeight="1" x14ac:dyDescent="0.2">
      <c r="A181" s="370">
        <f>IF(C181=0,"  ",VLOOKUP(C181,CODES!$A$1:$B$145,2,FALSE))</f>
        <v>320104100001000</v>
      </c>
      <c r="B181" s="394" t="s">
        <v>318</v>
      </c>
      <c r="C181" s="372" t="s">
        <v>79</v>
      </c>
      <c r="D181" s="373" t="s">
        <v>1017</v>
      </c>
      <c r="E181" s="373" t="s">
        <v>51</v>
      </c>
      <c r="F181" s="374">
        <v>22</v>
      </c>
      <c r="G181" s="374" t="str">
        <f t="shared" ref="G181:I181" si="376">IF($E181="Public Bidding", "Date Required", IF($E181="Shopping", "n/a", IF($E181="Small Value Procurement", "n/a", IF($E181="Lease of Venue", "n/a", IF($E181="Agency to Agency", "n/a", IF($E181="Direct Contracting", "n/a", IF($E181="Emergency Cases", "n/a","Check Mode of Proc")))))))</f>
        <v>n/a</v>
      </c>
      <c r="H181" s="374" t="str">
        <f t="shared" si="376"/>
        <v>n/a</v>
      </c>
      <c r="I181" s="374" t="str">
        <f t="shared" si="376"/>
        <v>n/a</v>
      </c>
      <c r="J181" s="656">
        <v>45475</v>
      </c>
      <c r="K181" s="656">
        <v>45475</v>
      </c>
      <c r="L181" s="375" t="str">
        <f t="shared" si="366"/>
        <v>n/a</v>
      </c>
      <c r="M181" s="656">
        <v>45478</v>
      </c>
      <c r="N181" s="656">
        <v>45498</v>
      </c>
      <c r="O181" s="657">
        <v>45560</v>
      </c>
      <c r="P181" s="657">
        <v>45560</v>
      </c>
      <c r="Q181" s="657">
        <v>45603</v>
      </c>
      <c r="R181" s="657">
        <v>45611</v>
      </c>
      <c r="S181" s="376" t="s">
        <v>52</v>
      </c>
      <c r="T181" s="377">
        <f t="shared" si="361"/>
        <v>45000</v>
      </c>
      <c r="U181" s="378">
        <v>45000</v>
      </c>
      <c r="V181" s="379"/>
      <c r="W181" s="377">
        <f t="shared" si="248"/>
        <v>43000</v>
      </c>
      <c r="X181" s="378">
        <v>43000</v>
      </c>
      <c r="Y181" s="380"/>
      <c r="Z181" s="381" t="str">
        <f t="shared" ref="Z181:AF181" si="377">IF($E181="Public Bidding", "Date Required", IF($E181="Shopping", "n/a", IF($E181="Small Value Procurement", "n/a", IF($E181="Lease of Venue", "n/a", IF($E181="Agency to Agency", "n/a", IF($E181="Direct Contracting", "n/a", IF($E181="Emergency Cases", "n/a","Check Mode of Proc")))))))</f>
        <v>n/a</v>
      </c>
      <c r="AA181" s="381" t="str">
        <f t="shared" si="377"/>
        <v>n/a</v>
      </c>
      <c r="AB181" s="381" t="str">
        <f t="shared" si="377"/>
        <v>n/a</v>
      </c>
      <c r="AC181" s="381" t="str">
        <f t="shared" si="377"/>
        <v>n/a</v>
      </c>
      <c r="AD181" s="381" t="str">
        <f t="shared" si="377"/>
        <v>n/a</v>
      </c>
      <c r="AE181" s="381" t="str">
        <f t="shared" si="377"/>
        <v>n/a</v>
      </c>
      <c r="AF181" s="381" t="str">
        <f t="shared" si="377"/>
        <v>n/a</v>
      </c>
      <c r="AG181" s="382"/>
      <c r="AH181" s="383"/>
    </row>
    <row r="182" spans="1:34" s="384" customFormat="1" ht="46.5" customHeight="1" x14ac:dyDescent="0.2">
      <c r="A182" s="370">
        <f>IF(C182=0,"  ",VLOOKUP(C182,CODES!$A$1:$B$145,2,FALSE))</f>
        <v>100000100001000</v>
      </c>
      <c r="B182" s="484" t="s">
        <v>319</v>
      </c>
      <c r="C182" s="372" t="s">
        <v>53</v>
      </c>
      <c r="D182" s="373" t="s">
        <v>1017</v>
      </c>
      <c r="E182" s="373" t="s">
        <v>51</v>
      </c>
      <c r="F182" s="374" t="str">
        <f t="shared" ref="F182:I182" si="378">IF($E182="Public Bidding", "Date Required", IF($E182="Shopping", "n/a", IF($E182="Small Value Procurement", "n/a", IF($E182="Lease of Venue", "n/a", IF($E182="Agency to Agency", "n/a", IF($E182="Direct Contracting", "n/a", IF($E182="Emergency Cases", "n/a","Check Mode of Proc")))))))</f>
        <v>n/a</v>
      </c>
      <c r="G182" s="374" t="str">
        <f t="shared" si="378"/>
        <v>n/a</v>
      </c>
      <c r="H182" s="374" t="str">
        <f t="shared" si="378"/>
        <v>n/a</v>
      </c>
      <c r="I182" s="374" t="str">
        <f t="shared" si="378"/>
        <v>n/a</v>
      </c>
      <c r="J182" s="656">
        <v>45470</v>
      </c>
      <c r="K182" s="656">
        <v>45470</v>
      </c>
      <c r="L182" s="375" t="str">
        <f t="shared" si="366"/>
        <v>n/a</v>
      </c>
      <c r="M182" s="656">
        <v>45474</v>
      </c>
      <c r="N182" s="656">
        <v>45498</v>
      </c>
      <c r="O182" s="657">
        <v>45499</v>
      </c>
      <c r="P182" s="657">
        <v>45500</v>
      </c>
      <c r="Q182" s="657">
        <v>45522</v>
      </c>
      <c r="R182" s="657">
        <v>45522</v>
      </c>
      <c r="S182" s="376" t="s">
        <v>52</v>
      </c>
      <c r="T182" s="377">
        <f t="shared" si="361"/>
        <v>12000</v>
      </c>
      <c r="U182" s="378">
        <v>12000</v>
      </c>
      <c r="V182" s="379"/>
      <c r="W182" s="377">
        <f t="shared" si="248"/>
        <v>11500</v>
      </c>
      <c r="X182" s="378">
        <v>11500</v>
      </c>
      <c r="Y182" s="380"/>
      <c r="Z182" s="381" t="str">
        <f t="shared" ref="Z182:AF182" si="379">IF($E182="Public Bidding", "Date Required", IF($E182="Shopping", "n/a", IF($E182="Small Value Procurement", "n/a", IF($E182="Lease of Venue", "n/a", IF($E182="Agency to Agency", "n/a", IF($E182="Direct Contracting", "n/a", IF($E182="Emergency Cases", "n/a","Check Mode of Proc")))))))</f>
        <v>n/a</v>
      </c>
      <c r="AA182" s="381" t="str">
        <f t="shared" si="379"/>
        <v>n/a</v>
      </c>
      <c r="AB182" s="381" t="str">
        <f t="shared" si="379"/>
        <v>n/a</v>
      </c>
      <c r="AC182" s="381" t="str">
        <f t="shared" si="379"/>
        <v>n/a</v>
      </c>
      <c r="AD182" s="381" t="str">
        <f t="shared" si="379"/>
        <v>n/a</v>
      </c>
      <c r="AE182" s="381" t="str">
        <f t="shared" si="379"/>
        <v>n/a</v>
      </c>
      <c r="AF182" s="381" t="str">
        <f t="shared" si="379"/>
        <v>n/a</v>
      </c>
      <c r="AG182" s="382"/>
      <c r="AH182" s="383"/>
    </row>
    <row r="183" spans="1:34" s="384" customFormat="1" ht="46.5" customHeight="1" x14ac:dyDescent="0.2">
      <c r="A183" s="370">
        <f>IF(C183=0,"  ",VLOOKUP(C183,CODES!$A$1:$B$145,2,FALSE))</f>
        <v>310100100002000</v>
      </c>
      <c r="B183" s="396" t="s">
        <v>320</v>
      </c>
      <c r="C183" s="372" t="s">
        <v>67</v>
      </c>
      <c r="D183" s="373" t="s">
        <v>1017</v>
      </c>
      <c r="E183" s="373" t="s">
        <v>57</v>
      </c>
      <c r="F183" s="374" t="str">
        <f t="shared" ref="F183:I183" si="380">IF($E183="Public Bidding", "Date Required", IF($E183="Shopping", "n/a", IF($E183="Small Value Procurement", "n/a", IF($E183="Lease of Venue", "n/a", IF($E183="Agency to Agency", "n/a", IF($E183="Direct Contracting", "n/a", IF($E183="Emergency Cases", "n/a","Check Mode of Proc")))))))</f>
        <v>n/a</v>
      </c>
      <c r="G183" s="374" t="str">
        <f t="shared" si="380"/>
        <v>n/a</v>
      </c>
      <c r="H183" s="374" t="str">
        <f t="shared" si="380"/>
        <v>n/a</v>
      </c>
      <c r="I183" s="374" t="str">
        <f t="shared" si="380"/>
        <v>n/a</v>
      </c>
      <c r="J183" s="656">
        <v>45488</v>
      </c>
      <c r="K183" s="656">
        <v>45488</v>
      </c>
      <c r="L183" s="375" t="str">
        <f t="shared" si="366"/>
        <v>n/a</v>
      </c>
      <c r="M183" s="656">
        <v>45488</v>
      </c>
      <c r="N183" s="656">
        <v>45498</v>
      </c>
      <c r="O183" s="657">
        <v>45446</v>
      </c>
      <c r="P183" s="657">
        <v>45447</v>
      </c>
      <c r="Q183" s="657">
        <v>45449</v>
      </c>
      <c r="R183" s="657">
        <v>45499</v>
      </c>
      <c r="S183" s="376" t="s">
        <v>52</v>
      </c>
      <c r="T183" s="377">
        <f t="shared" si="361"/>
        <v>4600</v>
      </c>
      <c r="U183" s="409">
        <v>4600</v>
      </c>
      <c r="V183" s="379"/>
      <c r="W183" s="377">
        <f t="shared" si="248"/>
        <v>4600</v>
      </c>
      <c r="X183" s="378">
        <v>4600</v>
      </c>
      <c r="Y183" s="380"/>
      <c r="Z183" s="381" t="str">
        <f t="shared" ref="Z183:AF183" si="381">IF($E183="Public Bidding", "Date Required", IF($E183="Shopping", "n/a", IF($E183="Small Value Procurement", "n/a", IF($E183="Lease of Venue", "n/a", IF($E183="Agency to Agency", "n/a", IF($E183="Direct Contracting", "n/a", IF($E183="Emergency Cases", "n/a","Check Mode of Proc")))))))</f>
        <v>n/a</v>
      </c>
      <c r="AA183" s="381" t="str">
        <f t="shared" si="381"/>
        <v>n/a</v>
      </c>
      <c r="AB183" s="381" t="str">
        <f t="shared" si="381"/>
        <v>n/a</v>
      </c>
      <c r="AC183" s="381" t="str">
        <f t="shared" si="381"/>
        <v>n/a</v>
      </c>
      <c r="AD183" s="381" t="str">
        <f t="shared" si="381"/>
        <v>n/a</v>
      </c>
      <c r="AE183" s="381" t="str">
        <f t="shared" si="381"/>
        <v>n/a</v>
      </c>
      <c r="AF183" s="381" t="str">
        <f t="shared" si="381"/>
        <v>n/a</v>
      </c>
      <c r="AG183" s="382"/>
      <c r="AH183" s="383"/>
    </row>
    <row r="184" spans="1:34" s="384" customFormat="1" ht="46.5" customHeight="1" x14ac:dyDescent="0.2">
      <c r="A184" s="370">
        <f>IF(C184=0,"  ",VLOOKUP(C184,CODES!$A$1:$B$145,2,FALSE))</f>
        <v>100000100001000</v>
      </c>
      <c r="B184" s="396" t="s">
        <v>321</v>
      </c>
      <c r="C184" s="372" t="s">
        <v>53</v>
      </c>
      <c r="D184" s="373" t="s">
        <v>1017</v>
      </c>
      <c r="E184" s="373" t="s">
        <v>51</v>
      </c>
      <c r="F184" s="374" t="str">
        <f t="shared" ref="F184:I184" si="382">IF($E184="Public Bidding", "Date Required", IF($E184="Shopping", "n/a", IF($E184="Small Value Procurement", "n/a", IF($E184="Lease of Venue", "n/a", IF($E184="Agency to Agency", "n/a", IF($E184="Direct Contracting", "n/a", IF($E184="Emergency Cases", "n/a","Check Mode of Proc")))))))</f>
        <v>n/a</v>
      </c>
      <c r="G184" s="374" t="str">
        <f t="shared" si="382"/>
        <v>n/a</v>
      </c>
      <c r="H184" s="374" t="str">
        <f t="shared" si="382"/>
        <v>n/a</v>
      </c>
      <c r="I184" s="374" t="str">
        <f t="shared" si="382"/>
        <v>n/a</v>
      </c>
      <c r="J184" s="656">
        <v>45483</v>
      </c>
      <c r="K184" s="656">
        <v>45483</v>
      </c>
      <c r="L184" s="375" t="str">
        <f t="shared" si="366"/>
        <v>n/a</v>
      </c>
      <c r="M184" s="656">
        <v>45486</v>
      </c>
      <c r="N184" s="656">
        <v>45498</v>
      </c>
      <c r="O184" s="657">
        <v>45499</v>
      </c>
      <c r="P184" s="657">
        <v>45499</v>
      </c>
      <c r="Q184" s="657">
        <v>45533</v>
      </c>
      <c r="R184" s="657">
        <v>45534</v>
      </c>
      <c r="S184" s="376" t="s">
        <v>52</v>
      </c>
      <c r="T184" s="377">
        <f t="shared" si="361"/>
        <v>56000</v>
      </c>
      <c r="U184" s="389">
        <v>56000</v>
      </c>
      <c r="V184" s="379"/>
      <c r="W184" s="377">
        <f t="shared" si="248"/>
        <v>47390</v>
      </c>
      <c r="X184" s="378">
        <v>47390</v>
      </c>
      <c r="Y184" s="380"/>
      <c r="Z184" s="381" t="str">
        <f t="shared" ref="Z184:AF184" si="383">IF($E184="Public Bidding", "Date Required", IF($E184="Shopping", "n/a", IF($E184="Small Value Procurement", "n/a", IF($E184="Lease of Venue", "n/a", IF($E184="Agency to Agency", "n/a", IF($E184="Direct Contracting", "n/a", IF($E184="Emergency Cases", "n/a","Check Mode of Proc")))))))</f>
        <v>n/a</v>
      </c>
      <c r="AA184" s="381" t="str">
        <f t="shared" si="383"/>
        <v>n/a</v>
      </c>
      <c r="AB184" s="381" t="str">
        <f t="shared" si="383"/>
        <v>n/a</v>
      </c>
      <c r="AC184" s="381" t="str">
        <f t="shared" si="383"/>
        <v>n/a</v>
      </c>
      <c r="AD184" s="381" t="str">
        <f t="shared" si="383"/>
        <v>n/a</v>
      </c>
      <c r="AE184" s="381" t="str">
        <f t="shared" si="383"/>
        <v>n/a</v>
      </c>
      <c r="AF184" s="381" t="str">
        <f t="shared" si="383"/>
        <v>n/a</v>
      </c>
      <c r="AG184" s="382"/>
      <c r="AH184" s="383"/>
    </row>
    <row r="185" spans="1:34" s="384" customFormat="1" ht="46.5" customHeight="1" x14ac:dyDescent="0.2">
      <c r="A185" s="370">
        <f>IF(C185=0,"  ",VLOOKUP(C185,CODES!$A$1:$B$145,2,FALSE))</f>
        <v>100000100001000</v>
      </c>
      <c r="B185" s="396" t="s">
        <v>322</v>
      </c>
      <c r="C185" s="372" t="s">
        <v>53</v>
      </c>
      <c r="D185" s="373" t="s">
        <v>1017</v>
      </c>
      <c r="E185" s="373" t="s">
        <v>54</v>
      </c>
      <c r="F185" s="374" t="str">
        <f t="shared" ref="F185:I185" si="384">IF($E185="Public Bidding", "Date Required", IF($E185="Shopping", "n/a", IF($E185="Small Value Procurement", "n/a", IF($E185="Lease of Venue", "n/a", IF($E185="Agency to Agency", "n/a", IF($E185="Direct Contracting", "n/a", IF($E185="Emergency Cases", "n/a","Check Mode of Proc")))))))</f>
        <v>n/a</v>
      </c>
      <c r="G185" s="374" t="str">
        <f t="shared" si="384"/>
        <v>n/a</v>
      </c>
      <c r="H185" s="374" t="str">
        <f t="shared" si="384"/>
        <v>n/a</v>
      </c>
      <c r="I185" s="374" t="str">
        <f t="shared" si="384"/>
        <v>n/a</v>
      </c>
      <c r="J185" s="656">
        <v>45453</v>
      </c>
      <c r="K185" s="656">
        <v>45453</v>
      </c>
      <c r="L185" s="375" t="str">
        <f t="shared" si="366"/>
        <v>n/a</v>
      </c>
      <c r="M185" s="656">
        <v>45486</v>
      </c>
      <c r="N185" s="656">
        <v>45498</v>
      </c>
      <c r="O185" s="657">
        <v>45499</v>
      </c>
      <c r="P185" s="657">
        <v>45499</v>
      </c>
      <c r="Q185" s="657">
        <v>45499</v>
      </c>
      <c r="R185" s="657">
        <v>45499</v>
      </c>
      <c r="S185" s="376" t="s">
        <v>52</v>
      </c>
      <c r="T185" s="377">
        <v>70200</v>
      </c>
      <c r="U185" s="409">
        <v>70200</v>
      </c>
      <c r="V185" s="379"/>
      <c r="W185" s="377">
        <f t="shared" si="248"/>
        <v>76600</v>
      </c>
      <c r="X185" s="372">
        <v>76600</v>
      </c>
      <c r="Y185" s="380"/>
      <c r="Z185" s="381" t="str">
        <f t="shared" ref="Z185:AF185" si="385">IF($E185="Public Bidding", "Date Required", IF($E185="Shopping", "n/a", IF($E185="Small Value Procurement", "n/a", IF($E185="Lease of Venue", "n/a", IF($E185="Agency to Agency", "n/a", IF($E185="Direct Contracting", "n/a", IF($E185="Emergency Cases", "n/a","Check Mode of Proc")))))))</f>
        <v>n/a</v>
      </c>
      <c r="AA185" s="381" t="str">
        <f t="shared" si="385"/>
        <v>n/a</v>
      </c>
      <c r="AB185" s="381" t="str">
        <f t="shared" si="385"/>
        <v>n/a</v>
      </c>
      <c r="AC185" s="381" t="str">
        <f t="shared" si="385"/>
        <v>n/a</v>
      </c>
      <c r="AD185" s="381" t="str">
        <f t="shared" si="385"/>
        <v>n/a</v>
      </c>
      <c r="AE185" s="381" t="str">
        <f t="shared" si="385"/>
        <v>n/a</v>
      </c>
      <c r="AF185" s="381" t="str">
        <f t="shared" si="385"/>
        <v>n/a</v>
      </c>
      <c r="AG185" s="382"/>
      <c r="AH185" s="383"/>
    </row>
    <row r="186" spans="1:34" s="384" customFormat="1" ht="46.5" customHeight="1" x14ac:dyDescent="0.2">
      <c r="A186" s="370">
        <f>IF(C186=0,"  ",VLOOKUP(C186,CODES!$A$1:$B$145,2,FALSE))</f>
        <v>200000200001000</v>
      </c>
      <c r="B186" s="394" t="s">
        <v>323</v>
      </c>
      <c r="C186" s="372" t="s">
        <v>74</v>
      </c>
      <c r="D186" s="373" t="s">
        <v>1017</v>
      </c>
      <c r="E186" s="373" t="s">
        <v>51</v>
      </c>
      <c r="F186" s="374" t="str">
        <f t="shared" ref="F186:I186" si="386">IF($E186="Public Bidding", "Date Required", IF($E186="Shopping", "n/a", IF($E186="Small Value Procurement", "n/a", IF($E186="Lease of Venue", "n/a", IF($E186="Agency to Agency", "n/a", IF($E186="Direct Contracting", "n/a", IF($E186="Emergency Cases", "n/a","Check Mode of Proc")))))))</f>
        <v>n/a</v>
      </c>
      <c r="G186" s="374" t="str">
        <f t="shared" si="386"/>
        <v>n/a</v>
      </c>
      <c r="H186" s="374" t="str">
        <f t="shared" si="386"/>
        <v>n/a</v>
      </c>
      <c r="I186" s="374" t="str">
        <f t="shared" si="386"/>
        <v>n/a</v>
      </c>
      <c r="J186" s="656">
        <f>K186</f>
        <v>45481</v>
      </c>
      <c r="K186" s="656">
        <v>45481</v>
      </c>
      <c r="L186" s="375" t="str">
        <f t="shared" si="366"/>
        <v>n/a</v>
      </c>
      <c r="M186" s="656">
        <v>45486</v>
      </c>
      <c r="N186" s="656">
        <v>45495</v>
      </c>
      <c r="O186" s="657" t="s">
        <v>298</v>
      </c>
      <c r="P186" s="657" t="s">
        <v>298</v>
      </c>
      <c r="Q186" s="657">
        <v>45525</v>
      </c>
      <c r="R186" s="657">
        <v>45525</v>
      </c>
      <c r="S186" s="376" t="s">
        <v>52</v>
      </c>
      <c r="T186" s="377">
        <f t="shared" ref="T186:T198" si="387">U186</f>
        <v>87500</v>
      </c>
      <c r="U186" s="399">
        <v>87500</v>
      </c>
      <c r="V186" s="379"/>
      <c r="W186" s="377">
        <f t="shared" si="248"/>
        <v>87250</v>
      </c>
      <c r="X186" s="378">
        <v>87250</v>
      </c>
      <c r="Y186" s="380"/>
      <c r="Z186" s="381" t="str">
        <f t="shared" ref="Z186:AF186" si="388">IF($E186="Public Bidding", "Date Required", IF($E186="Shopping", "n/a", IF($E186="Small Value Procurement", "n/a", IF($E186="Lease of Venue", "n/a", IF($E186="Agency to Agency", "n/a", IF($E186="Direct Contracting", "n/a", IF($E186="Emergency Cases", "n/a","Check Mode of Proc")))))))</f>
        <v>n/a</v>
      </c>
      <c r="AA186" s="381" t="str">
        <f t="shared" si="388"/>
        <v>n/a</v>
      </c>
      <c r="AB186" s="381" t="str">
        <f t="shared" si="388"/>
        <v>n/a</v>
      </c>
      <c r="AC186" s="381" t="str">
        <f t="shared" si="388"/>
        <v>n/a</v>
      </c>
      <c r="AD186" s="381" t="str">
        <f t="shared" si="388"/>
        <v>n/a</v>
      </c>
      <c r="AE186" s="381" t="str">
        <f t="shared" si="388"/>
        <v>n/a</v>
      </c>
      <c r="AF186" s="381" t="str">
        <f t="shared" si="388"/>
        <v>n/a</v>
      </c>
      <c r="AG186" s="382"/>
      <c r="AH186" s="383"/>
    </row>
    <row r="187" spans="1:34" s="384" customFormat="1" ht="46.5" customHeight="1" x14ac:dyDescent="0.2">
      <c r="A187" s="370">
        <f>IF(C187=0,"  ",VLOOKUP(C187,CODES!$A$1:$B$145,2,FALSE))</f>
        <v>200000100001000</v>
      </c>
      <c r="B187" s="391" t="s">
        <v>324</v>
      </c>
      <c r="C187" s="480" t="s">
        <v>71</v>
      </c>
      <c r="D187" s="373" t="s">
        <v>1017</v>
      </c>
      <c r="E187" s="373" t="s">
        <v>51</v>
      </c>
      <c r="F187" s="374" t="str">
        <f t="shared" ref="F187:I187" si="389">IF($E187="Public Bidding", "Date Required", IF($E187="Shopping", "n/a", IF($E187="Small Value Procurement", "n/a", IF($E187="Lease of Venue", "n/a", IF($E187="Agency to Agency", "n/a", IF($E187="Direct Contracting", "n/a", IF($E187="Emergency Cases", "n/a","Check Mode of Proc")))))))</f>
        <v>n/a</v>
      </c>
      <c r="G187" s="374" t="str">
        <f t="shared" si="389"/>
        <v>n/a</v>
      </c>
      <c r="H187" s="374" t="str">
        <f t="shared" si="389"/>
        <v>n/a</v>
      </c>
      <c r="I187" s="374" t="str">
        <f t="shared" si="389"/>
        <v>n/a</v>
      </c>
      <c r="J187" s="656">
        <v>45471</v>
      </c>
      <c r="K187" s="656">
        <v>45471</v>
      </c>
      <c r="L187" s="375" t="str">
        <f t="shared" si="366"/>
        <v>n/a</v>
      </c>
      <c r="M187" s="656">
        <v>45484</v>
      </c>
      <c r="N187" s="656">
        <v>45498</v>
      </c>
      <c r="O187" s="657">
        <v>45499</v>
      </c>
      <c r="P187" s="657">
        <v>45499</v>
      </c>
      <c r="Q187" s="657">
        <v>45517</v>
      </c>
      <c r="R187" s="657">
        <v>45518</v>
      </c>
      <c r="S187" s="376" t="s">
        <v>52</v>
      </c>
      <c r="T187" s="377">
        <f t="shared" si="387"/>
        <v>94500</v>
      </c>
      <c r="U187" s="732">
        <v>94500</v>
      </c>
      <c r="V187" s="379"/>
      <c r="W187" s="377">
        <f t="shared" si="248"/>
        <v>87000</v>
      </c>
      <c r="X187" s="378">
        <v>87000</v>
      </c>
      <c r="Y187" s="380"/>
      <c r="Z187" s="381" t="str">
        <f t="shared" ref="Z187:AF187" si="390">IF($E187="Public Bidding", "Date Required", IF($E187="Shopping", "n/a", IF($E187="Small Value Procurement", "n/a", IF($E187="Lease of Venue", "n/a", IF($E187="Agency to Agency", "n/a", IF($E187="Direct Contracting", "n/a", IF($E187="Emergency Cases", "n/a","Check Mode of Proc")))))))</f>
        <v>n/a</v>
      </c>
      <c r="AA187" s="381" t="str">
        <f t="shared" si="390"/>
        <v>n/a</v>
      </c>
      <c r="AB187" s="381" t="str">
        <f t="shared" si="390"/>
        <v>n/a</v>
      </c>
      <c r="AC187" s="381" t="str">
        <f t="shared" si="390"/>
        <v>n/a</v>
      </c>
      <c r="AD187" s="381" t="str">
        <f t="shared" si="390"/>
        <v>n/a</v>
      </c>
      <c r="AE187" s="381" t="str">
        <f t="shared" si="390"/>
        <v>n/a</v>
      </c>
      <c r="AF187" s="381" t="str">
        <f t="shared" si="390"/>
        <v>n/a</v>
      </c>
      <c r="AG187" s="382"/>
      <c r="AH187" s="383"/>
    </row>
    <row r="188" spans="1:34" s="384" customFormat="1" ht="46.5" customHeight="1" x14ac:dyDescent="0.2">
      <c r="A188" s="370">
        <f>IF(C188=0,"  ",VLOOKUP(C188,CODES!$A$1:$B$145,2,FALSE))</f>
        <v>200000100001000</v>
      </c>
      <c r="B188" s="386" t="s">
        <v>325</v>
      </c>
      <c r="C188" s="398" t="s">
        <v>71</v>
      </c>
      <c r="D188" s="373" t="s">
        <v>1017</v>
      </c>
      <c r="E188" s="373" t="s">
        <v>51</v>
      </c>
      <c r="F188" s="374" t="str">
        <f t="shared" ref="F188:I188" si="391">IF($E188="Public Bidding", "Date Required", IF($E188="Shopping", "n/a", IF($E188="Small Value Procurement", "n/a", IF($E188="Lease of Venue", "n/a", IF($E188="Agency to Agency", "n/a", IF($E188="Direct Contracting", "n/a", IF($E188="Emergency Cases", "n/a","Check Mode of Proc")))))))</f>
        <v>n/a</v>
      </c>
      <c r="G188" s="374" t="str">
        <f t="shared" si="391"/>
        <v>n/a</v>
      </c>
      <c r="H188" s="374" t="str">
        <f t="shared" si="391"/>
        <v>n/a</v>
      </c>
      <c r="I188" s="374" t="str">
        <f t="shared" si="391"/>
        <v>n/a</v>
      </c>
      <c r="J188" s="656">
        <v>45471</v>
      </c>
      <c r="K188" s="656">
        <v>45471</v>
      </c>
      <c r="L188" s="375" t="str">
        <f t="shared" si="366"/>
        <v>n/a</v>
      </c>
      <c r="M188" s="656">
        <v>45484</v>
      </c>
      <c r="N188" s="656">
        <v>45498</v>
      </c>
      <c r="O188" s="657">
        <v>45499</v>
      </c>
      <c r="P188" s="657">
        <v>45499</v>
      </c>
      <c r="Q188" s="657">
        <v>45551</v>
      </c>
      <c r="R188" s="657">
        <v>45551</v>
      </c>
      <c r="S188" s="376" t="s">
        <v>52</v>
      </c>
      <c r="T188" s="377">
        <f t="shared" si="387"/>
        <v>0</v>
      </c>
      <c r="U188" s="730"/>
      <c r="V188" s="379"/>
      <c r="W188" s="377">
        <f t="shared" si="248"/>
        <v>30600</v>
      </c>
      <c r="X188" s="378">
        <v>30600</v>
      </c>
      <c r="Y188" s="380"/>
      <c r="Z188" s="381" t="str">
        <f t="shared" ref="Z188:AF188" si="392">IF($E188="Public Bidding", "Date Required", IF($E188="Shopping", "n/a", IF($E188="Small Value Procurement", "n/a", IF($E188="Lease of Venue", "n/a", IF($E188="Agency to Agency", "n/a", IF($E188="Direct Contracting", "n/a", IF($E188="Emergency Cases", "n/a","Check Mode of Proc")))))))</f>
        <v>n/a</v>
      </c>
      <c r="AA188" s="381" t="str">
        <f t="shared" si="392"/>
        <v>n/a</v>
      </c>
      <c r="AB188" s="381" t="str">
        <f t="shared" si="392"/>
        <v>n/a</v>
      </c>
      <c r="AC188" s="381" t="str">
        <f t="shared" si="392"/>
        <v>n/a</v>
      </c>
      <c r="AD188" s="381" t="str">
        <f t="shared" si="392"/>
        <v>n/a</v>
      </c>
      <c r="AE188" s="381" t="str">
        <f t="shared" si="392"/>
        <v>n/a</v>
      </c>
      <c r="AF188" s="381" t="str">
        <f t="shared" si="392"/>
        <v>n/a</v>
      </c>
      <c r="AG188" s="382"/>
      <c r="AH188" s="383"/>
    </row>
    <row r="189" spans="1:34" s="384" customFormat="1" ht="46.5" customHeight="1" x14ac:dyDescent="0.2">
      <c r="A189" s="370">
        <f>IF(C189=0,"  ",VLOOKUP(C189,CODES!$A$1:$B$145,2,FALSE))</f>
        <v>100000100001000</v>
      </c>
      <c r="B189" s="386" t="s">
        <v>326</v>
      </c>
      <c r="C189" s="398" t="s">
        <v>59</v>
      </c>
      <c r="D189" s="373" t="s">
        <v>1017</v>
      </c>
      <c r="E189" s="373" t="s">
        <v>57</v>
      </c>
      <c r="F189" s="374" t="str">
        <f t="shared" ref="F189:I189" si="393">IF($E189="Public Bidding", "Date Required", IF($E189="Shopping", "n/a", IF($E189="Small Value Procurement", "n/a", IF($E189="Lease of Venue", "n/a", IF($E189="Agency to Agency", "n/a", IF($E189="Direct Contracting", "n/a", IF($E189="Emergency Cases", "n/a","Check Mode of Proc")))))))</f>
        <v>n/a</v>
      </c>
      <c r="G189" s="374" t="str">
        <f t="shared" si="393"/>
        <v>n/a</v>
      </c>
      <c r="H189" s="374" t="str">
        <f t="shared" si="393"/>
        <v>n/a</v>
      </c>
      <c r="I189" s="374" t="str">
        <f t="shared" si="393"/>
        <v>n/a</v>
      </c>
      <c r="J189" s="656">
        <v>45477</v>
      </c>
      <c r="K189" s="656">
        <v>45477</v>
      </c>
      <c r="L189" s="375" t="str">
        <f t="shared" si="366"/>
        <v>n/a</v>
      </c>
      <c r="M189" s="656">
        <v>45478</v>
      </c>
      <c r="N189" s="656">
        <v>45506</v>
      </c>
      <c r="O189" s="657">
        <v>45496</v>
      </c>
      <c r="P189" s="657">
        <v>45497</v>
      </c>
      <c r="Q189" s="657">
        <v>45513</v>
      </c>
      <c r="R189" s="657">
        <v>45514</v>
      </c>
      <c r="S189" s="376" t="s">
        <v>52</v>
      </c>
      <c r="T189" s="377">
        <f t="shared" si="387"/>
        <v>106500</v>
      </c>
      <c r="U189" s="378">
        <v>106500</v>
      </c>
      <c r="V189" s="379"/>
      <c r="W189" s="377">
        <f t="shared" si="248"/>
        <v>106050</v>
      </c>
      <c r="X189" s="378">
        <v>106050</v>
      </c>
      <c r="Y189" s="380"/>
      <c r="Z189" s="381" t="str">
        <f t="shared" ref="Z189:AF189" si="394">IF($E189="Public Bidding", "Date Required", IF($E189="Shopping", "n/a", IF($E189="Small Value Procurement", "n/a", IF($E189="Lease of Venue", "n/a", IF($E189="Agency to Agency", "n/a", IF($E189="Direct Contracting", "n/a", IF($E189="Emergency Cases", "n/a","Check Mode of Proc")))))))</f>
        <v>n/a</v>
      </c>
      <c r="AA189" s="381" t="str">
        <f t="shared" si="394"/>
        <v>n/a</v>
      </c>
      <c r="AB189" s="381" t="str">
        <f t="shared" si="394"/>
        <v>n/a</v>
      </c>
      <c r="AC189" s="381" t="str">
        <f t="shared" si="394"/>
        <v>n/a</v>
      </c>
      <c r="AD189" s="381" t="str">
        <f t="shared" si="394"/>
        <v>n/a</v>
      </c>
      <c r="AE189" s="381" t="str">
        <f t="shared" si="394"/>
        <v>n/a</v>
      </c>
      <c r="AF189" s="381" t="str">
        <f t="shared" si="394"/>
        <v>n/a</v>
      </c>
      <c r="AG189" s="382"/>
      <c r="AH189" s="383"/>
    </row>
    <row r="190" spans="1:34" s="384" customFormat="1" ht="46.5" customHeight="1" x14ac:dyDescent="0.2">
      <c r="A190" s="488">
        <f>IF(C190=0,"  ",VLOOKUP(C190,CODES!$A$1:$B$145,2,FALSE))</f>
        <v>320101100001000</v>
      </c>
      <c r="B190" s="386" t="s">
        <v>327</v>
      </c>
      <c r="C190" s="398" t="s">
        <v>60</v>
      </c>
      <c r="D190" s="373" t="s">
        <v>1017</v>
      </c>
      <c r="E190" s="373" t="s">
        <v>51</v>
      </c>
      <c r="F190" s="374" t="str">
        <f t="shared" ref="F190:I190" si="395">IF($E190="Public Bidding", "Date Required", IF($E190="Shopping", "n/a", IF($E190="Small Value Procurement", "n/a", IF($E190="Lease of Venue", "n/a", IF($E190="Agency to Agency", "n/a", IF($E190="Direct Contracting", "n/a", IF($E190="Emergency Cases", "n/a","Check Mode of Proc")))))))</f>
        <v>n/a</v>
      </c>
      <c r="G190" s="374" t="str">
        <f t="shared" si="395"/>
        <v>n/a</v>
      </c>
      <c r="H190" s="374" t="str">
        <f t="shared" si="395"/>
        <v>n/a</v>
      </c>
      <c r="I190" s="374" t="str">
        <f t="shared" si="395"/>
        <v>n/a</v>
      </c>
      <c r="J190" s="656">
        <v>45486</v>
      </c>
      <c r="K190" s="656">
        <v>45486</v>
      </c>
      <c r="L190" s="375" t="str">
        <f t="shared" si="366"/>
        <v>n/a</v>
      </c>
      <c r="M190" s="656">
        <v>45486</v>
      </c>
      <c r="N190" s="656">
        <v>45498</v>
      </c>
      <c r="O190" s="657">
        <v>45499</v>
      </c>
      <c r="P190" s="657">
        <v>45499</v>
      </c>
      <c r="Q190" s="657">
        <v>45506</v>
      </c>
      <c r="R190" s="657">
        <v>45507</v>
      </c>
      <c r="S190" s="376" t="s">
        <v>52</v>
      </c>
      <c r="T190" s="377">
        <f t="shared" si="387"/>
        <v>9720</v>
      </c>
      <c r="U190" s="378">
        <v>9720</v>
      </c>
      <c r="V190" s="379"/>
      <c r="W190" s="377">
        <f t="shared" si="248"/>
        <v>9720</v>
      </c>
      <c r="X190" s="378">
        <v>9720</v>
      </c>
      <c r="Y190" s="380"/>
      <c r="Z190" s="489" t="str">
        <f t="shared" ref="Z190:AF190" si="396">IF($E190="Public Bidding", "Date Required", IF($E190="Shopping", "n/a", IF($E190="Small Value Procurement", "n/a", IF($E190="Lease of Venue", "n/a", IF($E190="Agency to Agency", "n/a", IF($E190="Direct Contracting", "n/a", IF($E190="Emergency Cases", "n/a","Check Mode of Proc")))))))</f>
        <v>n/a</v>
      </c>
      <c r="AA190" s="489" t="str">
        <f t="shared" si="396"/>
        <v>n/a</v>
      </c>
      <c r="AB190" s="489" t="str">
        <f t="shared" si="396"/>
        <v>n/a</v>
      </c>
      <c r="AC190" s="489" t="str">
        <f t="shared" si="396"/>
        <v>n/a</v>
      </c>
      <c r="AD190" s="489" t="str">
        <f t="shared" si="396"/>
        <v>n/a</v>
      </c>
      <c r="AE190" s="489" t="str">
        <f t="shared" si="396"/>
        <v>n/a</v>
      </c>
      <c r="AF190" s="489" t="str">
        <f t="shared" si="396"/>
        <v>n/a</v>
      </c>
      <c r="AG190" s="490"/>
      <c r="AH190" s="491"/>
    </row>
    <row r="191" spans="1:34" s="384" customFormat="1" ht="46.5" customHeight="1" x14ac:dyDescent="0.2">
      <c r="A191" s="370">
        <f>IF(C191=0,"  ",VLOOKUP(C191,CODES!$A$1:$B$145,2,FALSE))</f>
        <v>320101100001000</v>
      </c>
      <c r="B191" s="386" t="s">
        <v>328</v>
      </c>
      <c r="C191" s="398" t="s">
        <v>60</v>
      </c>
      <c r="D191" s="373" t="s">
        <v>1017</v>
      </c>
      <c r="E191" s="373" t="s">
        <v>51</v>
      </c>
      <c r="F191" s="374" t="str">
        <f t="shared" ref="F191:I191" si="397">IF($E191="Public Bidding", "Date Required", IF($E191="Shopping", "n/a", IF($E191="Small Value Procurement", "n/a", IF($E191="Lease of Venue", "n/a", IF($E191="Agency to Agency", "n/a", IF($E191="Direct Contracting", "n/a", IF($E191="Emergency Cases", "n/a","Check Mode of Proc")))))))</f>
        <v>n/a</v>
      </c>
      <c r="G191" s="374" t="str">
        <f t="shared" si="397"/>
        <v>n/a</v>
      </c>
      <c r="H191" s="374" t="str">
        <f t="shared" si="397"/>
        <v>n/a</v>
      </c>
      <c r="I191" s="374" t="str">
        <f t="shared" si="397"/>
        <v>n/a</v>
      </c>
      <c r="J191" s="656">
        <v>45486</v>
      </c>
      <c r="K191" s="656">
        <v>45486</v>
      </c>
      <c r="L191" s="375" t="str">
        <f t="shared" si="366"/>
        <v>n/a</v>
      </c>
      <c r="M191" s="656">
        <v>45486</v>
      </c>
      <c r="N191" s="656">
        <v>45498</v>
      </c>
      <c r="O191" s="657">
        <v>45499</v>
      </c>
      <c r="P191" s="657">
        <v>45499</v>
      </c>
      <c r="Q191" s="657">
        <v>45509</v>
      </c>
      <c r="R191" s="657">
        <v>45510</v>
      </c>
      <c r="S191" s="376" t="s">
        <v>52</v>
      </c>
      <c r="T191" s="377">
        <f t="shared" si="387"/>
        <v>3225</v>
      </c>
      <c r="U191" s="378">
        <v>3225</v>
      </c>
      <c r="V191" s="379"/>
      <c r="W191" s="377">
        <f t="shared" si="248"/>
        <v>3225</v>
      </c>
      <c r="X191" s="378">
        <v>3225</v>
      </c>
      <c r="Y191" s="380"/>
      <c r="Z191" s="381" t="str">
        <f t="shared" ref="Z191:AF191" si="398">IF($E191="Public Bidding", "Date Required", IF($E191="Shopping", "n/a", IF($E191="Small Value Procurement", "n/a", IF($E191="Lease of Venue", "n/a", IF($E191="Agency to Agency", "n/a", IF($E191="Direct Contracting", "n/a", IF($E191="Emergency Cases", "n/a","Check Mode of Proc")))))))</f>
        <v>n/a</v>
      </c>
      <c r="AA191" s="381" t="str">
        <f t="shared" si="398"/>
        <v>n/a</v>
      </c>
      <c r="AB191" s="381" t="str">
        <f t="shared" si="398"/>
        <v>n/a</v>
      </c>
      <c r="AC191" s="381" t="str">
        <f t="shared" si="398"/>
        <v>n/a</v>
      </c>
      <c r="AD191" s="381" t="str">
        <f t="shared" si="398"/>
        <v>n/a</v>
      </c>
      <c r="AE191" s="381" t="str">
        <f t="shared" si="398"/>
        <v>n/a</v>
      </c>
      <c r="AF191" s="381" t="str">
        <f t="shared" si="398"/>
        <v>n/a</v>
      </c>
      <c r="AG191" s="382"/>
      <c r="AH191" s="383"/>
    </row>
    <row r="192" spans="1:34" s="384" customFormat="1" ht="46.5" customHeight="1" x14ac:dyDescent="0.2">
      <c r="A192" s="370">
        <f>IF(C192=0,"  ",VLOOKUP(C192,CODES!$A$1:$B$145,2,FALSE))</f>
        <v>330100100001000</v>
      </c>
      <c r="B192" s="386" t="s">
        <v>329</v>
      </c>
      <c r="C192" s="398" t="s">
        <v>61</v>
      </c>
      <c r="D192" s="373" t="s">
        <v>1017</v>
      </c>
      <c r="E192" s="373" t="s">
        <v>54</v>
      </c>
      <c r="F192" s="374" t="str">
        <f t="shared" ref="F192:I192" si="399">IF($E192="Public Bidding", "Date Required", IF($E192="Shopping", "n/a", IF($E192="Small Value Procurement", "n/a", IF($E192="Lease of Venue", "n/a", IF($E192="Agency to Agency", "n/a", IF($E192="Direct Contracting", "n/a", IF($E192="Emergency Cases", "n/a","Check Mode of Proc")))))))</f>
        <v>n/a</v>
      </c>
      <c r="G192" s="374" t="str">
        <f t="shared" si="399"/>
        <v>n/a</v>
      </c>
      <c r="H192" s="374" t="str">
        <f t="shared" si="399"/>
        <v>n/a</v>
      </c>
      <c r="I192" s="374" t="str">
        <f t="shared" si="399"/>
        <v>n/a</v>
      </c>
      <c r="J192" s="656" t="s">
        <v>250</v>
      </c>
      <c r="K192" s="656" t="s">
        <v>1004</v>
      </c>
      <c r="L192" s="375" t="str">
        <f t="shared" si="366"/>
        <v>n/a</v>
      </c>
      <c r="M192" s="656">
        <v>45469</v>
      </c>
      <c r="N192" s="656">
        <v>45498</v>
      </c>
      <c r="O192" s="657">
        <v>45499</v>
      </c>
      <c r="P192" s="657">
        <v>45499</v>
      </c>
      <c r="Q192" s="657">
        <v>45500</v>
      </c>
      <c r="R192" s="657">
        <v>45501</v>
      </c>
      <c r="S192" s="376" t="s">
        <v>52</v>
      </c>
      <c r="T192" s="377">
        <f t="shared" si="387"/>
        <v>10000000</v>
      </c>
      <c r="U192" s="378">
        <v>10000000</v>
      </c>
      <c r="V192" s="379"/>
      <c r="W192" s="377">
        <f t="shared" si="248"/>
        <v>10000000</v>
      </c>
      <c r="X192" s="378">
        <v>10000000</v>
      </c>
      <c r="Y192" s="380"/>
      <c r="Z192" s="381" t="str">
        <f t="shared" ref="Z192:AF192" si="400">IF($E192="Public Bidding", "Date Required", IF($E192="Shopping", "n/a", IF($E192="Small Value Procurement", "n/a", IF($E192="Lease of Venue", "n/a", IF($E192="Agency to Agency", "n/a", IF($E192="Direct Contracting", "n/a", IF($E192="Emergency Cases", "n/a","Check Mode of Proc")))))))</f>
        <v>n/a</v>
      </c>
      <c r="AA192" s="381" t="str">
        <f t="shared" si="400"/>
        <v>n/a</v>
      </c>
      <c r="AB192" s="381" t="str">
        <f t="shared" si="400"/>
        <v>n/a</v>
      </c>
      <c r="AC192" s="381" t="str">
        <f t="shared" si="400"/>
        <v>n/a</v>
      </c>
      <c r="AD192" s="381" t="str">
        <f t="shared" si="400"/>
        <v>n/a</v>
      </c>
      <c r="AE192" s="381" t="str">
        <f t="shared" si="400"/>
        <v>n/a</v>
      </c>
      <c r="AF192" s="381" t="str">
        <f t="shared" si="400"/>
        <v>n/a</v>
      </c>
      <c r="AG192" s="382"/>
      <c r="AH192" s="383"/>
    </row>
    <row r="193" spans="1:34" s="384" customFormat="1" ht="46.5" customHeight="1" x14ac:dyDescent="0.2">
      <c r="A193" s="370">
        <f>IF(C193=0,"  ",VLOOKUP(C193,CODES!$A$1:$B$145,2,FALSE))</f>
        <v>320104100001000</v>
      </c>
      <c r="B193" s="394" t="s">
        <v>330</v>
      </c>
      <c r="C193" s="372" t="s">
        <v>117</v>
      </c>
      <c r="D193" s="373" t="s">
        <v>1017</v>
      </c>
      <c r="E193" s="373" t="s">
        <v>57</v>
      </c>
      <c r="F193" s="374" t="str">
        <f t="shared" ref="F193:I193" si="401">IF($E193="Public Bidding", "Date Required", IF($E193="Shopping", "n/a", IF($E193="Small Value Procurement", "n/a", IF($E193="Lease of Venue", "n/a", IF($E193="Agency to Agency", "n/a", IF($E193="Direct Contracting", "n/a", IF($E193="Emergency Cases", "n/a","Check Mode of Proc")))))))</f>
        <v>n/a</v>
      </c>
      <c r="G193" s="374" t="str">
        <f t="shared" si="401"/>
        <v>n/a</v>
      </c>
      <c r="H193" s="374" t="str">
        <f t="shared" si="401"/>
        <v>n/a</v>
      </c>
      <c r="I193" s="374" t="str">
        <f t="shared" si="401"/>
        <v>n/a</v>
      </c>
      <c r="J193" s="656">
        <v>45495</v>
      </c>
      <c r="K193" s="656">
        <v>45495</v>
      </c>
      <c r="L193" s="375" t="str">
        <f t="shared" si="366"/>
        <v>n/a</v>
      </c>
      <c r="M193" s="656">
        <v>45495</v>
      </c>
      <c r="N193" s="656">
        <v>45496</v>
      </c>
      <c r="O193" s="657">
        <v>45497</v>
      </c>
      <c r="P193" s="657">
        <v>45498</v>
      </c>
      <c r="Q193" s="657">
        <v>45513</v>
      </c>
      <c r="R193" s="657">
        <v>45514</v>
      </c>
      <c r="S193" s="376"/>
      <c r="T193" s="377">
        <f t="shared" si="387"/>
        <v>55500</v>
      </c>
      <c r="U193" s="378">
        <v>55500</v>
      </c>
      <c r="V193" s="379"/>
      <c r="W193" s="377">
        <f t="shared" si="248"/>
        <v>54300</v>
      </c>
      <c r="X193" s="378">
        <v>54300</v>
      </c>
      <c r="Y193" s="380"/>
      <c r="Z193" s="381" t="str">
        <f t="shared" ref="Z193:AF193" si="402">IF($E193="Public Bidding", "Date Required", IF($E193="Shopping", "n/a", IF($E193="Small Value Procurement", "n/a", IF($E193="Lease of Venue", "n/a", IF($E193="Agency to Agency", "n/a", IF($E193="Direct Contracting", "n/a", IF($E193="Emergency Cases", "n/a","Check Mode of Proc")))))))</f>
        <v>n/a</v>
      </c>
      <c r="AA193" s="381" t="str">
        <f t="shared" si="402"/>
        <v>n/a</v>
      </c>
      <c r="AB193" s="381" t="str">
        <f t="shared" si="402"/>
        <v>n/a</v>
      </c>
      <c r="AC193" s="381" t="str">
        <f t="shared" si="402"/>
        <v>n/a</v>
      </c>
      <c r="AD193" s="381" t="str">
        <f t="shared" si="402"/>
        <v>n/a</v>
      </c>
      <c r="AE193" s="381" t="str">
        <f t="shared" si="402"/>
        <v>n/a</v>
      </c>
      <c r="AF193" s="381" t="str">
        <f t="shared" si="402"/>
        <v>n/a</v>
      </c>
      <c r="AG193" s="382"/>
      <c r="AH193" s="383"/>
    </row>
    <row r="194" spans="1:34" s="384" customFormat="1" ht="46.5" customHeight="1" x14ac:dyDescent="0.2">
      <c r="A194" s="370">
        <f>IF(C194=0,"  ",VLOOKUP(C194,CODES!$A$1:$B$145,2,FALSE))</f>
        <v>100000100001000</v>
      </c>
      <c r="B194" s="492" t="s">
        <v>331</v>
      </c>
      <c r="C194" s="480" t="s">
        <v>68</v>
      </c>
      <c r="D194" s="373" t="s">
        <v>1017</v>
      </c>
      <c r="E194" s="373" t="s">
        <v>57</v>
      </c>
      <c r="F194" s="374" t="str">
        <f t="shared" ref="F194:I194" si="403">IF($E194="Public Bidding", "Date Required", IF($E194="Shopping", "n/a", IF($E194="Small Value Procurement", "n/a", IF($E194="Lease of Venue", "n/a", IF($E194="Agency to Agency", "n/a", IF($E194="Direct Contracting", "n/a", IF($E194="Emergency Cases", "n/a","Check Mode of Proc")))))))</f>
        <v>n/a</v>
      </c>
      <c r="G194" s="374" t="str">
        <f t="shared" si="403"/>
        <v>n/a</v>
      </c>
      <c r="H194" s="374" t="str">
        <f t="shared" si="403"/>
        <v>n/a</v>
      </c>
      <c r="I194" s="374" t="str">
        <f t="shared" si="403"/>
        <v>n/a</v>
      </c>
      <c r="J194" s="656">
        <f>K194</f>
        <v>45496</v>
      </c>
      <c r="K194" s="656">
        <v>45496</v>
      </c>
      <c r="L194" s="375" t="str">
        <f t="shared" si="366"/>
        <v>n/a</v>
      </c>
      <c r="M194" s="656">
        <v>45496</v>
      </c>
      <c r="N194" s="656">
        <v>45502</v>
      </c>
      <c r="O194" s="657">
        <v>45502</v>
      </c>
      <c r="P194" s="657">
        <v>45502</v>
      </c>
      <c r="Q194" s="657">
        <v>45350</v>
      </c>
      <c r="R194" s="657">
        <v>45504</v>
      </c>
      <c r="S194" s="376" t="s">
        <v>52</v>
      </c>
      <c r="T194" s="377">
        <f t="shared" si="387"/>
        <v>28750</v>
      </c>
      <c r="U194" s="409">
        <v>28750</v>
      </c>
      <c r="V194" s="379"/>
      <c r="W194" s="377">
        <f t="shared" si="248"/>
        <v>28750</v>
      </c>
      <c r="X194" s="378">
        <v>28750</v>
      </c>
      <c r="Y194" s="380"/>
      <c r="Z194" s="381" t="str">
        <f t="shared" ref="Z194:AF194" si="404">IF($E194="Public Bidding", "Date Required", IF($E194="Shopping", "n/a", IF($E194="Small Value Procurement", "n/a", IF($E194="Lease of Venue", "n/a", IF($E194="Agency to Agency", "n/a", IF($E194="Direct Contracting", "n/a", IF($E194="Emergency Cases", "n/a","Check Mode of Proc")))))))</f>
        <v>n/a</v>
      </c>
      <c r="AA194" s="381" t="str">
        <f t="shared" si="404"/>
        <v>n/a</v>
      </c>
      <c r="AB194" s="381" t="str">
        <f t="shared" si="404"/>
        <v>n/a</v>
      </c>
      <c r="AC194" s="381" t="str">
        <f t="shared" si="404"/>
        <v>n/a</v>
      </c>
      <c r="AD194" s="381" t="str">
        <f t="shared" si="404"/>
        <v>n/a</v>
      </c>
      <c r="AE194" s="381" t="str">
        <f t="shared" si="404"/>
        <v>n/a</v>
      </c>
      <c r="AF194" s="381" t="str">
        <f t="shared" si="404"/>
        <v>n/a</v>
      </c>
      <c r="AG194" s="382"/>
      <c r="AH194" s="383"/>
    </row>
    <row r="195" spans="1:34" s="384" customFormat="1" ht="46.5" customHeight="1" x14ac:dyDescent="0.2">
      <c r="A195" s="370">
        <f>IF(C195=0,"  ",VLOOKUP(C195,CODES!$A$1:$B$145,2,FALSE))</f>
        <v>100000100001000</v>
      </c>
      <c r="B195" s="472" t="s">
        <v>332</v>
      </c>
      <c r="C195" s="480" t="s">
        <v>53</v>
      </c>
      <c r="D195" s="373" t="s">
        <v>1017</v>
      </c>
      <c r="E195" s="373" t="s">
        <v>54</v>
      </c>
      <c r="F195" s="374" t="str">
        <f t="shared" ref="F195:I195" si="405">IF($E195="Public Bidding", "Date Required", IF($E195="Shopping", "n/a", IF($E195="Small Value Procurement", "n/a", IF($E195="Lease of Venue", "n/a", IF($E195="Agency to Agency", "n/a", IF($E195="Direct Contracting", "n/a", IF($E195="Emergency Cases", "n/a","Check Mode of Proc")))))))</f>
        <v>n/a</v>
      </c>
      <c r="G195" s="374" t="str">
        <f t="shared" si="405"/>
        <v>n/a</v>
      </c>
      <c r="H195" s="374" t="str">
        <f t="shared" si="405"/>
        <v>n/a</v>
      </c>
      <c r="I195" s="374" t="str">
        <f t="shared" si="405"/>
        <v>n/a</v>
      </c>
      <c r="J195" s="656">
        <v>45484</v>
      </c>
      <c r="K195" s="656" t="s">
        <v>333</v>
      </c>
      <c r="L195" s="375" t="str">
        <f t="shared" si="366"/>
        <v>n/a</v>
      </c>
      <c r="M195" s="656">
        <v>45484</v>
      </c>
      <c r="N195" s="656">
        <v>45498</v>
      </c>
      <c r="O195" s="657" t="s">
        <v>334</v>
      </c>
      <c r="P195" s="657" t="s">
        <v>334</v>
      </c>
      <c r="Q195" s="657">
        <v>45513</v>
      </c>
      <c r="R195" s="657">
        <v>45514</v>
      </c>
      <c r="S195" s="376" t="s">
        <v>52</v>
      </c>
      <c r="T195" s="377">
        <f t="shared" si="387"/>
        <v>13673</v>
      </c>
      <c r="U195" s="389">
        <v>13673</v>
      </c>
      <c r="V195" s="379"/>
      <c r="W195" s="377">
        <f t="shared" si="248"/>
        <v>13673</v>
      </c>
      <c r="X195" s="378">
        <v>13673</v>
      </c>
      <c r="Y195" s="380"/>
      <c r="Z195" s="381" t="str">
        <f t="shared" ref="Z195:AF195" si="406">IF($E195="Public Bidding", "Date Required", IF($E195="Shopping", "n/a", IF($E195="Small Value Procurement", "n/a", IF($E195="Lease of Venue", "n/a", IF($E195="Agency to Agency", "n/a", IF($E195="Direct Contracting", "n/a", IF($E195="Emergency Cases", "n/a","Check Mode of Proc")))))))</f>
        <v>n/a</v>
      </c>
      <c r="AA195" s="381" t="str">
        <f t="shared" si="406"/>
        <v>n/a</v>
      </c>
      <c r="AB195" s="381" t="str">
        <f t="shared" si="406"/>
        <v>n/a</v>
      </c>
      <c r="AC195" s="381" t="str">
        <f t="shared" si="406"/>
        <v>n/a</v>
      </c>
      <c r="AD195" s="381" t="str">
        <f t="shared" si="406"/>
        <v>n/a</v>
      </c>
      <c r="AE195" s="381" t="str">
        <f t="shared" si="406"/>
        <v>n/a</v>
      </c>
      <c r="AF195" s="381" t="str">
        <f t="shared" si="406"/>
        <v>n/a</v>
      </c>
      <c r="AG195" s="382"/>
      <c r="AH195" s="383"/>
    </row>
    <row r="196" spans="1:34" s="384" customFormat="1" ht="46.5" customHeight="1" x14ac:dyDescent="0.2">
      <c r="A196" s="370">
        <f>IF(C196=0,"  ",VLOOKUP(C196,CODES!$A$1:$B$145,2,FALSE))</f>
        <v>200000100001000</v>
      </c>
      <c r="B196" s="472" t="s">
        <v>336</v>
      </c>
      <c r="C196" s="480" t="s">
        <v>71</v>
      </c>
      <c r="D196" s="373" t="s">
        <v>1017</v>
      </c>
      <c r="E196" s="373" t="s">
        <v>51</v>
      </c>
      <c r="F196" s="374" t="str">
        <f t="shared" ref="F196:I196" si="407">IF($E196="Public Bidding", "Date Required", IF($E196="Shopping", "n/a", IF($E196="Small Value Procurement", "n/a", IF($E196="Lease of Venue", "n/a", IF($E196="Agency to Agency", "n/a", IF($E196="Direct Contracting", "n/a", IF($E196="Emergency Cases", "n/a","Check Mode of Proc")))))))</f>
        <v>n/a</v>
      </c>
      <c r="G196" s="374" t="str">
        <f t="shared" si="407"/>
        <v>n/a</v>
      </c>
      <c r="H196" s="374" t="str">
        <f t="shared" si="407"/>
        <v>n/a</v>
      </c>
      <c r="I196" s="374" t="str">
        <f t="shared" si="407"/>
        <v>n/a</v>
      </c>
      <c r="J196" s="656">
        <f t="shared" ref="J196" si="408">K196</f>
        <v>45457</v>
      </c>
      <c r="K196" s="656">
        <v>45457</v>
      </c>
      <c r="L196" s="375" t="str">
        <f t="shared" si="366"/>
        <v>n/a</v>
      </c>
      <c r="M196" s="656">
        <v>45484</v>
      </c>
      <c r="N196" s="656">
        <v>45498</v>
      </c>
      <c r="O196" s="657">
        <v>45499</v>
      </c>
      <c r="P196" s="657">
        <v>45499</v>
      </c>
      <c r="Q196" s="657">
        <v>45575</v>
      </c>
      <c r="R196" s="657">
        <v>45575</v>
      </c>
      <c r="S196" s="376" t="s">
        <v>52</v>
      </c>
      <c r="T196" s="377">
        <f t="shared" si="387"/>
        <v>72500</v>
      </c>
      <c r="U196" s="378">
        <v>72500</v>
      </c>
      <c r="V196" s="379"/>
      <c r="W196" s="377">
        <f t="shared" si="248"/>
        <v>72500</v>
      </c>
      <c r="X196" s="378">
        <v>72500</v>
      </c>
      <c r="Y196" s="380"/>
      <c r="Z196" s="381" t="str">
        <f t="shared" ref="Z196:AF196" si="409">IF($E196="Public Bidding", "Date Required", IF($E196="Shopping", "n/a", IF($E196="Small Value Procurement", "n/a", IF($E196="Lease of Venue", "n/a", IF($E196="Agency to Agency", "n/a", IF($E196="Direct Contracting", "n/a", IF($E196="Emergency Cases", "n/a","Check Mode of Proc")))))))</f>
        <v>n/a</v>
      </c>
      <c r="AA196" s="381" t="str">
        <f t="shared" si="409"/>
        <v>n/a</v>
      </c>
      <c r="AB196" s="381" t="str">
        <f t="shared" si="409"/>
        <v>n/a</v>
      </c>
      <c r="AC196" s="381" t="str">
        <f t="shared" si="409"/>
        <v>n/a</v>
      </c>
      <c r="AD196" s="381" t="str">
        <f t="shared" si="409"/>
        <v>n/a</v>
      </c>
      <c r="AE196" s="381" t="str">
        <f t="shared" si="409"/>
        <v>n/a</v>
      </c>
      <c r="AF196" s="381" t="str">
        <f t="shared" si="409"/>
        <v>n/a</v>
      </c>
      <c r="AG196" s="382"/>
      <c r="AH196" s="383"/>
    </row>
    <row r="197" spans="1:34" s="384" customFormat="1" ht="46.5" customHeight="1" x14ac:dyDescent="0.2">
      <c r="A197" s="370">
        <f>IF(C197=0,"  ",VLOOKUP(C197,CODES!$A$1:$B$145,2,FALSE))</f>
        <v>100000100001000</v>
      </c>
      <c r="B197" s="394" t="s">
        <v>337</v>
      </c>
      <c r="C197" s="480" t="s">
        <v>53</v>
      </c>
      <c r="D197" s="373" t="s">
        <v>1017</v>
      </c>
      <c r="E197" s="373" t="s">
        <v>54</v>
      </c>
      <c r="F197" s="374" t="str">
        <f t="shared" ref="F197:I197" si="410">IF($E197="Public Bidding", "Date Required", IF($E197="Shopping", "n/a", IF($E197="Small Value Procurement", "n/a", IF($E197="Lease of Venue", "n/a", IF($E197="Agency to Agency", "n/a", IF($E197="Direct Contracting", "n/a", IF($E197="Emergency Cases", "n/a","Check Mode of Proc")))))))</f>
        <v>n/a</v>
      </c>
      <c r="G197" s="374" t="str">
        <f t="shared" si="410"/>
        <v>n/a</v>
      </c>
      <c r="H197" s="374" t="str">
        <f t="shared" si="410"/>
        <v>n/a</v>
      </c>
      <c r="I197" s="374" t="str">
        <f t="shared" si="410"/>
        <v>n/a</v>
      </c>
      <c r="J197" s="656">
        <v>45496</v>
      </c>
      <c r="K197" s="656">
        <v>45496</v>
      </c>
      <c r="L197" s="375" t="str">
        <f t="shared" si="366"/>
        <v>n/a</v>
      </c>
      <c r="M197" s="656">
        <v>45496</v>
      </c>
      <c r="N197" s="656">
        <v>45506</v>
      </c>
      <c r="O197" s="657" t="s">
        <v>334</v>
      </c>
      <c r="P197" s="657" t="s">
        <v>334</v>
      </c>
      <c r="Q197" s="657">
        <v>45524</v>
      </c>
      <c r="R197" s="657">
        <v>45525</v>
      </c>
      <c r="S197" s="376" t="s">
        <v>52</v>
      </c>
      <c r="T197" s="377">
        <f t="shared" si="387"/>
        <v>39719.230000000003</v>
      </c>
      <c r="U197" s="378">
        <v>39719.230000000003</v>
      </c>
      <c r="V197" s="379"/>
      <c r="W197" s="377">
        <f t="shared" si="248"/>
        <v>39719.230000000003</v>
      </c>
      <c r="X197" s="378">
        <v>39719.230000000003</v>
      </c>
      <c r="Y197" s="380"/>
      <c r="Z197" s="381" t="str">
        <f t="shared" ref="Z197:AF197" si="411">IF($E197="Public Bidding", "Date Required", IF($E197="Shopping", "n/a", IF($E197="Small Value Procurement", "n/a", IF($E197="Lease of Venue", "n/a", IF($E197="Agency to Agency", "n/a", IF($E197="Direct Contracting", "n/a", IF($E197="Emergency Cases", "n/a","Check Mode of Proc")))))))</f>
        <v>n/a</v>
      </c>
      <c r="AA197" s="381" t="str">
        <f t="shared" si="411"/>
        <v>n/a</v>
      </c>
      <c r="AB197" s="381" t="str">
        <f t="shared" si="411"/>
        <v>n/a</v>
      </c>
      <c r="AC197" s="381" t="str">
        <f t="shared" si="411"/>
        <v>n/a</v>
      </c>
      <c r="AD197" s="381" t="str">
        <f t="shared" si="411"/>
        <v>n/a</v>
      </c>
      <c r="AE197" s="381" t="str">
        <f t="shared" si="411"/>
        <v>n/a</v>
      </c>
      <c r="AF197" s="381" t="str">
        <f t="shared" si="411"/>
        <v>n/a</v>
      </c>
      <c r="AG197" s="382"/>
      <c r="AH197" s="383"/>
    </row>
    <row r="198" spans="1:34" s="384" customFormat="1" ht="46.5" customHeight="1" x14ac:dyDescent="0.2">
      <c r="A198" s="370">
        <f>IF(C198=0,"  ",VLOOKUP(C198,CODES!$A$1:$B$145,2,FALSE))</f>
        <v>100000100001000</v>
      </c>
      <c r="B198" s="394" t="s">
        <v>338</v>
      </c>
      <c r="C198" s="480" t="s">
        <v>53</v>
      </c>
      <c r="D198" s="373" t="s">
        <v>1017</v>
      </c>
      <c r="E198" s="373" t="s">
        <v>51</v>
      </c>
      <c r="F198" s="374" t="str">
        <f t="shared" ref="F198:H198" si="412">IF($E198="Public Bidding", "Date Required", IF($E198="Shopping", "n/a", IF($E198="Small Value Procurement", "n/a", IF($E198="Lease of Venue", "n/a", IF($E198="Agency to Agency", "n/a", IF($E198="Direct Contracting", "n/a", IF($E198="Emergency Cases", "n/a","Check Mode of Proc")))))))</f>
        <v>n/a</v>
      </c>
      <c r="G198" s="374" t="str">
        <f t="shared" si="412"/>
        <v>n/a</v>
      </c>
      <c r="H198" s="374" t="str">
        <f t="shared" si="412"/>
        <v>n/a</v>
      </c>
      <c r="I198" s="493" t="s">
        <v>58</v>
      </c>
      <c r="J198" s="656">
        <v>45449</v>
      </c>
      <c r="K198" s="656">
        <v>45449</v>
      </c>
      <c r="L198" s="375" t="str">
        <f t="shared" si="366"/>
        <v>n/a</v>
      </c>
      <c r="M198" s="656">
        <v>45488</v>
      </c>
      <c r="N198" s="656">
        <v>45506</v>
      </c>
      <c r="O198" s="657" t="s">
        <v>334</v>
      </c>
      <c r="P198" s="657" t="s">
        <v>334</v>
      </c>
      <c r="Q198" s="657">
        <v>45547</v>
      </c>
      <c r="R198" s="657">
        <v>45567</v>
      </c>
      <c r="S198" s="376" t="s">
        <v>52</v>
      </c>
      <c r="T198" s="377">
        <f t="shared" si="387"/>
        <v>9000</v>
      </c>
      <c r="U198" s="378">
        <v>9000</v>
      </c>
      <c r="V198" s="379"/>
      <c r="W198" s="377">
        <f t="shared" si="248"/>
        <v>5300</v>
      </c>
      <c r="X198" s="378">
        <v>5300</v>
      </c>
      <c r="Y198" s="380"/>
      <c r="Z198" s="381" t="str">
        <f t="shared" ref="Z198:AF198" si="413">IF($E198="Public Bidding", "Date Required", IF($E198="Shopping", "n/a", IF($E198="Small Value Procurement", "n/a", IF($E198="Lease of Venue", "n/a", IF($E198="Agency to Agency", "n/a", IF($E198="Direct Contracting", "n/a", IF($E198="Emergency Cases", "n/a","Check Mode of Proc")))))))</f>
        <v>n/a</v>
      </c>
      <c r="AA198" s="381" t="str">
        <f t="shared" si="413"/>
        <v>n/a</v>
      </c>
      <c r="AB198" s="381" t="str">
        <f t="shared" si="413"/>
        <v>n/a</v>
      </c>
      <c r="AC198" s="381" t="str">
        <f t="shared" si="413"/>
        <v>n/a</v>
      </c>
      <c r="AD198" s="381" t="str">
        <f t="shared" si="413"/>
        <v>n/a</v>
      </c>
      <c r="AE198" s="381" t="str">
        <f t="shared" si="413"/>
        <v>n/a</v>
      </c>
      <c r="AF198" s="381" t="str">
        <f t="shared" si="413"/>
        <v>n/a</v>
      </c>
      <c r="AG198" s="382"/>
      <c r="AH198" s="383"/>
    </row>
    <row r="199" spans="1:34" s="384" customFormat="1" ht="46.5" customHeight="1" x14ac:dyDescent="0.2">
      <c r="A199" s="370">
        <f>IF(C199=0,"  ",VLOOKUP(C199,CODES!$A$1:$B$145,2,FALSE))</f>
        <v>100000100001000</v>
      </c>
      <c r="B199" s="394" t="s">
        <v>339</v>
      </c>
      <c r="C199" s="480" t="s">
        <v>53</v>
      </c>
      <c r="D199" s="373" t="s">
        <v>1017</v>
      </c>
      <c r="E199" s="373" t="s">
        <v>51</v>
      </c>
      <c r="F199" s="374" t="str">
        <f t="shared" ref="F199:I199" si="414">IF($E199="Public Bidding", "Date Required", IF($E199="Shopping", "n/a", IF($E199="Small Value Procurement", "n/a", IF($E199="Lease of Venue", "n/a", IF($E199="Agency to Agency", "n/a", IF($E199="Direct Contracting", "n/a", IF($E199="Emergency Cases", "n/a","Check Mode of Proc")))))))</f>
        <v>n/a</v>
      </c>
      <c r="G199" s="374" t="str">
        <f t="shared" si="414"/>
        <v>n/a</v>
      </c>
      <c r="H199" s="374" t="str">
        <f t="shared" si="414"/>
        <v>n/a</v>
      </c>
      <c r="I199" s="374" t="str">
        <f t="shared" si="414"/>
        <v>n/a</v>
      </c>
      <c r="J199" s="656">
        <v>45449</v>
      </c>
      <c r="K199" s="656">
        <v>45449</v>
      </c>
      <c r="L199" s="375" t="str">
        <f t="shared" si="366"/>
        <v>n/a</v>
      </c>
      <c r="M199" s="656">
        <v>45488</v>
      </c>
      <c r="N199" s="656">
        <v>45506</v>
      </c>
      <c r="O199" s="657">
        <v>45509</v>
      </c>
      <c r="P199" s="657">
        <v>45509</v>
      </c>
      <c r="Q199" s="657">
        <v>45542</v>
      </c>
      <c r="R199" s="657">
        <v>45542</v>
      </c>
      <c r="S199" s="376" t="s">
        <v>52</v>
      </c>
      <c r="T199" s="377">
        <v>9000</v>
      </c>
      <c r="U199" s="378">
        <v>9000</v>
      </c>
      <c r="V199" s="379"/>
      <c r="W199" s="377">
        <f t="shared" si="248"/>
        <v>6500</v>
      </c>
      <c r="X199" s="378">
        <v>6500</v>
      </c>
      <c r="Y199" s="380"/>
      <c r="Z199" s="381" t="str">
        <f t="shared" ref="Z199:AF199" si="415">IF($E199="Public Bidding", "Date Required", IF($E199="Shopping", "n/a", IF($E199="Small Value Procurement", "n/a", IF($E199="Lease of Venue", "n/a", IF($E199="Agency to Agency", "n/a", IF($E199="Direct Contracting", "n/a", IF($E199="Emergency Cases", "n/a","Check Mode of Proc")))))))</f>
        <v>n/a</v>
      </c>
      <c r="AA199" s="381" t="str">
        <f t="shared" si="415"/>
        <v>n/a</v>
      </c>
      <c r="AB199" s="381" t="str">
        <f t="shared" si="415"/>
        <v>n/a</v>
      </c>
      <c r="AC199" s="381" t="str">
        <f t="shared" si="415"/>
        <v>n/a</v>
      </c>
      <c r="AD199" s="381" t="str">
        <f t="shared" si="415"/>
        <v>n/a</v>
      </c>
      <c r="AE199" s="381" t="str">
        <f t="shared" si="415"/>
        <v>n/a</v>
      </c>
      <c r="AF199" s="381" t="str">
        <f t="shared" si="415"/>
        <v>n/a</v>
      </c>
      <c r="AG199" s="382"/>
      <c r="AH199" s="383"/>
    </row>
    <row r="200" spans="1:34" s="384" customFormat="1" ht="46.5" customHeight="1" x14ac:dyDescent="0.2">
      <c r="A200" s="370">
        <f>IF(C200=0,"  ",VLOOKUP(C200,CODES!$A$1:$B$145,2,FALSE))</f>
        <v>100000100001000</v>
      </c>
      <c r="B200" s="371" t="s">
        <v>340</v>
      </c>
      <c r="C200" s="372" t="s">
        <v>53</v>
      </c>
      <c r="D200" s="373" t="s">
        <v>1017</v>
      </c>
      <c r="E200" s="373" t="s">
        <v>51</v>
      </c>
      <c r="F200" s="374" t="str">
        <f t="shared" ref="F200:I200" si="416">IF($E200="Public Bidding", "Date Required", IF($E200="Shopping", "n/a", IF($E200="Small Value Procurement", "n/a", IF($E200="Lease of Venue", "n/a", IF($E200="Agency to Agency", "n/a", IF($E200="Direct Contracting", "n/a", IF($E200="Emergency Cases", "n/a","Check Mode of Proc")))))))</f>
        <v>n/a</v>
      </c>
      <c r="G200" s="374" t="str">
        <f t="shared" si="416"/>
        <v>n/a</v>
      </c>
      <c r="H200" s="374" t="str">
        <f t="shared" si="416"/>
        <v>n/a</v>
      </c>
      <c r="I200" s="374" t="str">
        <f t="shared" si="416"/>
        <v>n/a</v>
      </c>
      <c r="J200" s="656">
        <v>45477</v>
      </c>
      <c r="K200" s="656">
        <v>45477</v>
      </c>
      <c r="L200" s="375" t="str">
        <f t="shared" si="366"/>
        <v>n/a</v>
      </c>
      <c r="M200" s="656">
        <v>45488</v>
      </c>
      <c r="N200" s="656">
        <v>45506</v>
      </c>
      <c r="O200" s="657">
        <v>45509</v>
      </c>
      <c r="P200" s="657">
        <v>45509</v>
      </c>
      <c r="Q200" s="657">
        <v>45547</v>
      </c>
      <c r="R200" s="657">
        <v>45547</v>
      </c>
      <c r="S200" s="376" t="s">
        <v>52</v>
      </c>
      <c r="T200" s="377">
        <f t="shared" ref="T200:T221" si="417">U200</f>
        <v>15000</v>
      </c>
      <c r="U200" s="378">
        <v>15000</v>
      </c>
      <c r="V200" s="379"/>
      <c r="W200" s="377">
        <f t="shared" si="248"/>
        <v>9540</v>
      </c>
      <c r="X200" s="378">
        <v>9540</v>
      </c>
      <c r="Y200" s="380"/>
      <c r="Z200" s="381" t="str">
        <f t="shared" ref="Z200:AF200" si="418">IF($E200="Public Bidding", "Date Required", IF($E200="Shopping", "n/a", IF($E200="Small Value Procurement", "n/a", IF($E200="Lease of Venue", "n/a", IF($E200="Agency to Agency", "n/a", IF($E200="Direct Contracting", "n/a", IF($E200="Emergency Cases", "n/a","Check Mode of Proc")))))))</f>
        <v>n/a</v>
      </c>
      <c r="AA200" s="381" t="str">
        <f t="shared" si="418"/>
        <v>n/a</v>
      </c>
      <c r="AB200" s="381" t="str">
        <f t="shared" si="418"/>
        <v>n/a</v>
      </c>
      <c r="AC200" s="381" t="str">
        <f t="shared" si="418"/>
        <v>n/a</v>
      </c>
      <c r="AD200" s="381" t="str">
        <f t="shared" si="418"/>
        <v>n/a</v>
      </c>
      <c r="AE200" s="381" t="str">
        <f t="shared" si="418"/>
        <v>n/a</v>
      </c>
      <c r="AF200" s="381" t="str">
        <f t="shared" si="418"/>
        <v>n/a</v>
      </c>
      <c r="AG200" s="382"/>
      <c r="AH200" s="383"/>
    </row>
    <row r="201" spans="1:34" s="384" customFormat="1" ht="46.5" customHeight="1" x14ac:dyDescent="0.2">
      <c r="A201" s="370">
        <f>IF(C201=0,"  ",VLOOKUP(C201,CODES!$A$1:$B$145,2,FALSE))</f>
        <v>320104100001000</v>
      </c>
      <c r="B201" s="492" t="s">
        <v>341</v>
      </c>
      <c r="C201" s="372" t="s">
        <v>117</v>
      </c>
      <c r="D201" s="373" t="s">
        <v>1017</v>
      </c>
      <c r="E201" s="373" t="s">
        <v>57</v>
      </c>
      <c r="F201" s="374" t="str">
        <f t="shared" ref="F201:I201" si="419">IF($E201="Public Bidding", "Date Required", IF($E201="Shopping", "n/a", IF($E201="Small Value Procurement", "n/a", IF($E201="Lease of Venue", "n/a", IF($E201="Agency to Agency", "n/a", IF($E201="Direct Contracting", "n/a", IF($E201="Emergency Cases", "n/a","Check Mode of Proc")))))))</f>
        <v>n/a</v>
      </c>
      <c r="G201" s="374" t="str">
        <f t="shared" si="419"/>
        <v>n/a</v>
      </c>
      <c r="H201" s="374" t="str">
        <f t="shared" si="419"/>
        <v>n/a</v>
      </c>
      <c r="I201" s="374" t="str">
        <f t="shared" si="419"/>
        <v>n/a</v>
      </c>
      <c r="J201" s="656">
        <v>45477</v>
      </c>
      <c r="K201" s="656">
        <v>45477</v>
      </c>
      <c r="L201" s="375" t="str">
        <f t="shared" si="366"/>
        <v>n/a</v>
      </c>
      <c r="M201" s="656">
        <v>45488</v>
      </c>
      <c r="N201" s="656">
        <v>45506</v>
      </c>
      <c r="O201" s="657">
        <v>45496</v>
      </c>
      <c r="P201" s="657">
        <v>45497</v>
      </c>
      <c r="Q201" s="657">
        <v>45499</v>
      </c>
      <c r="R201" s="657">
        <v>45499</v>
      </c>
      <c r="S201" s="376" t="s">
        <v>52</v>
      </c>
      <c r="T201" s="377">
        <f t="shared" si="417"/>
        <v>94500</v>
      </c>
      <c r="U201" s="378">
        <v>94500</v>
      </c>
      <c r="V201" s="379"/>
      <c r="W201" s="377">
        <f t="shared" si="248"/>
        <v>94500</v>
      </c>
      <c r="X201" s="378">
        <v>94500</v>
      </c>
      <c r="Y201" s="380"/>
      <c r="Z201" s="381" t="str">
        <f t="shared" ref="Z201:AF201" si="420">IF($E201="Public Bidding", "Date Required", IF($E201="Shopping", "n/a", IF($E201="Small Value Procurement", "n/a", IF($E201="Lease of Venue", "n/a", IF($E201="Agency to Agency", "n/a", IF($E201="Direct Contracting", "n/a", IF($E201="Emergency Cases", "n/a","Check Mode of Proc")))))))</f>
        <v>n/a</v>
      </c>
      <c r="AA201" s="381" t="str">
        <f t="shared" si="420"/>
        <v>n/a</v>
      </c>
      <c r="AB201" s="381" t="str">
        <f t="shared" si="420"/>
        <v>n/a</v>
      </c>
      <c r="AC201" s="381" t="str">
        <f t="shared" si="420"/>
        <v>n/a</v>
      </c>
      <c r="AD201" s="381" t="str">
        <f t="shared" si="420"/>
        <v>n/a</v>
      </c>
      <c r="AE201" s="381" t="str">
        <f t="shared" si="420"/>
        <v>n/a</v>
      </c>
      <c r="AF201" s="381" t="str">
        <f t="shared" si="420"/>
        <v>n/a</v>
      </c>
      <c r="AG201" s="382"/>
      <c r="AH201" s="383"/>
    </row>
    <row r="202" spans="1:34" s="384" customFormat="1" ht="46.5" customHeight="1" x14ac:dyDescent="0.2">
      <c r="A202" s="370">
        <f>IF(C202=0,"  ",VLOOKUP(C202,CODES!$A$1:$B$145,2,FALSE))</f>
        <v>320101100001000</v>
      </c>
      <c r="B202" s="492" t="s">
        <v>342</v>
      </c>
      <c r="C202" s="404" t="s">
        <v>60</v>
      </c>
      <c r="D202" s="373" t="s">
        <v>1017</v>
      </c>
      <c r="E202" s="373" t="s">
        <v>51</v>
      </c>
      <c r="F202" s="374" t="str">
        <f t="shared" ref="F202:I217" si="421">IF($E202="Public Bidding", "Date Required", IF($E202="Shopping", "n/a", IF($E202="Small Value Procurement", "n/a", IF($E202="Lease of Venue", "n/a", IF($E202="Agency to Agency", "n/a", IF($E202="Direct Contracting", "n/a", IF($E202="Emergency Cases", "n/a","Check Mode of Proc")))))))</f>
        <v>n/a</v>
      </c>
      <c r="G202" s="374" t="str">
        <f t="shared" si="421"/>
        <v>n/a</v>
      </c>
      <c r="H202" s="374" t="str">
        <f t="shared" si="421"/>
        <v>n/a</v>
      </c>
      <c r="I202" s="374" t="str">
        <f t="shared" si="421"/>
        <v>n/a</v>
      </c>
      <c r="J202" s="656">
        <f t="shared" ref="J202:J205" si="422">K202</f>
        <v>45496</v>
      </c>
      <c r="K202" s="656">
        <v>45496</v>
      </c>
      <c r="L202" s="375" t="str">
        <f t="shared" si="366"/>
        <v>n/a</v>
      </c>
      <c r="M202" s="656">
        <v>45497</v>
      </c>
      <c r="N202" s="656">
        <v>45505</v>
      </c>
      <c r="O202" s="657">
        <v>45506</v>
      </c>
      <c r="P202" s="657">
        <v>45507</v>
      </c>
      <c r="Q202" s="657">
        <v>45499</v>
      </c>
      <c r="R202" s="657">
        <v>45501</v>
      </c>
      <c r="S202" s="376" t="s">
        <v>52</v>
      </c>
      <c r="T202" s="377">
        <f t="shared" si="417"/>
        <v>30000</v>
      </c>
      <c r="U202" s="378">
        <v>30000</v>
      </c>
      <c r="V202" s="379"/>
      <c r="W202" s="377">
        <f t="shared" si="248"/>
        <v>27000</v>
      </c>
      <c r="X202" s="378">
        <v>27000</v>
      </c>
      <c r="Y202" s="380"/>
      <c r="Z202" s="489" t="str">
        <f t="shared" ref="Z202:AF202" si="423">IF($E202="Public Bidding", "Date Required", IF($E202="Shopping", "n/a", IF($E202="Small Value Procurement", "n/a", IF($E202="Lease of Venue", "n/a", IF($E202="Agency to Agency", "n/a", IF($E202="Direct Contracting", "n/a", IF($E202="Emergency Cases", "n/a","Check Mode of Proc")))))))</f>
        <v>n/a</v>
      </c>
      <c r="AA202" s="489" t="str">
        <f t="shared" si="423"/>
        <v>n/a</v>
      </c>
      <c r="AB202" s="489" t="str">
        <f t="shared" si="423"/>
        <v>n/a</v>
      </c>
      <c r="AC202" s="489" t="str">
        <f t="shared" si="423"/>
        <v>n/a</v>
      </c>
      <c r="AD202" s="489" t="str">
        <f t="shared" si="423"/>
        <v>n/a</v>
      </c>
      <c r="AE202" s="489" t="str">
        <f t="shared" si="423"/>
        <v>n/a</v>
      </c>
      <c r="AF202" s="489" t="str">
        <f t="shared" si="423"/>
        <v>n/a</v>
      </c>
      <c r="AG202" s="490"/>
      <c r="AH202" s="491"/>
    </row>
    <row r="203" spans="1:34" s="384" customFormat="1" ht="46.5" customHeight="1" x14ac:dyDescent="0.2">
      <c r="A203" s="370">
        <f>IF(C203=0,"  ",VLOOKUP(C203,CODES!$A$1:$B$145,2,FALSE))</f>
        <v>100000100001000</v>
      </c>
      <c r="B203" s="394" t="s">
        <v>343</v>
      </c>
      <c r="C203" s="372" t="s">
        <v>53</v>
      </c>
      <c r="D203" s="373" t="s">
        <v>1017</v>
      </c>
      <c r="E203" s="373" t="s">
        <v>54</v>
      </c>
      <c r="F203" s="374" t="str">
        <f t="shared" si="421"/>
        <v>n/a</v>
      </c>
      <c r="G203" s="374" t="str">
        <f t="shared" si="421"/>
        <v>n/a</v>
      </c>
      <c r="H203" s="374" t="str">
        <f t="shared" si="421"/>
        <v>n/a</v>
      </c>
      <c r="I203" s="374" t="str">
        <f t="shared" si="421"/>
        <v>n/a</v>
      </c>
      <c r="J203" s="656">
        <f t="shared" si="422"/>
        <v>45495</v>
      </c>
      <c r="K203" s="656">
        <v>45495</v>
      </c>
      <c r="L203" s="375" t="str">
        <f t="shared" si="366"/>
        <v>n/a</v>
      </c>
      <c r="M203" s="656">
        <v>45498</v>
      </c>
      <c r="N203" s="656">
        <v>45505</v>
      </c>
      <c r="O203" s="657">
        <v>45509</v>
      </c>
      <c r="P203" s="657">
        <v>45509</v>
      </c>
      <c r="Q203" s="657">
        <v>45528</v>
      </c>
      <c r="R203" s="657">
        <v>45528</v>
      </c>
      <c r="S203" s="376" t="s">
        <v>52</v>
      </c>
      <c r="T203" s="377">
        <f t="shared" si="417"/>
        <v>18232.310000000001</v>
      </c>
      <c r="U203" s="378">
        <v>18232.310000000001</v>
      </c>
      <c r="V203" s="379"/>
      <c r="W203" s="377">
        <f t="shared" si="248"/>
        <v>18232.310000000001</v>
      </c>
      <c r="X203" s="378">
        <v>18232.310000000001</v>
      </c>
      <c r="Y203" s="380"/>
      <c r="Z203" s="381" t="str">
        <f t="shared" ref="Z203:AF203" si="424">IF($E203="Public Bidding", "Date Required", IF($E203="Shopping", "n/a", IF($E203="Small Value Procurement", "n/a", IF($E203="Lease of Venue", "n/a", IF($E203="Agency to Agency", "n/a", IF($E203="Direct Contracting", "n/a", IF($E203="Emergency Cases", "n/a","Check Mode of Proc")))))))</f>
        <v>n/a</v>
      </c>
      <c r="AA203" s="381" t="str">
        <f t="shared" si="424"/>
        <v>n/a</v>
      </c>
      <c r="AB203" s="381" t="str">
        <f t="shared" si="424"/>
        <v>n/a</v>
      </c>
      <c r="AC203" s="381" t="str">
        <f t="shared" si="424"/>
        <v>n/a</v>
      </c>
      <c r="AD203" s="381" t="str">
        <f t="shared" si="424"/>
        <v>n/a</v>
      </c>
      <c r="AE203" s="381" t="str">
        <f t="shared" si="424"/>
        <v>n/a</v>
      </c>
      <c r="AF203" s="381" t="str">
        <f t="shared" si="424"/>
        <v>n/a</v>
      </c>
      <c r="AG203" s="382"/>
      <c r="AH203" s="383"/>
    </row>
    <row r="204" spans="1:34" s="384" customFormat="1" ht="46.5" customHeight="1" x14ac:dyDescent="0.2">
      <c r="A204" s="370">
        <f>IF(C204=0,"  ",VLOOKUP(C204,CODES!$A$1:$B$145,2,FALSE))</f>
        <v>100000100001000</v>
      </c>
      <c r="B204" s="394" t="s">
        <v>344</v>
      </c>
      <c r="C204" s="372" t="s">
        <v>53</v>
      </c>
      <c r="D204" s="373" t="s">
        <v>1017</v>
      </c>
      <c r="E204" s="373" t="s">
        <v>54</v>
      </c>
      <c r="F204" s="374" t="str">
        <f t="shared" si="421"/>
        <v>n/a</v>
      </c>
      <c r="G204" s="374" t="str">
        <f t="shared" si="421"/>
        <v>n/a</v>
      </c>
      <c r="H204" s="374" t="str">
        <f t="shared" si="421"/>
        <v>n/a</v>
      </c>
      <c r="I204" s="493" t="s">
        <v>58</v>
      </c>
      <c r="J204" s="656">
        <f t="shared" si="422"/>
        <v>45495</v>
      </c>
      <c r="K204" s="656">
        <v>45495</v>
      </c>
      <c r="L204" s="375" t="str">
        <f t="shared" si="366"/>
        <v>n/a</v>
      </c>
      <c r="M204" s="656">
        <v>45498</v>
      </c>
      <c r="N204" s="656">
        <v>45505</v>
      </c>
      <c r="O204" s="657">
        <v>45509</v>
      </c>
      <c r="P204" s="657">
        <v>45509</v>
      </c>
      <c r="Q204" s="657">
        <v>45528</v>
      </c>
      <c r="R204" s="657">
        <v>45528</v>
      </c>
      <c r="S204" s="376" t="s">
        <v>52</v>
      </c>
      <c r="T204" s="377">
        <f t="shared" si="417"/>
        <v>18232.310000000001</v>
      </c>
      <c r="U204" s="378">
        <v>18232.310000000001</v>
      </c>
      <c r="V204" s="379"/>
      <c r="W204" s="377">
        <f t="shared" si="248"/>
        <v>18232.310000000001</v>
      </c>
      <c r="X204" s="378">
        <v>18232.310000000001</v>
      </c>
      <c r="Y204" s="380"/>
      <c r="Z204" s="381" t="str">
        <f t="shared" ref="Z204:AF204" si="425">IF($E204="Public Bidding", "Date Required", IF($E204="Shopping", "n/a", IF($E204="Small Value Procurement", "n/a", IF($E204="Lease of Venue", "n/a", IF($E204="Agency to Agency", "n/a", IF($E204="Direct Contracting", "n/a", IF($E204="Emergency Cases", "n/a","Check Mode of Proc")))))))</f>
        <v>n/a</v>
      </c>
      <c r="AA204" s="381" t="str">
        <f t="shared" si="425"/>
        <v>n/a</v>
      </c>
      <c r="AB204" s="381" t="str">
        <f t="shared" si="425"/>
        <v>n/a</v>
      </c>
      <c r="AC204" s="381" t="str">
        <f t="shared" si="425"/>
        <v>n/a</v>
      </c>
      <c r="AD204" s="381" t="str">
        <f t="shared" si="425"/>
        <v>n/a</v>
      </c>
      <c r="AE204" s="381" t="str">
        <f t="shared" si="425"/>
        <v>n/a</v>
      </c>
      <c r="AF204" s="381" t="str">
        <f t="shared" si="425"/>
        <v>n/a</v>
      </c>
      <c r="AG204" s="382"/>
      <c r="AH204" s="383"/>
    </row>
    <row r="205" spans="1:34" s="384" customFormat="1" ht="46.5" customHeight="1" x14ac:dyDescent="0.2">
      <c r="A205" s="370">
        <f>IF(C205=0,"  ",VLOOKUP(C205,CODES!$A$1:$B$145,2,FALSE))</f>
        <v>100000100001000</v>
      </c>
      <c r="B205" s="394" t="s">
        <v>346</v>
      </c>
      <c r="C205" s="372" t="s">
        <v>53</v>
      </c>
      <c r="D205" s="373" t="s">
        <v>1017</v>
      </c>
      <c r="E205" s="373" t="s">
        <v>54</v>
      </c>
      <c r="F205" s="374" t="str">
        <f t="shared" si="421"/>
        <v>n/a</v>
      </c>
      <c r="G205" s="374" t="str">
        <f t="shared" si="421"/>
        <v>n/a</v>
      </c>
      <c r="H205" s="374" t="str">
        <f t="shared" si="421"/>
        <v>n/a</v>
      </c>
      <c r="I205" s="374" t="str">
        <f t="shared" si="421"/>
        <v>n/a</v>
      </c>
      <c r="J205" s="656">
        <f t="shared" si="422"/>
        <v>45495</v>
      </c>
      <c r="K205" s="656">
        <v>45495</v>
      </c>
      <c r="L205" s="375" t="str">
        <f t="shared" si="366"/>
        <v>n/a</v>
      </c>
      <c r="M205" s="656">
        <v>45498</v>
      </c>
      <c r="N205" s="656">
        <v>45505</v>
      </c>
      <c r="O205" s="657">
        <v>45509</v>
      </c>
      <c r="P205" s="657">
        <v>45509</v>
      </c>
      <c r="Q205" s="657">
        <v>45528</v>
      </c>
      <c r="R205" s="657">
        <v>45528</v>
      </c>
      <c r="S205" s="376" t="s">
        <v>52</v>
      </c>
      <c r="T205" s="377">
        <f t="shared" si="417"/>
        <v>12239.06</v>
      </c>
      <c r="U205" s="378">
        <v>12239.06</v>
      </c>
      <c r="V205" s="379"/>
      <c r="W205" s="377">
        <f t="shared" si="248"/>
        <v>12239.06</v>
      </c>
      <c r="X205" s="378">
        <v>12239.06</v>
      </c>
      <c r="Y205" s="380"/>
      <c r="Z205" s="381" t="str">
        <f t="shared" ref="Z205:AF220" si="426">IF($E205="Public Bidding", "Date Required", IF($E205="Shopping", "n/a", IF($E205="Small Value Procurement", "n/a", IF($E205="Lease of Venue", "n/a", IF($E205="Agency to Agency", "n/a", IF($E205="Direct Contracting", "n/a", IF($E205="Emergency Cases", "n/a","Check Mode of Proc")))))))</f>
        <v>n/a</v>
      </c>
      <c r="AA205" s="381" t="str">
        <f t="shared" si="426"/>
        <v>n/a</v>
      </c>
      <c r="AB205" s="381" t="str">
        <f t="shared" si="426"/>
        <v>n/a</v>
      </c>
      <c r="AC205" s="381" t="str">
        <f t="shared" si="426"/>
        <v>n/a</v>
      </c>
      <c r="AD205" s="381" t="str">
        <f t="shared" si="426"/>
        <v>n/a</v>
      </c>
      <c r="AE205" s="381" t="str">
        <f t="shared" si="426"/>
        <v>n/a</v>
      </c>
      <c r="AF205" s="381" t="str">
        <f t="shared" si="426"/>
        <v>n/a</v>
      </c>
      <c r="AG205" s="382"/>
      <c r="AH205" s="383"/>
    </row>
    <row r="206" spans="1:34" s="384" customFormat="1" ht="46.5" customHeight="1" x14ac:dyDescent="0.2">
      <c r="A206" s="370">
        <f>IF(C206=0,"  ",VLOOKUP(C206,CODES!$A$1:$B$145,2,FALSE))</f>
        <v>310100100002000</v>
      </c>
      <c r="B206" s="402" t="s">
        <v>347</v>
      </c>
      <c r="C206" s="372" t="s">
        <v>67</v>
      </c>
      <c r="D206" s="373" t="s">
        <v>1017</v>
      </c>
      <c r="E206" s="373" t="s">
        <v>57</v>
      </c>
      <c r="F206" s="374" t="str">
        <f t="shared" si="421"/>
        <v>n/a</v>
      </c>
      <c r="G206" s="374" t="str">
        <f t="shared" si="421"/>
        <v>n/a</v>
      </c>
      <c r="H206" s="374" t="str">
        <f t="shared" si="421"/>
        <v>n/a</v>
      </c>
      <c r="I206" s="374" t="str">
        <f t="shared" si="421"/>
        <v>n/a</v>
      </c>
      <c r="J206" s="656">
        <v>45496</v>
      </c>
      <c r="K206" s="656">
        <v>45496</v>
      </c>
      <c r="L206" s="375" t="str">
        <f t="shared" ref="L206:L217" si="427">IF($E206="Public Bidding", "Date Required", IF($E206="Shopping", "n/a", IF($E206="Small Value Procurement", "n/a", IF($E206="Lease of Venue", "n/a", IF($E206="Agency to Agency", "n/a", IF($E206="Direct Contracting", "n/a", IF($E206="Emergency Cases", "n/a","Check Mode of Proc")))))))</f>
        <v>n/a</v>
      </c>
      <c r="M206" s="656">
        <v>45498</v>
      </c>
      <c r="N206" s="656">
        <v>45505</v>
      </c>
      <c r="O206" s="657">
        <v>45506</v>
      </c>
      <c r="P206" s="657">
        <v>45507</v>
      </c>
      <c r="Q206" s="657">
        <v>45595</v>
      </c>
      <c r="R206" s="657">
        <v>45596</v>
      </c>
      <c r="S206" s="376"/>
      <c r="T206" s="377">
        <f t="shared" si="417"/>
        <v>126000</v>
      </c>
      <c r="U206" s="378">
        <v>126000</v>
      </c>
      <c r="V206" s="379"/>
      <c r="W206" s="377">
        <f t="shared" si="248"/>
        <v>122400</v>
      </c>
      <c r="X206" s="378">
        <v>122400</v>
      </c>
      <c r="Y206" s="380"/>
      <c r="Z206" s="381" t="str">
        <f t="shared" si="426"/>
        <v>n/a</v>
      </c>
      <c r="AA206" s="381" t="str">
        <f t="shared" si="426"/>
        <v>n/a</v>
      </c>
      <c r="AB206" s="381" t="str">
        <f t="shared" si="426"/>
        <v>n/a</v>
      </c>
      <c r="AC206" s="381" t="str">
        <f t="shared" si="426"/>
        <v>n/a</v>
      </c>
      <c r="AD206" s="381" t="str">
        <f t="shared" si="426"/>
        <v>n/a</v>
      </c>
      <c r="AE206" s="381" t="str">
        <f t="shared" si="426"/>
        <v>n/a</v>
      </c>
      <c r="AF206" s="381" t="str">
        <f t="shared" si="426"/>
        <v>n/a</v>
      </c>
      <c r="AG206" s="382"/>
      <c r="AH206" s="383"/>
    </row>
    <row r="207" spans="1:34" s="384" customFormat="1" ht="46.5" customHeight="1" x14ac:dyDescent="0.2">
      <c r="A207" s="370">
        <f>IF(C207=0,"  ",VLOOKUP(C207,CODES!$A$1:$B$145,2,FALSE))</f>
        <v>100000100001000</v>
      </c>
      <c r="B207" s="402" t="s">
        <v>348</v>
      </c>
      <c r="C207" s="372" t="s">
        <v>59</v>
      </c>
      <c r="D207" s="373" t="s">
        <v>1017</v>
      </c>
      <c r="E207" s="373" t="s">
        <v>57</v>
      </c>
      <c r="F207" s="374" t="str">
        <f t="shared" si="421"/>
        <v>n/a</v>
      </c>
      <c r="G207" s="374" t="str">
        <f t="shared" si="421"/>
        <v>n/a</v>
      </c>
      <c r="H207" s="374" t="str">
        <f t="shared" si="421"/>
        <v>n/a</v>
      </c>
      <c r="I207" s="374" t="str">
        <f t="shared" si="421"/>
        <v>n/a</v>
      </c>
      <c r="J207" s="656">
        <v>45497</v>
      </c>
      <c r="K207" s="656">
        <v>45497</v>
      </c>
      <c r="L207" s="375" t="str">
        <f t="shared" si="427"/>
        <v>n/a</v>
      </c>
      <c r="M207" s="656">
        <v>45502</v>
      </c>
      <c r="N207" s="656">
        <v>45505</v>
      </c>
      <c r="O207" s="657">
        <v>45506</v>
      </c>
      <c r="P207" s="657">
        <v>45507</v>
      </c>
      <c r="Q207" s="657">
        <v>45511</v>
      </c>
      <c r="R207" s="657">
        <v>45512</v>
      </c>
      <c r="S207" s="376"/>
      <c r="T207" s="377">
        <f t="shared" si="417"/>
        <v>201500</v>
      </c>
      <c r="U207" s="378">
        <v>201500</v>
      </c>
      <c r="V207" s="379"/>
      <c r="W207" s="377">
        <f t="shared" si="248"/>
        <v>188500</v>
      </c>
      <c r="X207" s="378">
        <v>188500</v>
      </c>
      <c r="Y207" s="380"/>
      <c r="Z207" s="381" t="str">
        <f t="shared" si="426"/>
        <v>n/a</v>
      </c>
      <c r="AA207" s="381" t="str">
        <f t="shared" si="426"/>
        <v>n/a</v>
      </c>
      <c r="AB207" s="381" t="str">
        <f t="shared" si="426"/>
        <v>n/a</v>
      </c>
      <c r="AC207" s="381" t="str">
        <f t="shared" si="426"/>
        <v>n/a</v>
      </c>
      <c r="AD207" s="381" t="str">
        <f t="shared" si="426"/>
        <v>n/a</v>
      </c>
      <c r="AE207" s="381" t="str">
        <f t="shared" si="426"/>
        <v>n/a</v>
      </c>
      <c r="AF207" s="381" t="str">
        <f t="shared" si="426"/>
        <v>n/a</v>
      </c>
      <c r="AG207" s="382"/>
      <c r="AH207" s="383"/>
    </row>
    <row r="208" spans="1:34" s="384" customFormat="1" ht="46.5" customHeight="1" x14ac:dyDescent="0.2">
      <c r="A208" s="370">
        <f>IF(C208=0,"  ",VLOOKUP(C208,CODES!$A$1:$B$145,2,FALSE))</f>
        <v>100000100001000</v>
      </c>
      <c r="B208" s="494" t="s">
        <v>349</v>
      </c>
      <c r="C208" s="372" t="s">
        <v>226</v>
      </c>
      <c r="D208" s="373" t="s">
        <v>1017</v>
      </c>
      <c r="E208" s="373" t="s">
        <v>51</v>
      </c>
      <c r="F208" s="374" t="str">
        <f t="shared" si="421"/>
        <v>n/a</v>
      </c>
      <c r="G208" s="374" t="str">
        <f t="shared" si="421"/>
        <v>n/a</v>
      </c>
      <c r="H208" s="374" t="str">
        <f t="shared" si="421"/>
        <v>n/a</v>
      </c>
      <c r="I208" s="374" t="str">
        <f t="shared" si="421"/>
        <v>n/a</v>
      </c>
      <c r="J208" s="656">
        <v>45484</v>
      </c>
      <c r="K208" s="656">
        <v>45484</v>
      </c>
      <c r="L208" s="375" t="str">
        <f t="shared" si="427"/>
        <v>n/a</v>
      </c>
      <c r="M208" s="656">
        <v>45502</v>
      </c>
      <c r="N208" s="656">
        <v>45505</v>
      </c>
      <c r="O208" s="657">
        <v>45509</v>
      </c>
      <c r="P208" s="657">
        <v>45509</v>
      </c>
      <c r="Q208" s="657">
        <v>45523</v>
      </c>
      <c r="R208" s="657">
        <v>45523</v>
      </c>
      <c r="S208" s="376"/>
      <c r="T208" s="377">
        <f t="shared" si="417"/>
        <v>7000</v>
      </c>
      <c r="U208" s="378">
        <v>7000</v>
      </c>
      <c r="V208" s="379"/>
      <c r="W208" s="377">
        <f t="shared" si="248"/>
        <v>5000</v>
      </c>
      <c r="X208" s="378">
        <v>5000</v>
      </c>
      <c r="Y208" s="380"/>
      <c r="Z208" s="381" t="str">
        <f t="shared" si="426"/>
        <v>n/a</v>
      </c>
      <c r="AA208" s="381" t="str">
        <f t="shared" si="426"/>
        <v>n/a</v>
      </c>
      <c r="AB208" s="381" t="str">
        <f t="shared" si="426"/>
        <v>n/a</v>
      </c>
      <c r="AC208" s="381" t="str">
        <f t="shared" si="426"/>
        <v>n/a</v>
      </c>
      <c r="AD208" s="381" t="str">
        <f t="shared" si="426"/>
        <v>n/a</v>
      </c>
      <c r="AE208" s="381" t="str">
        <f t="shared" si="426"/>
        <v>n/a</v>
      </c>
      <c r="AF208" s="381" t="str">
        <f t="shared" si="426"/>
        <v>n/a</v>
      </c>
      <c r="AG208" s="382"/>
      <c r="AH208" s="383"/>
    </row>
    <row r="209" spans="1:34" s="384" customFormat="1" ht="46.5" customHeight="1" x14ac:dyDescent="0.2">
      <c r="A209" s="370">
        <f>IF(C209=0,"  ",VLOOKUP(C209,CODES!$A$1:$B$145,2,FALSE))</f>
        <v>320101100001000</v>
      </c>
      <c r="B209" s="495" t="s">
        <v>350</v>
      </c>
      <c r="C209" s="372" t="s">
        <v>60</v>
      </c>
      <c r="D209" s="373" t="s">
        <v>1017</v>
      </c>
      <c r="E209" s="373" t="s">
        <v>51</v>
      </c>
      <c r="F209" s="374" t="str">
        <f t="shared" si="421"/>
        <v>n/a</v>
      </c>
      <c r="G209" s="374" t="str">
        <f t="shared" si="421"/>
        <v>n/a</v>
      </c>
      <c r="H209" s="374" t="str">
        <f t="shared" si="421"/>
        <v>n/a</v>
      </c>
      <c r="I209" s="374" t="str">
        <f t="shared" si="421"/>
        <v>n/a</v>
      </c>
      <c r="J209" s="656">
        <v>45485</v>
      </c>
      <c r="K209" s="656" t="s">
        <v>351</v>
      </c>
      <c r="L209" s="375" t="str">
        <f t="shared" si="427"/>
        <v>n/a</v>
      </c>
      <c r="M209" s="656">
        <v>45502</v>
      </c>
      <c r="N209" s="656">
        <v>45523</v>
      </c>
      <c r="O209" s="657">
        <v>45524</v>
      </c>
      <c r="P209" s="657">
        <v>45525</v>
      </c>
      <c r="Q209" s="657">
        <v>45532</v>
      </c>
      <c r="R209" s="657">
        <v>45534</v>
      </c>
      <c r="S209" s="376"/>
      <c r="T209" s="377">
        <f t="shared" si="417"/>
        <v>25300</v>
      </c>
      <c r="U209" s="378">
        <v>25300</v>
      </c>
      <c r="V209" s="379"/>
      <c r="W209" s="377">
        <f t="shared" si="248"/>
        <v>3818</v>
      </c>
      <c r="X209" s="378">
        <v>3818</v>
      </c>
      <c r="Y209" s="380"/>
      <c r="Z209" s="381" t="str">
        <f t="shared" si="426"/>
        <v>n/a</v>
      </c>
      <c r="AA209" s="381" t="str">
        <f t="shared" si="426"/>
        <v>n/a</v>
      </c>
      <c r="AB209" s="381" t="str">
        <f t="shared" si="426"/>
        <v>n/a</v>
      </c>
      <c r="AC209" s="381" t="str">
        <f t="shared" si="426"/>
        <v>n/a</v>
      </c>
      <c r="AD209" s="381" t="str">
        <f t="shared" si="426"/>
        <v>n/a</v>
      </c>
      <c r="AE209" s="381" t="str">
        <f t="shared" si="426"/>
        <v>n/a</v>
      </c>
      <c r="AF209" s="381" t="str">
        <f t="shared" si="426"/>
        <v>n/a</v>
      </c>
      <c r="AG209" s="382"/>
      <c r="AH209" s="383"/>
    </row>
    <row r="210" spans="1:34" s="384" customFormat="1" ht="46.5" customHeight="1" x14ac:dyDescent="0.2">
      <c r="A210" s="370">
        <f>IF(C210=0,"  ",VLOOKUP(C210,CODES!$A$1:$B$145,2,FALSE))</f>
        <v>320101100001000</v>
      </c>
      <c r="B210" s="395" t="s">
        <v>352</v>
      </c>
      <c r="C210" s="372" t="s">
        <v>60</v>
      </c>
      <c r="D210" s="373" t="s">
        <v>1017</v>
      </c>
      <c r="E210" s="373" t="s">
        <v>51</v>
      </c>
      <c r="F210" s="374" t="str">
        <f t="shared" si="421"/>
        <v>n/a</v>
      </c>
      <c r="G210" s="374" t="str">
        <f t="shared" si="421"/>
        <v>n/a</v>
      </c>
      <c r="H210" s="374" t="str">
        <f t="shared" si="421"/>
        <v>n/a</v>
      </c>
      <c r="I210" s="493" t="s">
        <v>58</v>
      </c>
      <c r="J210" s="656">
        <v>45478</v>
      </c>
      <c r="K210" s="656">
        <v>45478</v>
      </c>
      <c r="L210" s="375" t="str">
        <f t="shared" si="427"/>
        <v>n/a</v>
      </c>
      <c r="M210" s="656">
        <v>45502</v>
      </c>
      <c r="N210" s="656">
        <v>45516</v>
      </c>
      <c r="O210" s="657">
        <v>45516</v>
      </c>
      <c r="P210" s="657">
        <v>45516</v>
      </c>
      <c r="Q210" s="657">
        <v>45547</v>
      </c>
      <c r="R210" s="657">
        <v>45547</v>
      </c>
      <c r="S210" s="376"/>
      <c r="T210" s="377">
        <f t="shared" si="417"/>
        <v>317265</v>
      </c>
      <c r="U210" s="378">
        <v>317265</v>
      </c>
      <c r="V210" s="379"/>
      <c r="W210" s="377">
        <f t="shared" si="248"/>
        <v>23220</v>
      </c>
      <c r="X210" s="378">
        <v>23220</v>
      </c>
      <c r="Y210" s="380"/>
      <c r="Z210" s="381" t="str">
        <f t="shared" si="426"/>
        <v>n/a</v>
      </c>
      <c r="AA210" s="381" t="str">
        <f t="shared" si="426"/>
        <v>n/a</v>
      </c>
      <c r="AB210" s="381" t="str">
        <f t="shared" si="426"/>
        <v>n/a</v>
      </c>
      <c r="AC210" s="381" t="str">
        <f t="shared" si="426"/>
        <v>n/a</v>
      </c>
      <c r="AD210" s="381" t="str">
        <f t="shared" si="426"/>
        <v>n/a</v>
      </c>
      <c r="AE210" s="381" t="str">
        <f t="shared" si="426"/>
        <v>n/a</v>
      </c>
      <c r="AF210" s="381" t="str">
        <f t="shared" si="426"/>
        <v>n/a</v>
      </c>
      <c r="AG210" s="382"/>
      <c r="AH210" s="383"/>
    </row>
    <row r="211" spans="1:34" s="384" customFormat="1" ht="46.5" customHeight="1" x14ac:dyDescent="0.2">
      <c r="A211" s="370">
        <f>IF(C211=0,"  ",VLOOKUP(C211,CODES!$A$1:$B$145,2,FALSE))</f>
        <v>100000100001000</v>
      </c>
      <c r="B211" s="395" t="s">
        <v>353</v>
      </c>
      <c r="C211" s="372" t="s">
        <v>53</v>
      </c>
      <c r="D211" s="373" t="s">
        <v>1017</v>
      </c>
      <c r="E211" s="373" t="s">
        <v>51</v>
      </c>
      <c r="F211" s="374" t="str">
        <f t="shared" si="421"/>
        <v>n/a</v>
      </c>
      <c r="G211" s="374" t="str">
        <f t="shared" si="421"/>
        <v>n/a</v>
      </c>
      <c r="H211" s="374" t="str">
        <f t="shared" si="421"/>
        <v>n/a</v>
      </c>
      <c r="I211" s="374" t="str">
        <f t="shared" si="421"/>
        <v>n/a</v>
      </c>
      <c r="J211" s="656">
        <v>45484</v>
      </c>
      <c r="K211" s="656">
        <v>45484</v>
      </c>
      <c r="L211" s="375" t="str">
        <f t="shared" si="427"/>
        <v>n/a</v>
      </c>
      <c r="M211" s="656">
        <v>45502</v>
      </c>
      <c r="N211" s="656">
        <v>45516</v>
      </c>
      <c r="O211" s="657">
        <v>45516</v>
      </c>
      <c r="P211" s="657">
        <v>45516</v>
      </c>
      <c r="Q211" s="657">
        <v>45559</v>
      </c>
      <c r="R211" s="657">
        <v>45567</v>
      </c>
      <c r="S211" s="376"/>
      <c r="T211" s="377">
        <f t="shared" si="417"/>
        <v>5000</v>
      </c>
      <c r="U211" s="378">
        <v>5000</v>
      </c>
      <c r="V211" s="379"/>
      <c r="W211" s="377">
        <f t="shared" si="248"/>
        <v>5000</v>
      </c>
      <c r="X211" s="378">
        <v>5000</v>
      </c>
      <c r="Y211" s="380"/>
      <c r="Z211" s="381" t="str">
        <f t="shared" si="426"/>
        <v>n/a</v>
      </c>
      <c r="AA211" s="381" t="str">
        <f t="shared" si="426"/>
        <v>n/a</v>
      </c>
      <c r="AB211" s="381" t="str">
        <f t="shared" si="426"/>
        <v>n/a</v>
      </c>
      <c r="AC211" s="381" t="str">
        <f t="shared" si="426"/>
        <v>n/a</v>
      </c>
      <c r="AD211" s="381" t="str">
        <f t="shared" si="426"/>
        <v>n/a</v>
      </c>
      <c r="AE211" s="381" t="str">
        <f t="shared" si="426"/>
        <v>n/a</v>
      </c>
      <c r="AF211" s="381" t="str">
        <f t="shared" si="426"/>
        <v>n/a</v>
      </c>
      <c r="AG211" s="382"/>
      <c r="AH211" s="383"/>
    </row>
    <row r="212" spans="1:34" s="384" customFormat="1" ht="46.5" customHeight="1" x14ac:dyDescent="0.2">
      <c r="A212" s="370">
        <f>IF(C212=0,"  ",VLOOKUP(C212,CODES!$A$1:$B$145,2,FALSE))</f>
        <v>200000100003000</v>
      </c>
      <c r="B212" s="395" t="s">
        <v>354</v>
      </c>
      <c r="C212" s="372" t="s">
        <v>355</v>
      </c>
      <c r="D212" s="373" t="s">
        <v>1017</v>
      </c>
      <c r="E212" s="373" t="s">
        <v>51</v>
      </c>
      <c r="F212" s="374" t="str">
        <f t="shared" si="421"/>
        <v>n/a</v>
      </c>
      <c r="G212" s="374" t="str">
        <f t="shared" si="421"/>
        <v>n/a</v>
      </c>
      <c r="H212" s="374" t="str">
        <f t="shared" si="421"/>
        <v>n/a</v>
      </c>
      <c r="I212" s="374" t="str">
        <f t="shared" si="421"/>
        <v>n/a</v>
      </c>
      <c r="J212" s="656">
        <v>45489</v>
      </c>
      <c r="K212" s="656">
        <v>45489</v>
      </c>
      <c r="L212" s="375" t="str">
        <f t="shared" si="427"/>
        <v>n/a</v>
      </c>
      <c r="M212" s="656">
        <v>45502</v>
      </c>
      <c r="N212" s="656">
        <v>45516</v>
      </c>
      <c r="O212" s="657">
        <v>45517</v>
      </c>
      <c r="P212" s="657">
        <v>45518</v>
      </c>
      <c r="Q212" s="657">
        <v>45517</v>
      </c>
      <c r="R212" s="657">
        <v>45518</v>
      </c>
      <c r="S212" s="376"/>
      <c r="T212" s="377">
        <f t="shared" si="417"/>
        <v>16000</v>
      </c>
      <c r="U212" s="378">
        <v>16000</v>
      </c>
      <c r="V212" s="379"/>
      <c r="W212" s="377">
        <f t="shared" si="248"/>
        <v>13380</v>
      </c>
      <c r="X212" s="378">
        <v>13380</v>
      </c>
      <c r="Y212" s="380"/>
      <c r="Z212" s="381" t="str">
        <f t="shared" si="426"/>
        <v>n/a</v>
      </c>
      <c r="AA212" s="381" t="str">
        <f t="shared" si="426"/>
        <v>n/a</v>
      </c>
      <c r="AB212" s="381" t="str">
        <f t="shared" si="426"/>
        <v>n/a</v>
      </c>
      <c r="AC212" s="381" t="str">
        <f t="shared" si="426"/>
        <v>n/a</v>
      </c>
      <c r="AD212" s="381" t="str">
        <f t="shared" si="426"/>
        <v>n/a</v>
      </c>
      <c r="AE212" s="381" t="str">
        <f t="shared" si="426"/>
        <v>n/a</v>
      </c>
      <c r="AF212" s="381" t="str">
        <f t="shared" si="426"/>
        <v>n/a</v>
      </c>
      <c r="AG212" s="382"/>
      <c r="AH212" s="383"/>
    </row>
    <row r="213" spans="1:34" s="384" customFormat="1" ht="46.5" customHeight="1" x14ac:dyDescent="0.2">
      <c r="A213" s="370">
        <f>IF(C213=0,"  ",VLOOKUP(C213,CODES!$A$1:$B$145,2,FALSE))</f>
        <v>200000100003000</v>
      </c>
      <c r="B213" s="395" t="s">
        <v>356</v>
      </c>
      <c r="C213" s="372" t="s">
        <v>355</v>
      </c>
      <c r="D213" s="373" t="s">
        <v>1017</v>
      </c>
      <c r="E213" s="373" t="s">
        <v>51</v>
      </c>
      <c r="F213" s="374" t="str">
        <f t="shared" si="421"/>
        <v>n/a</v>
      </c>
      <c r="G213" s="374" t="str">
        <f t="shared" si="421"/>
        <v>n/a</v>
      </c>
      <c r="H213" s="374" t="str">
        <f t="shared" si="421"/>
        <v>n/a</v>
      </c>
      <c r="I213" s="374" t="str">
        <f t="shared" si="421"/>
        <v>n/a</v>
      </c>
      <c r="J213" s="656">
        <v>45489</v>
      </c>
      <c r="K213" s="656">
        <v>45489</v>
      </c>
      <c r="L213" s="375" t="str">
        <f t="shared" si="427"/>
        <v>n/a</v>
      </c>
      <c r="M213" s="656">
        <v>45502</v>
      </c>
      <c r="N213" s="656">
        <v>45516</v>
      </c>
      <c r="O213" s="657">
        <v>45516</v>
      </c>
      <c r="P213" s="657">
        <v>45516</v>
      </c>
      <c r="Q213" s="657">
        <v>45517</v>
      </c>
      <c r="R213" s="657">
        <v>45518</v>
      </c>
      <c r="S213" s="376"/>
      <c r="T213" s="377">
        <f t="shared" si="417"/>
        <v>10000</v>
      </c>
      <c r="U213" s="378">
        <v>10000</v>
      </c>
      <c r="V213" s="379"/>
      <c r="W213" s="377">
        <f t="shared" si="248"/>
        <v>9900</v>
      </c>
      <c r="X213" s="378">
        <v>9900</v>
      </c>
      <c r="Y213" s="380"/>
      <c r="Z213" s="381" t="str">
        <f t="shared" si="426"/>
        <v>n/a</v>
      </c>
      <c r="AA213" s="381" t="str">
        <f t="shared" si="426"/>
        <v>n/a</v>
      </c>
      <c r="AB213" s="381" t="str">
        <f t="shared" si="426"/>
        <v>n/a</v>
      </c>
      <c r="AC213" s="381" t="str">
        <f t="shared" si="426"/>
        <v>n/a</v>
      </c>
      <c r="AD213" s="381" t="str">
        <f t="shared" si="426"/>
        <v>n/a</v>
      </c>
      <c r="AE213" s="381" t="str">
        <f t="shared" si="426"/>
        <v>n/a</v>
      </c>
      <c r="AF213" s="381" t="str">
        <f t="shared" si="426"/>
        <v>n/a</v>
      </c>
      <c r="AG213" s="382"/>
      <c r="AH213" s="383"/>
    </row>
    <row r="214" spans="1:34" s="384" customFormat="1" ht="46.5" customHeight="1" x14ac:dyDescent="0.2">
      <c r="A214" s="370">
        <f>IF(C214=0,"  ",VLOOKUP(C214,CODES!$A$1:$B$145,2,FALSE))</f>
        <v>320104100001000</v>
      </c>
      <c r="B214" s="386" t="s">
        <v>357</v>
      </c>
      <c r="C214" s="372" t="s">
        <v>79</v>
      </c>
      <c r="D214" s="373" t="s">
        <v>1017</v>
      </c>
      <c r="E214" s="373" t="s">
        <v>51</v>
      </c>
      <c r="F214" s="374" t="str">
        <f t="shared" si="421"/>
        <v>n/a</v>
      </c>
      <c r="G214" s="374" t="str">
        <f t="shared" si="421"/>
        <v>n/a</v>
      </c>
      <c r="H214" s="374" t="str">
        <f t="shared" si="421"/>
        <v>n/a</v>
      </c>
      <c r="I214" s="374" t="str">
        <f t="shared" si="421"/>
        <v>n/a</v>
      </c>
      <c r="J214" s="656">
        <v>45453</v>
      </c>
      <c r="K214" s="656">
        <v>45453</v>
      </c>
      <c r="L214" s="375" t="str">
        <f t="shared" si="427"/>
        <v>n/a</v>
      </c>
      <c r="M214" s="656">
        <v>45502</v>
      </c>
      <c r="N214" s="656">
        <v>45516</v>
      </c>
      <c r="O214" s="657">
        <v>45517</v>
      </c>
      <c r="P214" s="657">
        <v>45519</v>
      </c>
      <c r="Q214" s="657">
        <v>45517</v>
      </c>
      <c r="R214" s="657">
        <v>45518</v>
      </c>
      <c r="S214" s="376"/>
      <c r="T214" s="377">
        <f t="shared" si="417"/>
        <v>37544</v>
      </c>
      <c r="U214" s="378">
        <v>37544</v>
      </c>
      <c r="V214" s="379"/>
      <c r="W214" s="377">
        <f t="shared" si="248"/>
        <v>38300</v>
      </c>
      <c r="X214" s="378">
        <v>38300</v>
      </c>
      <c r="Y214" s="380"/>
      <c r="Z214" s="381" t="str">
        <f t="shared" si="426"/>
        <v>n/a</v>
      </c>
      <c r="AA214" s="381" t="str">
        <f t="shared" si="426"/>
        <v>n/a</v>
      </c>
      <c r="AB214" s="381" t="str">
        <f t="shared" si="426"/>
        <v>n/a</v>
      </c>
      <c r="AC214" s="381" t="str">
        <f t="shared" si="426"/>
        <v>n/a</v>
      </c>
      <c r="AD214" s="381" t="str">
        <f t="shared" si="426"/>
        <v>n/a</v>
      </c>
      <c r="AE214" s="381" t="str">
        <f t="shared" si="426"/>
        <v>n/a</v>
      </c>
      <c r="AF214" s="381" t="str">
        <f t="shared" si="426"/>
        <v>n/a</v>
      </c>
      <c r="AG214" s="382"/>
      <c r="AH214" s="383"/>
    </row>
    <row r="215" spans="1:34" s="384" customFormat="1" ht="46.5" customHeight="1" x14ac:dyDescent="0.2">
      <c r="A215" s="370">
        <f>IF(C215=0,"  ",VLOOKUP(C215,CODES!$A$1:$B$145,2,FALSE))</f>
        <v>100000100001000</v>
      </c>
      <c r="B215" s="496" t="s">
        <v>358</v>
      </c>
      <c r="C215" s="372" t="s">
        <v>368</v>
      </c>
      <c r="D215" s="373" t="s">
        <v>1017</v>
      </c>
      <c r="E215" s="373" t="s">
        <v>56</v>
      </c>
      <c r="F215" s="374" t="str">
        <f t="shared" si="421"/>
        <v>n/a</v>
      </c>
      <c r="G215" s="374" t="str">
        <f t="shared" si="421"/>
        <v>n/a</v>
      </c>
      <c r="H215" s="374" t="str">
        <f t="shared" si="421"/>
        <v>n/a</v>
      </c>
      <c r="I215" s="374" t="str">
        <f t="shared" si="421"/>
        <v>n/a</v>
      </c>
      <c r="J215" s="656">
        <v>45453</v>
      </c>
      <c r="K215" s="656">
        <v>45453</v>
      </c>
      <c r="L215" s="375" t="str">
        <f t="shared" si="427"/>
        <v>n/a</v>
      </c>
      <c r="M215" s="656">
        <v>45502</v>
      </c>
      <c r="N215" s="656">
        <v>45516</v>
      </c>
      <c r="O215" s="657">
        <v>45509</v>
      </c>
      <c r="P215" s="657">
        <v>45509</v>
      </c>
      <c r="Q215" s="657">
        <v>45523</v>
      </c>
      <c r="R215" s="657">
        <v>45523</v>
      </c>
      <c r="S215" s="376"/>
      <c r="T215" s="377">
        <f t="shared" si="417"/>
        <v>9900</v>
      </c>
      <c r="U215" s="378">
        <v>9900</v>
      </c>
      <c r="V215" s="379"/>
      <c r="W215" s="377">
        <f t="shared" si="248"/>
        <v>99000</v>
      </c>
      <c r="X215" s="378">
        <v>99000</v>
      </c>
      <c r="Y215" s="380"/>
      <c r="Z215" s="381" t="str">
        <f t="shared" si="426"/>
        <v>n/a</v>
      </c>
      <c r="AA215" s="381" t="str">
        <f t="shared" si="426"/>
        <v>n/a</v>
      </c>
      <c r="AB215" s="381" t="str">
        <f t="shared" si="426"/>
        <v>n/a</v>
      </c>
      <c r="AC215" s="381" t="str">
        <f t="shared" si="426"/>
        <v>n/a</v>
      </c>
      <c r="AD215" s="381" t="str">
        <f t="shared" si="426"/>
        <v>n/a</v>
      </c>
      <c r="AE215" s="381" t="str">
        <f t="shared" si="426"/>
        <v>n/a</v>
      </c>
      <c r="AF215" s="381" t="str">
        <f t="shared" si="426"/>
        <v>n/a</v>
      </c>
      <c r="AG215" s="382"/>
      <c r="AH215" s="383"/>
    </row>
    <row r="216" spans="1:34" s="384" customFormat="1" ht="46.5" customHeight="1" x14ac:dyDescent="0.2">
      <c r="A216" s="370">
        <f>IF(C216=0,"  ",VLOOKUP(C216,CODES!$A$1:$B$145,2,FALSE))</f>
        <v>330100100001000</v>
      </c>
      <c r="B216" s="386" t="s">
        <v>359</v>
      </c>
      <c r="C216" s="372" t="s">
        <v>61</v>
      </c>
      <c r="D216" s="373" t="s">
        <v>1017</v>
      </c>
      <c r="E216" s="373" t="s">
        <v>57</v>
      </c>
      <c r="F216" s="374" t="str">
        <f t="shared" si="421"/>
        <v>n/a</v>
      </c>
      <c r="G216" s="374" t="str">
        <f t="shared" si="421"/>
        <v>n/a</v>
      </c>
      <c r="H216" s="374" t="str">
        <f t="shared" si="421"/>
        <v>n/a</v>
      </c>
      <c r="I216" s="493" t="s">
        <v>58</v>
      </c>
      <c r="J216" s="656">
        <v>45497</v>
      </c>
      <c r="K216" s="656">
        <v>45497</v>
      </c>
      <c r="L216" s="375" t="str">
        <f t="shared" si="427"/>
        <v>n/a</v>
      </c>
      <c r="M216" s="656">
        <v>45502</v>
      </c>
      <c r="N216" s="656">
        <v>45516</v>
      </c>
      <c r="O216" s="657">
        <v>45517</v>
      </c>
      <c r="P216" s="657">
        <v>45518</v>
      </c>
      <c r="Q216" s="657">
        <v>45526</v>
      </c>
      <c r="R216" s="657">
        <v>45531</v>
      </c>
      <c r="S216" s="376"/>
      <c r="T216" s="377">
        <f t="shared" si="417"/>
        <v>40000</v>
      </c>
      <c r="U216" s="378">
        <v>40000</v>
      </c>
      <c r="V216" s="379"/>
      <c r="W216" s="377">
        <f t="shared" si="248"/>
        <v>36000</v>
      </c>
      <c r="X216" s="378">
        <v>36000</v>
      </c>
      <c r="Y216" s="380"/>
      <c r="Z216" s="381" t="str">
        <f t="shared" si="426"/>
        <v>n/a</v>
      </c>
      <c r="AA216" s="381" t="str">
        <f t="shared" si="426"/>
        <v>n/a</v>
      </c>
      <c r="AB216" s="381" t="str">
        <f t="shared" si="426"/>
        <v>n/a</v>
      </c>
      <c r="AC216" s="381" t="str">
        <f t="shared" si="426"/>
        <v>n/a</v>
      </c>
      <c r="AD216" s="381" t="str">
        <f t="shared" si="426"/>
        <v>n/a</v>
      </c>
      <c r="AE216" s="381" t="str">
        <f t="shared" si="426"/>
        <v>n/a</v>
      </c>
      <c r="AF216" s="381" t="str">
        <f t="shared" si="426"/>
        <v>n/a</v>
      </c>
      <c r="AG216" s="382"/>
      <c r="AH216" s="383"/>
    </row>
    <row r="217" spans="1:34" s="384" customFormat="1" ht="46.5" customHeight="1" x14ac:dyDescent="0.2">
      <c r="A217" s="370">
        <f>IF(C217=0,"  ",VLOOKUP(C217,CODES!$A$1:$B$145,2,FALSE))</f>
        <v>310100100002000</v>
      </c>
      <c r="B217" s="388" t="s">
        <v>360</v>
      </c>
      <c r="C217" s="372" t="s">
        <v>67</v>
      </c>
      <c r="D217" s="373" t="s">
        <v>1017</v>
      </c>
      <c r="E217" s="373" t="s">
        <v>57</v>
      </c>
      <c r="F217" s="374" t="str">
        <f t="shared" si="421"/>
        <v>n/a</v>
      </c>
      <c r="G217" s="374" t="str">
        <f t="shared" si="421"/>
        <v>n/a</v>
      </c>
      <c r="H217" s="374" t="str">
        <f t="shared" si="421"/>
        <v>n/a</v>
      </c>
      <c r="I217" s="374" t="str">
        <f t="shared" si="421"/>
        <v>n/a</v>
      </c>
      <c r="J217" s="656">
        <v>45497</v>
      </c>
      <c r="K217" s="656">
        <v>45497</v>
      </c>
      <c r="L217" s="375" t="str">
        <f t="shared" si="427"/>
        <v>n/a</v>
      </c>
      <c r="M217" s="656">
        <v>45502</v>
      </c>
      <c r="N217" s="656">
        <v>45505</v>
      </c>
      <c r="O217" s="657">
        <v>45506</v>
      </c>
      <c r="P217" s="657">
        <v>45507</v>
      </c>
      <c r="Q217" s="657">
        <v>45519</v>
      </c>
      <c r="R217" s="657">
        <v>45523</v>
      </c>
      <c r="S217" s="376"/>
      <c r="T217" s="377">
        <f t="shared" si="417"/>
        <v>335000</v>
      </c>
      <c r="U217" s="378">
        <v>335000</v>
      </c>
      <c r="V217" s="379"/>
      <c r="W217" s="377">
        <f t="shared" si="248"/>
        <v>250000</v>
      </c>
      <c r="X217" s="378">
        <v>250000</v>
      </c>
      <c r="Y217" s="380"/>
      <c r="Z217" s="381" t="str">
        <f t="shared" si="426"/>
        <v>n/a</v>
      </c>
      <c r="AA217" s="381" t="str">
        <f t="shared" si="426"/>
        <v>n/a</v>
      </c>
      <c r="AB217" s="381" t="str">
        <f t="shared" si="426"/>
        <v>n/a</v>
      </c>
      <c r="AC217" s="381" t="str">
        <f t="shared" si="426"/>
        <v>n/a</v>
      </c>
      <c r="AD217" s="381" t="str">
        <f t="shared" si="426"/>
        <v>n/a</v>
      </c>
      <c r="AE217" s="381" t="str">
        <f t="shared" si="426"/>
        <v>n/a</v>
      </c>
      <c r="AF217" s="381" t="str">
        <f t="shared" si="426"/>
        <v>n/a</v>
      </c>
      <c r="AG217" s="382"/>
      <c r="AH217" s="383"/>
    </row>
    <row r="218" spans="1:34" s="384" customFormat="1" ht="46.5" customHeight="1" x14ac:dyDescent="0.2">
      <c r="A218" s="370">
        <f>IF(C218=0,"  ",VLOOKUP(C218,CODES!$A$1:$B$145,2,FALSE))</f>
        <v>310100100002000</v>
      </c>
      <c r="B218" s="386" t="s">
        <v>361</v>
      </c>
      <c r="C218" s="372" t="s">
        <v>67</v>
      </c>
      <c r="D218" s="373" t="s">
        <v>1017</v>
      </c>
      <c r="E218" s="373" t="s">
        <v>57</v>
      </c>
      <c r="F218" s="374" t="str">
        <f t="shared" ref="F218:I281" si="428">IF($E218="Public Bidding", "Date Required", IF($E218="Shopping", "n/a", IF($E218="Small Value Procurement", "n/a", IF($E218="Lease of Venue", "n/a", IF($E218="Agency to Agency", "n/a", IF($E218="Direct Contracting", "n/a", IF($E218="Emergency Cases", "n/a","Check Mode of Proc")))))))</f>
        <v>n/a</v>
      </c>
      <c r="G218" s="374" t="str">
        <f t="shared" si="428"/>
        <v>n/a</v>
      </c>
      <c r="H218" s="374" t="str">
        <f t="shared" si="428"/>
        <v>n/a</v>
      </c>
      <c r="I218" s="374" t="str">
        <f t="shared" si="428"/>
        <v>n/a</v>
      </c>
      <c r="J218" s="656">
        <v>45497</v>
      </c>
      <c r="K218" s="656">
        <v>45497</v>
      </c>
      <c r="L218" s="375" t="s">
        <v>58</v>
      </c>
      <c r="M218" s="656">
        <v>45502</v>
      </c>
      <c r="N218" s="656">
        <v>45516</v>
      </c>
      <c r="O218" s="657">
        <v>45517</v>
      </c>
      <c r="P218" s="657">
        <v>45518</v>
      </c>
      <c r="Q218" s="657">
        <v>45611</v>
      </c>
      <c r="R218" s="657">
        <v>45614</v>
      </c>
      <c r="S218" s="376"/>
      <c r="T218" s="377">
        <f t="shared" si="417"/>
        <v>304600</v>
      </c>
      <c r="U218" s="378">
        <v>304600</v>
      </c>
      <c r="V218" s="379"/>
      <c r="W218" s="377">
        <f t="shared" si="248"/>
        <v>271300</v>
      </c>
      <c r="X218" s="378">
        <v>271300</v>
      </c>
      <c r="Y218" s="380"/>
      <c r="Z218" s="381" t="str">
        <f t="shared" si="426"/>
        <v>n/a</v>
      </c>
      <c r="AA218" s="381" t="str">
        <f t="shared" si="426"/>
        <v>n/a</v>
      </c>
      <c r="AB218" s="381" t="str">
        <f t="shared" si="426"/>
        <v>n/a</v>
      </c>
      <c r="AC218" s="381" t="str">
        <f t="shared" si="426"/>
        <v>n/a</v>
      </c>
      <c r="AD218" s="381" t="str">
        <f t="shared" si="426"/>
        <v>n/a</v>
      </c>
      <c r="AE218" s="381" t="str">
        <f t="shared" si="426"/>
        <v>n/a</v>
      </c>
      <c r="AF218" s="381" t="str">
        <f t="shared" si="426"/>
        <v>n/a</v>
      </c>
      <c r="AG218" s="382"/>
      <c r="AH218" s="383"/>
    </row>
    <row r="219" spans="1:34" s="384" customFormat="1" ht="46.5" customHeight="1" x14ac:dyDescent="0.2">
      <c r="A219" s="370">
        <f>IF(C219=0,"  ",VLOOKUP(C219,CODES!$A$1:$B$145,2,FALSE))</f>
        <v>320101100001000</v>
      </c>
      <c r="B219" s="386" t="s">
        <v>362</v>
      </c>
      <c r="C219" s="372" t="s">
        <v>63</v>
      </c>
      <c r="D219" s="373" t="s">
        <v>1017</v>
      </c>
      <c r="E219" s="373" t="s">
        <v>51</v>
      </c>
      <c r="F219" s="374" t="str">
        <f t="shared" si="428"/>
        <v>n/a</v>
      </c>
      <c r="G219" s="374" t="str">
        <f t="shared" si="428"/>
        <v>n/a</v>
      </c>
      <c r="H219" s="374" t="str">
        <f t="shared" si="428"/>
        <v>n/a</v>
      </c>
      <c r="I219" s="374" t="str">
        <f t="shared" si="428"/>
        <v>n/a</v>
      </c>
      <c r="J219" s="656">
        <v>45497</v>
      </c>
      <c r="K219" s="656">
        <v>45497</v>
      </c>
      <c r="L219" s="375" t="str">
        <f t="shared" ref="L219:L231" si="429">IF($E219="Public Bidding", "Date Required", IF($E219="Shopping", "n/a", IF($E219="Small Value Procurement", "n/a", IF($E219="Lease of Venue", "n/a", IF($E219="Agency to Agency", "n/a", IF($E219="Direct Contracting", "n/a", IF($E219="Emergency Cases", "n/a","Check Mode of Proc")))))))</f>
        <v>n/a</v>
      </c>
      <c r="M219" s="656">
        <v>45502</v>
      </c>
      <c r="N219" s="656">
        <v>45516</v>
      </c>
      <c r="O219" s="657">
        <v>45509</v>
      </c>
      <c r="P219" s="657">
        <v>45509</v>
      </c>
      <c r="Q219" s="657">
        <v>45511</v>
      </c>
      <c r="R219" s="657">
        <v>45511</v>
      </c>
      <c r="S219" s="376"/>
      <c r="T219" s="377">
        <f t="shared" si="417"/>
        <v>29120</v>
      </c>
      <c r="U219" s="378">
        <v>29120</v>
      </c>
      <c r="V219" s="379"/>
      <c r="W219" s="377">
        <f t="shared" si="248"/>
        <v>29120</v>
      </c>
      <c r="X219" s="378">
        <v>29120</v>
      </c>
      <c r="Y219" s="380"/>
      <c r="Z219" s="381" t="str">
        <f t="shared" si="426"/>
        <v>n/a</v>
      </c>
      <c r="AA219" s="381" t="str">
        <f t="shared" si="426"/>
        <v>n/a</v>
      </c>
      <c r="AB219" s="381" t="str">
        <f t="shared" si="426"/>
        <v>n/a</v>
      </c>
      <c r="AC219" s="381" t="str">
        <f t="shared" si="426"/>
        <v>n/a</v>
      </c>
      <c r="AD219" s="381" t="str">
        <f t="shared" si="426"/>
        <v>n/a</v>
      </c>
      <c r="AE219" s="381" t="str">
        <f t="shared" si="426"/>
        <v>n/a</v>
      </c>
      <c r="AF219" s="381" t="str">
        <f t="shared" si="426"/>
        <v>n/a</v>
      </c>
      <c r="AG219" s="382"/>
      <c r="AH219" s="383"/>
    </row>
    <row r="220" spans="1:34" s="384" customFormat="1" ht="46.5" customHeight="1" x14ac:dyDescent="0.2">
      <c r="A220" s="370">
        <f>IF(C220=0,"  ",VLOOKUP(C220,CODES!$A$1:$B$145,2,FALSE))</f>
        <v>100000100001000</v>
      </c>
      <c r="B220" s="386" t="s">
        <v>363</v>
      </c>
      <c r="C220" s="372" t="s">
        <v>68</v>
      </c>
      <c r="D220" s="373" t="s">
        <v>1017</v>
      </c>
      <c r="E220" s="373" t="s">
        <v>51</v>
      </c>
      <c r="F220" s="374" t="str">
        <f t="shared" si="428"/>
        <v>n/a</v>
      </c>
      <c r="G220" s="374" t="str">
        <f t="shared" si="428"/>
        <v>n/a</v>
      </c>
      <c r="H220" s="374" t="str">
        <f t="shared" si="428"/>
        <v>n/a</v>
      </c>
      <c r="I220" s="374" t="str">
        <f t="shared" si="428"/>
        <v>n/a</v>
      </c>
      <c r="J220" s="656">
        <v>45502</v>
      </c>
      <c r="K220" s="656">
        <v>45502</v>
      </c>
      <c r="L220" s="375" t="str">
        <f t="shared" si="429"/>
        <v>n/a</v>
      </c>
      <c r="M220" s="656">
        <v>45503</v>
      </c>
      <c r="N220" s="656">
        <v>45506</v>
      </c>
      <c r="O220" s="657">
        <v>45507</v>
      </c>
      <c r="P220" s="657">
        <v>45508</v>
      </c>
      <c r="Q220" s="657">
        <v>45506</v>
      </c>
      <c r="R220" s="657">
        <v>45507</v>
      </c>
      <c r="S220" s="376"/>
      <c r="T220" s="377">
        <f t="shared" si="417"/>
        <v>27200</v>
      </c>
      <c r="U220" s="378">
        <v>27200</v>
      </c>
      <c r="V220" s="379"/>
      <c r="W220" s="377">
        <f t="shared" si="248"/>
        <v>23800</v>
      </c>
      <c r="X220" s="378">
        <v>23800</v>
      </c>
      <c r="Y220" s="380"/>
      <c r="Z220" s="381" t="str">
        <f t="shared" si="426"/>
        <v>n/a</v>
      </c>
      <c r="AA220" s="381" t="str">
        <f t="shared" si="426"/>
        <v>n/a</v>
      </c>
      <c r="AB220" s="381" t="str">
        <f t="shared" si="426"/>
        <v>n/a</v>
      </c>
      <c r="AC220" s="381" t="str">
        <f t="shared" si="426"/>
        <v>n/a</v>
      </c>
      <c r="AD220" s="381" t="str">
        <f t="shared" si="426"/>
        <v>n/a</v>
      </c>
      <c r="AE220" s="381" t="str">
        <f t="shared" si="426"/>
        <v>n/a</v>
      </c>
      <c r="AF220" s="381" t="str">
        <f t="shared" si="426"/>
        <v>n/a</v>
      </c>
      <c r="AG220" s="382"/>
      <c r="AH220" s="383"/>
    </row>
    <row r="221" spans="1:34" s="384" customFormat="1" ht="46.5" customHeight="1" x14ac:dyDescent="0.2">
      <c r="A221" s="370">
        <f>IF(C221=0,"  ",VLOOKUP(C221,CODES!$A$1:$B$145,2,FALSE))</f>
        <v>100000100001000</v>
      </c>
      <c r="B221" s="386" t="s">
        <v>364</v>
      </c>
      <c r="C221" s="372" t="s">
        <v>53</v>
      </c>
      <c r="D221" s="373" t="s">
        <v>1017</v>
      </c>
      <c r="E221" s="373" t="s">
        <v>51</v>
      </c>
      <c r="F221" s="374" t="str">
        <f t="shared" si="428"/>
        <v>n/a</v>
      </c>
      <c r="G221" s="374" t="str">
        <f t="shared" si="428"/>
        <v>n/a</v>
      </c>
      <c r="H221" s="374" t="str">
        <f t="shared" si="428"/>
        <v>n/a</v>
      </c>
      <c r="I221" s="374" t="str">
        <f t="shared" si="428"/>
        <v>n/a</v>
      </c>
      <c r="J221" s="656">
        <v>45496</v>
      </c>
      <c r="K221" s="656">
        <v>45496</v>
      </c>
      <c r="L221" s="375" t="str">
        <f t="shared" si="429"/>
        <v>n/a</v>
      </c>
      <c r="M221" s="656">
        <v>45499</v>
      </c>
      <c r="N221" s="656">
        <v>45513</v>
      </c>
      <c r="O221" s="657">
        <v>45509</v>
      </c>
      <c r="P221" s="657">
        <v>45509</v>
      </c>
      <c r="Q221" s="657">
        <v>45523</v>
      </c>
      <c r="R221" s="657">
        <v>45524</v>
      </c>
      <c r="S221" s="376"/>
      <c r="T221" s="377">
        <f t="shared" si="417"/>
        <v>34130</v>
      </c>
      <c r="U221" s="378">
        <v>34130</v>
      </c>
      <c r="V221" s="379"/>
      <c r="W221" s="377">
        <f t="shared" si="248"/>
        <v>34130</v>
      </c>
      <c r="X221" s="378">
        <v>34130</v>
      </c>
      <c r="Y221" s="380"/>
      <c r="Z221" s="381" t="str">
        <f t="shared" ref="Z221:AF236" si="430">IF($E221="Public Bidding", "Date Required", IF($E221="Shopping", "n/a", IF($E221="Small Value Procurement", "n/a", IF($E221="Lease of Venue", "n/a", IF($E221="Agency to Agency", "n/a", IF($E221="Direct Contracting", "n/a", IF($E221="Emergency Cases", "n/a","Check Mode of Proc")))))))</f>
        <v>n/a</v>
      </c>
      <c r="AA221" s="381" t="str">
        <f t="shared" si="430"/>
        <v>n/a</v>
      </c>
      <c r="AB221" s="381" t="str">
        <f t="shared" si="430"/>
        <v>n/a</v>
      </c>
      <c r="AC221" s="381" t="str">
        <f t="shared" si="430"/>
        <v>n/a</v>
      </c>
      <c r="AD221" s="381" t="str">
        <f t="shared" si="430"/>
        <v>n/a</v>
      </c>
      <c r="AE221" s="381" t="str">
        <f t="shared" si="430"/>
        <v>n/a</v>
      </c>
      <c r="AF221" s="381" t="str">
        <f t="shared" si="430"/>
        <v>n/a</v>
      </c>
      <c r="AG221" s="382"/>
      <c r="AH221" s="383"/>
    </row>
    <row r="222" spans="1:34" s="384" customFormat="1" ht="46.5" customHeight="1" x14ac:dyDescent="0.2">
      <c r="A222" s="370">
        <f>IF(C222=0,"  ",VLOOKUP(C222,CODES!$A$1:$B$145,2,FALSE))</f>
        <v>320101100001000</v>
      </c>
      <c r="B222" s="386" t="s">
        <v>365</v>
      </c>
      <c r="C222" s="372" t="s">
        <v>60</v>
      </c>
      <c r="D222" s="373" t="s">
        <v>1017</v>
      </c>
      <c r="E222" s="373" t="s">
        <v>51</v>
      </c>
      <c r="F222" s="374" t="str">
        <f t="shared" si="428"/>
        <v>n/a</v>
      </c>
      <c r="G222" s="374" t="str">
        <f t="shared" si="428"/>
        <v>n/a</v>
      </c>
      <c r="H222" s="374" t="str">
        <f t="shared" si="428"/>
        <v>n/a</v>
      </c>
      <c r="I222" s="493" t="s">
        <v>58</v>
      </c>
      <c r="J222" s="656">
        <v>45485</v>
      </c>
      <c r="K222" s="656">
        <v>45485</v>
      </c>
      <c r="L222" s="375" t="str">
        <f t="shared" si="429"/>
        <v>n/a</v>
      </c>
      <c r="M222" s="656">
        <v>45503</v>
      </c>
      <c r="N222" s="656">
        <v>45523</v>
      </c>
      <c r="O222" s="657">
        <v>45524</v>
      </c>
      <c r="P222" s="657">
        <v>45525</v>
      </c>
      <c r="Q222" s="657">
        <v>45531</v>
      </c>
      <c r="R222" s="657">
        <v>45532</v>
      </c>
      <c r="S222" s="376"/>
      <c r="T222" s="377">
        <f t="shared" ref="T222:T242" si="431">U222</f>
        <v>25300</v>
      </c>
      <c r="U222" s="731">
        <v>25300</v>
      </c>
      <c r="V222" s="379"/>
      <c r="W222" s="377">
        <f t="shared" ref="W222:W242" si="432">X222</f>
        <v>8625</v>
      </c>
      <c r="X222" s="378">
        <v>8625</v>
      </c>
      <c r="Y222" s="380"/>
      <c r="Z222" s="381" t="str">
        <f t="shared" si="430"/>
        <v>n/a</v>
      </c>
      <c r="AA222" s="381" t="str">
        <f t="shared" si="430"/>
        <v>n/a</v>
      </c>
      <c r="AB222" s="381" t="str">
        <f t="shared" si="430"/>
        <v>n/a</v>
      </c>
      <c r="AC222" s="381" t="str">
        <f t="shared" si="430"/>
        <v>n/a</v>
      </c>
      <c r="AD222" s="381" t="str">
        <f t="shared" si="430"/>
        <v>n/a</v>
      </c>
      <c r="AE222" s="381" t="str">
        <f t="shared" si="430"/>
        <v>n/a</v>
      </c>
      <c r="AF222" s="381" t="str">
        <f t="shared" si="430"/>
        <v>n/a</v>
      </c>
      <c r="AG222" s="382"/>
      <c r="AH222" s="383"/>
    </row>
    <row r="223" spans="1:34" s="384" customFormat="1" ht="46.5" customHeight="1" x14ac:dyDescent="0.2">
      <c r="A223" s="370">
        <f>IF(C223=0,"  ",VLOOKUP(C223,CODES!$A$1:$B$145,2,FALSE))</f>
        <v>320101100001000</v>
      </c>
      <c r="B223" s="386" t="s">
        <v>366</v>
      </c>
      <c r="C223" s="372" t="s">
        <v>60</v>
      </c>
      <c r="D223" s="373" t="s">
        <v>1017</v>
      </c>
      <c r="E223" s="373" t="s">
        <v>51</v>
      </c>
      <c r="F223" s="374" t="str">
        <f t="shared" si="428"/>
        <v>n/a</v>
      </c>
      <c r="G223" s="374" t="str">
        <f t="shared" si="428"/>
        <v>n/a</v>
      </c>
      <c r="H223" s="374" t="str">
        <f t="shared" si="428"/>
        <v>n/a</v>
      </c>
      <c r="I223" s="374" t="str">
        <f t="shared" si="428"/>
        <v>n/a</v>
      </c>
      <c r="J223" s="656">
        <v>45485</v>
      </c>
      <c r="K223" s="656">
        <v>45485</v>
      </c>
      <c r="L223" s="375" t="str">
        <f t="shared" si="429"/>
        <v>n/a</v>
      </c>
      <c r="M223" s="656">
        <v>45503</v>
      </c>
      <c r="N223" s="656">
        <v>45523</v>
      </c>
      <c r="O223" s="657">
        <v>45524</v>
      </c>
      <c r="P223" s="657">
        <v>45524</v>
      </c>
      <c r="Q223" s="657">
        <v>45568</v>
      </c>
      <c r="R223" s="657">
        <v>45569</v>
      </c>
      <c r="S223" s="376"/>
      <c r="T223" s="377">
        <f t="shared" si="431"/>
        <v>0</v>
      </c>
      <c r="U223" s="730"/>
      <c r="V223" s="379"/>
      <c r="W223" s="377">
        <f t="shared" si="432"/>
        <v>6555</v>
      </c>
      <c r="X223" s="378">
        <v>6555</v>
      </c>
      <c r="Y223" s="380"/>
      <c r="Z223" s="381" t="str">
        <f t="shared" si="430"/>
        <v>n/a</v>
      </c>
      <c r="AA223" s="381" t="str">
        <f t="shared" si="430"/>
        <v>n/a</v>
      </c>
      <c r="AB223" s="381" t="str">
        <f t="shared" si="430"/>
        <v>n/a</v>
      </c>
      <c r="AC223" s="381" t="str">
        <f t="shared" si="430"/>
        <v>n/a</v>
      </c>
      <c r="AD223" s="381" t="str">
        <f t="shared" si="430"/>
        <v>n/a</v>
      </c>
      <c r="AE223" s="381" t="str">
        <f t="shared" si="430"/>
        <v>n/a</v>
      </c>
      <c r="AF223" s="381" t="str">
        <f t="shared" si="430"/>
        <v>n/a</v>
      </c>
      <c r="AG223" s="382"/>
      <c r="AH223" s="383"/>
    </row>
    <row r="224" spans="1:34" s="384" customFormat="1" ht="46.5" customHeight="1" x14ac:dyDescent="0.2">
      <c r="A224" s="370">
        <f>IF(C224=0,"  ",VLOOKUP(C224,CODES!$A$1:$B$145,2,FALSE))</f>
        <v>100000100001000</v>
      </c>
      <c r="B224" s="386" t="s">
        <v>367</v>
      </c>
      <c r="C224" s="372" t="s">
        <v>368</v>
      </c>
      <c r="D224" s="373" t="s">
        <v>1017</v>
      </c>
      <c r="E224" s="373" t="s">
        <v>51</v>
      </c>
      <c r="F224" s="374" t="str">
        <f t="shared" si="428"/>
        <v>n/a</v>
      </c>
      <c r="G224" s="374" t="str">
        <f t="shared" si="428"/>
        <v>n/a</v>
      </c>
      <c r="H224" s="374" t="str">
        <f t="shared" si="428"/>
        <v>n/a</v>
      </c>
      <c r="I224" s="374" t="str">
        <f t="shared" si="428"/>
        <v>n/a</v>
      </c>
      <c r="J224" s="656">
        <v>45485</v>
      </c>
      <c r="K224" s="656">
        <v>45485</v>
      </c>
      <c r="L224" s="375" t="str">
        <f t="shared" si="429"/>
        <v>n/a</v>
      </c>
      <c r="M224" s="656">
        <v>45503</v>
      </c>
      <c r="N224" s="656">
        <v>45509</v>
      </c>
      <c r="O224" s="657">
        <v>45510</v>
      </c>
      <c r="P224" s="657">
        <v>45510</v>
      </c>
      <c r="Q224" s="657">
        <v>45582</v>
      </c>
      <c r="R224" s="657">
        <v>45583</v>
      </c>
      <c r="S224" s="376"/>
      <c r="T224" s="377">
        <f t="shared" si="431"/>
        <v>1000</v>
      </c>
      <c r="U224" s="378">
        <v>1000</v>
      </c>
      <c r="V224" s="379"/>
      <c r="W224" s="377">
        <f t="shared" si="432"/>
        <v>10000</v>
      </c>
      <c r="X224" s="378">
        <v>10000</v>
      </c>
      <c r="Y224" s="380"/>
      <c r="Z224" s="381" t="str">
        <f t="shared" si="430"/>
        <v>n/a</v>
      </c>
      <c r="AA224" s="381" t="str">
        <f t="shared" si="430"/>
        <v>n/a</v>
      </c>
      <c r="AB224" s="381" t="str">
        <f t="shared" si="430"/>
        <v>n/a</v>
      </c>
      <c r="AC224" s="381" t="str">
        <f t="shared" si="430"/>
        <v>n/a</v>
      </c>
      <c r="AD224" s="381" t="str">
        <f t="shared" si="430"/>
        <v>n/a</v>
      </c>
      <c r="AE224" s="381" t="str">
        <f t="shared" si="430"/>
        <v>n/a</v>
      </c>
      <c r="AF224" s="381" t="str">
        <f t="shared" si="430"/>
        <v>n/a</v>
      </c>
      <c r="AG224" s="382"/>
      <c r="AH224" s="383"/>
    </row>
    <row r="225" spans="1:34" s="384" customFormat="1" ht="46.5" customHeight="1" x14ac:dyDescent="0.2">
      <c r="A225" s="370">
        <f>IF(C225=0,"  ",VLOOKUP(C225,CODES!$A$1:$B$145,2,FALSE))</f>
        <v>100000100001000</v>
      </c>
      <c r="B225" s="386" t="s">
        <v>369</v>
      </c>
      <c r="C225" s="372" t="s">
        <v>53</v>
      </c>
      <c r="D225" s="373" t="s">
        <v>1017</v>
      </c>
      <c r="E225" s="373" t="s">
        <v>51</v>
      </c>
      <c r="F225" s="374" t="str">
        <f t="shared" si="428"/>
        <v>n/a</v>
      </c>
      <c r="G225" s="374" t="str">
        <f t="shared" si="428"/>
        <v>n/a</v>
      </c>
      <c r="H225" s="374" t="str">
        <f t="shared" si="428"/>
        <v>n/a</v>
      </c>
      <c r="I225" s="374" t="str">
        <f t="shared" si="428"/>
        <v>n/a</v>
      </c>
      <c r="J225" s="656">
        <v>45503</v>
      </c>
      <c r="K225" s="656">
        <v>45503</v>
      </c>
      <c r="L225" s="375" t="str">
        <f t="shared" si="429"/>
        <v>n/a</v>
      </c>
      <c r="M225" s="656">
        <v>45504</v>
      </c>
      <c r="N225" s="656">
        <v>45513</v>
      </c>
      <c r="O225" s="657">
        <v>45514</v>
      </c>
      <c r="P225" s="657">
        <v>45515</v>
      </c>
      <c r="Q225" s="657">
        <v>45514</v>
      </c>
      <c r="R225" s="657">
        <v>45525</v>
      </c>
      <c r="S225" s="376"/>
      <c r="T225" s="377">
        <f t="shared" si="431"/>
        <v>11000</v>
      </c>
      <c r="U225" s="378">
        <v>11000</v>
      </c>
      <c r="V225" s="379"/>
      <c r="W225" s="377">
        <f t="shared" si="432"/>
        <v>10500</v>
      </c>
      <c r="X225" s="378">
        <v>10500</v>
      </c>
      <c r="Y225" s="380"/>
      <c r="Z225" s="381" t="str">
        <f t="shared" si="430"/>
        <v>n/a</v>
      </c>
      <c r="AA225" s="381" t="str">
        <f t="shared" si="430"/>
        <v>n/a</v>
      </c>
      <c r="AB225" s="381" t="str">
        <f t="shared" si="430"/>
        <v>n/a</v>
      </c>
      <c r="AC225" s="381" t="str">
        <f t="shared" si="430"/>
        <v>n/a</v>
      </c>
      <c r="AD225" s="381" t="str">
        <f t="shared" si="430"/>
        <v>n/a</v>
      </c>
      <c r="AE225" s="381" t="str">
        <f t="shared" si="430"/>
        <v>n/a</v>
      </c>
      <c r="AF225" s="381" t="str">
        <f t="shared" si="430"/>
        <v>n/a</v>
      </c>
      <c r="AG225" s="382"/>
      <c r="AH225" s="383"/>
    </row>
    <row r="226" spans="1:34" s="384" customFormat="1" ht="46.5" customHeight="1" x14ac:dyDescent="0.2">
      <c r="A226" s="370">
        <f>IF(C226=0,"  ",VLOOKUP(C226,CODES!$A$1:$B$145,2,FALSE))</f>
        <v>200000100005000</v>
      </c>
      <c r="B226" s="386" t="s">
        <v>370</v>
      </c>
      <c r="C226" s="372" t="s">
        <v>371</v>
      </c>
      <c r="D226" s="373" t="s">
        <v>1017</v>
      </c>
      <c r="E226" s="373" t="s">
        <v>57</v>
      </c>
      <c r="F226" s="374" t="str">
        <f t="shared" si="428"/>
        <v>n/a</v>
      </c>
      <c r="G226" s="374" t="str">
        <f t="shared" si="428"/>
        <v>n/a</v>
      </c>
      <c r="H226" s="374" t="str">
        <f t="shared" si="428"/>
        <v>n/a</v>
      </c>
      <c r="I226" s="374" t="str">
        <f t="shared" si="428"/>
        <v>n/a</v>
      </c>
      <c r="J226" s="656">
        <v>45503</v>
      </c>
      <c r="K226" s="656">
        <v>45503</v>
      </c>
      <c r="L226" s="375" t="str">
        <f t="shared" si="429"/>
        <v>n/a</v>
      </c>
      <c r="M226" s="656">
        <v>45509</v>
      </c>
      <c r="N226" s="656">
        <v>45510</v>
      </c>
      <c r="O226" s="657">
        <v>45510</v>
      </c>
      <c r="P226" s="657">
        <v>45511</v>
      </c>
      <c r="Q226" s="657">
        <v>45513</v>
      </c>
      <c r="R226" s="657">
        <v>45514</v>
      </c>
      <c r="S226" s="376"/>
      <c r="T226" s="377">
        <f t="shared" si="431"/>
        <v>77000</v>
      </c>
      <c r="U226" s="378">
        <v>77000</v>
      </c>
      <c r="V226" s="379"/>
      <c r="W226" s="377">
        <f t="shared" si="432"/>
        <v>75000</v>
      </c>
      <c r="X226" s="378">
        <v>75000</v>
      </c>
      <c r="Y226" s="380"/>
      <c r="Z226" s="381" t="str">
        <f t="shared" si="430"/>
        <v>n/a</v>
      </c>
      <c r="AA226" s="381" t="str">
        <f t="shared" si="430"/>
        <v>n/a</v>
      </c>
      <c r="AB226" s="381" t="str">
        <f t="shared" si="430"/>
        <v>n/a</v>
      </c>
      <c r="AC226" s="381" t="str">
        <f t="shared" si="430"/>
        <v>n/a</v>
      </c>
      <c r="AD226" s="381" t="str">
        <f t="shared" si="430"/>
        <v>n/a</v>
      </c>
      <c r="AE226" s="381" t="str">
        <f t="shared" si="430"/>
        <v>n/a</v>
      </c>
      <c r="AF226" s="381" t="str">
        <f t="shared" si="430"/>
        <v>n/a</v>
      </c>
      <c r="AG226" s="382"/>
      <c r="AH226" s="383"/>
    </row>
    <row r="227" spans="1:34" s="384" customFormat="1" ht="46.5" customHeight="1" x14ac:dyDescent="0.2">
      <c r="A227" s="370">
        <f>IF(C227=0,"  ",VLOOKUP(C227,CODES!$A$1:$B$145,2,FALSE))</f>
        <v>310100100001000</v>
      </c>
      <c r="B227" s="386" t="s">
        <v>372</v>
      </c>
      <c r="C227" s="372" t="s">
        <v>373</v>
      </c>
      <c r="D227" s="373" t="s">
        <v>1017</v>
      </c>
      <c r="E227" s="373" t="s">
        <v>57</v>
      </c>
      <c r="F227" s="374" t="str">
        <f t="shared" si="428"/>
        <v>n/a</v>
      </c>
      <c r="G227" s="374" t="str">
        <f t="shared" si="428"/>
        <v>n/a</v>
      </c>
      <c r="H227" s="374" t="str">
        <f t="shared" si="428"/>
        <v>n/a</v>
      </c>
      <c r="I227" s="374" t="str">
        <f t="shared" si="428"/>
        <v>n/a</v>
      </c>
      <c r="J227" s="656">
        <v>45501</v>
      </c>
      <c r="K227" s="656">
        <v>45501</v>
      </c>
      <c r="L227" s="375" t="str">
        <f t="shared" si="429"/>
        <v>n/a</v>
      </c>
      <c r="M227" s="656">
        <v>45509</v>
      </c>
      <c r="N227" s="656">
        <v>45516</v>
      </c>
      <c r="O227" s="657">
        <v>45517</v>
      </c>
      <c r="P227" s="657">
        <v>45518</v>
      </c>
      <c r="Q227" s="657">
        <v>45538</v>
      </c>
      <c r="R227" s="657">
        <v>45539</v>
      </c>
      <c r="S227" s="376"/>
      <c r="T227" s="377">
        <f t="shared" si="431"/>
        <v>15000</v>
      </c>
      <c r="U227" s="378">
        <v>15000</v>
      </c>
      <c r="V227" s="379"/>
      <c r="W227" s="377">
        <f t="shared" si="432"/>
        <v>14980</v>
      </c>
      <c r="X227" s="378">
        <v>14980</v>
      </c>
      <c r="Y227" s="380"/>
      <c r="Z227" s="381" t="str">
        <f t="shared" si="430"/>
        <v>n/a</v>
      </c>
      <c r="AA227" s="381" t="str">
        <f t="shared" si="430"/>
        <v>n/a</v>
      </c>
      <c r="AB227" s="381" t="str">
        <f t="shared" si="430"/>
        <v>n/a</v>
      </c>
      <c r="AC227" s="381" t="str">
        <f t="shared" si="430"/>
        <v>n/a</v>
      </c>
      <c r="AD227" s="381" t="str">
        <f t="shared" si="430"/>
        <v>n/a</v>
      </c>
      <c r="AE227" s="381" t="str">
        <f t="shared" si="430"/>
        <v>n/a</v>
      </c>
      <c r="AF227" s="381" t="str">
        <f t="shared" si="430"/>
        <v>n/a</v>
      </c>
      <c r="AG227" s="382"/>
      <c r="AH227" s="383"/>
    </row>
    <row r="228" spans="1:34" s="384" customFormat="1" ht="46.5" customHeight="1" x14ac:dyDescent="0.2">
      <c r="A228" s="370">
        <f>IF(C228=0,"  ",VLOOKUP(C228,CODES!$A$1:$B$145,2,FALSE))</f>
        <v>310100100001000</v>
      </c>
      <c r="B228" s="386" t="s">
        <v>374</v>
      </c>
      <c r="C228" s="372" t="s">
        <v>373</v>
      </c>
      <c r="D228" s="373" t="s">
        <v>1017</v>
      </c>
      <c r="E228" s="373" t="s">
        <v>57</v>
      </c>
      <c r="F228" s="374" t="str">
        <f t="shared" si="428"/>
        <v>n/a</v>
      </c>
      <c r="G228" s="374" t="str">
        <f t="shared" si="428"/>
        <v>n/a</v>
      </c>
      <c r="H228" s="374" t="str">
        <f t="shared" si="428"/>
        <v>n/a</v>
      </c>
      <c r="I228" s="493" t="s">
        <v>58</v>
      </c>
      <c r="J228" s="656">
        <v>45470</v>
      </c>
      <c r="K228" s="656">
        <v>45470</v>
      </c>
      <c r="L228" s="375" t="str">
        <f t="shared" si="429"/>
        <v>n/a</v>
      </c>
      <c r="M228" s="656">
        <v>45509</v>
      </c>
      <c r="N228" s="656">
        <v>45516</v>
      </c>
      <c r="O228" s="657">
        <v>45517</v>
      </c>
      <c r="P228" s="657">
        <v>45518</v>
      </c>
      <c r="Q228" s="657">
        <v>45562</v>
      </c>
      <c r="R228" s="657">
        <v>45563</v>
      </c>
      <c r="S228" s="376"/>
      <c r="T228" s="377">
        <f t="shared" si="431"/>
        <v>344250</v>
      </c>
      <c r="U228" s="378">
        <v>344250</v>
      </c>
      <c r="V228" s="379"/>
      <c r="W228" s="377">
        <f t="shared" si="432"/>
        <v>333650</v>
      </c>
      <c r="X228" s="378">
        <v>333650</v>
      </c>
      <c r="Y228" s="380"/>
      <c r="Z228" s="381" t="str">
        <f t="shared" si="430"/>
        <v>n/a</v>
      </c>
      <c r="AA228" s="381" t="str">
        <f t="shared" si="430"/>
        <v>n/a</v>
      </c>
      <c r="AB228" s="381" t="str">
        <f t="shared" si="430"/>
        <v>n/a</v>
      </c>
      <c r="AC228" s="381" t="str">
        <f t="shared" si="430"/>
        <v>n/a</v>
      </c>
      <c r="AD228" s="381" t="str">
        <f t="shared" si="430"/>
        <v>n/a</v>
      </c>
      <c r="AE228" s="381" t="str">
        <f t="shared" si="430"/>
        <v>n/a</v>
      </c>
      <c r="AF228" s="381" t="str">
        <f t="shared" si="430"/>
        <v>n/a</v>
      </c>
      <c r="AG228" s="382"/>
      <c r="AH228" s="383"/>
    </row>
    <row r="229" spans="1:34" s="384" customFormat="1" ht="46.5" customHeight="1" x14ac:dyDescent="0.2">
      <c r="A229" s="370">
        <f>IF(C229=0,"  ",VLOOKUP(C229,CODES!$A$1:$B$145,2,FALSE))</f>
        <v>330100100001000</v>
      </c>
      <c r="B229" s="386" t="s">
        <v>375</v>
      </c>
      <c r="C229" s="372" t="s">
        <v>61</v>
      </c>
      <c r="D229" s="373" t="s">
        <v>1017</v>
      </c>
      <c r="E229" s="373" t="s">
        <v>57</v>
      </c>
      <c r="F229" s="374" t="str">
        <f t="shared" si="428"/>
        <v>n/a</v>
      </c>
      <c r="G229" s="374" t="str">
        <f t="shared" si="428"/>
        <v>n/a</v>
      </c>
      <c r="H229" s="374" t="str">
        <f t="shared" si="428"/>
        <v>n/a</v>
      </c>
      <c r="I229" s="374" t="str">
        <f t="shared" si="428"/>
        <v>n/a</v>
      </c>
      <c r="J229" s="656">
        <v>45503</v>
      </c>
      <c r="K229" s="656">
        <v>45503</v>
      </c>
      <c r="L229" s="375" t="str">
        <f t="shared" si="429"/>
        <v>n/a</v>
      </c>
      <c r="M229" s="656">
        <v>45509</v>
      </c>
      <c r="N229" s="656">
        <v>45516</v>
      </c>
      <c r="O229" s="657">
        <v>45517</v>
      </c>
      <c r="P229" s="657">
        <v>45518</v>
      </c>
      <c r="Q229" s="657">
        <v>45534</v>
      </c>
      <c r="R229" s="657">
        <v>45536</v>
      </c>
      <c r="S229" s="376"/>
      <c r="T229" s="377">
        <f t="shared" si="431"/>
        <v>25500</v>
      </c>
      <c r="U229" s="378">
        <v>25500</v>
      </c>
      <c r="V229" s="379"/>
      <c r="W229" s="377">
        <f t="shared" si="432"/>
        <v>22900</v>
      </c>
      <c r="X229" s="378">
        <v>22900</v>
      </c>
      <c r="Y229" s="380"/>
      <c r="Z229" s="381" t="str">
        <f t="shared" si="430"/>
        <v>n/a</v>
      </c>
      <c r="AA229" s="381" t="str">
        <f t="shared" si="430"/>
        <v>n/a</v>
      </c>
      <c r="AB229" s="381" t="str">
        <f t="shared" si="430"/>
        <v>n/a</v>
      </c>
      <c r="AC229" s="381" t="str">
        <f t="shared" si="430"/>
        <v>n/a</v>
      </c>
      <c r="AD229" s="381" t="str">
        <f t="shared" si="430"/>
        <v>n/a</v>
      </c>
      <c r="AE229" s="381" t="str">
        <f t="shared" si="430"/>
        <v>n/a</v>
      </c>
      <c r="AF229" s="381" t="str">
        <f t="shared" si="430"/>
        <v>n/a</v>
      </c>
      <c r="AG229" s="382"/>
      <c r="AH229" s="383"/>
    </row>
    <row r="230" spans="1:34" s="384" customFormat="1" ht="46.5" customHeight="1" x14ac:dyDescent="0.2">
      <c r="A230" s="370">
        <f>IF(C230=0,"  ",VLOOKUP(C230,CODES!$A$1:$B$145,2,FALSE))</f>
        <v>320103100001000</v>
      </c>
      <c r="B230" s="386" t="s">
        <v>376</v>
      </c>
      <c r="C230" s="372" t="s">
        <v>72</v>
      </c>
      <c r="D230" s="373" t="s">
        <v>1017</v>
      </c>
      <c r="E230" s="373" t="s">
        <v>56</v>
      </c>
      <c r="F230" s="374" t="str">
        <f t="shared" si="428"/>
        <v>n/a</v>
      </c>
      <c r="G230" s="374" t="str">
        <f t="shared" si="428"/>
        <v>n/a</v>
      </c>
      <c r="H230" s="374" t="str">
        <f t="shared" si="428"/>
        <v>n/a</v>
      </c>
      <c r="I230" s="374" t="str">
        <f t="shared" si="428"/>
        <v>n/a</v>
      </c>
      <c r="J230" s="656">
        <v>45498</v>
      </c>
      <c r="K230" s="656">
        <v>45498</v>
      </c>
      <c r="L230" s="375" t="str">
        <f t="shared" si="429"/>
        <v>n/a</v>
      </c>
      <c r="M230" s="656">
        <v>45509</v>
      </c>
      <c r="N230" s="656">
        <v>45516</v>
      </c>
      <c r="O230" s="657">
        <v>45516</v>
      </c>
      <c r="P230" s="657">
        <v>45516</v>
      </c>
      <c r="Q230" s="657">
        <v>45519</v>
      </c>
      <c r="R230" s="657">
        <v>45520</v>
      </c>
      <c r="S230" s="376"/>
      <c r="T230" s="377">
        <f t="shared" si="431"/>
        <v>12120</v>
      </c>
      <c r="U230" s="378">
        <v>12120</v>
      </c>
      <c r="V230" s="379"/>
      <c r="W230" s="377">
        <f t="shared" si="432"/>
        <v>5561</v>
      </c>
      <c r="X230" s="378">
        <v>5561</v>
      </c>
      <c r="Y230" s="380"/>
      <c r="Z230" s="381" t="str">
        <f t="shared" si="430"/>
        <v>n/a</v>
      </c>
      <c r="AA230" s="381" t="str">
        <f t="shared" si="430"/>
        <v>n/a</v>
      </c>
      <c r="AB230" s="381" t="str">
        <f t="shared" si="430"/>
        <v>n/a</v>
      </c>
      <c r="AC230" s="381" t="str">
        <f t="shared" si="430"/>
        <v>n/a</v>
      </c>
      <c r="AD230" s="381" t="str">
        <f t="shared" si="430"/>
        <v>n/a</v>
      </c>
      <c r="AE230" s="381" t="str">
        <f t="shared" si="430"/>
        <v>n/a</v>
      </c>
      <c r="AF230" s="381" t="str">
        <f t="shared" si="430"/>
        <v>n/a</v>
      </c>
      <c r="AG230" s="382"/>
      <c r="AH230" s="383"/>
    </row>
    <row r="231" spans="1:34" s="384" customFormat="1" ht="46.5" customHeight="1" x14ac:dyDescent="0.2">
      <c r="A231" s="370">
        <f>IF(C231=0,"  ",VLOOKUP(C231,CODES!$A$1:$B$145,2,FALSE))</f>
        <v>320101100001000</v>
      </c>
      <c r="B231" s="386" t="s">
        <v>377</v>
      </c>
      <c r="C231" s="372" t="s">
        <v>60</v>
      </c>
      <c r="D231" s="373" t="s">
        <v>1017</v>
      </c>
      <c r="E231" s="373" t="s">
        <v>56</v>
      </c>
      <c r="F231" s="374" t="str">
        <f t="shared" si="428"/>
        <v>n/a</v>
      </c>
      <c r="G231" s="374" t="str">
        <f t="shared" si="428"/>
        <v>n/a</v>
      </c>
      <c r="H231" s="374" t="str">
        <f t="shared" si="428"/>
        <v>n/a</v>
      </c>
      <c r="I231" s="374" t="str">
        <f t="shared" si="428"/>
        <v>n/a</v>
      </c>
      <c r="J231" s="656">
        <v>45498</v>
      </c>
      <c r="K231" s="656">
        <v>45498</v>
      </c>
      <c r="L231" s="375" t="str">
        <f t="shared" si="429"/>
        <v>n/a</v>
      </c>
      <c r="M231" s="656">
        <v>45509</v>
      </c>
      <c r="N231" s="656">
        <v>45523</v>
      </c>
      <c r="O231" s="657">
        <v>45524</v>
      </c>
      <c r="P231" s="657">
        <v>45524</v>
      </c>
      <c r="Q231" s="657">
        <v>45525</v>
      </c>
      <c r="R231" s="657">
        <v>45525</v>
      </c>
      <c r="S231" s="376"/>
      <c r="T231" s="377">
        <f t="shared" si="431"/>
        <v>23460</v>
      </c>
      <c r="U231" s="731">
        <v>23460</v>
      </c>
      <c r="V231" s="379"/>
      <c r="W231" s="377">
        <f t="shared" si="432"/>
        <v>9455</v>
      </c>
      <c r="X231" s="378">
        <v>9455</v>
      </c>
      <c r="Y231" s="380"/>
      <c r="Z231" s="381" t="str">
        <f t="shared" si="430"/>
        <v>n/a</v>
      </c>
      <c r="AA231" s="381" t="str">
        <f t="shared" si="430"/>
        <v>n/a</v>
      </c>
      <c r="AB231" s="381" t="str">
        <f t="shared" si="430"/>
        <v>n/a</v>
      </c>
      <c r="AC231" s="381" t="str">
        <f t="shared" si="430"/>
        <v>n/a</v>
      </c>
      <c r="AD231" s="381" t="str">
        <f t="shared" si="430"/>
        <v>n/a</v>
      </c>
      <c r="AE231" s="381" t="str">
        <f t="shared" si="430"/>
        <v>n/a</v>
      </c>
      <c r="AF231" s="381" t="str">
        <f t="shared" si="430"/>
        <v>n/a</v>
      </c>
      <c r="AG231" s="382"/>
      <c r="AH231" s="383"/>
    </row>
    <row r="232" spans="1:34" s="384" customFormat="1" ht="46.5" customHeight="1" x14ac:dyDescent="0.2">
      <c r="A232" s="370">
        <f>IF(C232=0,"  ",VLOOKUP(C232,CODES!$A$1:$B$145,2,FALSE))</f>
        <v>320101100001000</v>
      </c>
      <c r="B232" s="386" t="s">
        <v>378</v>
      </c>
      <c r="C232" s="372" t="s">
        <v>60</v>
      </c>
      <c r="D232" s="373" t="s">
        <v>1017</v>
      </c>
      <c r="E232" s="373" t="s">
        <v>51</v>
      </c>
      <c r="F232" s="374" t="str">
        <f t="shared" si="428"/>
        <v>n/a</v>
      </c>
      <c r="G232" s="374" t="str">
        <f t="shared" si="428"/>
        <v>n/a</v>
      </c>
      <c r="H232" s="374" t="str">
        <f t="shared" si="428"/>
        <v>n/a</v>
      </c>
      <c r="I232" s="374" t="str">
        <f t="shared" si="428"/>
        <v>n/a</v>
      </c>
      <c r="J232" s="656">
        <v>45498</v>
      </c>
      <c r="K232" s="656">
        <v>45498</v>
      </c>
      <c r="L232" s="375" t="s">
        <v>58</v>
      </c>
      <c r="M232" s="656">
        <v>45509</v>
      </c>
      <c r="N232" s="656">
        <v>45523</v>
      </c>
      <c r="O232" s="657">
        <v>45524</v>
      </c>
      <c r="P232" s="657">
        <v>45524</v>
      </c>
      <c r="Q232" s="657">
        <v>45526</v>
      </c>
      <c r="R232" s="657">
        <v>45526</v>
      </c>
      <c r="S232" s="376"/>
      <c r="T232" s="377">
        <f t="shared" si="431"/>
        <v>0</v>
      </c>
      <c r="U232" s="730"/>
      <c r="V232" s="379"/>
      <c r="W232" s="377">
        <f t="shared" si="432"/>
        <v>12601</v>
      </c>
      <c r="X232" s="378">
        <v>12601</v>
      </c>
      <c r="Y232" s="380"/>
      <c r="Z232" s="381" t="str">
        <f t="shared" si="430"/>
        <v>n/a</v>
      </c>
      <c r="AA232" s="381" t="str">
        <f t="shared" si="430"/>
        <v>n/a</v>
      </c>
      <c r="AB232" s="381" t="str">
        <f t="shared" si="430"/>
        <v>n/a</v>
      </c>
      <c r="AC232" s="381" t="str">
        <f t="shared" si="430"/>
        <v>n/a</v>
      </c>
      <c r="AD232" s="381" t="str">
        <f t="shared" si="430"/>
        <v>n/a</v>
      </c>
      <c r="AE232" s="381" t="str">
        <f t="shared" si="430"/>
        <v>n/a</v>
      </c>
      <c r="AF232" s="381" t="str">
        <f t="shared" si="430"/>
        <v>n/a</v>
      </c>
      <c r="AG232" s="382"/>
      <c r="AH232" s="383"/>
    </row>
    <row r="233" spans="1:34" s="384" customFormat="1" ht="46.5" customHeight="1" x14ac:dyDescent="0.2">
      <c r="A233" s="370">
        <f>IF(C233=0,"  ",VLOOKUP(C233,CODES!$A$1:$B$145,2,FALSE))</f>
        <v>310100100002000</v>
      </c>
      <c r="B233" s="386" t="s">
        <v>379</v>
      </c>
      <c r="C233" s="372" t="s">
        <v>67</v>
      </c>
      <c r="D233" s="373" t="s">
        <v>1017</v>
      </c>
      <c r="E233" s="373" t="s">
        <v>56</v>
      </c>
      <c r="F233" s="374" t="str">
        <f t="shared" si="428"/>
        <v>n/a</v>
      </c>
      <c r="G233" s="374" t="str">
        <f t="shared" si="428"/>
        <v>n/a</v>
      </c>
      <c r="H233" s="374" t="str">
        <f t="shared" si="428"/>
        <v>n/a</v>
      </c>
      <c r="I233" s="374" t="str">
        <f t="shared" si="428"/>
        <v>n/a</v>
      </c>
      <c r="J233" s="656">
        <v>45497</v>
      </c>
      <c r="K233" s="656">
        <v>45497</v>
      </c>
      <c r="L233" s="375" t="str">
        <f t="shared" ref="L233:L245" si="433">IF($E233="Public Bidding", "Date Required", IF($E233="Shopping", "n/a", IF($E233="Small Value Procurement", "n/a", IF($E233="Lease of Venue", "n/a", IF($E233="Agency to Agency", "n/a", IF($E233="Direct Contracting", "n/a", IF($E233="Emergency Cases", "n/a","Check Mode of Proc")))))))</f>
        <v>n/a</v>
      </c>
      <c r="M233" s="656">
        <v>45509</v>
      </c>
      <c r="N233" s="656">
        <v>45516</v>
      </c>
      <c r="O233" s="657">
        <v>45517</v>
      </c>
      <c r="P233" s="657">
        <v>45518</v>
      </c>
      <c r="Q233" s="657">
        <v>45518</v>
      </c>
      <c r="R233" s="657">
        <v>45519</v>
      </c>
      <c r="S233" s="376"/>
      <c r="T233" s="377">
        <f t="shared" si="431"/>
        <v>8700</v>
      </c>
      <c r="U233" s="731">
        <v>8700</v>
      </c>
      <c r="V233" s="379"/>
      <c r="W233" s="377">
        <f t="shared" si="432"/>
        <v>4828</v>
      </c>
      <c r="X233" s="378">
        <v>4828</v>
      </c>
      <c r="Y233" s="380"/>
      <c r="Z233" s="381" t="str">
        <f t="shared" si="430"/>
        <v>n/a</v>
      </c>
      <c r="AA233" s="381" t="str">
        <f t="shared" si="430"/>
        <v>n/a</v>
      </c>
      <c r="AB233" s="381" t="str">
        <f t="shared" si="430"/>
        <v>n/a</v>
      </c>
      <c r="AC233" s="381" t="str">
        <f t="shared" si="430"/>
        <v>n/a</v>
      </c>
      <c r="AD233" s="381" t="str">
        <f t="shared" si="430"/>
        <v>n/a</v>
      </c>
      <c r="AE233" s="381" t="str">
        <f t="shared" si="430"/>
        <v>n/a</v>
      </c>
      <c r="AF233" s="381" t="str">
        <f t="shared" si="430"/>
        <v>n/a</v>
      </c>
      <c r="AG233" s="382"/>
      <c r="AH233" s="383"/>
    </row>
    <row r="234" spans="1:34" s="384" customFormat="1" ht="46.5" customHeight="1" x14ac:dyDescent="0.2">
      <c r="A234" s="370">
        <f>IF(C234=0,"  ",VLOOKUP(C234,CODES!$A$1:$B$145,2,FALSE))</f>
        <v>310100100002000</v>
      </c>
      <c r="B234" s="386" t="s">
        <v>380</v>
      </c>
      <c r="C234" s="372" t="s">
        <v>67</v>
      </c>
      <c r="D234" s="373" t="s">
        <v>1017</v>
      </c>
      <c r="E234" s="373" t="s">
        <v>56</v>
      </c>
      <c r="F234" s="374" t="str">
        <f t="shared" si="428"/>
        <v>n/a</v>
      </c>
      <c r="G234" s="374" t="str">
        <f t="shared" si="428"/>
        <v>n/a</v>
      </c>
      <c r="H234" s="374" t="str">
        <f t="shared" si="428"/>
        <v>n/a</v>
      </c>
      <c r="I234" s="493" t="s">
        <v>58</v>
      </c>
      <c r="J234" s="656">
        <v>45497</v>
      </c>
      <c r="K234" s="656">
        <v>45497</v>
      </c>
      <c r="L234" s="375" t="str">
        <f t="shared" si="433"/>
        <v>n/a</v>
      </c>
      <c r="M234" s="656">
        <v>45509</v>
      </c>
      <c r="N234" s="656">
        <v>45516</v>
      </c>
      <c r="O234" s="657">
        <v>45517</v>
      </c>
      <c r="P234" s="657">
        <v>45518</v>
      </c>
      <c r="Q234" s="657">
        <v>45518</v>
      </c>
      <c r="R234" s="657">
        <v>45519</v>
      </c>
      <c r="S234" s="376"/>
      <c r="T234" s="377">
        <f t="shared" si="431"/>
        <v>0</v>
      </c>
      <c r="U234" s="730"/>
      <c r="V234" s="379"/>
      <c r="W234" s="377">
        <f t="shared" si="432"/>
        <v>5285</v>
      </c>
      <c r="X234" s="378">
        <v>5285</v>
      </c>
      <c r="Y234" s="380"/>
      <c r="Z234" s="381" t="str">
        <f t="shared" si="430"/>
        <v>n/a</v>
      </c>
      <c r="AA234" s="381" t="str">
        <f t="shared" si="430"/>
        <v>n/a</v>
      </c>
      <c r="AB234" s="381" t="str">
        <f t="shared" si="430"/>
        <v>n/a</v>
      </c>
      <c r="AC234" s="381" t="str">
        <f t="shared" si="430"/>
        <v>n/a</v>
      </c>
      <c r="AD234" s="381" t="str">
        <f t="shared" si="430"/>
        <v>n/a</v>
      </c>
      <c r="AE234" s="381" t="str">
        <f t="shared" si="430"/>
        <v>n/a</v>
      </c>
      <c r="AF234" s="381" t="str">
        <f t="shared" si="430"/>
        <v>n/a</v>
      </c>
      <c r="AG234" s="382"/>
      <c r="AH234" s="383"/>
    </row>
    <row r="235" spans="1:34" s="384" customFormat="1" ht="46.5" customHeight="1" x14ac:dyDescent="0.2">
      <c r="A235" s="370">
        <f>IF(C235=0,"  ",VLOOKUP(C235,CODES!$A$1:$B$145,2,FALSE))</f>
        <v>320101100001000</v>
      </c>
      <c r="B235" s="386" t="s">
        <v>381</v>
      </c>
      <c r="C235" s="372" t="s">
        <v>63</v>
      </c>
      <c r="D235" s="373" t="s">
        <v>1017</v>
      </c>
      <c r="E235" s="373" t="s">
        <v>51</v>
      </c>
      <c r="F235" s="374" t="str">
        <f t="shared" si="428"/>
        <v>n/a</v>
      </c>
      <c r="G235" s="374" t="str">
        <f t="shared" si="428"/>
        <v>n/a</v>
      </c>
      <c r="H235" s="374" t="str">
        <f t="shared" si="428"/>
        <v>n/a</v>
      </c>
      <c r="I235" s="374" t="str">
        <f t="shared" si="428"/>
        <v>n/a</v>
      </c>
      <c r="J235" s="656">
        <v>45496</v>
      </c>
      <c r="K235" s="656">
        <v>45496</v>
      </c>
      <c r="L235" s="375" t="str">
        <f t="shared" si="433"/>
        <v>n/a</v>
      </c>
      <c r="M235" s="656">
        <v>45509</v>
      </c>
      <c r="N235" s="656">
        <v>45516</v>
      </c>
      <c r="O235" s="657">
        <v>45516</v>
      </c>
      <c r="P235" s="657">
        <v>45516</v>
      </c>
      <c r="Q235" s="657">
        <v>45523</v>
      </c>
      <c r="R235" s="657">
        <v>45524</v>
      </c>
      <c r="S235" s="376"/>
      <c r="T235" s="377">
        <f t="shared" si="431"/>
        <v>54788</v>
      </c>
      <c r="U235" s="731">
        <v>54788</v>
      </c>
      <c r="V235" s="379"/>
      <c r="W235" s="377">
        <f t="shared" si="432"/>
        <v>7125.4</v>
      </c>
      <c r="X235" s="378">
        <v>7125.4</v>
      </c>
      <c r="Y235" s="380"/>
      <c r="Z235" s="381" t="str">
        <f t="shared" si="430"/>
        <v>n/a</v>
      </c>
      <c r="AA235" s="381" t="str">
        <f t="shared" si="430"/>
        <v>n/a</v>
      </c>
      <c r="AB235" s="381" t="str">
        <f t="shared" si="430"/>
        <v>n/a</v>
      </c>
      <c r="AC235" s="381" t="str">
        <f t="shared" si="430"/>
        <v>n/a</v>
      </c>
      <c r="AD235" s="381" t="str">
        <f t="shared" si="430"/>
        <v>n/a</v>
      </c>
      <c r="AE235" s="381" t="str">
        <f t="shared" si="430"/>
        <v>n/a</v>
      </c>
      <c r="AF235" s="381" t="str">
        <f t="shared" si="430"/>
        <v>n/a</v>
      </c>
      <c r="AG235" s="382"/>
      <c r="AH235" s="383"/>
    </row>
    <row r="236" spans="1:34" s="384" customFormat="1" ht="46.5" customHeight="1" x14ac:dyDescent="0.2">
      <c r="A236" s="370">
        <f>IF(C236=0,"  ",VLOOKUP(C236,CODES!$A$1:$B$145,2,FALSE))</f>
        <v>320101100001000</v>
      </c>
      <c r="B236" s="386" t="s">
        <v>382</v>
      </c>
      <c r="C236" s="372" t="s">
        <v>63</v>
      </c>
      <c r="D236" s="373" t="s">
        <v>1017</v>
      </c>
      <c r="E236" s="373" t="s">
        <v>51</v>
      </c>
      <c r="F236" s="374" t="str">
        <f t="shared" si="428"/>
        <v>n/a</v>
      </c>
      <c r="G236" s="374" t="str">
        <f t="shared" si="428"/>
        <v>n/a</v>
      </c>
      <c r="H236" s="374" t="str">
        <f t="shared" si="428"/>
        <v>n/a</v>
      </c>
      <c r="I236" s="374" t="str">
        <f t="shared" si="428"/>
        <v>n/a</v>
      </c>
      <c r="J236" s="656">
        <v>45496</v>
      </c>
      <c r="K236" s="656">
        <v>45496</v>
      </c>
      <c r="L236" s="375" t="str">
        <f t="shared" si="433"/>
        <v>n/a</v>
      </c>
      <c r="M236" s="656">
        <v>45509</v>
      </c>
      <c r="N236" s="656">
        <v>45516</v>
      </c>
      <c r="O236" s="657">
        <v>45516</v>
      </c>
      <c r="P236" s="657">
        <v>45516</v>
      </c>
      <c r="Q236" s="657">
        <v>45544</v>
      </c>
      <c r="R236" s="657">
        <v>45544</v>
      </c>
      <c r="S236" s="376"/>
      <c r="T236" s="377">
        <f t="shared" si="431"/>
        <v>0</v>
      </c>
      <c r="U236" s="735"/>
      <c r="V236" s="379"/>
      <c r="W236" s="377">
        <f t="shared" si="432"/>
        <v>14746.27</v>
      </c>
      <c r="X236" s="378">
        <v>14746.27</v>
      </c>
      <c r="Y236" s="380"/>
      <c r="Z236" s="381" t="str">
        <f t="shared" si="430"/>
        <v>n/a</v>
      </c>
      <c r="AA236" s="381" t="str">
        <f t="shared" si="430"/>
        <v>n/a</v>
      </c>
      <c r="AB236" s="381" t="str">
        <f t="shared" si="430"/>
        <v>n/a</v>
      </c>
      <c r="AC236" s="381" t="str">
        <f t="shared" si="430"/>
        <v>n/a</v>
      </c>
      <c r="AD236" s="381" t="str">
        <f t="shared" si="430"/>
        <v>n/a</v>
      </c>
      <c r="AE236" s="381" t="str">
        <f t="shared" si="430"/>
        <v>n/a</v>
      </c>
      <c r="AF236" s="381" t="str">
        <f t="shared" si="430"/>
        <v>n/a</v>
      </c>
      <c r="AG236" s="382"/>
      <c r="AH236" s="383"/>
    </row>
    <row r="237" spans="1:34" s="384" customFormat="1" ht="46.5" customHeight="1" x14ac:dyDescent="0.2">
      <c r="A237" s="370">
        <f>IF(C237=0,"  ",VLOOKUP(C237,CODES!$A$1:$B$145,2,FALSE))</f>
        <v>320101100001000</v>
      </c>
      <c r="B237" s="386" t="s">
        <v>383</v>
      </c>
      <c r="C237" s="372" t="s">
        <v>63</v>
      </c>
      <c r="D237" s="373" t="s">
        <v>1017</v>
      </c>
      <c r="E237" s="373" t="s">
        <v>51</v>
      </c>
      <c r="F237" s="374" t="str">
        <f t="shared" si="428"/>
        <v>n/a</v>
      </c>
      <c r="G237" s="374" t="str">
        <f t="shared" si="428"/>
        <v>n/a</v>
      </c>
      <c r="H237" s="374" t="str">
        <f t="shared" si="428"/>
        <v>n/a</v>
      </c>
      <c r="I237" s="374" t="str">
        <f t="shared" si="428"/>
        <v>n/a</v>
      </c>
      <c r="J237" s="656">
        <v>45496</v>
      </c>
      <c r="K237" s="656">
        <v>45496</v>
      </c>
      <c r="L237" s="375" t="str">
        <f t="shared" si="433"/>
        <v>n/a</v>
      </c>
      <c r="M237" s="656">
        <v>45509</v>
      </c>
      <c r="N237" s="656">
        <v>45516</v>
      </c>
      <c r="O237" s="657">
        <v>45517</v>
      </c>
      <c r="P237" s="657">
        <v>45518</v>
      </c>
      <c r="Q237" s="657">
        <v>45518</v>
      </c>
      <c r="R237" s="657">
        <v>45523</v>
      </c>
      <c r="S237" s="376"/>
      <c r="T237" s="377">
        <f t="shared" si="431"/>
        <v>0</v>
      </c>
      <c r="U237" s="730"/>
      <c r="V237" s="379"/>
      <c r="W237" s="377">
        <f t="shared" si="432"/>
        <v>54352.65</v>
      </c>
      <c r="X237" s="378">
        <v>54352.65</v>
      </c>
      <c r="Y237" s="380"/>
      <c r="Z237" s="381" t="str">
        <f t="shared" ref="Z237:AF252" si="434">IF($E237="Public Bidding", "Date Required", IF($E237="Shopping", "n/a", IF($E237="Small Value Procurement", "n/a", IF($E237="Lease of Venue", "n/a", IF($E237="Agency to Agency", "n/a", IF($E237="Direct Contracting", "n/a", IF($E237="Emergency Cases", "n/a","Check Mode of Proc")))))))</f>
        <v>n/a</v>
      </c>
      <c r="AA237" s="381" t="str">
        <f t="shared" si="434"/>
        <v>n/a</v>
      </c>
      <c r="AB237" s="381" t="str">
        <f t="shared" si="434"/>
        <v>n/a</v>
      </c>
      <c r="AC237" s="381" t="str">
        <f t="shared" si="434"/>
        <v>n/a</v>
      </c>
      <c r="AD237" s="381" t="str">
        <f t="shared" si="434"/>
        <v>n/a</v>
      </c>
      <c r="AE237" s="381" t="str">
        <f t="shared" si="434"/>
        <v>n/a</v>
      </c>
      <c r="AF237" s="381" t="str">
        <f t="shared" si="434"/>
        <v>n/a</v>
      </c>
      <c r="AG237" s="382"/>
      <c r="AH237" s="383"/>
    </row>
    <row r="238" spans="1:34" s="384" customFormat="1" ht="46.5" customHeight="1" x14ac:dyDescent="0.2">
      <c r="A238" s="370">
        <f>IF(C238=0,"  ",VLOOKUP(C238,CODES!$A$1:$B$145,2,FALSE))</f>
        <v>320101100001000</v>
      </c>
      <c r="B238" s="386" t="s">
        <v>384</v>
      </c>
      <c r="C238" s="372" t="s">
        <v>60</v>
      </c>
      <c r="D238" s="373" t="s">
        <v>1017</v>
      </c>
      <c r="E238" s="373" t="s">
        <v>56</v>
      </c>
      <c r="F238" s="374" t="str">
        <f t="shared" si="428"/>
        <v>n/a</v>
      </c>
      <c r="G238" s="374" t="str">
        <f t="shared" si="428"/>
        <v>n/a</v>
      </c>
      <c r="H238" s="374" t="str">
        <f t="shared" si="428"/>
        <v>n/a</v>
      </c>
      <c r="I238" s="374" t="str">
        <f t="shared" si="428"/>
        <v>n/a</v>
      </c>
      <c r="J238" s="656">
        <v>45498</v>
      </c>
      <c r="K238" s="656">
        <v>45498</v>
      </c>
      <c r="L238" s="375" t="str">
        <f t="shared" si="433"/>
        <v>n/a</v>
      </c>
      <c r="M238" s="656">
        <v>45509</v>
      </c>
      <c r="N238" s="656">
        <v>45523</v>
      </c>
      <c r="O238" s="657">
        <v>45524</v>
      </c>
      <c r="P238" s="657">
        <v>45524</v>
      </c>
      <c r="Q238" s="657">
        <v>45525</v>
      </c>
      <c r="R238" s="657">
        <v>45525</v>
      </c>
      <c r="S238" s="376"/>
      <c r="T238" s="377">
        <f t="shared" si="431"/>
        <v>19880</v>
      </c>
      <c r="U238" s="731">
        <v>19880</v>
      </c>
      <c r="V238" s="379"/>
      <c r="W238" s="377">
        <f t="shared" si="432"/>
        <v>5762</v>
      </c>
      <c r="X238" s="378">
        <v>5762</v>
      </c>
      <c r="Y238" s="380"/>
      <c r="Z238" s="381" t="str">
        <f t="shared" si="434"/>
        <v>n/a</v>
      </c>
      <c r="AA238" s="381" t="str">
        <f t="shared" si="434"/>
        <v>n/a</v>
      </c>
      <c r="AB238" s="381" t="str">
        <f t="shared" si="434"/>
        <v>n/a</v>
      </c>
      <c r="AC238" s="381" t="str">
        <f t="shared" si="434"/>
        <v>n/a</v>
      </c>
      <c r="AD238" s="381" t="str">
        <f t="shared" si="434"/>
        <v>n/a</v>
      </c>
      <c r="AE238" s="381" t="str">
        <f t="shared" si="434"/>
        <v>n/a</v>
      </c>
      <c r="AF238" s="381" t="str">
        <f t="shared" si="434"/>
        <v>n/a</v>
      </c>
      <c r="AG238" s="382"/>
      <c r="AH238" s="383"/>
    </row>
    <row r="239" spans="1:34" s="384" customFormat="1" ht="46.5" customHeight="1" x14ac:dyDescent="0.2">
      <c r="A239" s="370">
        <f>IF(C239=0,"  ",VLOOKUP(C239,CODES!$A$1:$B$145,2,FALSE))</f>
        <v>320101100001000</v>
      </c>
      <c r="B239" s="386" t="s">
        <v>385</v>
      </c>
      <c r="C239" s="372" t="s">
        <v>60</v>
      </c>
      <c r="D239" s="373" t="s">
        <v>1017</v>
      </c>
      <c r="E239" s="373" t="s">
        <v>56</v>
      </c>
      <c r="F239" s="374" t="str">
        <f t="shared" si="428"/>
        <v>n/a</v>
      </c>
      <c r="G239" s="374" t="str">
        <f t="shared" si="428"/>
        <v>n/a</v>
      </c>
      <c r="H239" s="374" t="str">
        <f t="shared" si="428"/>
        <v>n/a</v>
      </c>
      <c r="I239" s="374" t="str">
        <f t="shared" si="428"/>
        <v>n/a</v>
      </c>
      <c r="J239" s="656">
        <v>45498</v>
      </c>
      <c r="K239" s="656">
        <v>45498</v>
      </c>
      <c r="L239" s="375" t="str">
        <f t="shared" si="433"/>
        <v>n/a</v>
      </c>
      <c r="M239" s="656">
        <v>45509</v>
      </c>
      <c r="N239" s="656">
        <v>45523</v>
      </c>
      <c r="O239" s="657">
        <v>45524</v>
      </c>
      <c r="P239" s="657">
        <v>45524</v>
      </c>
      <c r="Q239" s="657">
        <v>45532</v>
      </c>
      <c r="R239" s="657">
        <v>45532</v>
      </c>
      <c r="S239" s="376"/>
      <c r="T239" s="377">
        <f t="shared" si="431"/>
        <v>0</v>
      </c>
      <c r="U239" s="730"/>
      <c r="V239" s="379"/>
      <c r="W239" s="377">
        <f t="shared" si="432"/>
        <v>8377</v>
      </c>
      <c r="X239" s="378">
        <v>8377</v>
      </c>
      <c r="Y239" s="380"/>
      <c r="Z239" s="381" t="str">
        <f t="shared" si="434"/>
        <v>n/a</v>
      </c>
      <c r="AA239" s="381" t="str">
        <f t="shared" si="434"/>
        <v>n/a</v>
      </c>
      <c r="AB239" s="381" t="str">
        <f t="shared" si="434"/>
        <v>n/a</v>
      </c>
      <c r="AC239" s="381" t="str">
        <f t="shared" si="434"/>
        <v>n/a</v>
      </c>
      <c r="AD239" s="381" t="str">
        <f t="shared" si="434"/>
        <v>n/a</v>
      </c>
      <c r="AE239" s="381" t="str">
        <f t="shared" si="434"/>
        <v>n/a</v>
      </c>
      <c r="AF239" s="381" t="str">
        <f t="shared" si="434"/>
        <v>n/a</v>
      </c>
      <c r="AG239" s="382"/>
      <c r="AH239" s="383"/>
    </row>
    <row r="240" spans="1:34" s="384" customFormat="1" ht="46.5" customHeight="1" x14ac:dyDescent="0.2">
      <c r="A240" s="370">
        <f>IF(C240=0,"  ",VLOOKUP(C240,CODES!$A$1:$B$145,2,FALSE))</f>
        <v>310100100002000</v>
      </c>
      <c r="B240" s="394" t="s">
        <v>386</v>
      </c>
      <c r="C240" s="372" t="s">
        <v>67</v>
      </c>
      <c r="D240" s="373" t="s">
        <v>1017</v>
      </c>
      <c r="E240" s="373" t="s">
        <v>51</v>
      </c>
      <c r="F240" s="374" t="str">
        <f t="shared" si="428"/>
        <v>n/a</v>
      </c>
      <c r="G240" s="374" t="str">
        <f t="shared" si="428"/>
        <v>n/a</v>
      </c>
      <c r="H240" s="374" t="str">
        <f t="shared" si="428"/>
        <v>n/a</v>
      </c>
      <c r="I240" s="493" t="s">
        <v>58</v>
      </c>
      <c r="J240" s="656">
        <v>45506</v>
      </c>
      <c r="K240" s="656">
        <v>45506</v>
      </c>
      <c r="L240" s="375" t="str">
        <f t="shared" si="433"/>
        <v>n/a</v>
      </c>
      <c r="M240" s="656">
        <v>45509</v>
      </c>
      <c r="N240" s="656">
        <v>45523</v>
      </c>
      <c r="O240" s="657">
        <v>45524</v>
      </c>
      <c r="P240" s="657">
        <v>45524</v>
      </c>
      <c r="Q240" s="657">
        <v>45523</v>
      </c>
      <c r="R240" s="657">
        <v>45524</v>
      </c>
      <c r="S240" s="376"/>
      <c r="T240" s="377">
        <f t="shared" si="431"/>
        <v>12000</v>
      </c>
      <c r="U240" s="378">
        <v>12000</v>
      </c>
      <c r="V240" s="379"/>
      <c r="W240" s="377">
        <f t="shared" si="432"/>
        <v>11625</v>
      </c>
      <c r="X240" s="378">
        <v>11625</v>
      </c>
      <c r="Y240" s="380"/>
      <c r="Z240" s="381" t="str">
        <f t="shared" si="434"/>
        <v>n/a</v>
      </c>
      <c r="AA240" s="381" t="str">
        <f t="shared" si="434"/>
        <v>n/a</v>
      </c>
      <c r="AB240" s="381" t="str">
        <f t="shared" si="434"/>
        <v>n/a</v>
      </c>
      <c r="AC240" s="381" t="str">
        <f t="shared" si="434"/>
        <v>n/a</v>
      </c>
      <c r="AD240" s="381" t="str">
        <f t="shared" si="434"/>
        <v>n/a</v>
      </c>
      <c r="AE240" s="381" t="str">
        <f t="shared" si="434"/>
        <v>n/a</v>
      </c>
      <c r="AF240" s="381" t="str">
        <f t="shared" si="434"/>
        <v>n/a</v>
      </c>
      <c r="AG240" s="382"/>
      <c r="AH240" s="383"/>
    </row>
    <row r="241" spans="1:34" s="384" customFormat="1" ht="46.5" customHeight="1" x14ac:dyDescent="0.2">
      <c r="A241" s="370">
        <f>IF(C241=0,"  ",VLOOKUP(C241,CODES!$A$1:$B$145,2,FALSE))</f>
        <v>320101100001000</v>
      </c>
      <c r="B241" s="394" t="s">
        <v>387</v>
      </c>
      <c r="C241" s="372" t="s">
        <v>70</v>
      </c>
      <c r="D241" s="373" t="s">
        <v>1017</v>
      </c>
      <c r="E241" s="373" t="s">
        <v>51</v>
      </c>
      <c r="F241" s="374" t="str">
        <f t="shared" si="428"/>
        <v>n/a</v>
      </c>
      <c r="G241" s="374" t="str">
        <f t="shared" si="428"/>
        <v>n/a</v>
      </c>
      <c r="H241" s="374" t="str">
        <f t="shared" si="428"/>
        <v>n/a</v>
      </c>
      <c r="I241" s="374" t="str">
        <f t="shared" si="428"/>
        <v>n/a</v>
      </c>
      <c r="J241" s="656">
        <v>45502</v>
      </c>
      <c r="K241" s="656">
        <v>45502</v>
      </c>
      <c r="L241" s="375" t="str">
        <f t="shared" si="433"/>
        <v>n/a</v>
      </c>
      <c r="M241" s="656">
        <v>45509</v>
      </c>
      <c r="N241" s="656">
        <v>45516</v>
      </c>
      <c r="O241" s="657">
        <v>45516</v>
      </c>
      <c r="P241" s="657">
        <v>45516</v>
      </c>
      <c r="Q241" s="657">
        <v>45540</v>
      </c>
      <c r="R241" s="657">
        <v>45541</v>
      </c>
      <c r="S241" s="376"/>
      <c r="T241" s="377">
        <f t="shared" si="431"/>
        <v>92400</v>
      </c>
      <c r="U241" s="378">
        <v>92400</v>
      </c>
      <c r="V241" s="379"/>
      <c r="W241" s="377">
        <f t="shared" si="432"/>
        <v>103014</v>
      </c>
      <c r="X241" s="378">
        <v>103014</v>
      </c>
      <c r="Y241" s="380"/>
      <c r="Z241" s="381" t="str">
        <f t="shared" si="434"/>
        <v>n/a</v>
      </c>
      <c r="AA241" s="381" t="str">
        <f t="shared" si="434"/>
        <v>n/a</v>
      </c>
      <c r="AB241" s="381" t="str">
        <f t="shared" si="434"/>
        <v>n/a</v>
      </c>
      <c r="AC241" s="381" t="str">
        <f t="shared" si="434"/>
        <v>n/a</v>
      </c>
      <c r="AD241" s="381" t="str">
        <f t="shared" si="434"/>
        <v>n/a</v>
      </c>
      <c r="AE241" s="381" t="str">
        <f t="shared" si="434"/>
        <v>n/a</v>
      </c>
      <c r="AF241" s="381" t="str">
        <f t="shared" si="434"/>
        <v>n/a</v>
      </c>
      <c r="AG241" s="382"/>
      <c r="AH241" s="383"/>
    </row>
    <row r="242" spans="1:34" s="384" customFormat="1" ht="46.5" customHeight="1" x14ac:dyDescent="0.2">
      <c r="A242" s="370">
        <f>IF(C242=0,"  ",VLOOKUP(C242,CODES!$A$1:$B$145,2,FALSE))</f>
        <v>310100100002000</v>
      </c>
      <c r="B242" s="472" t="s">
        <v>388</v>
      </c>
      <c r="C242" s="372" t="s">
        <v>67</v>
      </c>
      <c r="D242" s="373" t="s">
        <v>1017</v>
      </c>
      <c r="E242" s="373" t="s">
        <v>51</v>
      </c>
      <c r="F242" s="374" t="str">
        <f t="shared" si="428"/>
        <v>n/a</v>
      </c>
      <c r="G242" s="374" t="str">
        <f t="shared" si="428"/>
        <v>n/a</v>
      </c>
      <c r="H242" s="374" t="str">
        <f t="shared" si="428"/>
        <v>n/a</v>
      </c>
      <c r="I242" s="374" t="str">
        <f t="shared" si="428"/>
        <v>n/a</v>
      </c>
      <c r="J242" s="656">
        <v>45510</v>
      </c>
      <c r="K242" s="656">
        <v>45510</v>
      </c>
      <c r="L242" s="375" t="str">
        <f t="shared" si="433"/>
        <v>n/a</v>
      </c>
      <c r="M242" s="656">
        <v>45516</v>
      </c>
      <c r="N242" s="656">
        <v>45526</v>
      </c>
      <c r="O242" s="657">
        <v>45527</v>
      </c>
      <c r="P242" s="657">
        <v>45529</v>
      </c>
      <c r="Q242" s="657">
        <v>45531</v>
      </c>
      <c r="R242" s="657">
        <v>45532</v>
      </c>
      <c r="S242" s="376"/>
      <c r="T242" s="377">
        <f t="shared" si="431"/>
        <v>35500</v>
      </c>
      <c r="U242" s="378">
        <v>35500</v>
      </c>
      <c r="V242" s="379"/>
      <c r="W242" s="377">
        <f t="shared" si="432"/>
        <v>18225</v>
      </c>
      <c r="X242" s="378">
        <v>18225</v>
      </c>
      <c r="Y242" s="380"/>
      <c r="Z242" s="381" t="str">
        <f t="shared" si="434"/>
        <v>n/a</v>
      </c>
      <c r="AA242" s="381" t="str">
        <f t="shared" si="434"/>
        <v>n/a</v>
      </c>
      <c r="AB242" s="381" t="str">
        <f t="shared" si="434"/>
        <v>n/a</v>
      </c>
      <c r="AC242" s="381" t="str">
        <f t="shared" si="434"/>
        <v>n/a</v>
      </c>
      <c r="AD242" s="381" t="str">
        <f t="shared" si="434"/>
        <v>n/a</v>
      </c>
      <c r="AE242" s="381" t="str">
        <f t="shared" si="434"/>
        <v>n/a</v>
      </c>
      <c r="AF242" s="381" t="str">
        <f t="shared" si="434"/>
        <v>n/a</v>
      </c>
      <c r="AG242" s="382"/>
      <c r="AH242" s="383"/>
    </row>
    <row r="243" spans="1:34" s="384" customFormat="1" ht="46.5" customHeight="1" x14ac:dyDescent="0.2">
      <c r="A243" s="370">
        <f>IF(C243=0,"  ",VLOOKUP(C243,CODES!$A$1:$B$145,2,FALSE))</f>
        <v>200000100003000</v>
      </c>
      <c r="B243" s="472" t="s">
        <v>389</v>
      </c>
      <c r="C243" s="480" t="s">
        <v>106</v>
      </c>
      <c r="D243" s="373" t="s">
        <v>1017</v>
      </c>
      <c r="E243" s="373" t="s">
        <v>51</v>
      </c>
      <c r="F243" s="374" t="str">
        <f t="shared" si="428"/>
        <v>n/a</v>
      </c>
      <c r="G243" s="374" t="str">
        <f t="shared" si="428"/>
        <v>n/a</v>
      </c>
      <c r="H243" s="374" t="str">
        <f t="shared" si="428"/>
        <v>n/a</v>
      </c>
      <c r="I243" s="374" t="str">
        <f t="shared" si="428"/>
        <v>n/a</v>
      </c>
      <c r="J243" s="656">
        <v>45512</v>
      </c>
      <c r="K243" s="656">
        <v>45512</v>
      </c>
      <c r="L243" s="375" t="str">
        <f t="shared" si="433"/>
        <v>n/a</v>
      </c>
      <c r="M243" s="656">
        <v>45513</v>
      </c>
      <c r="N243" s="656">
        <v>45516</v>
      </c>
      <c r="O243" s="657">
        <v>45515</v>
      </c>
      <c r="P243" s="657">
        <v>45516</v>
      </c>
      <c r="Q243" s="657">
        <v>45519</v>
      </c>
      <c r="R243" s="657">
        <v>45523</v>
      </c>
      <c r="S243" s="497"/>
      <c r="T243" s="377">
        <v>74800</v>
      </c>
      <c r="U243" s="378">
        <v>74800</v>
      </c>
      <c r="V243" s="379"/>
      <c r="W243" s="377">
        <v>74600</v>
      </c>
      <c r="X243" s="378">
        <v>74600</v>
      </c>
      <c r="Y243" s="380"/>
      <c r="Z243" s="381" t="str">
        <f t="shared" si="434"/>
        <v>n/a</v>
      </c>
      <c r="AA243" s="381" t="str">
        <f t="shared" si="434"/>
        <v>n/a</v>
      </c>
      <c r="AB243" s="381" t="str">
        <f t="shared" si="434"/>
        <v>n/a</v>
      </c>
      <c r="AC243" s="381" t="str">
        <f t="shared" si="434"/>
        <v>n/a</v>
      </c>
      <c r="AD243" s="381" t="str">
        <f t="shared" si="434"/>
        <v>n/a</v>
      </c>
      <c r="AE243" s="381" t="str">
        <f t="shared" si="434"/>
        <v>n/a</v>
      </c>
      <c r="AF243" s="381" t="str">
        <f t="shared" si="434"/>
        <v>n/a</v>
      </c>
      <c r="AG243" s="498"/>
      <c r="AH243" s="499"/>
    </row>
    <row r="244" spans="1:34" s="384" customFormat="1" ht="46.5" customHeight="1" x14ac:dyDescent="0.2">
      <c r="A244" s="370">
        <f>IF(C244=0,"  ",VLOOKUP(C244,CODES!$A$1:$B$145,2,FALSE))</f>
        <v>200000100005000</v>
      </c>
      <c r="B244" s="472" t="s">
        <v>390</v>
      </c>
      <c r="C244" s="372" t="s">
        <v>371</v>
      </c>
      <c r="D244" s="373" t="s">
        <v>1017</v>
      </c>
      <c r="E244" s="373" t="s">
        <v>51</v>
      </c>
      <c r="F244" s="374" t="str">
        <f t="shared" si="428"/>
        <v>n/a</v>
      </c>
      <c r="G244" s="374" t="str">
        <f t="shared" si="428"/>
        <v>n/a</v>
      </c>
      <c r="H244" s="374" t="str">
        <f t="shared" si="428"/>
        <v>n/a</v>
      </c>
      <c r="I244" s="374" t="str">
        <f t="shared" si="428"/>
        <v>n/a</v>
      </c>
      <c r="J244" s="656">
        <v>45510</v>
      </c>
      <c r="K244" s="656">
        <v>45510</v>
      </c>
      <c r="L244" s="375" t="str">
        <f t="shared" si="433"/>
        <v>n/a</v>
      </c>
      <c r="M244" s="656">
        <v>45516</v>
      </c>
      <c r="N244" s="656">
        <v>45526</v>
      </c>
      <c r="O244" s="657">
        <v>45526</v>
      </c>
      <c r="P244" s="657">
        <v>45527</v>
      </c>
      <c r="Q244" s="657">
        <v>45531</v>
      </c>
      <c r="R244" s="657">
        <v>45532</v>
      </c>
      <c r="S244" s="376"/>
      <c r="T244" s="377">
        <f t="shared" ref="T244:T257" si="435">U244</f>
        <v>13468</v>
      </c>
      <c r="U244" s="378">
        <v>13468</v>
      </c>
      <c r="V244" s="379"/>
      <c r="W244" s="377">
        <f t="shared" ref="W244:W271" si="436">X244</f>
        <v>13422.5</v>
      </c>
      <c r="X244" s="378">
        <v>13422.5</v>
      </c>
      <c r="Y244" s="380"/>
      <c r="Z244" s="381" t="str">
        <f t="shared" si="434"/>
        <v>n/a</v>
      </c>
      <c r="AA244" s="381" t="str">
        <f t="shared" si="434"/>
        <v>n/a</v>
      </c>
      <c r="AB244" s="381" t="str">
        <f t="shared" si="434"/>
        <v>n/a</v>
      </c>
      <c r="AC244" s="381" t="str">
        <f t="shared" si="434"/>
        <v>n/a</v>
      </c>
      <c r="AD244" s="381" t="str">
        <f t="shared" si="434"/>
        <v>n/a</v>
      </c>
      <c r="AE244" s="381" t="str">
        <f t="shared" si="434"/>
        <v>n/a</v>
      </c>
      <c r="AF244" s="381" t="str">
        <f t="shared" si="434"/>
        <v>n/a</v>
      </c>
      <c r="AG244" s="382"/>
      <c r="AH244" s="383"/>
    </row>
    <row r="245" spans="1:34" s="384" customFormat="1" ht="46.5" customHeight="1" x14ac:dyDescent="0.2">
      <c r="A245" s="370">
        <f>IF(C245=0,"  ",VLOOKUP(C245,CODES!$A$1:$B$145,2,FALSE))</f>
        <v>320101100001000</v>
      </c>
      <c r="B245" s="472" t="s">
        <v>391</v>
      </c>
      <c r="C245" s="372" t="s">
        <v>60</v>
      </c>
      <c r="D245" s="373" t="s">
        <v>1017</v>
      </c>
      <c r="E245" s="373" t="s">
        <v>51</v>
      </c>
      <c r="F245" s="374" t="str">
        <f t="shared" si="428"/>
        <v>n/a</v>
      </c>
      <c r="G245" s="374" t="str">
        <f t="shared" si="428"/>
        <v>n/a</v>
      </c>
      <c r="H245" s="374" t="str">
        <f t="shared" si="428"/>
        <v>n/a</v>
      </c>
      <c r="I245" s="374" t="str">
        <f t="shared" si="428"/>
        <v>n/a</v>
      </c>
      <c r="J245" s="656">
        <v>45510</v>
      </c>
      <c r="K245" s="656">
        <v>45510</v>
      </c>
      <c r="L245" s="375" t="str">
        <f t="shared" si="433"/>
        <v>n/a</v>
      </c>
      <c r="M245" s="656">
        <v>45512</v>
      </c>
      <c r="N245" s="656">
        <v>45516</v>
      </c>
      <c r="O245" s="657">
        <v>45517</v>
      </c>
      <c r="P245" s="657">
        <v>45518</v>
      </c>
      <c r="Q245" s="657">
        <v>45533</v>
      </c>
      <c r="R245" s="657">
        <v>45534</v>
      </c>
      <c r="S245" s="376"/>
      <c r="T245" s="377">
        <f t="shared" si="435"/>
        <v>30000</v>
      </c>
      <c r="U245" s="378">
        <v>30000</v>
      </c>
      <c r="V245" s="379"/>
      <c r="W245" s="377">
        <f t="shared" si="436"/>
        <v>26400</v>
      </c>
      <c r="X245" s="378">
        <v>26400</v>
      </c>
      <c r="Y245" s="380"/>
      <c r="Z245" s="381" t="str">
        <f t="shared" si="434"/>
        <v>n/a</v>
      </c>
      <c r="AA245" s="381" t="str">
        <f t="shared" si="434"/>
        <v>n/a</v>
      </c>
      <c r="AB245" s="381" t="str">
        <f t="shared" si="434"/>
        <v>n/a</v>
      </c>
      <c r="AC245" s="381" t="str">
        <f t="shared" si="434"/>
        <v>n/a</v>
      </c>
      <c r="AD245" s="381" t="str">
        <f t="shared" si="434"/>
        <v>n/a</v>
      </c>
      <c r="AE245" s="381" t="str">
        <f t="shared" si="434"/>
        <v>n/a</v>
      </c>
      <c r="AF245" s="381" t="str">
        <f t="shared" si="434"/>
        <v>n/a</v>
      </c>
      <c r="AG245" s="382"/>
      <c r="AH245" s="383"/>
    </row>
    <row r="246" spans="1:34" s="384" customFormat="1" ht="46.5" customHeight="1" x14ac:dyDescent="0.2">
      <c r="A246" s="370">
        <f>IF(C246=0,"  ",VLOOKUP(C246,CODES!$A$1:$B$145,2,FALSE))</f>
        <v>330100100001000</v>
      </c>
      <c r="B246" s="472" t="s">
        <v>392</v>
      </c>
      <c r="C246" s="372" t="s">
        <v>61</v>
      </c>
      <c r="D246" s="373" t="s">
        <v>1017</v>
      </c>
      <c r="E246" s="373" t="s">
        <v>51</v>
      </c>
      <c r="F246" s="374" t="str">
        <f t="shared" si="428"/>
        <v>n/a</v>
      </c>
      <c r="G246" s="374" t="str">
        <f t="shared" si="428"/>
        <v>n/a</v>
      </c>
      <c r="H246" s="374" t="str">
        <f t="shared" si="428"/>
        <v>n/a</v>
      </c>
      <c r="I246" s="493" t="s">
        <v>58</v>
      </c>
      <c r="J246" s="656">
        <v>45498</v>
      </c>
      <c r="K246" s="656">
        <v>45498</v>
      </c>
      <c r="L246" s="375" t="s">
        <v>58</v>
      </c>
      <c r="M246" s="656">
        <v>45516</v>
      </c>
      <c r="N246" s="656">
        <v>45523</v>
      </c>
      <c r="O246" s="657">
        <v>45524</v>
      </c>
      <c r="P246" s="657">
        <v>45524</v>
      </c>
      <c r="Q246" s="657">
        <v>45534</v>
      </c>
      <c r="R246" s="657">
        <v>45535</v>
      </c>
      <c r="S246" s="376"/>
      <c r="T246" s="377">
        <f t="shared" si="435"/>
        <v>49500</v>
      </c>
      <c r="U246" s="378">
        <v>49500</v>
      </c>
      <c r="V246" s="379"/>
      <c r="W246" s="377">
        <f t="shared" si="436"/>
        <v>45000</v>
      </c>
      <c r="X246" s="378">
        <v>45000</v>
      </c>
      <c r="Y246" s="380"/>
      <c r="Z246" s="381" t="str">
        <f t="shared" si="434"/>
        <v>n/a</v>
      </c>
      <c r="AA246" s="381" t="str">
        <f t="shared" si="434"/>
        <v>n/a</v>
      </c>
      <c r="AB246" s="381" t="str">
        <f t="shared" si="434"/>
        <v>n/a</v>
      </c>
      <c r="AC246" s="381" t="str">
        <f t="shared" si="434"/>
        <v>n/a</v>
      </c>
      <c r="AD246" s="381" t="str">
        <f t="shared" si="434"/>
        <v>n/a</v>
      </c>
      <c r="AE246" s="381" t="str">
        <f t="shared" si="434"/>
        <v>n/a</v>
      </c>
      <c r="AF246" s="381" t="str">
        <f t="shared" si="434"/>
        <v>n/a</v>
      </c>
      <c r="AG246" s="382"/>
      <c r="AH246" s="383"/>
    </row>
    <row r="247" spans="1:34" s="384" customFormat="1" ht="46.5" customHeight="1" x14ac:dyDescent="0.2">
      <c r="A247" s="370">
        <f>IF(C247=0,"  ",VLOOKUP(C247,CODES!$A$1:$B$145,2,FALSE))</f>
        <v>200000100001000</v>
      </c>
      <c r="B247" s="472" t="s">
        <v>393</v>
      </c>
      <c r="C247" s="372" t="s">
        <v>71</v>
      </c>
      <c r="D247" s="373" t="s">
        <v>1017</v>
      </c>
      <c r="E247" s="373" t="s">
        <v>51</v>
      </c>
      <c r="F247" s="374" t="str">
        <f t="shared" si="428"/>
        <v>n/a</v>
      </c>
      <c r="G247" s="374" t="str">
        <f t="shared" si="428"/>
        <v>n/a</v>
      </c>
      <c r="H247" s="374" t="str">
        <f t="shared" si="428"/>
        <v>n/a</v>
      </c>
      <c r="I247" s="374" t="str">
        <f t="shared" si="428"/>
        <v>n/a</v>
      </c>
      <c r="J247" s="656">
        <v>45502</v>
      </c>
      <c r="K247" s="656">
        <v>45502</v>
      </c>
      <c r="L247" s="375" t="str">
        <f t="shared" ref="L247:L256" si="437">IF($E247="Public Bidding", "Date Required", IF($E247="Shopping", "n/a", IF($E247="Small Value Procurement", "n/a", IF($E247="Lease of Venue", "n/a", IF($E247="Agency to Agency", "n/a", IF($E247="Direct Contracting", "n/a", IF($E247="Emergency Cases", "n/a","Check Mode of Proc")))))))</f>
        <v>n/a</v>
      </c>
      <c r="M247" s="656">
        <v>45516</v>
      </c>
      <c r="N247" s="656">
        <v>45526</v>
      </c>
      <c r="O247" s="657">
        <v>45530</v>
      </c>
      <c r="P247" s="657">
        <v>45530</v>
      </c>
      <c r="Q247" s="657">
        <v>45538</v>
      </c>
      <c r="R247" s="657">
        <v>45538</v>
      </c>
      <c r="S247" s="376"/>
      <c r="T247" s="377">
        <f t="shared" si="435"/>
        <v>180000</v>
      </c>
      <c r="U247" s="378">
        <v>180000</v>
      </c>
      <c r="V247" s="379"/>
      <c r="W247" s="377">
        <f t="shared" si="436"/>
        <v>144000</v>
      </c>
      <c r="X247" s="378">
        <v>144000</v>
      </c>
      <c r="Y247" s="380"/>
      <c r="Z247" s="381" t="str">
        <f t="shared" si="434"/>
        <v>n/a</v>
      </c>
      <c r="AA247" s="381" t="str">
        <f t="shared" si="434"/>
        <v>n/a</v>
      </c>
      <c r="AB247" s="381" t="str">
        <f t="shared" si="434"/>
        <v>n/a</v>
      </c>
      <c r="AC247" s="381" t="str">
        <f t="shared" si="434"/>
        <v>n/a</v>
      </c>
      <c r="AD247" s="381" t="str">
        <f t="shared" si="434"/>
        <v>n/a</v>
      </c>
      <c r="AE247" s="381" t="str">
        <f t="shared" si="434"/>
        <v>n/a</v>
      </c>
      <c r="AF247" s="381" t="str">
        <f t="shared" si="434"/>
        <v>n/a</v>
      </c>
      <c r="AG247" s="382"/>
      <c r="AH247" s="383"/>
    </row>
    <row r="248" spans="1:34" s="384" customFormat="1" ht="46.5" customHeight="1" x14ac:dyDescent="0.2">
      <c r="A248" s="370">
        <f>IF(C248=0,"  ",VLOOKUP(C248,CODES!$A$1:$B$145,2,FALSE))</f>
        <v>100000100001000</v>
      </c>
      <c r="B248" s="472" t="s">
        <v>394</v>
      </c>
      <c r="C248" s="372" t="s">
        <v>68</v>
      </c>
      <c r="D248" s="373" t="s">
        <v>1017</v>
      </c>
      <c r="E248" s="373" t="s">
        <v>51</v>
      </c>
      <c r="F248" s="374" t="str">
        <f t="shared" si="428"/>
        <v>n/a</v>
      </c>
      <c r="G248" s="374" t="str">
        <f t="shared" si="428"/>
        <v>n/a</v>
      </c>
      <c r="H248" s="374" t="str">
        <f t="shared" si="428"/>
        <v>n/a</v>
      </c>
      <c r="I248" s="374" t="str">
        <f t="shared" si="428"/>
        <v>n/a</v>
      </c>
      <c r="J248" s="656">
        <v>45502</v>
      </c>
      <c r="K248" s="656">
        <v>45502</v>
      </c>
      <c r="L248" s="375" t="str">
        <f t="shared" si="437"/>
        <v>n/a</v>
      </c>
      <c r="M248" s="656">
        <v>45516</v>
      </c>
      <c r="N248" s="656">
        <v>45523</v>
      </c>
      <c r="O248" s="657">
        <v>45524</v>
      </c>
      <c r="P248" s="657">
        <v>45524</v>
      </c>
      <c r="Q248" s="657">
        <v>45639</v>
      </c>
      <c r="R248" s="657">
        <v>45643</v>
      </c>
      <c r="S248" s="376"/>
      <c r="T248" s="377">
        <f t="shared" si="435"/>
        <v>250000</v>
      </c>
      <c r="U248" s="378">
        <v>250000</v>
      </c>
      <c r="V248" s="379"/>
      <c r="W248" s="377">
        <f t="shared" si="436"/>
        <v>164500</v>
      </c>
      <c r="X248" s="378">
        <v>164500</v>
      </c>
      <c r="Y248" s="380"/>
      <c r="Z248" s="381" t="str">
        <f t="shared" si="434"/>
        <v>n/a</v>
      </c>
      <c r="AA248" s="381" t="str">
        <f t="shared" si="434"/>
        <v>n/a</v>
      </c>
      <c r="AB248" s="381" t="str">
        <f t="shared" si="434"/>
        <v>n/a</v>
      </c>
      <c r="AC248" s="381" t="str">
        <f t="shared" si="434"/>
        <v>n/a</v>
      </c>
      <c r="AD248" s="381" t="str">
        <f t="shared" si="434"/>
        <v>n/a</v>
      </c>
      <c r="AE248" s="381" t="str">
        <f t="shared" si="434"/>
        <v>n/a</v>
      </c>
      <c r="AF248" s="381" t="str">
        <f t="shared" si="434"/>
        <v>n/a</v>
      </c>
      <c r="AG248" s="382"/>
      <c r="AH248" s="383"/>
    </row>
    <row r="249" spans="1:34" s="384" customFormat="1" ht="46.5" customHeight="1" x14ac:dyDescent="0.2">
      <c r="A249" s="370">
        <f>IF(C249=0,"  ",VLOOKUP(C249,CODES!$A$1:$B$145,2,FALSE))</f>
        <v>320104100001000</v>
      </c>
      <c r="B249" s="472" t="s">
        <v>395</v>
      </c>
      <c r="C249" s="372" t="s">
        <v>117</v>
      </c>
      <c r="D249" s="373" t="s">
        <v>1017</v>
      </c>
      <c r="E249" s="373" t="s">
        <v>57</v>
      </c>
      <c r="F249" s="374" t="str">
        <f t="shared" si="428"/>
        <v>n/a</v>
      </c>
      <c r="G249" s="374" t="str">
        <f t="shared" si="428"/>
        <v>n/a</v>
      </c>
      <c r="H249" s="374" t="str">
        <f t="shared" si="428"/>
        <v>n/a</v>
      </c>
      <c r="I249" s="374" t="str">
        <f t="shared" si="428"/>
        <v>n/a</v>
      </c>
      <c r="J249" s="656">
        <v>45506</v>
      </c>
      <c r="K249" s="656">
        <v>45506</v>
      </c>
      <c r="L249" s="375" t="str">
        <f t="shared" si="437"/>
        <v>n/a</v>
      </c>
      <c r="M249" s="656">
        <v>45509</v>
      </c>
      <c r="N249" s="656">
        <v>45516</v>
      </c>
      <c r="O249" s="657">
        <v>45505</v>
      </c>
      <c r="P249" s="657">
        <v>45506</v>
      </c>
      <c r="Q249" s="658" t="s">
        <v>912</v>
      </c>
      <c r="R249" s="657">
        <v>45513</v>
      </c>
      <c r="S249" s="376"/>
      <c r="T249" s="377">
        <f t="shared" si="435"/>
        <v>90200</v>
      </c>
      <c r="U249" s="378">
        <v>90200</v>
      </c>
      <c r="V249" s="379"/>
      <c r="W249" s="377">
        <f t="shared" si="436"/>
        <v>89015</v>
      </c>
      <c r="X249" s="378">
        <v>89015</v>
      </c>
      <c r="Y249" s="380"/>
      <c r="Z249" s="381" t="str">
        <f t="shared" si="434"/>
        <v>n/a</v>
      </c>
      <c r="AA249" s="381" t="str">
        <f t="shared" si="434"/>
        <v>n/a</v>
      </c>
      <c r="AB249" s="381" t="str">
        <f t="shared" si="434"/>
        <v>n/a</v>
      </c>
      <c r="AC249" s="381" t="str">
        <f t="shared" si="434"/>
        <v>n/a</v>
      </c>
      <c r="AD249" s="381" t="str">
        <f t="shared" si="434"/>
        <v>n/a</v>
      </c>
      <c r="AE249" s="381" t="str">
        <f t="shared" si="434"/>
        <v>n/a</v>
      </c>
      <c r="AF249" s="381" t="str">
        <f t="shared" si="434"/>
        <v>n/a</v>
      </c>
      <c r="AG249" s="382"/>
      <c r="AH249" s="383"/>
    </row>
    <row r="250" spans="1:34" s="384" customFormat="1" ht="46.5" customHeight="1" x14ac:dyDescent="0.2">
      <c r="A250" s="370">
        <f>IF(C250=0,"  ",VLOOKUP(C250,CODES!$A$1:$B$145,2,FALSE))</f>
        <v>100000100001000</v>
      </c>
      <c r="B250" s="472" t="s">
        <v>396</v>
      </c>
      <c r="C250" s="372" t="s">
        <v>53</v>
      </c>
      <c r="D250" s="373" t="s">
        <v>1017</v>
      </c>
      <c r="E250" s="373" t="s">
        <v>51</v>
      </c>
      <c r="F250" s="374" t="str">
        <f t="shared" si="428"/>
        <v>n/a</v>
      </c>
      <c r="G250" s="374" t="str">
        <f t="shared" si="428"/>
        <v>n/a</v>
      </c>
      <c r="H250" s="374" t="str">
        <f t="shared" si="428"/>
        <v>n/a</v>
      </c>
      <c r="I250" s="374" t="str">
        <f t="shared" si="428"/>
        <v>n/a</v>
      </c>
      <c r="J250" s="656">
        <v>45498</v>
      </c>
      <c r="K250" s="656">
        <v>45498</v>
      </c>
      <c r="L250" s="375" t="str">
        <f t="shared" si="437"/>
        <v>n/a</v>
      </c>
      <c r="M250" s="656">
        <v>45516</v>
      </c>
      <c r="N250" s="656">
        <v>45523</v>
      </c>
      <c r="O250" s="657">
        <v>45524</v>
      </c>
      <c r="P250" s="657">
        <v>45525</v>
      </c>
      <c r="Q250" s="657">
        <v>45531</v>
      </c>
      <c r="R250" s="657">
        <v>45532</v>
      </c>
      <c r="S250" s="376"/>
      <c r="T250" s="377">
        <f t="shared" si="435"/>
        <v>24100</v>
      </c>
      <c r="U250" s="378">
        <v>24100</v>
      </c>
      <c r="V250" s="379"/>
      <c r="W250" s="377">
        <f t="shared" si="436"/>
        <v>21572</v>
      </c>
      <c r="X250" s="378">
        <v>21572</v>
      </c>
      <c r="Y250" s="380"/>
      <c r="Z250" s="381" t="str">
        <f t="shared" si="434"/>
        <v>n/a</v>
      </c>
      <c r="AA250" s="381" t="str">
        <f t="shared" si="434"/>
        <v>n/a</v>
      </c>
      <c r="AB250" s="381" t="str">
        <f t="shared" si="434"/>
        <v>n/a</v>
      </c>
      <c r="AC250" s="381" t="str">
        <f t="shared" si="434"/>
        <v>n/a</v>
      </c>
      <c r="AD250" s="381" t="str">
        <f t="shared" si="434"/>
        <v>n/a</v>
      </c>
      <c r="AE250" s="381" t="str">
        <f t="shared" si="434"/>
        <v>n/a</v>
      </c>
      <c r="AF250" s="381" t="str">
        <f t="shared" si="434"/>
        <v>n/a</v>
      </c>
      <c r="AG250" s="382"/>
      <c r="AH250" s="383"/>
    </row>
    <row r="251" spans="1:34" s="384" customFormat="1" ht="46.5" customHeight="1" x14ac:dyDescent="0.2">
      <c r="A251" s="370">
        <f>IF(C251=0,"  ",VLOOKUP(C251,CODES!$A$1:$B$145,2,FALSE))</f>
        <v>310100100001000</v>
      </c>
      <c r="B251" s="472" t="s">
        <v>397</v>
      </c>
      <c r="C251" s="372" t="s">
        <v>83</v>
      </c>
      <c r="D251" s="373" t="s">
        <v>1017</v>
      </c>
      <c r="E251" s="373" t="s">
        <v>51</v>
      </c>
      <c r="F251" s="374" t="str">
        <f t="shared" si="428"/>
        <v>n/a</v>
      </c>
      <c r="G251" s="374" t="str">
        <f t="shared" si="428"/>
        <v>n/a</v>
      </c>
      <c r="H251" s="374" t="str">
        <f t="shared" si="428"/>
        <v>n/a</v>
      </c>
      <c r="I251" s="374" t="str">
        <f t="shared" si="428"/>
        <v>n/a</v>
      </c>
      <c r="J251" s="656">
        <v>45504</v>
      </c>
      <c r="K251" s="656">
        <v>45504</v>
      </c>
      <c r="L251" s="375" t="str">
        <f t="shared" si="437"/>
        <v>n/a</v>
      </c>
      <c r="M251" s="656">
        <v>45506</v>
      </c>
      <c r="N251" s="656">
        <v>45516</v>
      </c>
      <c r="O251" s="657">
        <v>45517</v>
      </c>
      <c r="P251" s="657">
        <v>45518</v>
      </c>
      <c r="Q251" s="657">
        <v>45544</v>
      </c>
      <c r="R251" s="657">
        <v>45545</v>
      </c>
      <c r="S251" s="376"/>
      <c r="T251" s="377">
        <f t="shared" si="435"/>
        <v>60000</v>
      </c>
      <c r="U251" s="378">
        <v>60000</v>
      </c>
      <c r="V251" s="379"/>
      <c r="W251" s="377">
        <f t="shared" si="436"/>
        <v>43500</v>
      </c>
      <c r="X251" s="378">
        <v>43500</v>
      </c>
      <c r="Y251" s="380"/>
      <c r="Z251" s="381" t="str">
        <f t="shared" si="434"/>
        <v>n/a</v>
      </c>
      <c r="AA251" s="381" t="str">
        <f t="shared" si="434"/>
        <v>n/a</v>
      </c>
      <c r="AB251" s="381" t="str">
        <f t="shared" si="434"/>
        <v>n/a</v>
      </c>
      <c r="AC251" s="381" t="str">
        <f t="shared" si="434"/>
        <v>n/a</v>
      </c>
      <c r="AD251" s="381" t="str">
        <f t="shared" si="434"/>
        <v>n/a</v>
      </c>
      <c r="AE251" s="381" t="str">
        <f t="shared" si="434"/>
        <v>n/a</v>
      </c>
      <c r="AF251" s="381" t="str">
        <f t="shared" si="434"/>
        <v>n/a</v>
      </c>
      <c r="AG251" s="382"/>
      <c r="AH251" s="383"/>
    </row>
    <row r="252" spans="1:34" s="384" customFormat="1" ht="46.5" customHeight="1" x14ac:dyDescent="0.2">
      <c r="A252" s="370">
        <f>IF(C252=0,"  ",VLOOKUP(C252,CODES!$A$1:$B$145,2,FALSE))</f>
        <v>320104100001000</v>
      </c>
      <c r="B252" s="472" t="s">
        <v>398</v>
      </c>
      <c r="C252" s="372" t="s">
        <v>79</v>
      </c>
      <c r="D252" s="373" t="s">
        <v>1017</v>
      </c>
      <c r="E252" s="373" t="s">
        <v>51</v>
      </c>
      <c r="F252" s="374" t="str">
        <f t="shared" si="428"/>
        <v>n/a</v>
      </c>
      <c r="G252" s="374" t="str">
        <f t="shared" si="428"/>
        <v>n/a</v>
      </c>
      <c r="H252" s="374" t="str">
        <f t="shared" si="428"/>
        <v>n/a</v>
      </c>
      <c r="I252" s="493" t="s">
        <v>58</v>
      </c>
      <c r="J252" s="656">
        <f t="shared" ref="J252:J271" si="438">K252</f>
        <v>45453</v>
      </c>
      <c r="K252" s="656">
        <v>45453</v>
      </c>
      <c r="L252" s="375" t="str">
        <f t="shared" si="437"/>
        <v>n/a</v>
      </c>
      <c r="M252" s="656">
        <v>45517</v>
      </c>
      <c r="N252" s="656">
        <v>45526</v>
      </c>
      <c r="O252" s="657">
        <v>45530</v>
      </c>
      <c r="P252" s="657">
        <v>45530</v>
      </c>
      <c r="Q252" s="657">
        <v>45545</v>
      </c>
      <c r="R252" s="657">
        <v>45545</v>
      </c>
      <c r="S252" s="376"/>
      <c r="T252" s="377">
        <f t="shared" si="435"/>
        <v>11623</v>
      </c>
      <c r="U252" s="378">
        <v>11623</v>
      </c>
      <c r="V252" s="379"/>
      <c r="W252" s="377">
        <f t="shared" si="436"/>
        <v>13800</v>
      </c>
      <c r="X252" s="378">
        <v>13800</v>
      </c>
      <c r="Y252" s="380"/>
      <c r="Z252" s="381" t="str">
        <f t="shared" si="434"/>
        <v>n/a</v>
      </c>
      <c r="AA252" s="381" t="str">
        <f t="shared" si="434"/>
        <v>n/a</v>
      </c>
      <c r="AB252" s="381" t="str">
        <f t="shared" si="434"/>
        <v>n/a</v>
      </c>
      <c r="AC252" s="381" t="str">
        <f t="shared" si="434"/>
        <v>n/a</v>
      </c>
      <c r="AD252" s="381" t="str">
        <f t="shared" si="434"/>
        <v>n/a</v>
      </c>
      <c r="AE252" s="381" t="str">
        <f t="shared" si="434"/>
        <v>n/a</v>
      </c>
      <c r="AF252" s="381" t="str">
        <f t="shared" si="434"/>
        <v>n/a</v>
      </c>
      <c r="AG252" s="382"/>
      <c r="AH252" s="383"/>
    </row>
    <row r="253" spans="1:34" s="384" customFormat="1" ht="46.5" customHeight="1" x14ac:dyDescent="0.2">
      <c r="A253" s="370">
        <f>IF(C253=0,"  ",VLOOKUP(C253,CODES!$A$1:$B$145,2,FALSE))</f>
        <v>310100100002000</v>
      </c>
      <c r="B253" s="472" t="s">
        <v>399</v>
      </c>
      <c r="C253" s="372" t="s">
        <v>67</v>
      </c>
      <c r="D253" s="373" t="s">
        <v>1017</v>
      </c>
      <c r="E253" s="373" t="s">
        <v>51</v>
      </c>
      <c r="F253" s="374" t="str">
        <f t="shared" si="428"/>
        <v>n/a</v>
      </c>
      <c r="G253" s="374" t="str">
        <f t="shared" si="428"/>
        <v>n/a</v>
      </c>
      <c r="H253" s="374" t="str">
        <f t="shared" si="428"/>
        <v>n/a</v>
      </c>
      <c r="I253" s="374" t="str">
        <f t="shared" si="428"/>
        <v>n/a</v>
      </c>
      <c r="J253" s="656">
        <f t="shared" si="438"/>
        <v>45504</v>
      </c>
      <c r="K253" s="656">
        <v>45504</v>
      </c>
      <c r="L253" s="375" t="str">
        <f t="shared" si="437"/>
        <v>n/a</v>
      </c>
      <c r="M253" s="656">
        <v>45517</v>
      </c>
      <c r="N253" s="656">
        <v>45526</v>
      </c>
      <c r="O253" s="657">
        <v>45530</v>
      </c>
      <c r="P253" s="657">
        <v>45530</v>
      </c>
      <c r="Q253" s="657">
        <v>45560</v>
      </c>
      <c r="R253" s="657">
        <v>45560</v>
      </c>
      <c r="S253" s="376"/>
      <c r="T253" s="377">
        <f t="shared" si="435"/>
        <v>31000</v>
      </c>
      <c r="U253" s="378">
        <v>31000</v>
      </c>
      <c r="V253" s="379"/>
      <c r="W253" s="377">
        <f t="shared" si="436"/>
        <v>28224</v>
      </c>
      <c r="X253" s="378">
        <v>28224</v>
      </c>
      <c r="Y253" s="380"/>
      <c r="Z253" s="381" t="str">
        <f t="shared" ref="Z253:AF268" si="439">IF($E253="Public Bidding", "Date Required", IF($E253="Shopping", "n/a", IF($E253="Small Value Procurement", "n/a", IF($E253="Lease of Venue", "n/a", IF($E253="Agency to Agency", "n/a", IF($E253="Direct Contracting", "n/a", IF($E253="Emergency Cases", "n/a","Check Mode of Proc")))))))</f>
        <v>n/a</v>
      </c>
      <c r="AA253" s="381" t="str">
        <f t="shared" si="439"/>
        <v>n/a</v>
      </c>
      <c r="AB253" s="381" t="str">
        <f t="shared" si="439"/>
        <v>n/a</v>
      </c>
      <c r="AC253" s="381" t="str">
        <f t="shared" si="439"/>
        <v>n/a</v>
      </c>
      <c r="AD253" s="381" t="str">
        <f t="shared" si="439"/>
        <v>n/a</v>
      </c>
      <c r="AE253" s="381" t="str">
        <f t="shared" si="439"/>
        <v>n/a</v>
      </c>
      <c r="AF253" s="381" t="str">
        <f t="shared" si="439"/>
        <v>n/a</v>
      </c>
      <c r="AG253" s="382"/>
      <c r="AH253" s="383"/>
    </row>
    <row r="254" spans="1:34" s="384" customFormat="1" ht="46.5" customHeight="1" x14ac:dyDescent="0.2">
      <c r="A254" s="370">
        <f>IF(C254=0,"  ",VLOOKUP(C254,CODES!$A$1:$B$145,2,FALSE))</f>
        <v>310100100002000</v>
      </c>
      <c r="B254" s="472" t="s">
        <v>400</v>
      </c>
      <c r="C254" s="372" t="s">
        <v>67</v>
      </c>
      <c r="D254" s="373" t="s">
        <v>1017</v>
      </c>
      <c r="E254" s="373" t="s">
        <v>51</v>
      </c>
      <c r="F254" s="374" t="str">
        <f t="shared" si="428"/>
        <v>n/a</v>
      </c>
      <c r="G254" s="374" t="str">
        <f t="shared" si="428"/>
        <v>n/a</v>
      </c>
      <c r="H254" s="374" t="str">
        <f t="shared" si="428"/>
        <v>n/a</v>
      </c>
      <c r="I254" s="374" t="str">
        <f t="shared" si="428"/>
        <v>n/a</v>
      </c>
      <c r="J254" s="656">
        <f t="shared" si="438"/>
        <v>45504</v>
      </c>
      <c r="K254" s="656">
        <v>45504</v>
      </c>
      <c r="L254" s="375" t="str">
        <f t="shared" si="437"/>
        <v>n/a</v>
      </c>
      <c r="M254" s="656">
        <v>45517</v>
      </c>
      <c r="N254" s="656">
        <v>45531</v>
      </c>
      <c r="O254" s="657">
        <v>45532</v>
      </c>
      <c r="P254" s="657">
        <v>45533</v>
      </c>
      <c r="Q254" s="657">
        <v>45562</v>
      </c>
      <c r="R254" s="657">
        <v>45567</v>
      </c>
      <c r="S254" s="376"/>
      <c r="T254" s="377">
        <f t="shared" si="435"/>
        <v>15000</v>
      </c>
      <c r="U254" s="378">
        <v>15000</v>
      </c>
      <c r="V254" s="379"/>
      <c r="W254" s="377">
        <f t="shared" si="436"/>
        <v>15000</v>
      </c>
      <c r="X254" s="378">
        <v>15000</v>
      </c>
      <c r="Y254" s="380"/>
      <c r="Z254" s="381" t="str">
        <f t="shared" si="439"/>
        <v>n/a</v>
      </c>
      <c r="AA254" s="381" t="str">
        <f t="shared" si="439"/>
        <v>n/a</v>
      </c>
      <c r="AB254" s="381" t="str">
        <f t="shared" si="439"/>
        <v>n/a</v>
      </c>
      <c r="AC254" s="381" t="str">
        <f t="shared" si="439"/>
        <v>n/a</v>
      </c>
      <c r="AD254" s="381" t="str">
        <f t="shared" si="439"/>
        <v>n/a</v>
      </c>
      <c r="AE254" s="381" t="str">
        <f t="shared" si="439"/>
        <v>n/a</v>
      </c>
      <c r="AF254" s="381" t="str">
        <f t="shared" si="439"/>
        <v>n/a</v>
      </c>
      <c r="AG254" s="382"/>
      <c r="AH254" s="383"/>
    </row>
    <row r="255" spans="1:34" s="384" customFormat="1" ht="46.5" customHeight="1" x14ac:dyDescent="0.2">
      <c r="A255" s="370">
        <f>IF(C255=0,"  ",VLOOKUP(C255,CODES!$A$1:$B$145,2,FALSE))</f>
        <v>100000100001000</v>
      </c>
      <c r="B255" s="472" t="s">
        <v>402</v>
      </c>
      <c r="C255" s="372" t="s">
        <v>53</v>
      </c>
      <c r="D255" s="373" t="s">
        <v>1017</v>
      </c>
      <c r="E255" s="373" t="s">
        <v>51</v>
      </c>
      <c r="F255" s="374" t="str">
        <f t="shared" si="428"/>
        <v>n/a</v>
      </c>
      <c r="G255" s="374" t="str">
        <f t="shared" si="428"/>
        <v>n/a</v>
      </c>
      <c r="H255" s="374" t="str">
        <f t="shared" si="428"/>
        <v>n/a</v>
      </c>
      <c r="I255" s="374" t="str">
        <f t="shared" si="428"/>
        <v>n/a</v>
      </c>
      <c r="J255" s="656">
        <f t="shared" si="438"/>
        <v>45504</v>
      </c>
      <c r="K255" s="656">
        <v>45504</v>
      </c>
      <c r="L255" s="375" t="str">
        <f t="shared" si="437"/>
        <v>n/a</v>
      </c>
      <c r="M255" s="656">
        <v>45517</v>
      </c>
      <c r="N255" s="656">
        <v>45523</v>
      </c>
      <c r="O255" s="657">
        <v>45530</v>
      </c>
      <c r="P255" s="657">
        <v>45530</v>
      </c>
      <c r="Q255" s="657">
        <v>45560</v>
      </c>
      <c r="R255" s="657">
        <v>45560</v>
      </c>
      <c r="S255" s="376"/>
      <c r="T255" s="377">
        <f t="shared" si="435"/>
        <v>6000</v>
      </c>
      <c r="U255" s="378">
        <v>6000</v>
      </c>
      <c r="V255" s="379"/>
      <c r="W255" s="377">
        <f t="shared" si="436"/>
        <v>4600</v>
      </c>
      <c r="X255" s="378">
        <v>4600</v>
      </c>
      <c r="Y255" s="380"/>
      <c r="Z255" s="381" t="str">
        <f t="shared" si="439"/>
        <v>n/a</v>
      </c>
      <c r="AA255" s="381" t="str">
        <f t="shared" si="439"/>
        <v>n/a</v>
      </c>
      <c r="AB255" s="381" t="str">
        <f t="shared" si="439"/>
        <v>n/a</v>
      </c>
      <c r="AC255" s="381" t="str">
        <f t="shared" si="439"/>
        <v>n/a</v>
      </c>
      <c r="AD255" s="381" t="str">
        <f t="shared" si="439"/>
        <v>n/a</v>
      </c>
      <c r="AE255" s="381" t="str">
        <f t="shared" si="439"/>
        <v>n/a</v>
      </c>
      <c r="AF255" s="381" t="str">
        <f t="shared" si="439"/>
        <v>n/a</v>
      </c>
      <c r="AG255" s="382"/>
      <c r="AH255" s="383"/>
    </row>
    <row r="256" spans="1:34" s="384" customFormat="1" ht="46.5" customHeight="1" x14ac:dyDescent="0.2">
      <c r="A256" s="370">
        <f>IF(C256=0,"  ",VLOOKUP(C256,CODES!$A$1:$B$145,2,FALSE))</f>
        <v>200000100003000</v>
      </c>
      <c r="B256" s="472" t="s">
        <v>403</v>
      </c>
      <c r="C256" s="372" t="s">
        <v>355</v>
      </c>
      <c r="D256" s="373" t="s">
        <v>1017</v>
      </c>
      <c r="E256" s="373" t="s">
        <v>51</v>
      </c>
      <c r="F256" s="374" t="str">
        <f t="shared" si="428"/>
        <v>n/a</v>
      </c>
      <c r="G256" s="374" t="str">
        <f t="shared" si="428"/>
        <v>n/a</v>
      </c>
      <c r="H256" s="374" t="str">
        <f t="shared" si="428"/>
        <v>n/a</v>
      </c>
      <c r="I256" s="374" t="str">
        <f t="shared" si="428"/>
        <v>n/a</v>
      </c>
      <c r="J256" s="656">
        <f t="shared" si="438"/>
        <v>45489</v>
      </c>
      <c r="K256" s="656">
        <v>45489</v>
      </c>
      <c r="L256" s="375" t="str">
        <f t="shared" si="437"/>
        <v>n/a</v>
      </c>
      <c r="M256" s="656">
        <v>45517</v>
      </c>
      <c r="N256" s="656">
        <v>45526</v>
      </c>
      <c r="O256" s="657">
        <v>45530</v>
      </c>
      <c r="P256" s="657">
        <v>45530</v>
      </c>
      <c r="Q256" s="657">
        <v>45545</v>
      </c>
      <c r="R256" s="657">
        <v>45545</v>
      </c>
      <c r="S256" s="376"/>
      <c r="T256" s="377">
        <f t="shared" si="435"/>
        <v>10000</v>
      </c>
      <c r="U256" s="378">
        <v>10000</v>
      </c>
      <c r="V256" s="379"/>
      <c r="W256" s="377">
        <f t="shared" si="436"/>
        <v>9800</v>
      </c>
      <c r="X256" s="378">
        <v>9800</v>
      </c>
      <c r="Y256" s="380"/>
      <c r="Z256" s="381" t="str">
        <f t="shared" si="439"/>
        <v>n/a</v>
      </c>
      <c r="AA256" s="381" t="str">
        <f t="shared" si="439"/>
        <v>n/a</v>
      </c>
      <c r="AB256" s="381" t="str">
        <f t="shared" si="439"/>
        <v>n/a</v>
      </c>
      <c r="AC256" s="381" t="str">
        <f t="shared" si="439"/>
        <v>n/a</v>
      </c>
      <c r="AD256" s="381" t="str">
        <f t="shared" si="439"/>
        <v>n/a</v>
      </c>
      <c r="AE256" s="381" t="str">
        <f t="shared" si="439"/>
        <v>n/a</v>
      </c>
      <c r="AF256" s="381" t="str">
        <f t="shared" si="439"/>
        <v>n/a</v>
      </c>
      <c r="AG256" s="382"/>
      <c r="AH256" s="383"/>
    </row>
    <row r="257" spans="1:34" s="384" customFormat="1" ht="46.5" customHeight="1" x14ac:dyDescent="0.2">
      <c r="A257" s="370">
        <f>IF(C257=0,"  ",VLOOKUP(C257,CODES!$A$1:$B$145,2,FALSE))</f>
        <v>100000100001000</v>
      </c>
      <c r="B257" s="472" t="s">
        <v>404</v>
      </c>
      <c r="C257" s="372" t="s">
        <v>68</v>
      </c>
      <c r="D257" s="373" t="s">
        <v>1017</v>
      </c>
      <c r="E257" s="373" t="s">
        <v>51</v>
      </c>
      <c r="F257" s="374" t="str">
        <f t="shared" si="428"/>
        <v>n/a</v>
      </c>
      <c r="G257" s="374" t="str">
        <f t="shared" si="428"/>
        <v>n/a</v>
      </c>
      <c r="H257" s="374" t="str">
        <f t="shared" si="428"/>
        <v>n/a</v>
      </c>
      <c r="I257" s="374" t="str">
        <f t="shared" si="428"/>
        <v>n/a</v>
      </c>
      <c r="J257" s="656">
        <f t="shared" si="438"/>
        <v>45488</v>
      </c>
      <c r="K257" s="656">
        <v>45488</v>
      </c>
      <c r="L257" s="375" t="s">
        <v>58</v>
      </c>
      <c r="M257" s="656">
        <v>45517</v>
      </c>
      <c r="N257" s="656">
        <v>45523</v>
      </c>
      <c r="O257" s="657">
        <v>45524</v>
      </c>
      <c r="P257" s="657">
        <v>45524</v>
      </c>
      <c r="Q257" s="657">
        <v>45559</v>
      </c>
      <c r="R257" s="657">
        <v>45559</v>
      </c>
      <c r="S257" s="376"/>
      <c r="T257" s="377">
        <f t="shared" si="435"/>
        <v>33118.400000000001</v>
      </c>
      <c r="U257" s="378">
        <v>33118.400000000001</v>
      </c>
      <c r="V257" s="379"/>
      <c r="W257" s="377">
        <f t="shared" si="436"/>
        <v>26820</v>
      </c>
      <c r="X257" s="378">
        <v>26820</v>
      </c>
      <c r="Y257" s="380"/>
      <c r="Z257" s="381" t="str">
        <f t="shared" si="439"/>
        <v>n/a</v>
      </c>
      <c r="AA257" s="381" t="str">
        <f t="shared" si="439"/>
        <v>n/a</v>
      </c>
      <c r="AB257" s="381" t="str">
        <f t="shared" si="439"/>
        <v>n/a</v>
      </c>
      <c r="AC257" s="381" t="str">
        <f t="shared" si="439"/>
        <v>n/a</v>
      </c>
      <c r="AD257" s="381" t="str">
        <f t="shared" si="439"/>
        <v>n/a</v>
      </c>
      <c r="AE257" s="381" t="str">
        <f t="shared" si="439"/>
        <v>n/a</v>
      </c>
      <c r="AF257" s="381" t="str">
        <f t="shared" si="439"/>
        <v>n/a</v>
      </c>
      <c r="AG257" s="382"/>
      <c r="AH257" s="383"/>
    </row>
    <row r="258" spans="1:34" s="384" customFormat="1" ht="46.5" customHeight="1" x14ac:dyDescent="0.2">
      <c r="A258" s="370">
        <f>IF(C258=0,"  ",VLOOKUP(C258,CODES!$A$1:$B$145,2,FALSE))</f>
        <v>320103100001000</v>
      </c>
      <c r="B258" s="472" t="s">
        <v>405</v>
      </c>
      <c r="C258" s="372" t="s">
        <v>72</v>
      </c>
      <c r="D258" s="373" t="s">
        <v>1017</v>
      </c>
      <c r="E258" s="373" t="s">
        <v>57</v>
      </c>
      <c r="F258" s="374" t="str">
        <f t="shared" si="428"/>
        <v>n/a</v>
      </c>
      <c r="G258" s="374" t="str">
        <f t="shared" si="428"/>
        <v>n/a</v>
      </c>
      <c r="H258" s="374" t="str">
        <f t="shared" si="428"/>
        <v>n/a</v>
      </c>
      <c r="I258" s="493" t="s">
        <v>58</v>
      </c>
      <c r="J258" s="656">
        <f t="shared" si="438"/>
        <v>45510</v>
      </c>
      <c r="K258" s="656">
        <v>45510</v>
      </c>
      <c r="L258" s="375" t="str">
        <f t="shared" ref="L258:L275" si="440">IF($E258="Public Bidding", "Date Required", IF($E258="Shopping", "n/a", IF($E258="Small Value Procurement", "n/a", IF($E258="Lease of Venue", "n/a", IF($E258="Agency to Agency", "n/a", IF($E258="Direct Contracting", "n/a", IF($E258="Emergency Cases", "n/a","Check Mode of Proc")))))))</f>
        <v>n/a</v>
      </c>
      <c r="M258" s="656">
        <v>45513</v>
      </c>
      <c r="N258" s="656">
        <v>45517</v>
      </c>
      <c r="O258" s="657">
        <v>45518</v>
      </c>
      <c r="P258" s="657">
        <v>45519</v>
      </c>
      <c r="Q258" s="657">
        <v>45562</v>
      </c>
      <c r="R258" s="657">
        <v>45563</v>
      </c>
      <c r="S258" s="376"/>
      <c r="T258" s="377">
        <v>370300</v>
      </c>
      <c r="U258" s="378">
        <v>370300</v>
      </c>
      <c r="V258" s="379"/>
      <c r="W258" s="377">
        <f t="shared" si="436"/>
        <v>289800</v>
      </c>
      <c r="X258" s="378">
        <v>289800</v>
      </c>
      <c r="Y258" s="380"/>
      <c r="Z258" s="381" t="str">
        <f t="shared" si="439"/>
        <v>n/a</v>
      </c>
      <c r="AA258" s="381" t="str">
        <f t="shared" si="439"/>
        <v>n/a</v>
      </c>
      <c r="AB258" s="381" t="str">
        <f t="shared" si="439"/>
        <v>n/a</v>
      </c>
      <c r="AC258" s="381" t="str">
        <f t="shared" si="439"/>
        <v>n/a</v>
      </c>
      <c r="AD258" s="381" t="str">
        <f t="shared" si="439"/>
        <v>n/a</v>
      </c>
      <c r="AE258" s="381" t="str">
        <f t="shared" si="439"/>
        <v>n/a</v>
      </c>
      <c r="AF258" s="381" t="str">
        <f t="shared" si="439"/>
        <v>n/a</v>
      </c>
      <c r="AG258" s="382"/>
      <c r="AH258" s="383"/>
    </row>
    <row r="259" spans="1:34" s="384" customFormat="1" ht="46.5" customHeight="1" x14ac:dyDescent="0.2">
      <c r="A259" s="370">
        <f>IF(C259=0,"  ",VLOOKUP(C259,CODES!$A$1:$B$145,2,FALSE))</f>
        <v>100000100001000</v>
      </c>
      <c r="B259" s="472" t="s">
        <v>407</v>
      </c>
      <c r="C259" s="372" t="s">
        <v>53</v>
      </c>
      <c r="D259" s="373" t="s">
        <v>1017</v>
      </c>
      <c r="E259" s="373" t="s">
        <v>51</v>
      </c>
      <c r="F259" s="374" t="str">
        <f t="shared" si="428"/>
        <v>n/a</v>
      </c>
      <c r="G259" s="374" t="str">
        <f t="shared" si="428"/>
        <v>n/a</v>
      </c>
      <c r="H259" s="374" t="str">
        <f t="shared" si="428"/>
        <v>n/a</v>
      </c>
      <c r="I259" s="374" t="str">
        <f t="shared" si="428"/>
        <v>n/a</v>
      </c>
      <c r="J259" s="656">
        <f t="shared" si="438"/>
        <v>45516</v>
      </c>
      <c r="K259" s="656">
        <v>45516</v>
      </c>
      <c r="L259" s="375" t="str">
        <f t="shared" si="440"/>
        <v>n/a</v>
      </c>
      <c r="M259" s="656">
        <v>45518</v>
      </c>
      <c r="N259" s="656">
        <v>45526</v>
      </c>
      <c r="O259" s="657">
        <v>45530</v>
      </c>
      <c r="P259" s="657">
        <v>45530</v>
      </c>
      <c r="Q259" s="657">
        <v>45541</v>
      </c>
      <c r="R259" s="657">
        <v>45541</v>
      </c>
      <c r="S259" s="376"/>
      <c r="T259" s="377">
        <f t="shared" ref="T259:T271" si="441">U259</f>
        <v>536475</v>
      </c>
      <c r="U259" s="731">
        <v>536475</v>
      </c>
      <c r="V259" s="379"/>
      <c r="W259" s="377">
        <f t="shared" si="436"/>
        <v>44110</v>
      </c>
      <c r="X259" s="378">
        <v>44110</v>
      </c>
      <c r="Y259" s="380"/>
      <c r="Z259" s="381" t="str">
        <f t="shared" si="439"/>
        <v>n/a</v>
      </c>
      <c r="AA259" s="381" t="str">
        <f t="shared" si="439"/>
        <v>n/a</v>
      </c>
      <c r="AB259" s="381" t="str">
        <f t="shared" si="439"/>
        <v>n/a</v>
      </c>
      <c r="AC259" s="381" t="str">
        <f t="shared" si="439"/>
        <v>n/a</v>
      </c>
      <c r="AD259" s="381" t="str">
        <f t="shared" si="439"/>
        <v>n/a</v>
      </c>
      <c r="AE259" s="381" t="str">
        <f t="shared" si="439"/>
        <v>n/a</v>
      </c>
      <c r="AF259" s="381" t="str">
        <f t="shared" si="439"/>
        <v>n/a</v>
      </c>
      <c r="AG259" s="382"/>
      <c r="AH259" s="383"/>
    </row>
    <row r="260" spans="1:34" s="384" customFormat="1" ht="46.5" customHeight="1" x14ac:dyDescent="0.2">
      <c r="A260" s="370">
        <f>IF(C260=0,"  ",VLOOKUP(C260,CODES!$A$1:$B$145,2,FALSE))</f>
        <v>100000100001000</v>
      </c>
      <c r="B260" s="472" t="s">
        <v>408</v>
      </c>
      <c r="C260" s="372" t="s">
        <v>53</v>
      </c>
      <c r="D260" s="373" t="s">
        <v>1017</v>
      </c>
      <c r="E260" s="373" t="s">
        <v>51</v>
      </c>
      <c r="F260" s="374" t="str">
        <f t="shared" si="428"/>
        <v>n/a</v>
      </c>
      <c r="G260" s="374" t="str">
        <f t="shared" si="428"/>
        <v>n/a</v>
      </c>
      <c r="H260" s="374" t="str">
        <f t="shared" si="428"/>
        <v>n/a</v>
      </c>
      <c r="I260" s="374" t="str">
        <f t="shared" si="428"/>
        <v>n/a</v>
      </c>
      <c r="J260" s="656">
        <f t="shared" si="438"/>
        <v>45517</v>
      </c>
      <c r="K260" s="656">
        <v>45517</v>
      </c>
      <c r="L260" s="375" t="str">
        <f t="shared" si="440"/>
        <v>n/a</v>
      </c>
      <c r="M260" s="656">
        <v>45518</v>
      </c>
      <c r="N260" s="656">
        <v>45526</v>
      </c>
      <c r="O260" s="657">
        <v>45530</v>
      </c>
      <c r="P260" s="657">
        <v>45530</v>
      </c>
      <c r="Q260" s="657">
        <v>45533</v>
      </c>
      <c r="R260" s="657">
        <v>45537</v>
      </c>
      <c r="S260" s="376"/>
      <c r="T260" s="377">
        <f t="shared" si="441"/>
        <v>0</v>
      </c>
      <c r="U260" s="730"/>
      <c r="V260" s="379"/>
      <c r="W260" s="377">
        <f t="shared" si="436"/>
        <v>9526</v>
      </c>
      <c r="X260" s="378">
        <v>9526</v>
      </c>
      <c r="Y260" s="380"/>
      <c r="Z260" s="381" t="str">
        <f t="shared" si="439"/>
        <v>n/a</v>
      </c>
      <c r="AA260" s="381" t="str">
        <f t="shared" si="439"/>
        <v>n/a</v>
      </c>
      <c r="AB260" s="381" t="str">
        <f t="shared" si="439"/>
        <v>n/a</v>
      </c>
      <c r="AC260" s="381" t="str">
        <f t="shared" si="439"/>
        <v>n/a</v>
      </c>
      <c r="AD260" s="381" t="str">
        <f t="shared" si="439"/>
        <v>n/a</v>
      </c>
      <c r="AE260" s="381" t="str">
        <f t="shared" si="439"/>
        <v>n/a</v>
      </c>
      <c r="AF260" s="381" t="str">
        <f t="shared" si="439"/>
        <v>n/a</v>
      </c>
      <c r="AG260" s="382"/>
      <c r="AH260" s="383"/>
    </row>
    <row r="261" spans="1:34" s="384" customFormat="1" ht="46.5" customHeight="1" x14ac:dyDescent="0.2">
      <c r="A261" s="370">
        <f>IF(C261=0,"  ",VLOOKUP(C261,CODES!$A$1:$B$145,2,FALSE))</f>
        <v>100000100001000</v>
      </c>
      <c r="B261" s="472" t="s">
        <v>409</v>
      </c>
      <c r="C261" s="372" t="s">
        <v>53</v>
      </c>
      <c r="D261" s="373" t="s">
        <v>1017</v>
      </c>
      <c r="E261" s="373" t="s">
        <v>51</v>
      </c>
      <c r="F261" s="374" t="str">
        <f t="shared" si="428"/>
        <v>n/a</v>
      </c>
      <c r="G261" s="374" t="str">
        <f t="shared" si="428"/>
        <v>n/a</v>
      </c>
      <c r="H261" s="374" t="str">
        <f t="shared" si="428"/>
        <v>n/a</v>
      </c>
      <c r="I261" s="374" t="str">
        <f t="shared" si="428"/>
        <v>n/a</v>
      </c>
      <c r="J261" s="656">
        <f t="shared" si="438"/>
        <v>45517</v>
      </c>
      <c r="K261" s="656">
        <v>45517</v>
      </c>
      <c r="L261" s="375" t="str">
        <f t="shared" si="440"/>
        <v>n/a</v>
      </c>
      <c r="M261" s="656">
        <v>45518</v>
      </c>
      <c r="N261" s="656">
        <v>45526</v>
      </c>
      <c r="O261" s="657">
        <v>45527</v>
      </c>
      <c r="P261" s="657">
        <v>45532</v>
      </c>
      <c r="Q261" s="657">
        <v>45562</v>
      </c>
      <c r="R261" s="657">
        <v>45567</v>
      </c>
      <c r="S261" s="376"/>
      <c r="T261" s="377">
        <f t="shared" si="441"/>
        <v>360240</v>
      </c>
      <c r="U261" s="378">
        <v>360240</v>
      </c>
      <c r="V261" s="379"/>
      <c r="W261" s="377">
        <f t="shared" si="436"/>
        <v>3173</v>
      </c>
      <c r="X261" s="378">
        <v>3173</v>
      </c>
      <c r="Y261" s="380"/>
      <c r="Z261" s="381" t="str">
        <f t="shared" si="439"/>
        <v>n/a</v>
      </c>
      <c r="AA261" s="381" t="str">
        <f t="shared" si="439"/>
        <v>n/a</v>
      </c>
      <c r="AB261" s="381" t="str">
        <f t="shared" si="439"/>
        <v>n/a</v>
      </c>
      <c r="AC261" s="381" t="str">
        <f t="shared" si="439"/>
        <v>n/a</v>
      </c>
      <c r="AD261" s="381" t="str">
        <f t="shared" si="439"/>
        <v>n/a</v>
      </c>
      <c r="AE261" s="381" t="str">
        <f t="shared" si="439"/>
        <v>n/a</v>
      </c>
      <c r="AF261" s="381" t="str">
        <f t="shared" si="439"/>
        <v>n/a</v>
      </c>
      <c r="AG261" s="382"/>
      <c r="AH261" s="383"/>
    </row>
    <row r="262" spans="1:34" s="384" customFormat="1" ht="46.5" customHeight="1" x14ac:dyDescent="0.2">
      <c r="A262" s="370">
        <f>IF(C262=0,"  ",VLOOKUP(C262,CODES!$A$1:$B$145,2,FALSE))</f>
        <v>100000100001000</v>
      </c>
      <c r="B262" s="472" t="s">
        <v>410</v>
      </c>
      <c r="C262" s="372" t="s">
        <v>53</v>
      </c>
      <c r="D262" s="373" t="s">
        <v>1017</v>
      </c>
      <c r="E262" s="373" t="s">
        <v>51</v>
      </c>
      <c r="F262" s="374" t="str">
        <f t="shared" si="428"/>
        <v>n/a</v>
      </c>
      <c r="G262" s="374" t="str">
        <f t="shared" si="428"/>
        <v>n/a</v>
      </c>
      <c r="H262" s="374" t="str">
        <f t="shared" si="428"/>
        <v>n/a</v>
      </c>
      <c r="I262" s="374" t="str">
        <f t="shared" si="428"/>
        <v>n/a</v>
      </c>
      <c r="J262" s="656">
        <f t="shared" si="438"/>
        <v>45516</v>
      </c>
      <c r="K262" s="656">
        <v>45516</v>
      </c>
      <c r="L262" s="375" t="str">
        <f t="shared" si="440"/>
        <v>n/a</v>
      </c>
      <c r="M262" s="656">
        <v>45518</v>
      </c>
      <c r="N262" s="656">
        <v>45526</v>
      </c>
      <c r="O262" s="657">
        <v>45527</v>
      </c>
      <c r="P262" s="657">
        <v>45532</v>
      </c>
      <c r="Q262" s="657">
        <v>45558</v>
      </c>
      <c r="R262" s="657">
        <v>45574</v>
      </c>
      <c r="S262" s="376"/>
      <c r="T262" s="377">
        <f t="shared" si="441"/>
        <v>536475</v>
      </c>
      <c r="U262" s="731">
        <v>536475</v>
      </c>
      <c r="V262" s="379"/>
      <c r="W262" s="377">
        <f t="shared" si="436"/>
        <v>9410</v>
      </c>
      <c r="X262" s="378">
        <v>9410</v>
      </c>
      <c r="Y262" s="380"/>
      <c r="Z262" s="381" t="str">
        <f t="shared" si="439"/>
        <v>n/a</v>
      </c>
      <c r="AA262" s="381" t="str">
        <f t="shared" si="439"/>
        <v>n/a</v>
      </c>
      <c r="AB262" s="381" t="str">
        <f t="shared" si="439"/>
        <v>n/a</v>
      </c>
      <c r="AC262" s="381" t="str">
        <f t="shared" si="439"/>
        <v>n/a</v>
      </c>
      <c r="AD262" s="381" t="str">
        <f t="shared" si="439"/>
        <v>n/a</v>
      </c>
      <c r="AE262" s="381" t="str">
        <f t="shared" si="439"/>
        <v>n/a</v>
      </c>
      <c r="AF262" s="381" t="str">
        <f t="shared" si="439"/>
        <v>n/a</v>
      </c>
      <c r="AG262" s="382"/>
      <c r="AH262" s="383"/>
    </row>
    <row r="263" spans="1:34" s="384" customFormat="1" ht="46.5" customHeight="1" x14ac:dyDescent="0.2">
      <c r="A263" s="370">
        <f>IF(C263=0,"  ",VLOOKUP(C263,CODES!$A$1:$B$145,2,FALSE))</f>
        <v>100000100001000</v>
      </c>
      <c r="B263" s="472" t="s">
        <v>411</v>
      </c>
      <c r="C263" s="372" t="s">
        <v>53</v>
      </c>
      <c r="D263" s="373" t="s">
        <v>1017</v>
      </c>
      <c r="E263" s="373" t="s">
        <v>51</v>
      </c>
      <c r="F263" s="374" t="str">
        <f t="shared" si="428"/>
        <v>n/a</v>
      </c>
      <c r="G263" s="374" t="str">
        <f t="shared" si="428"/>
        <v>n/a</v>
      </c>
      <c r="H263" s="374" t="str">
        <f t="shared" si="428"/>
        <v>n/a</v>
      </c>
      <c r="I263" s="374" t="str">
        <f t="shared" si="428"/>
        <v>n/a</v>
      </c>
      <c r="J263" s="656">
        <f t="shared" si="438"/>
        <v>45516</v>
      </c>
      <c r="K263" s="656">
        <v>45516</v>
      </c>
      <c r="L263" s="375" t="str">
        <f t="shared" si="440"/>
        <v>n/a</v>
      </c>
      <c r="M263" s="656">
        <v>45518</v>
      </c>
      <c r="N263" s="656">
        <v>45526</v>
      </c>
      <c r="O263" s="657">
        <v>45527</v>
      </c>
      <c r="P263" s="657">
        <v>45532</v>
      </c>
      <c r="Q263" s="657" t="s">
        <v>401</v>
      </c>
      <c r="R263" s="657">
        <v>45563</v>
      </c>
      <c r="S263" s="376"/>
      <c r="T263" s="377">
        <f t="shared" si="441"/>
        <v>0</v>
      </c>
      <c r="U263" s="730"/>
      <c r="V263" s="379"/>
      <c r="W263" s="377">
        <f t="shared" si="436"/>
        <v>7616</v>
      </c>
      <c r="X263" s="378">
        <v>7616</v>
      </c>
      <c r="Y263" s="380"/>
      <c r="Z263" s="381" t="str">
        <f t="shared" si="439"/>
        <v>n/a</v>
      </c>
      <c r="AA263" s="381" t="str">
        <f t="shared" si="439"/>
        <v>n/a</v>
      </c>
      <c r="AB263" s="381" t="str">
        <f t="shared" si="439"/>
        <v>n/a</v>
      </c>
      <c r="AC263" s="381" t="str">
        <f t="shared" si="439"/>
        <v>n/a</v>
      </c>
      <c r="AD263" s="381" t="str">
        <f t="shared" si="439"/>
        <v>n/a</v>
      </c>
      <c r="AE263" s="381" t="str">
        <f t="shared" si="439"/>
        <v>n/a</v>
      </c>
      <c r="AF263" s="381" t="str">
        <f t="shared" si="439"/>
        <v>n/a</v>
      </c>
      <c r="AG263" s="382"/>
      <c r="AH263" s="383"/>
    </row>
    <row r="264" spans="1:34" s="384" customFormat="1" ht="46.5" customHeight="1" x14ac:dyDescent="0.2">
      <c r="A264" s="370">
        <f>IF(C264=0,"  ",VLOOKUP(C264,CODES!$A$1:$B$145,2,FALSE))</f>
        <v>100000100001000</v>
      </c>
      <c r="B264" s="472" t="s">
        <v>412</v>
      </c>
      <c r="C264" s="372" t="s">
        <v>53</v>
      </c>
      <c r="D264" s="373" t="s">
        <v>1017</v>
      </c>
      <c r="E264" s="373" t="s">
        <v>51</v>
      </c>
      <c r="F264" s="374" t="str">
        <f t="shared" si="428"/>
        <v>n/a</v>
      </c>
      <c r="G264" s="374" t="str">
        <f t="shared" si="428"/>
        <v>n/a</v>
      </c>
      <c r="H264" s="374" t="str">
        <f t="shared" si="428"/>
        <v>n/a</v>
      </c>
      <c r="I264" s="493" t="s">
        <v>58</v>
      </c>
      <c r="J264" s="656">
        <f t="shared" si="438"/>
        <v>45516</v>
      </c>
      <c r="K264" s="656">
        <v>45516</v>
      </c>
      <c r="L264" s="375" t="str">
        <f t="shared" si="440"/>
        <v>n/a</v>
      </c>
      <c r="M264" s="656">
        <v>45518</v>
      </c>
      <c r="N264" s="656">
        <v>45526</v>
      </c>
      <c r="O264" s="657">
        <v>45527</v>
      </c>
      <c r="P264" s="657">
        <v>45532</v>
      </c>
      <c r="Q264" s="657" t="s">
        <v>413</v>
      </c>
      <c r="R264" s="657">
        <v>45588</v>
      </c>
      <c r="S264" s="376"/>
      <c r="T264" s="377">
        <f t="shared" si="441"/>
        <v>360240</v>
      </c>
      <c r="U264" s="731">
        <v>360240</v>
      </c>
      <c r="V264" s="379"/>
      <c r="W264" s="377">
        <f t="shared" si="436"/>
        <v>230415</v>
      </c>
      <c r="X264" s="378">
        <v>230415</v>
      </c>
      <c r="Y264" s="380"/>
      <c r="Z264" s="381" t="str">
        <f t="shared" si="439"/>
        <v>n/a</v>
      </c>
      <c r="AA264" s="381" t="str">
        <f t="shared" si="439"/>
        <v>n/a</v>
      </c>
      <c r="AB264" s="381" t="str">
        <f t="shared" si="439"/>
        <v>n/a</v>
      </c>
      <c r="AC264" s="381" t="str">
        <f t="shared" si="439"/>
        <v>n/a</v>
      </c>
      <c r="AD264" s="381" t="str">
        <f t="shared" si="439"/>
        <v>n/a</v>
      </c>
      <c r="AE264" s="381" t="str">
        <f t="shared" si="439"/>
        <v>n/a</v>
      </c>
      <c r="AF264" s="381" t="str">
        <f t="shared" si="439"/>
        <v>n/a</v>
      </c>
      <c r="AG264" s="382"/>
      <c r="AH264" s="383"/>
    </row>
    <row r="265" spans="1:34" s="384" customFormat="1" ht="46.5" customHeight="1" x14ac:dyDescent="0.2">
      <c r="A265" s="370">
        <f>IF(C265=0,"  ",VLOOKUP(C265,CODES!$A$1:$B$145,2,FALSE))</f>
        <v>100000100001000</v>
      </c>
      <c r="B265" s="472" t="s">
        <v>414</v>
      </c>
      <c r="C265" s="372" t="s">
        <v>53</v>
      </c>
      <c r="D265" s="373" t="s">
        <v>1017</v>
      </c>
      <c r="E265" s="373" t="s">
        <v>51</v>
      </c>
      <c r="F265" s="374" t="str">
        <f t="shared" si="428"/>
        <v>n/a</v>
      </c>
      <c r="G265" s="374" t="str">
        <f t="shared" si="428"/>
        <v>n/a</v>
      </c>
      <c r="H265" s="374" t="str">
        <f t="shared" si="428"/>
        <v>n/a</v>
      </c>
      <c r="I265" s="374" t="str">
        <f t="shared" si="428"/>
        <v>n/a</v>
      </c>
      <c r="J265" s="656">
        <f t="shared" si="438"/>
        <v>45516</v>
      </c>
      <c r="K265" s="656">
        <v>45516</v>
      </c>
      <c r="L265" s="375" t="str">
        <f t="shared" si="440"/>
        <v>n/a</v>
      </c>
      <c r="M265" s="656">
        <v>45518</v>
      </c>
      <c r="N265" s="656">
        <v>45526</v>
      </c>
      <c r="O265" s="657">
        <v>45530</v>
      </c>
      <c r="P265" s="657">
        <v>45530</v>
      </c>
      <c r="Q265" s="657">
        <v>45539</v>
      </c>
      <c r="R265" s="657">
        <v>45539</v>
      </c>
      <c r="S265" s="376"/>
      <c r="T265" s="377">
        <f t="shared" si="441"/>
        <v>0</v>
      </c>
      <c r="U265" s="735"/>
      <c r="V265" s="379"/>
      <c r="W265" s="377">
        <f t="shared" si="436"/>
        <v>16400</v>
      </c>
      <c r="X265" s="378">
        <v>16400</v>
      </c>
      <c r="Y265" s="380"/>
      <c r="Z265" s="381" t="str">
        <f t="shared" si="439"/>
        <v>n/a</v>
      </c>
      <c r="AA265" s="381" t="str">
        <f t="shared" si="439"/>
        <v>n/a</v>
      </c>
      <c r="AB265" s="381" t="str">
        <f t="shared" si="439"/>
        <v>n/a</v>
      </c>
      <c r="AC265" s="381" t="str">
        <f t="shared" si="439"/>
        <v>n/a</v>
      </c>
      <c r="AD265" s="381" t="str">
        <f t="shared" si="439"/>
        <v>n/a</v>
      </c>
      <c r="AE265" s="381" t="str">
        <f t="shared" si="439"/>
        <v>n/a</v>
      </c>
      <c r="AF265" s="381" t="str">
        <f t="shared" si="439"/>
        <v>n/a</v>
      </c>
      <c r="AG265" s="382"/>
      <c r="AH265" s="383"/>
    </row>
    <row r="266" spans="1:34" s="384" customFormat="1" ht="46.5" customHeight="1" x14ac:dyDescent="0.2">
      <c r="A266" s="370">
        <f>IF(C266=0,"  ",VLOOKUP(C266,CODES!$A$1:$B$145,2,FALSE))</f>
        <v>100000100001000</v>
      </c>
      <c r="B266" s="472" t="s">
        <v>415</v>
      </c>
      <c r="C266" s="372" t="s">
        <v>53</v>
      </c>
      <c r="D266" s="373" t="s">
        <v>1017</v>
      </c>
      <c r="E266" s="373" t="s">
        <v>51</v>
      </c>
      <c r="F266" s="374" t="str">
        <f t="shared" si="428"/>
        <v>n/a</v>
      </c>
      <c r="G266" s="374" t="str">
        <f t="shared" si="428"/>
        <v>n/a</v>
      </c>
      <c r="H266" s="374" t="str">
        <f t="shared" si="428"/>
        <v>n/a</v>
      </c>
      <c r="I266" s="374" t="str">
        <f t="shared" si="428"/>
        <v>n/a</v>
      </c>
      <c r="J266" s="656">
        <f t="shared" si="438"/>
        <v>45516</v>
      </c>
      <c r="K266" s="656">
        <v>45516</v>
      </c>
      <c r="L266" s="375" t="str">
        <f t="shared" si="440"/>
        <v>n/a</v>
      </c>
      <c r="M266" s="656">
        <v>45518</v>
      </c>
      <c r="N266" s="656">
        <v>45526</v>
      </c>
      <c r="O266" s="657">
        <v>45530</v>
      </c>
      <c r="P266" s="657">
        <v>45530</v>
      </c>
      <c r="Q266" s="657">
        <v>45533</v>
      </c>
      <c r="R266" s="657">
        <v>45533</v>
      </c>
      <c r="S266" s="376"/>
      <c r="T266" s="377">
        <f t="shared" si="441"/>
        <v>0</v>
      </c>
      <c r="U266" s="730"/>
      <c r="V266" s="379"/>
      <c r="W266" s="377">
        <f t="shared" si="436"/>
        <v>30960</v>
      </c>
      <c r="X266" s="378">
        <v>30960</v>
      </c>
      <c r="Y266" s="380"/>
      <c r="Z266" s="381" t="str">
        <f t="shared" si="439"/>
        <v>n/a</v>
      </c>
      <c r="AA266" s="381" t="str">
        <f t="shared" si="439"/>
        <v>n/a</v>
      </c>
      <c r="AB266" s="381" t="str">
        <f t="shared" si="439"/>
        <v>n/a</v>
      </c>
      <c r="AC266" s="381" t="str">
        <f t="shared" si="439"/>
        <v>n/a</v>
      </c>
      <c r="AD266" s="381" t="str">
        <f t="shared" si="439"/>
        <v>n/a</v>
      </c>
      <c r="AE266" s="381" t="str">
        <f t="shared" si="439"/>
        <v>n/a</v>
      </c>
      <c r="AF266" s="381" t="str">
        <f t="shared" si="439"/>
        <v>n/a</v>
      </c>
      <c r="AG266" s="382"/>
      <c r="AH266" s="383"/>
    </row>
    <row r="267" spans="1:34" s="384" customFormat="1" ht="46.5" customHeight="1" x14ac:dyDescent="0.2">
      <c r="A267" s="370">
        <f>IF(C267=0,"  ",VLOOKUP(C267,CODES!$A$1:$B$145,2,FALSE))</f>
        <v>100000100001000</v>
      </c>
      <c r="B267" s="472" t="s">
        <v>417</v>
      </c>
      <c r="C267" s="372" t="s">
        <v>53</v>
      </c>
      <c r="D267" s="373" t="s">
        <v>1017</v>
      </c>
      <c r="E267" s="373" t="s">
        <v>51</v>
      </c>
      <c r="F267" s="374" t="str">
        <f t="shared" si="428"/>
        <v>n/a</v>
      </c>
      <c r="G267" s="374" t="str">
        <f t="shared" si="428"/>
        <v>n/a</v>
      </c>
      <c r="H267" s="374" t="str">
        <f t="shared" si="428"/>
        <v>n/a</v>
      </c>
      <c r="I267" s="374" t="str">
        <f t="shared" si="428"/>
        <v>n/a</v>
      </c>
      <c r="J267" s="656">
        <f t="shared" si="438"/>
        <v>45516</v>
      </c>
      <c r="K267" s="656">
        <v>45516</v>
      </c>
      <c r="L267" s="375" t="str">
        <f t="shared" si="440"/>
        <v>n/a</v>
      </c>
      <c r="M267" s="656">
        <v>45523</v>
      </c>
      <c r="N267" s="656">
        <v>45526</v>
      </c>
      <c r="O267" s="657">
        <v>45527</v>
      </c>
      <c r="P267" s="657">
        <v>45528</v>
      </c>
      <c r="Q267" s="657">
        <v>45624</v>
      </c>
      <c r="R267" s="657">
        <v>45627</v>
      </c>
      <c r="S267" s="376"/>
      <c r="T267" s="377">
        <f t="shared" si="441"/>
        <v>536475</v>
      </c>
      <c r="U267" s="731">
        <v>536475</v>
      </c>
      <c r="V267" s="379"/>
      <c r="W267" s="377">
        <f t="shared" si="436"/>
        <v>199066</v>
      </c>
      <c r="X267" s="378">
        <v>199066</v>
      </c>
      <c r="Y267" s="380"/>
      <c r="Z267" s="381" t="str">
        <f t="shared" si="439"/>
        <v>n/a</v>
      </c>
      <c r="AA267" s="381" t="str">
        <f t="shared" si="439"/>
        <v>n/a</v>
      </c>
      <c r="AB267" s="381" t="str">
        <f t="shared" si="439"/>
        <v>n/a</v>
      </c>
      <c r="AC267" s="381" t="str">
        <f t="shared" si="439"/>
        <v>n/a</v>
      </c>
      <c r="AD267" s="381" t="str">
        <f t="shared" si="439"/>
        <v>n/a</v>
      </c>
      <c r="AE267" s="381" t="str">
        <f t="shared" si="439"/>
        <v>n/a</v>
      </c>
      <c r="AF267" s="381" t="str">
        <f t="shared" si="439"/>
        <v>n/a</v>
      </c>
      <c r="AG267" s="382"/>
      <c r="AH267" s="383"/>
    </row>
    <row r="268" spans="1:34" s="384" customFormat="1" ht="46.5" customHeight="1" x14ac:dyDescent="0.2">
      <c r="A268" s="370">
        <f>IF(C268=0,"  ",VLOOKUP(C268,CODES!$A$1:$B$145,2,FALSE))</f>
        <v>100000100001000</v>
      </c>
      <c r="B268" s="472" t="s">
        <v>418</v>
      </c>
      <c r="C268" s="372" t="s">
        <v>53</v>
      </c>
      <c r="D268" s="373" t="s">
        <v>1017</v>
      </c>
      <c r="E268" s="373" t="s">
        <v>51</v>
      </c>
      <c r="F268" s="374" t="str">
        <f t="shared" si="428"/>
        <v>n/a</v>
      </c>
      <c r="G268" s="374" t="str">
        <f t="shared" si="428"/>
        <v>n/a</v>
      </c>
      <c r="H268" s="374" t="str">
        <f t="shared" si="428"/>
        <v>n/a</v>
      </c>
      <c r="I268" s="374" t="str">
        <f t="shared" si="428"/>
        <v>n/a</v>
      </c>
      <c r="J268" s="656">
        <f t="shared" si="438"/>
        <v>45516</v>
      </c>
      <c r="K268" s="656">
        <v>45516</v>
      </c>
      <c r="L268" s="375" t="str">
        <f t="shared" si="440"/>
        <v>n/a</v>
      </c>
      <c r="M268" s="656">
        <v>45523</v>
      </c>
      <c r="N268" s="656">
        <v>45526</v>
      </c>
      <c r="O268" s="657">
        <v>45530</v>
      </c>
      <c r="P268" s="657">
        <v>45530</v>
      </c>
      <c r="Q268" s="657">
        <v>45561</v>
      </c>
      <c r="R268" s="657">
        <v>45561</v>
      </c>
      <c r="S268" s="376"/>
      <c r="T268" s="377">
        <f t="shared" si="441"/>
        <v>0</v>
      </c>
      <c r="U268" s="735"/>
      <c r="V268" s="379"/>
      <c r="W268" s="377">
        <f t="shared" si="436"/>
        <v>52570</v>
      </c>
      <c r="X268" s="378">
        <v>52570</v>
      </c>
      <c r="Y268" s="380"/>
      <c r="Z268" s="381" t="str">
        <f t="shared" si="439"/>
        <v>n/a</v>
      </c>
      <c r="AA268" s="381" t="str">
        <f t="shared" si="439"/>
        <v>n/a</v>
      </c>
      <c r="AB268" s="381" t="str">
        <f t="shared" si="439"/>
        <v>n/a</v>
      </c>
      <c r="AC268" s="381" t="str">
        <f t="shared" si="439"/>
        <v>n/a</v>
      </c>
      <c r="AD268" s="381" t="str">
        <f t="shared" si="439"/>
        <v>n/a</v>
      </c>
      <c r="AE268" s="381" t="str">
        <f t="shared" si="439"/>
        <v>n/a</v>
      </c>
      <c r="AF268" s="381" t="str">
        <f t="shared" si="439"/>
        <v>n/a</v>
      </c>
      <c r="AG268" s="382"/>
      <c r="AH268" s="383"/>
    </row>
    <row r="269" spans="1:34" s="384" customFormat="1" ht="46.5" customHeight="1" x14ac:dyDescent="0.2">
      <c r="A269" s="370">
        <f>IF(C269=0,"  ",VLOOKUP(C269,CODES!$A$1:$B$145,2,FALSE))</f>
        <v>100000100001000</v>
      </c>
      <c r="B269" s="472" t="s">
        <v>419</v>
      </c>
      <c r="C269" s="372" t="s">
        <v>53</v>
      </c>
      <c r="D269" s="373" t="s">
        <v>1017</v>
      </c>
      <c r="E269" s="373" t="s">
        <v>51</v>
      </c>
      <c r="F269" s="374" t="str">
        <f t="shared" si="428"/>
        <v>n/a</v>
      </c>
      <c r="G269" s="374" t="str">
        <f t="shared" si="428"/>
        <v>n/a</v>
      </c>
      <c r="H269" s="374" t="str">
        <f t="shared" si="428"/>
        <v>n/a</v>
      </c>
      <c r="I269" s="374" t="str">
        <f t="shared" si="428"/>
        <v>n/a</v>
      </c>
      <c r="J269" s="656">
        <f t="shared" si="438"/>
        <v>45516</v>
      </c>
      <c r="K269" s="656">
        <v>45516</v>
      </c>
      <c r="L269" s="375" t="str">
        <f t="shared" si="440"/>
        <v>n/a</v>
      </c>
      <c r="M269" s="656">
        <v>45523</v>
      </c>
      <c r="N269" s="656">
        <v>45526</v>
      </c>
      <c r="O269" s="657">
        <v>45530</v>
      </c>
      <c r="P269" s="657">
        <v>45530</v>
      </c>
      <c r="Q269" s="657">
        <v>45533</v>
      </c>
      <c r="R269" s="657">
        <v>45563</v>
      </c>
      <c r="S269" s="376"/>
      <c r="T269" s="377">
        <f t="shared" si="441"/>
        <v>0</v>
      </c>
      <c r="U269" s="730"/>
      <c r="V269" s="379"/>
      <c r="W269" s="377">
        <f t="shared" si="436"/>
        <v>35047</v>
      </c>
      <c r="X269" s="378">
        <v>35047</v>
      </c>
      <c r="Y269" s="380"/>
      <c r="Z269" s="381" t="str">
        <f t="shared" ref="Z269:AF284" si="442">IF($E269="Public Bidding", "Date Required", IF($E269="Shopping", "n/a", IF($E269="Small Value Procurement", "n/a", IF($E269="Lease of Venue", "n/a", IF($E269="Agency to Agency", "n/a", IF($E269="Direct Contracting", "n/a", IF($E269="Emergency Cases", "n/a","Check Mode of Proc")))))))</f>
        <v>n/a</v>
      </c>
      <c r="AA269" s="381" t="str">
        <f t="shared" si="442"/>
        <v>n/a</v>
      </c>
      <c r="AB269" s="381" t="str">
        <f t="shared" si="442"/>
        <v>n/a</v>
      </c>
      <c r="AC269" s="381" t="str">
        <f t="shared" si="442"/>
        <v>n/a</v>
      </c>
      <c r="AD269" s="381" t="str">
        <f t="shared" si="442"/>
        <v>n/a</v>
      </c>
      <c r="AE269" s="381" t="str">
        <f t="shared" si="442"/>
        <v>n/a</v>
      </c>
      <c r="AF269" s="381" t="str">
        <f t="shared" si="442"/>
        <v>n/a</v>
      </c>
      <c r="AG269" s="382"/>
      <c r="AH269" s="383"/>
    </row>
    <row r="270" spans="1:34" s="384" customFormat="1" ht="46.5" customHeight="1" x14ac:dyDescent="0.2">
      <c r="A270" s="370">
        <f>IF(C270=0,"  ",VLOOKUP(C270,CODES!$A$1:$B$145,2,FALSE))</f>
        <v>100000100001000</v>
      </c>
      <c r="B270" s="472" t="s">
        <v>420</v>
      </c>
      <c r="C270" s="372" t="s">
        <v>53</v>
      </c>
      <c r="D270" s="373" t="s">
        <v>1017</v>
      </c>
      <c r="E270" s="373" t="s">
        <v>51</v>
      </c>
      <c r="F270" s="374" t="str">
        <f t="shared" si="428"/>
        <v>n/a</v>
      </c>
      <c r="G270" s="374" t="str">
        <f t="shared" si="428"/>
        <v>n/a</v>
      </c>
      <c r="H270" s="374" t="str">
        <f t="shared" si="428"/>
        <v>n/a</v>
      </c>
      <c r="I270" s="493" t="s">
        <v>58</v>
      </c>
      <c r="J270" s="656">
        <f t="shared" si="438"/>
        <v>45516</v>
      </c>
      <c r="K270" s="656">
        <v>45516</v>
      </c>
      <c r="L270" s="375" t="str">
        <f t="shared" si="440"/>
        <v>n/a</v>
      </c>
      <c r="M270" s="656">
        <v>45523</v>
      </c>
      <c r="N270" s="656">
        <v>45526</v>
      </c>
      <c r="O270" s="657">
        <v>45527</v>
      </c>
      <c r="P270" s="657">
        <v>45528</v>
      </c>
      <c r="Q270" s="657">
        <v>45531</v>
      </c>
      <c r="R270" s="657">
        <v>45534</v>
      </c>
      <c r="S270" s="376"/>
      <c r="T270" s="377">
        <f t="shared" si="441"/>
        <v>15600</v>
      </c>
      <c r="U270" s="378">
        <v>15600</v>
      </c>
      <c r="V270" s="379"/>
      <c r="W270" s="377">
        <f t="shared" si="436"/>
        <v>4876</v>
      </c>
      <c r="X270" s="378">
        <v>4876</v>
      </c>
      <c r="Y270" s="380"/>
      <c r="Z270" s="381" t="str">
        <f t="shared" si="442"/>
        <v>n/a</v>
      </c>
      <c r="AA270" s="381" t="str">
        <f t="shared" si="442"/>
        <v>n/a</v>
      </c>
      <c r="AB270" s="381" t="str">
        <f t="shared" si="442"/>
        <v>n/a</v>
      </c>
      <c r="AC270" s="381" t="str">
        <f t="shared" si="442"/>
        <v>n/a</v>
      </c>
      <c r="AD270" s="381" t="str">
        <f t="shared" si="442"/>
        <v>n/a</v>
      </c>
      <c r="AE270" s="381" t="str">
        <f t="shared" si="442"/>
        <v>n/a</v>
      </c>
      <c r="AF270" s="381" t="str">
        <f t="shared" si="442"/>
        <v>n/a</v>
      </c>
      <c r="AG270" s="382"/>
      <c r="AH270" s="383"/>
    </row>
    <row r="271" spans="1:34" s="384" customFormat="1" ht="46.5" customHeight="1" x14ac:dyDescent="0.2">
      <c r="A271" s="370">
        <f>IF(C271=0,"  ",VLOOKUP(C271,CODES!$A$1:$B$145,2,FALSE))</f>
        <v>100000100001000</v>
      </c>
      <c r="B271" s="472" t="s">
        <v>421</v>
      </c>
      <c r="C271" s="372" t="s">
        <v>53</v>
      </c>
      <c r="D271" s="373" t="s">
        <v>1017</v>
      </c>
      <c r="E271" s="373" t="s">
        <v>51</v>
      </c>
      <c r="F271" s="374" t="str">
        <f t="shared" si="428"/>
        <v>n/a</v>
      </c>
      <c r="G271" s="374" t="str">
        <f t="shared" si="428"/>
        <v>n/a</v>
      </c>
      <c r="H271" s="374" t="str">
        <f t="shared" si="428"/>
        <v>n/a</v>
      </c>
      <c r="I271" s="374" t="str">
        <f t="shared" si="428"/>
        <v>n/a</v>
      </c>
      <c r="J271" s="656">
        <f t="shared" si="438"/>
        <v>45502</v>
      </c>
      <c r="K271" s="656">
        <v>45502</v>
      </c>
      <c r="L271" s="375" t="str">
        <f t="shared" si="440"/>
        <v>n/a</v>
      </c>
      <c r="M271" s="656">
        <v>45523</v>
      </c>
      <c r="N271" s="656">
        <v>45526</v>
      </c>
      <c r="O271" s="657">
        <v>45530</v>
      </c>
      <c r="P271" s="657">
        <v>45530</v>
      </c>
      <c r="Q271" s="657">
        <v>45554</v>
      </c>
      <c r="R271" s="657">
        <v>45554</v>
      </c>
      <c r="S271" s="376"/>
      <c r="T271" s="377">
        <f t="shared" si="441"/>
        <v>12885</v>
      </c>
      <c r="U271" s="378">
        <v>12885</v>
      </c>
      <c r="V271" s="379"/>
      <c r="W271" s="377">
        <f t="shared" si="436"/>
        <v>12885</v>
      </c>
      <c r="X271" s="378">
        <v>12885</v>
      </c>
      <c r="Y271" s="380"/>
      <c r="Z271" s="381" t="str">
        <f t="shared" si="442"/>
        <v>n/a</v>
      </c>
      <c r="AA271" s="381" t="str">
        <f t="shared" si="442"/>
        <v>n/a</v>
      </c>
      <c r="AB271" s="381" t="str">
        <f t="shared" si="442"/>
        <v>n/a</v>
      </c>
      <c r="AC271" s="381" t="str">
        <f t="shared" si="442"/>
        <v>n/a</v>
      </c>
      <c r="AD271" s="381" t="str">
        <f t="shared" si="442"/>
        <v>n/a</v>
      </c>
      <c r="AE271" s="381" t="str">
        <f t="shared" si="442"/>
        <v>n/a</v>
      </c>
      <c r="AF271" s="381" t="str">
        <f t="shared" si="442"/>
        <v>n/a</v>
      </c>
      <c r="AG271" s="382"/>
      <c r="AH271" s="383"/>
    </row>
    <row r="272" spans="1:34" s="384" customFormat="1" ht="46.5" customHeight="1" x14ac:dyDescent="0.2">
      <c r="A272" s="370">
        <f>IF(C272=0,"  ",VLOOKUP(C272,CODES!$A$1:$B$145,2,FALSE))</f>
        <v>200000100003000</v>
      </c>
      <c r="B272" s="472" t="s">
        <v>422</v>
      </c>
      <c r="C272" s="372" t="s">
        <v>355</v>
      </c>
      <c r="D272" s="373" t="s">
        <v>1017</v>
      </c>
      <c r="E272" s="373" t="s">
        <v>51</v>
      </c>
      <c r="F272" s="374" t="str">
        <f t="shared" si="428"/>
        <v>n/a</v>
      </c>
      <c r="G272" s="374" t="str">
        <f t="shared" si="428"/>
        <v>n/a</v>
      </c>
      <c r="H272" s="374" t="str">
        <f t="shared" si="428"/>
        <v>n/a</v>
      </c>
      <c r="I272" s="374" t="str">
        <f t="shared" si="428"/>
        <v>n/a</v>
      </c>
      <c r="J272" s="656">
        <v>45502</v>
      </c>
      <c r="K272" s="656">
        <v>45518</v>
      </c>
      <c r="L272" s="375" t="str">
        <f t="shared" si="440"/>
        <v>n/a</v>
      </c>
      <c r="M272" s="656">
        <v>45523</v>
      </c>
      <c r="N272" s="656">
        <v>45538</v>
      </c>
      <c r="O272" s="657">
        <v>45544</v>
      </c>
      <c r="P272" s="657">
        <v>45544</v>
      </c>
      <c r="Q272" s="657">
        <v>45554</v>
      </c>
      <c r="R272" s="657">
        <v>45554</v>
      </c>
      <c r="S272" s="376"/>
      <c r="T272" s="377">
        <v>53000</v>
      </c>
      <c r="U272" s="378">
        <v>53000</v>
      </c>
      <c r="V272" s="379"/>
      <c r="W272" s="377">
        <v>44985</v>
      </c>
      <c r="X272" s="378">
        <v>44985</v>
      </c>
      <c r="Y272" s="380"/>
      <c r="Z272" s="381" t="str">
        <f t="shared" si="442"/>
        <v>n/a</v>
      </c>
      <c r="AA272" s="381" t="str">
        <f t="shared" si="442"/>
        <v>n/a</v>
      </c>
      <c r="AB272" s="381" t="str">
        <f t="shared" si="442"/>
        <v>n/a</v>
      </c>
      <c r="AC272" s="381" t="str">
        <f t="shared" si="442"/>
        <v>n/a</v>
      </c>
      <c r="AD272" s="381" t="str">
        <f t="shared" si="442"/>
        <v>n/a</v>
      </c>
      <c r="AE272" s="381" t="str">
        <f t="shared" si="442"/>
        <v>n/a</v>
      </c>
      <c r="AF272" s="381" t="str">
        <f t="shared" si="442"/>
        <v>n/a</v>
      </c>
      <c r="AG272" s="382"/>
      <c r="AH272" s="383"/>
    </row>
    <row r="273" spans="1:34" s="384" customFormat="1" ht="46.5" customHeight="1" x14ac:dyDescent="0.2">
      <c r="A273" s="370">
        <f>IF(C273=0,"  ",VLOOKUP(C273,CODES!$A$1:$B$145,2,FALSE))</f>
        <v>320103100001000</v>
      </c>
      <c r="B273" s="472" t="s">
        <v>423</v>
      </c>
      <c r="C273" s="404" t="s">
        <v>248</v>
      </c>
      <c r="D273" s="373" t="s">
        <v>1017</v>
      </c>
      <c r="E273" s="373" t="s">
        <v>51</v>
      </c>
      <c r="F273" s="374" t="str">
        <f t="shared" si="428"/>
        <v>n/a</v>
      </c>
      <c r="G273" s="374" t="str">
        <f t="shared" si="428"/>
        <v>n/a</v>
      </c>
      <c r="H273" s="374" t="str">
        <f t="shared" si="428"/>
        <v>n/a</v>
      </c>
      <c r="I273" s="374" t="str">
        <f t="shared" si="428"/>
        <v>n/a</v>
      </c>
      <c r="J273" s="656">
        <f t="shared" ref="J273:J290" si="443">K273</f>
        <v>45502</v>
      </c>
      <c r="K273" s="656">
        <v>45502</v>
      </c>
      <c r="L273" s="375" t="str">
        <f t="shared" si="440"/>
        <v>n/a</v>
      </c>
      <c r="M273" s="656">
        <v>45523</v>
      </c>
      <c r="N273" s="656">
        <v>45538</v>
      </c>
      <c r="O273" s="657">
        <v>45544</v>
      </c>
      <c r="P273" s="657">
        <v>45544</v>
      </c>
      <c r="Q273" s="657">
        <v>45551</v>
      </c>
      <c r="R273" s="657">
        <v>45556</v>
      </c>
      <c r="S273" s="376"/>
      <c r="T273" s="377">
        <f t="shared" ref="T273:T274" si="444">U273</f>
        <v>64771.199999999997</v>
      </c>
      <c r="U273" s="378">
        <v>64771.199999999997</v>
      </c>
      <c r="V273" s="379"/>
      <c r="W273" s="377">
        <f t="shared" ref="W273:W274" si="445">X273</f>
        <v>4800</v>
      </c>
      <c r="X273" s="378">
        <v>4800</v>
      </c>
      <c r="Y273" s="380"/>
      <c r="Z273" s="381" t="str">
        <f t="shared" si="442"/>
        <v>n/a</v>
      </c>
      <c r="AA273" s="381" t="str">
        <f t="shared" si="442"/>
        <v>n/a</v>
      </c>
      <c r="AB273" s="381" t="str">
        <f t="shared" si="442"/>
        <v>n/a</v>
      </c>
      <c r="AC273" s="381" t="str">
        <f t="shared" si="442"/>
        <v>n/a</v>
      </c>
      <c r="AD273" s="381" t="str">
        <f t="shared" si="442"/>
        <v>n/a</v>
      </c>
      <c r="AE273" s="381" t="str">
        <f t="shared" si="442"/>
        <v>n/a</v>
      </c>
      <c r="AF273" s="381" t="str">
        <f t="shared" si="442"/>
        <v>n/a</v>
      </c>
      <c r="AG273" s="382"/>
      <c r="AH273" s="383"/>
    </row>
    <row r="274" spans="1:34" s="384" customFormat="1" ht="46.5" customHeight="1" x14ac:dyDescent="0.2">
      <c r="A274" s="370">
        <f>IF(C274=0,"  ",VLOOKUP(C274,CODES!$A$1:$B$145,2,FALSE))</f>
        <v>310100100001000</v>
      </c>
      <c r="B274" s="472" t="s">
        <v>424</v>
      </c>
      <c r="C274" s="372" t="s">
        <v>373</v>
      </c>
      <c r="D274" s="373" t="s">
        <v>1017</v>
      </c>
      <c r="E274" s="373" t="s">
        <v>51</v>
      </c>
      <c r="F274" s="374" t="str">
        <f t="shared" si="428"/>
        <v>n/a</v>
      </c>
      <c r="G274" s="374" t="str">
        <f t="shared" si="428"/>
        <v>n/a</v>
      </c>
      <c r="H274" s="374" t="str">
        <f t="shared" si="428"/>
        <v>n/a</v>
      </c>
      <c r="I274" s="374" t="str">
        <f t="shared" si="428"/>
        <v>n/a</v>
      </c>
      <c r="J274" s="656">
        <f t="shared" si="443"/>
        <v>45502</v>
      </c>
      <c r="K274" s="656">
        <v>45502</v>
      </c>
      <c r="L274" s="375" t="str">
        <f t="shared" si="440"/>
        <v>n/a</v>
      </c>
      <c r="M274" s="656">
        <v>45523</v>
      </c>
      <c r="N274" s="656">
        <v>45526</v>
      </c>
      <c r="O274" s="657">
        <v>45539</v>
      </c>
      <c r="P274" s="657">
        <v>45539</v>
      </c>
      <c r="Q274" s="657">
        <v>45540</v>
      </c>
      <c r="R274" s="657">
        <v>45541</v>
      </c>
      <c r="S274" s="376"/>
      <c r="T274" s="377">
        <f t="shared" si="444"/>
        <v>2500</v>
      </c>
      <c r="U274" s="378">
        <v>2500</v>
      </c>
      <c r="V274" s="379"/>
      <c r="W274" s="377">
        <f t="shared" si="445"/>
        <v>2500</v>
      </c>
      <c r="X274" s="378">
        <v>2500</v>
      </c>
      <c r="Y274" s="380"/>
      <c r="Z274" s="381" t="str">
        <f t="shared" si="442"/>
        <v>n/a</v>
      </c>
      <c r="AA274" s="381" t="str">
        <f t="shared" si="442"/>
        <v>n/a</v>
      </c>
      <c r="AB274" s="381" t="str">
        <f t="shared" si="442"/>
        <v>n/a</v>
      </c>
      <c r="AC274" s="381" t="str">
        <f t="shared" si="442"/>
        <v>n/a</v>
      </c>
      <c r="AD274" s="381" t="str">
        <f t="shared" si="442"/>
        <v>n/a</v>
      </c>
      <c r="AE274" s="381" t="str">
        <f t="shared" si="442"/>
        <v>n/a</v>
      </c>
      <c r="AF274" s="381" t="str">
        <f t="shared" si="442"/>
        <v>n/a</v>
      </c>
      <c r="AG274" s="382"/>
      <c r="AH274" s="383"/>
    </row>
    <row r="275" spans="1:34" s="384" customFormat="1" ht="46.5" customHeight="1" x14ac:dyDescent="0.2">
      <c r="A275" s="370">
        <f>IF(C275=0,"  ",VLOOKUP(C275,CODES!$A$1:$B$145,2,FALSE))</f>
        <v>310100100001000</v>
      </c>
      <c r="B275" s="472" t="s">
        <v>425</v>
      </c>
      <c r="C275" s="372" t="s">
        <v>373</v>
      </c>
      <c r="D275" s="373" t="s">
        <v>1017</v>
      </c>
      <c r="E275" s="373" t="s">
        <v>57</v>
      </c>
      <c r="F275" s="374" t="str">
        <f t="shared" si="428"/>
        <v>n/a</v>
      </c>
      <c r="G275" s="374" t="str">
        <f t="shared" si="428"/>
        <v>n/a</v>
      </c>
      <c r="H275" s="374" t="str">
        <f t="shared" si="428"/>
        <v>n/a</v>
      </c>
      <c r="I275" s="374" t="str">
        <f t="shared" si="428"/>
        <v>n/a</v>
      </c>
      <c r="J275" s="656">
        <f t="shared" si="443"/>
        <v>45502</v>
      </c>
      <c r="K275" s="656">
        <v>45502</v>
      </c>
      <c r="L275" s="375" t="str">
        <f t="shared" si="440"/>
        <v>n/a</v>
      </c>
      <c r="M275" s="656">
        <v>45524</v>
      </c>
      <c r="N275" s="656">
        <v>45538</v>
      </c>
      <c r="O275" s="657">
        <v>45475</v>
      </c>
      <c r="P275" s="657">
        <v>45476</v>
      </c>
      <c r="Q275" s="657">
        <v>45478</v>
      </c>
      <c r="R275" s="657">
        <v>45479</v>
      </c>
      <c r="S275" s="376"/>
      <c r="T275" s="377">
        <v>30400</v>
      </c>
      <c r="U275" s="378">
        <v>30400</v>
      </c>
      <c r="V275" s="379"/>
      <c r="W275" s="377">
        <v>30400</v>
      </c>
      <c r="X275" s="378">
        <v>30400</v>
      </c>
      <c r="Y275" s="380"/>
      <c r="Z275" s="381" t="str">
        <f t="shared" si="442"/>
        <v>n/a</v>
      </c>
      <c r="AA275" s="381" t="str">
        <f t="shared" si="442"/>
        <v>n/a</v>
      </c>
      <c r="AB275" s="381" t="str">
        <f t="shared" si="442"/>
        <v>n/a</v>
      </c>
      <c r="AC275" s="381" t="str">
        <f t="shared" si="442"/>
        <v>n/a</v>
      </c>
      <c r="AD275" s="381" t="str">
        <f t="shared" si="442"/>
        <v>n/a</v>
      </c>
      <c r="AE275" s="381" t="str">
        <f t="shared" si="442"/>
        <v>n/a</v>
      </c>
      <c r="AF275" s="381" t="str">
        <f t="shared" si="442"/>
        <v>n/a</v>
      </c>
      <c r="AG275" s="382"/>
      <c r="AH275" s="383"/>
    </row>
    <row r="276" spans="1:34" s="384" customFormat="1" ht="46.5" customHeight="1" x14ac:dyDescent="0.2">
      <c r="A276" s="370">
        <f>IF(C276=0,"  ",VLOOKUP(C276,CODES!$A$1:$B$145,2,FALSE))</f>
        <v>100000100001000</v>
      </c>
      <c r="B276" s="472" t="s">
        <v>426</v>
      </c>
      <c r="C276" s="372" t="s">
        <v>53</v>
      </c>
      <c r="D276" s="373" t="s">
        <v>1017</v>
      </c>
      <c r="E276" s="373" t="s">
        <v>51</v>
      </c>
      <c r="F276" s="374" t="str">
        <f t="shared" si="428"/>
        <v>n/a</v>
      </c>
      <c r="G276" s="374" t="str">
        <f t="shared" si="428"/>
        <v>n/a</v>
      </c>
      <c r="H276" s="374" t="str">
        <f t="shared" si="428"/>
        <v>n/a</v>
      </c>
      <c r="I276" s="493" t="s">
        <v>58</v>
      </c>
      <c r="J276" s="656">
        <f t="shared" si="443"/>
        <v>45481</v>
      </c>
      <c r="K276" s="656">
        <v>45481</v>
      </c>
      <c r="L276" s="375" t="s">
        <v>58</v>
      </c>
      <c r="M276" s="656">
        <v>45524</v>
      </c>
      <c r="N276" s="656">
        <v>45531</v>
      </c>
      <c r="O276" s="657">
        <v>45539</v>
      </c>
      <c r="P276" s="657">
        <v>45539</v>
      </c>
      <c r="Q276" s="657">
        <v>45559</v>
      </c>
      <c r="R276" s="657">
        <v>45559</v>
      </c>
      <c r="S276" s="376"/>
      <c r="T276" s="377">
        <f t="shared" ref="T276:T293" si="446">U276</f>
        <v>4250</v>
      </c>
      <c r="U276" s="378">
        <v>4250</v>
      </c>
      <c r="V276" s="379"/>
      <c r="W276" s="377">
        <f t="shared" ref="W276:W293" si="447">X276</f>
        <v>4250</v>
      </c>
      <c r="X276" s="378">
        <v>4250</v>
      </c>
      <c r="Y276" s="380"/>
      <c r="Z276" s="381" t="str">
        <f t="shared" si="442"/>
        <v>n/a</v>
      </c>
      <c r="AA276" s="381" t="str">
        <f t="shared" si="442"/>
        <v>n/a</v>
      </c>
      <c r="AB276" s="381" t="str">
        <f t="shared" si="442"/>
        <v>n/a</v>
      </c>
      <c r="AC276" s="381" t="str">
        <f t="shared" si="442"/>
        <v>n/a</v>
      </c>
      <c r="AD276" s="381" t="str">
        <f t="shared" si="442"/>
        <v>n/a</v>
      </c>
      <c r="AE276" s="381" t="str">
        <f t="shared" si="442"/>
        <v>n/a</v>
      </c>
      <c r="AF276" s="381" t="str">
        <f t="shared" si="442"/>
        <v>n/a</v>
      </c>
      <c r="AG276" s="382"/>
      <c r="AH276" s="383"/>
    </row>
    <row r="277" spans="1:34" s="384" customFormat="1" ht="46.5" customHeight="1" x14ac:dyDescent="0.2">
      <c r="A277" s="370">
        <f>IF(C277=0,"  ",VLOOKUP(C277,CODES!$A$1:$B$145,2,FALSE))</f>
        <v>200000100001000</v>
      </c>
      <c r="B277" s="472" t="s">
        <v>427</v>
      </c>
      <c r="C277" s="372" t="s">
        <v>71</v>
      </c>
      <c r="D277" s="373" t="s">
        <v>1017</v>
      </c>
      <c r="E277" s="373" t="s">
        <v>51</v>
      </c>
      <c r="F277" s="374" t="str">
        <f t="shared" si="428"/>
        <v>n/a</v>
      </c>
      <c r="G277" s="374" t="str">
        <f t="shared" si="428"/>
        <v>n/a</v>
      </c>
      <c r="H277" s="374" t="str">
        <f t="shared" si="428"/>
        <v>n/a</v>
      </c>
      <c r="I277" s="374" t="str">
        <f t="shared" si="428"/>
        <v>n/a</v>
      </c>
      <c r="J277" s="656">
        <f t="shared" si="443"/>
        <v>45504</v>
      </c>
      <c r="K277" s="656">
        <v>45504</v>
      </c>
      <c r="L277" s="375" t="str">
        <f t="shared" ref="L277:L284" si="448">IF($E277="Public Bidding", "Date Required", IF($E277="Shopping", "n/a", IF($E277="Small Value Procurement", "n/a", IF($E277="Lease of Venue", "n/a", IF($E277="Agency to Agency", "n/a", IF($E277="Direct Contracting", "n/a", IF($E277="Emergency Cases", "n/a","Check Mode of Proc")))))))</f>
        <v>n/a</v>
      </c>
      <c r="M277" s="656">
        <v>45524</v>
      </c>
      <c r="N277" s="656">
        <v>45526</v>
      </c>
      <c r="O277" s="657">
        <v>45527</v>
      </c>
      <c r="P277" s="657">
        <v>45528</v>
      </c>
      <c r="Q277" s="657">
        <v>45589</v>
      </c>
      <c r="R277" s="657">
        <v>45600</v>
      </c>
      <c r="S277" s="376"/>
      <c r="T277" s="377">
        <f t="shared" si="446"/>
        <v>163180</v>
      </c>
      <c r="U277" s="378">
        <v>163180</v>
      </c>
      <c r="V277" s="379"/>
      <c r="W277" s="377">
        <f t="shared" si="447"/>
        <v>5140</v>
      </c>
      <c r="X277" s="378">
        <v>5140</v>
      </c>
      <c r="Y277" s="380"/>
      <c r="Z277" s="381" t="str">
        <f t="shared" si="442"/>
        <v>n/a</v>
      </c>
      <c r="AA277" s="381" t="str">
        <f t="shared" si="442"/>
        <v>n/a</v>
      </c>
      <c r="AB277" s="381" t="str">
        <f t="shared" si="442"/>
        <v>n/a</v>
      </c>
      <c r="AC277" s="381" t="str">
        <f t="shared" si="442"/>
        <v>n/a</v>
      </c>
      <c r="AD277" s="381" t="str">
        <f t="shared" si="442"/>
        <v>n/a</v>
      </c>
      <c r="AE277" s="381" t="str">
        <f t="shared" si="442"/>
        <v>n/a</v>
      </c>
      <c r="AF277" s="381" t="str">
        <f t="shared" si="442"/>
        <v>n/a</v>
      </c>
      <c r="AG277" s="382"/>
      <c r="AH277" s="383"/>
    </row>
    <row r="278" spans="1:34" s="384" customFormat="1" ht="46.5" customHeight="1" x14ac:dyDescent="0.2">
      <c r="A278" s="370">
        <f>IF(C278=0,"  ",VLOOKUP(C278,CODES!$A$1:$B$145,2,FALSE))</f>
        <v>320101100001000</v>
      </c>
      <c r="B278" s="472" t="s">
        <v>428</v>
      </c>
      <c r="C278" s="372" t="s">
        <v>63</v>
      </c>
      <c r="D278" s="373" t="s">
        <v>1017</v>
      </c>
      <c r="E278" s="373" t="s">
        <v>51</v>
      </c>
      <c r="F278" s="374" t="str">
        <f t="shared" si="428"/>
        <v>n/a</v>
      </c>
      <c r="G278" s="374" t="str">
        <f t="shared" si="428"/>
        <v>n/a</v>
      </c>
      <c r="H278" s="374" t="str">
        <f t="shared" si="428"/>
        <v>n/a</v>
      </c>
      <c r="I278" s="374" t="str">
        <f t="shared" si="428"/>
        <v>n/a</v>
      </c>
      <c r="J278" s="656">
        <f t="shared" si="443"/>
        <v>45504</v>
      </c>
      <c r="K278" s="656">
        <v>45504</v>
      </c>
      <c r="L278" s="375" t="str">
        <f t="shared" si="448"/>
        <v>n/a</v>
      </c>
      <c r="M278" s="656">
        <v>45524</v>
      </c>
      <c r="N278" s="656">
        <v>45538</v>
      </c>
      <c r="O278" s="657">
        <v>45544</v>
      </c>
      <c r="P278" s="657">
        <v>45544</v>
      </c>
      <c r="Q278" s="657">
        <v>45547</v>
      </c>
      <c r="R278" s="657">
        <v>45547</v>
      </c>
      <c r="S278" s="376"/>
      <c r="T278" s="377">
        <f t="shared" si="446"/>
        <v>30300</v>
      </c>
      <c r="U278" s="378">
        <v>30300</v>
      </c>
      <c r="V278" s="379"/>
      <c r="W278" s="377">
        <f t="shared" si="447"/>
        <v>4600</v>
      </c>
      <c r="X278" s="378">
        <v>4600</v>
      </c>
      <c r="Y278" s="380"/>
      <c r="Z278" s="381" t="str">
        <f t="shared" si="442"/>
        <v>n/a</v>
      </c>
      <c r="AA278" s="381" t="str">
        <f t="shared" si="442"/>
        <v>n/a</v>
      </c>
      <c r="AB278" s="381" t="str">
        <f t="shared" si="442"/>
        <v>n/a</v>
      </c>
      <c r="AC278" s="381" t="str">
        <f t="shared" si="442"/>
        <v>n/a</v>
      </c>
      <c r="AD278" s="381" t="str">
        <f t="shared" si="442"/>
        <v>n/a</v>
      </c>
      <c r="AE278" s="381" t="str">
        <f t="shared" si="442"/>
        <v>n/a</v>
      </c>
      <c r="AF278" s="381" t="str">
        <f t="shared" si="442"/>
        <v>n/a</v>
      </c>
      <c r="AG278" s="382"/>
      <c r="AH278" s="383"/>
    </row>
    <row r="279" spans="1:34" s="384" customFormat="1" ht="46.5" customHeight="1" x14ac:dyDescent="0.2">
      <c r="A279" s="370" t="str">
        <f>IF(C279=0,"  ",VLOOKUP(C279,CODES!$A$1:$B$145,2,FALSE))</f>
        <v>3201021100001000</v>
      </c>
      <c r="B279" s="394" t="s">
        <v>429</v>
      </c>
      <c r="C279" s="372" t="s">
        <v>113</v>
      </c>
      <c r="D279" s="373" t="s">
        <v>1017</v>
      </c>
      <c r="E279" s="373" t="s">
        <v>51</v>
      </c>
      <c r="F279" s="374" t="str">
        <f t="shared" si="428"/>
        <v>n/a</v>
      </c>
      <c r="G279" s="374" t="str">
        <f t="shared" si="428"/>
        <v>n/a</v>
      </c>
      <c r="H279" s="374" t="str">
        <f t="shared" si="428"/>
        <v>n/a</v>
      </c>
      <c r="I279" s="374" t="str">
        <f t="shared" si="428"/>
        <v>n/a</v>
      </c>
      <c r="J279" s="656">
        <f t="shared" si="443"/>
        <v>45517</v>
      </c>
      <c r="K279" s="656">
        <v>45517</v>
      </c>
      <c r="L279" s="375" t="str">
        <f t="shared" si="448"/>
        <v>n/a</v>
      </c>
      <c r="M279" s="656">
        <v>45525</v>
      </c>
      <c r="N279" s="656">
        <v>45538</v>
      </c>
      <c r="O279" s="657">
        <v>45539</v>
      </c>
      <c r="P279" s="657">
        <v>45539</v>
      </c>
      <c r="Q279" s="657">
        <v>45560</v>
      </c>
      <c r="R279" s="657">
        <v>45560</v>
      </c>
      <c r="S279" s="376"/>
      <c r="T279" s="377">
        <f t="shared" si="446"/>
        <v>89985.279999999999</v>
      </c>
      <c r="U279" s="378">
        <v>89985.279999999999</v>
      </c>
      <c r="V279" s="379"/>
      <c r="W279" s="377">
        <f t="shared" si="447"/>
        <v>73243</v>
      </c>
      <c r="X279" s="378">
        <v>73243</v>
      </c>
      <c r="Y279" s="380"/>
      <c r="Z279" s="381" t="str">
        <f t="shared" si="442"/>
        <v>n/a</v>
      </c>
      <c r="AA279" s="381" t="str">
        <f t="shared" si="442"/>
        <v>n/a</v>
      </c>
      <c r="AB279" s="381" t="str">
        <f t="shared" si="442"/>
        <v>n/a</v>
      </c>
      <c r="AC279" s="381" t="str">
        <f t="shared" si="442"/>
        <v>n/a</v>
      </c>
      <c r="AD279" s="381" t="str">
        <f t="shared" si="442"/>
        <v>n/a</v>
      </c>
      <c r="AE279" s="381" t="str">
        <f t="shared" si="442"/>
        <v>n/a</v>
      </c>
      <c r="AF279" s="381" t="str">
        <f t="shared" si="442"/>
        <v>n/a</v>
      </c>
      <c r="AG279" s="382"/>
      <c r="AH279" s="383"/>
    </row>
    <row r="280" spans="1:34" s="384" customFormat="1" ht="46.5" customHeight="1" x14ac:dyDescent="0.2">
      <c r="A280" s="370" t="str">
        <f>IF(C280=0,"  ",VLOOKUP(C280,CODES!$A$1:$B$145,2,FALSE))</f>
        <v>3201021100001000</v>
      </c>
      <c r="B280" s="394" t="s">
        <v>430</v>
      </c>
      <c r="C280" s="372" t="s">
        <v>113</v>
      </c>
      <c r="D280" s="373" t="s">
        <v>1017</v>
      </c>
      <c r="E280" s="373" t="s">
        <v>51</v>
      </c>
      <c r="F280" s="374" t="str">
        <f t="shared" si="428"/>
        <v>n/a</v>
      </c>
      <c r="G280" s="374" t="str">
        <f t="shared" si="428"/>
        <v>n/a</v>
      </c>
      <c r="H280" s="374" t="str">
        <f t="shared" si="428"/>
        <v>n/a</v>
      </c>
      <c r="I280" s="374" t="str">
        <f t="shared" si="428"/>
        <v>n/a</v>
      </c>
      <c r="J280" s="656">
        <f t="shared" si="443"/>
        <v>45517</v>
      </c>
      <c r="K280" s="656">
        <v>45517</v>
      </c>
      <c r="L280" s="375" t="str">
        <f t="shared" si="448"/>
        <v>n/a</v>
      </c>
      <c r="M280" s="656">
        <v>45525</v>
      </c>
      <c r="N280" s="656">
        <v>45525</v>
      </c>
      <c r="O280" s="657">
        <v>45539</v>
      </c>
      <c r="P280" s="657">
        <v>45539</v>
      </c>
      <c r="Q280" s="657">
        <v>45548</v>
      </c>
      <c r="R280" s="657">
        <v>45548</v>
      </c>
      <c r="S280" s="376"/>
      <c r="T280" s="377">
        <f t="shared" si="446"/>
        <v>89985.279999999999</v>
      </c>
      <c r="U280" s="378">
        <v>89985.279999999999</v>
      </c>
      <c r="V280" s="379"/>
      <c r="W280" s="377">
        <f t="shared" si="447"/>
        <v>3975</v>
      </c>
      <c r="X280" s="378">
        <v>3975</v>
      </c>
      <c r="Y280" s="380"/>
      <c r="Z280" s="381" t="str">
        <f t="shared" si="442"/>
        <v>n/a</v>
      </c>
      <c r="AA280" s="381" t="str">
        <f t="shared" si="442"/>
        <v>n/a</v>
      </c>
      <c r="AB280" s="381" t="str">
        <f t="shared" si="442"/>
        <v>n/a</v>
      </c>
      <c r="AC280" s="381" t="str">
        <f t="shared" si="442"/>
        <v>n/a</v>
      </c>
      <c r="AD280" s="381" t="str">
        <f t="shared" si="442"/>
        <v>n/a</v>
      </c>
      <c r="AE280" s="381" t="str">
        <f t="shared" si="442"/>
        <v>n/a</v>
      </c>
      <c r="AF280" s="381" t="str">
        <f t="shared" si="442"/>
        <v>n/a</v>
      </c>
      <c r="AG280" s="382"/>
      <c r="AH280" s="383"/>
    </row>
    <row r="281" spans="1:34" s="384" customFormat="1" ht="46.5" customHeight="1" x14ac:dyDescent="0.2">
      <c r="A281" s="370">
        <f>IF(C281=0,"  ",VLOOKUP(C281,CODES!$A$1:$B$145,2,FALSE))</f>
        <v>310100100001000</v>
      </c>
      <c r="B281" s="394" t="s">
        <v>433</v>
      </c>
      <c r="C281" s="480" t="s">
        <v>373</v>
      </c>
      <c r="D281" s="373" t="s">
        <v>1017</v>
      </c>
      <c r="E281" s="373" t="s">
        <v>51</v>
      </c>
      <c r="F281" s="374" t="str">
        <f t="shared" si="428"/>
        <v>n/a</v>
      </c>
      <c r="G281" s="374" t="str">
        <f t="shared" si="428"/>
        <v>n/a</v>
      </c>
      <c r="H281" s="374" t="str">
        <f t="shared" si="428"/>
        <v>n/a</v>
      </c>
      <c r="I281" s="374" t="str">
        <f t="shared" si="428"/>
        <v>n/a</v>
      </c>
      <c r="J281" s="656">
        <f t="shared" si="443"/>
        <v>45524</v>
      </c>
      <c r="K281" s="656">
        <v>45524</v>
      </c>
      <c r="L281" s="375" t="str">
        <f t="shared" si="448"/>
        <v>n/a</v>
      </c>
      <c r="M281" s="656">
        <v>45526</v>
      </c>
      <c r="N281" s="656">
        <v>45526</v>
      </c>
      <c r="O281" s="657">
        <v>45548</v>
      </c>
      <c r="P281" s="657">
        <v>45548</v>
      </c>
      <c r="Q281" s="657">
        <v>45637</v>
      </c>
      <c r="R281" s="657">
        <v>45642</v>
      </c>
      <c r="S281" s="376"/>
      <c r="T281" s="377">
        <f t="shared" si="446"/>
        <v>20000</v>
      </c>
      <c r="U281" s="378">
        <v>20000</v>
      </c>
      <c r="V281" s="379"/>
      <c r="W281" s="377">
        <f t="shared" si="447"/>
        <v>18000</v>
      </c>
      <c r="X281" s="378">
        <v>18000</v>
      </c>
      <c r="Y281" s="380"/>
      <c r="Z281" s="381" t="str">
        <f t="shared" si="442"/>
        <v>n/a</v>
      </c>
      <c r="AA281" s="381" t="str">
        <f t="shared" si="442"/>
        <v>n/a</v>
      </c>
      <c r="AB281" s="381" t="str">
        <f t="shared" si="442"/>
        <v>n/a</v>
      </c>
      <c r="AC281" s="381" t="str">
        <f t="shared" si="442"/>
        <v>n/a</v>
      </c>
      <c r="AD281" s="381" t="str">
        <f t="shared" si="442"/>
        <v>n/a</v>
      </c>
      <c r="AE281" s="381" t="str">
        <f t="shared" si="442"/>
        <v>n/a</v>
      </c>
      <c r="AF281" s="381" t="str">
        <f t="shared" si="442"/>
        <v>n/a</v>
      </c>
      <c r="AG281" s="382"/>
      <c r="AH281" s="383"/>
    </row>
    <row r="282" spans="1:34" s="384" customFormat="1" ht="46.5" customHeight="1" x14ac:dyDescent="0.2">
      <c r="A282" s="370">
        <f>IF(C282=0,"  ",VLOOKUP(C282,CODES!$A$1:$B$145,2,FALSE))</f>
        <v>310100100001000</v>
      </c>
      <c r="B282" s="472" t="s">
        <v>434</v>
      </c>
      <c r="C282" s="480" t="s">
        <v>373</v>
      </c>
      <c r="D282" s="373" t="s">
        <v>1017</v>
      </c>
      <c r="E282" s="373" t="s">
        <v>57</v>
      </c>
      <c r="F282" s="374" t="str">
        <f t="shared" ref="F282:I347" si="449">IF($E282="Public Bidding", "Date Required", IF($E282="Shopping", "n/a", IF($E282="Small Value Procurement", "n/a", IF($E282="Lease of Venue", "n/a", IF($E282="Agency to Agency", "n/a", IF($E282="Direct Contracting", "n/a", IF($E282="Emergency Cases", "n/a","Check Mode of Proc")))))))</f>
        <v>n/a</v>
      </c>
      <c r="G282" s="374" t="str">
        <f t="shared" si="449"/>
        <v>n/a</v>
      </c>
      <c r="H282" s="374" t="str">
        <f t="shared" si="449"/>
        <v>n/a</v>
      </c>
      <c r="I282" s="493" t="s">
        <v>58</v>
      </c>
      <c r="J282" s="656">
        <f t="shared" si="443"/>
        <v>45526</v>
      </c>
      <c r="K282" s="656">
        <v>45526</v>
      </c>
      <c r="L282" s="375" t="str">
        <f t="shared" si="448"/>
        <v>n/a</v>
      </c>
      <c r="M282" s="656">
        <v>45531</v>
      </c>
      <c r="N282" s="656">
        <v>45538</v>
      </c>
      <c r="O282" s="657">
        <v>45538</v>
      </c>
      <c r="P282" s="657">
        <v>45538</v>
      </c>
      <c r="Q282" s="657">
        <v>45538</v>
      </c>
      <c r="R282" s="657">
        <v>45539</v>
      </c>
      <c r="S282" s="376"/>
      <c r="T282" s="377">
        <f t="shared" si="446"/>
        <v>15000</v>
      </c>
      <c r="U282" s="378">
        <v>15000</v>
      </c>
      <c r="V282" s="379"/>
      <c r="W282" s="377">
        <f t="shared" si="447"/>
        <v>15000</v>
      </c>
      <c r="X282" s="378">
        <v>15000</v>
      </c>
      <c r="Y282" s="380"/>
      <c r="Z282" s="381" t="str">
        <f t="shared" si="442"/>
        <v>n/a</v>
      </c>
      <c r="AA282" s="381" t="str">
        <f t="shared" si="442"/>
        <v>n/a</v>
      </c>
      <c r="AB282" s="381" t="str">
        <f t="shared" si="442"/>
        <v>n/a</v>
      </c>
      <c r="AC282" s="381" t="str">
        <f t="shared" si="442"/>
        <v>n/a</v>
      </c>
      <c r="AD282" s="381" t="str">
        <f t="shared" si="442"/>
        <v>n/a</v>
      </c>
      <c r="AE282" s="381" t="str">
        <f t="shared" si="442"/>
        <v>n/a</v>
      </c>
      <c r="AF282" s="381" t="str">
        <f t="shared" si="442"/>
        <v>n/a</v>
      </c>
      <c r="AG282" s="382"/>
      <c r="AH282" s="383"/>
    </row>
    <row r="283" spans="1:34" s="384" customFormat="1" ht="46.5" customHeight="1" x14ac:dyDescent="0.2">
      <c r="A283" s="370">
        <f>IF(C283=0,"  ",VLOOKUP(C283,CODES!$A$1:$B$145,2,FALSE))</f>
        <v>310100100001000</v>
      </c>
      <c r="B283" s="472" t="s">
        <v>435</v>
      </c>
      <c r="C283" s="480" t="s">
        <v>373</v>
      </c>
      <c r="D283" s="373" t="s">
        <v>1017</v>
      </c>
      <c r="E283" s="373" t="s">
        <v>57</v>
      </c>
      <c r="F283" s="374" t="str">
        <f t="shared" si="449"/>
        <v>n/a</v>
      </c>
      <c r="G283" s="374" t="str">
        <f t="shared" si="449"/>
        <v>n/a</v>
      </c>
      <c r="H283" s="374" t="str">
        <f t="shared" si="449"/>
        <v>n/a</v>
      </c>
      <c r="I283" s="374" t="str">
        <f t="shared" si="449"/>
        <v>n/a</v>
      </c>
      <c r="J283" s="656">
        <f t="shared" si="443"/>
        <v>45456</v>
      </c>
      <c r="K283" s="656">
        <v>45456</v>
      </c>
      <c r="L283" s="375" t="str">
        <f t="shared" si="448"/>
        <v>n/a</v>
      </c>
      <c r="M283" s="656">
        <v>45531</v>
      </c>
      <c r="N283" s="656">
        <v>45538</v>
      </c>
      <c r="O283" s="657">
        <v>45539</v>
      </c>
      <c r="P283" s="657">
        <v>45540</v>
      </c>
      <c r="Q283" s="657">
        <v>45554</v>
      </c>
      <c r="R283" s="657">
        <v>45555</v>
      </c>
      <c r="S283" s="376"/>
      <c r="T283" s="377">
        <f t="shared" si="446"/>
        <v>337500</v>
      </c>
      <c r="U283" s="378">
        <v>337500</v>
      </c>
      <c r="V283" s="379"/>
      <c r="W283" s="377">
        <f t="shared" si="447"/>
        <v>335500</v>
      </c>
      <c r="X283" s="378">
        <v>335500</v>
      </c>
      <c r="Y283" s="380"/>
      <c r="Z283" s="381" t="str">
        <f t="shared" si="442"/>
        <v>n/a</v>
      </c>
      <c r="AA283" s="381" t="str">
        <f t="shared" si="442"/>
        <v>n/a</v>
      </c>
      <c r="AB283" s="381" t="str">
        <f t="shared" si="442"/>
        <v>n/a</v>
      </c>
      <c r="AC283" s="381" t="str">
        <f t="shared" si="442"/>
        <v>n/a</v>
      </c>
      <c r="AD283" s="381" t="str">
        <f t="shared" si="442"/>
        <v>n/a</v>
      </c>
      <c r="AE283" s="381" t="str">
        <f t="shared" si="442"/>
        <v>n/a</v>
      </c>
      <c r="AF283" s="381" t="str">
        <f t="shared" si="442"/>
        <v>n/a</v>
      </c>
      <c r="AG283" s="382"/>
      <c r="AH283" s="383"/>
    </row>
    <row r="284" spans="1:34" s="384" customFormat="1" ht="46.5" customHeight="1" x14ac:dyDescent="0.2">
      <c r="A284" s="370">
        <f>IF(C284=0,"  ",VLOOKUP(C284,CODES!$A$1:$B$145,2,FALSE))</f>
        <v>310100100002000</v>
      </c>
      <c r="B284" s="472" t="s">
        <v>436</v>
      </c>
      <c r="C284" s="480" t="s">
        <v>67</v>
      </c>
      <c r="D284" s="373" t="s">
        <v>1017</v>
      </c>
      <c r="E284" s="373" t="s">
        <v>57</v>
      </c>
      <c r="F284" s="374" t="str">
        <f t="shared" si="449"/>
        <v>n/a</v>
      </c>
      <c r="G284" s="374" t="str">
        <f t="shared" si="449"/>
        <v>n/a</v>
      </c>
      <c r="H284" s="374" t="str">
        <f t="shared" si="449"/>
        <v>n/a</v>
      </c>
      <c r="I284" s="374" t="str">
        <f t="shared" si="449"/>
        <v>n/a</v>
      </c>
      <c r="J284" s="656">
        <f t="shared" si="443"/>
        <v>45519</v>
      </c>
      <c r="K284" s="656">
        <v>45519</v>
      </c>
      <c r="L284" s="375" t="str">
        <f t="shared" si="448"/>
        <v>n/a</v>
      </c>
      <c r="M284" s="656">
        <v>45531</v>
      </c>
      <c r="N284" s="656">
        <v>45538</v>
      </c>
      <c r="O284" s="657">
        <v>45539</v>
      </c>
      <c r="P284" s="657">
        <v>45540</v>
      </c>
      <c r="Q284" s="657">
        <v>45562</v>
      </c>
      <c r="R284" s="657">
        <v>45565</v>
      </c>
      <c r="S284" s="376"/>
      <c r="T284" s="377">
        <f t="shared" si="446"/>
        <v>979800</v>
      </c>
      <c r="U284" s="378">
        <v>979800</v>
      </c>
      <c r="V284" s="379"/>
      <c r="W284" s="377">
        <f t="shared" si="447"/>
        <v>833300</v>
      </c>
      <c r="X284" s="378">
        <v>833300</v>
      </c>
      <c r="Y284" s="380"/>
      <c r="Z284" s="381" t="str">
        <f t="shared" si="442"/>
        <v>n/a</v>
      </c>
      <c r="AA284" s="381" t="str">
        <f t="shared" si="442"/>
        <v>n/a</v>
      </c>
      <c r="AB284" s="381" t="str">
        <f t="shared" si="442"/>
        <v>n/a</v>
      </c>
      <c r="AC284" s="381" t="str">
        <f t="shared" si="442"/>
        <v>n/a</v>
      </c>
      <c r="AD284" s="381" t="str">
        <f t="shared" si="442"/>
        <v>n/a</v>
      </c>
      <c r="AE284" s="381" t="str">
        <f t="shared" si="442"/>
        <v>n/a</v>
      </c>
      <c r="AF284" s="381" t="str">
        <f t="shared" si="442"/>
        <v>n/a</v>
      </c>
      <c r="AG284" s="382"/>
      <c r="AH284" s="383"/>
    </row>
    <row r="285" spans="1:34" s="384" customFormat="1" ht="46.5" customHeight="1" x14ac:dyDescent="0.2">
      <c r="A285" s="370">
        <f>IF(C285=0,"  ",VLOOKUP(C285,CODES!$A$1:$B$145,2,FALSE))</f>
        <v>100000100001000</v>
      </c>
      <c r="B285" s="472" t="s">
        <v>437</v>
      </c>
      <c r="C285" s="480" t="s">
        <v>53</v>
      </c>
      <c r="D285" s="373" t="s">
        <v>1017</v>
      </c>
      <c r="E285" s="373" t="s">
        <v>51</v>
      </c>
      <c r="F285" s="374" t="str">
        <f t="shared" si="449"/>
        <v>n/a</v>
      </c>
      <c r="G285" s="374" t="str">
        <f t="shared" si="449"/>
        <v>n/a</v>
      </c>
      <c r="H285" s="374" t="str">
        <f t="shared" si="449"/>
        <v>n/a</v>
      </c>
      <c r="I285" s="374" t="str">
        <f t="shared" si="449"/>
        <v>n/a</v>
      </c>
      <c r="J285" s="656">
        <f t="shared" si="443"/>
        <v>45516</v>
      </c>
      <c r="K285" s="656">
        <v>45516</v>
      </c>
      <c r="L285" s="375" t="s">
        <v>58</v>
      </c>
      <c r="M285" s="656">
        <v>45531</v>
      </c>
      <c r="N285" s="656">
        <v>45538</v>
      </c>
      <c r="O285" s="657">
        <v>45544</v>
      </c>
      <c r="P285" s="657">
        <v>45544</v>
      </c>
      <c r="Q285" s="657">
        <v>45545</v>
      </c>
      <c r="R285" s="657">
        <v>45545</v>
      </c>
      <c r="S285" s="376"/>
      <c r="T285" s="377">
        <f t="shared" si="446"/>
        <v>536475</v>
      </c>
      <c r="U285" s="378">
        <v>536475</v>
      </c>
      <c r="V285" s="379"/>
      <c r="W285" s="377">
        <f t="shared" si="447"/>
        <v>18444</v>
      </c>
      <c r="X285" s="378">
        <v>18444</v>
      </c>
      <c r="Y285" s="380"/>
      <c r="Z285" s="381" t="str">
        <f t="shared" ref="Z285:AF300" si="450">IF($E285="Public Bidding", "Date Required", IF($E285="Shopping", "n/a", IF($E285="Small Value Procurement", "n/a", IF($E285="Lease of Venue", "n/a", IF($E285="Agency to Agency", "n/a", IF($E285="Direct Contracting", "n/a", IF($E285="Emergency Cases", "n/a","Check Mode of Proc")))))))</f>
        <v>n/a</v>
      </c>
      <c r="AA285" s="381" t="str">
        <f t="shared" si="450"/>
        <v>n/a</v>
      </c>
      <c r="AB285" s="381" t="str">
        <f t="shared" si="450"/>
        <v>n/a</v>
      </c>
      <c r="AC285" s="381" t="str">
        <f t="shared" si="450"/>
        <v>n/a</v>
      </c>
      <c r="AD285" s="381" t="str">
        <f t="shared" si="450"/>
        <v>n/a</v>
      </c>
      <c r="AE285" s="381" t="str">
        <f t="shared" si="450"/>
        <v>n/a</v>
      </c>
      <c r="AF285" s="381" t="str">
        <f t="shared" si="450"/>
        <v>n/a</v>
      </c>
      <c r="AG285" s="382"/>
      <c r="AH285" s="383"/>
    </row>
    <row r="286" spans="1:34" s="384" customFormat="1" ht="46.5" customHeight="1" x14ac:dyDescent="0.2">
      <c r="A286" s="370">
        <f>IF(C286=0,"  ",VLOOKUP(C286,CODES!$A$1:$B$145,2,FALSE))</f>
        <v>100000100001000</v>
      </c>
      <c r="B286" s="472" t="s">
        <v>438</v>
      </c>
      <c r="C286" s="480" t="s">
        <v>53</v>
      </c>
      <c r="D286" s="373" t="s">
        <v>1017</v>
      </c>
      <c r="E286" s="373" t="s">
        <v>51</v>
      </c>
      <c r="F286" s="374" t="str">
        <f t="shared" si="449"/>
        <v>n/a</v>
      </c>
      <c r="G286" s="374" t="str">
        <f t="shared" si="449"/>
        <v>n/a</v>
      </c>
      <c r="H286" s="374" t="str">
        <f t="shared" si="449"/>
        <v>n/a</v>
      </c>
      <c r="I286" s="374" t="str">
        <f t="shared" si="449"/>
        <v>n/a</v>
      </c>
      <c r="J286" s="656">
        <f t="shared" si="443"/>
        <v>45517</v>
      </c>
      <c r="K286" s="656">
        <v>45517</v>
      </c>
      <c r="L286" s="375" t="str">
        <f t="shared" ref="L286:L293" si="451">IF($E286="Public Bidding", "Date Required", IF($E286="Shopping", "n/a", IF($E286="Small Value Procurement", "n/a", IF($E286="Lease of Venue", "n/a", IF($E286="Agency to Agency", "n/a", IF($E286="Direct Contracting", "n/a", IF($E286="Emergency Cases", "n/a","Check Mode of Proc")))))))</f>
        <v>n/a</v>
      </c>
      <c r="M286" s="656">
        <v>46614</v>
      </c>
      <c r="N286" s="656">
        <v>45538</v>
      </c>
      <c r="O286" s="657">
        <v>45544</v>
      </c>
      <c r="P286" s="657">
        <v>45544</v>
      </c>
      <c r="Q286" s="657">
        <v>45531</v>
      </c>
      <c r="R286" s="657">
        <v>45531</v>
      </c>
      <c r="S286" s="376"/>
      <c r="T286" s="377">
        <f t="shared" si="446"/>
        <v>536475</v>
      </c>
      <c r="U286" s="378">
        <v>536475</v>
      </c>
      <c r="V286" s="379"/>
      <c r="W286" s="377">
        <f t="shared" si="447"/>
        <v>11070</v>
      </c>
      <c r="X286" s="378">
        <v>11070</v>
      </c>
      <c r="Y286" s="380"/>
      <c r="Z286" s="381" t="str">
        <f t="shared" si="450"/>
        <v>n/a</v>
      </c>
      <c r="AA286" s="381" t="str">
        <f t="shared" si="450"/>
        <v>n/a</v>
      </c>
      <c r="AB286" s="381" t="str">
        <f t="shared" si="450"/>
        <v>n/a</v>
      </c>
      <c r="AC286" s="381" t="str">
        <f t="shared" si="450"/>
        <v>n/a</v>
      </c>
      <c r="AD286" s="381" t="str">
        <f t="shared" si="450"/>
        <v>n/a</v>
      </c>
      <c r="AE286" s="381" t="str">
        <f t="shared" si="450"/>
        <v>n/a</v>
      </c>
      <c r="AF286" s="381" t="str">
        <f t="shared" si="450"/>
        <v>n/a</v>
      </c>
      <c r="AG286" s="382"/>
      <c r="AH286" s="383"/>
    </row>
    <row r="287" spans="1:34" s="384" customFormat="1" ht="46.5" customHeight="1" x14ac:dyDescent="0.2">
      <c r="A287" s="370">
        <f>IF(C287=0,"  ",VLOOKUP(C287,CODES!$A$1:$B$145,2,FALSE))</f>
        <v>310100100001000</v>
      </c>
      <c r="B287" s="472" t="s">
        <v>439</v>
      </c>
      <c r="C287" s="480" t="s">
        <v>373</v>
      </c>
      <c r="D287" s="373" t="s">
        <v>1017</v>
      </c>
      <c r="E287" s="373" t="s">
        <v>51</v>
      </c>
      <c r="F287" s="374" t="str">
        <f t="shared" si="449"/>
        <v>n/a</v>
      </c>
      <c r="G287" s="374" t="str">
        <f t="shared" si="449"/>
        <v>n/a</v>
      </c>
      <c r="H287" s="374" t="str">
        <f t="shared" si="449"/>
        <v>n/a</v>
      </c>
      <c r="I287" s="374" t="str">
        <f t="shared" si="449"/>
        <v>n/a</v>
      </c>
      <c r="J287" s="656">
        <f t="shared" si="443"/>
        <v>45517</v>
      </c>
      <c r="K287" s="656">
        <v>45517</v>
      </c>
      <c r="L287" s="375" t="str">
        <f t="shared" si="451"/>
        <v>n/a</v>
      </c>
      <c r="M287" s="656">
        <v>45531</v>
      </c>
      <c r="N287" s="656">
        <v>45538</v>
      </c>
      <c r="O287" s="657">
        <v>45544</v>
      </c>
      <c r="P287" s="657">
        <v>45544</v>
      </c>
      <c r="Q287" s="657">
        <v>45554</v>
      </c>
      <c r="R287" s="657">
        <v>45554</v>
      </c>
      <c r="S287" s="376"/>
      <c r="T287" s="377">
        <f t="shared" si="446"/>
        <v>3000</v>
      </c>
      <c r="U287" s="378">
        <v>3000</v>
      </c>
      <c r="V287" s="379"/>
      <c r="W287" s="377">
        <f t="shared" si="447"/>
        <v>16625</v>
      </c>
      <c r="X287" s="378">
        <v>16625</v>
      </c>
      <c r="Y287" s="380"/>
      <c r="Z287" s="381" t="str">
        <f t="shared" si="450"/>
        <v>n/a</v>
      </c>
      <c r="AA287" s="381" t="str">
        <f t="shared" si="450"/>
        <v>n/a</v>
      </c>
      <c r="AB287" s="381" t="str">
        <f t="shared" si="450"/>
        <v>n/a</v>
      </c>
      <c r="AC287" s="381" t="str">
        <f t="shared" si="450"/>
        <v>n/a</v>
      </c>
      <c r="AD287" s="381" t="str">
        <f t="shared" si="450"/>
        <v>n/a</v>
      </c>
      <c r="AE287" s="381" t="str">
        <f t="shared" si="450"/>
        <v>n/a</v>
      </c>
      <c r="AF287" s="381" t="str">
        <f t="shared" si="450"/>
        <v>n/a</v>
      </c>
      <c r="AG287" s="382"/>
      <c r="AH287" s="383"/>
    </row>
    <row r="288" spans="1:34" s="384" customFormat="1" ht="46.5" customHeight="1" x14ac:dyDescent="0.2">
      <c r="A288" s="370">
        <f>IF(C288=0,"  ",VLOOKUP(C288,CODES!$A$1:$B$145,2,FALSE))</f>
        <v>310100100002000</v>
      </c>
      <c r="B288" s="472" t="s">
        <v>441</v>
      </c>
      <c r="C288" s="480" t="s">
        <v>67</v>
      </c>
      <c r="D288" s="373" t="s">
        <v>1017</v>
      </c>
      <c r="E288" s="373" t="s">
        <v>51</v>
      </c>
      <c r="F288" s="374" t="str">
        <f t="shared" si="449"/>
        <v>n/a</v>
      </c>
      <c r="G288" s="374" t="str">
        <f t="shared" si="449"/>
        <v>n/a</v>
      </c>
      <c r="H288" s="374" t="str">
        <f t="shared" si="449"/>
        <v>n/a</v>
      </c>
      <c r="I288" s="493" t="s">
        <v>58</v>
      </c>
      <c r="J288" s="656">
        <f t="shared" si="443"/>
        <v>45504</v>
      </c>
      <c r="K288" s="656">
        <v>45504</v>
      </c>
      <c r="L288" s="375" t="str">
        <f t="shared" si="451"/>
        <v>n/a</v>
      </c>
      <c r="M288" s="656">
        <v>45531</v>
      </c>
      <c r="N288" s="656">
        <v>45538</v>
      </c>
      <c r="O288" s="657">
        <v>45544</v>
      </c>
      <c r="P288" s="657">
        <v>45544</v>
      </c>
      <c r="Q288" s="657" t="s">
        <v>1008</v>
      </c>
      <c r="R288" s="657" t="s">
        <v>1008</v>
      </c>
      <c r="S288" s="376"/>
      <c r="T288" s="377">
        <f t="shared" si="446"/>
        <v>70000</v>
      </c>
      <c r="U288" s="378">
        <v>70000</v>
      </c>
      <c r="V288" s="379"/>
      <c r="W288" s="377">
        <f t="shared" si="447"/>
        <v>20000</v>
      </c>
      <c r="X288" s="378">
        <v>20000</v>
      </c>
      <c r="Y288" s="380"/>
      <c r="Z288" s="381" t="str">
        <f t="shared" si="450"/>
        <v>n/a</v>
      </c>
      <c r="AA288" s="381" t="str">
        <f t="shared" si="450"/>
        <v>n/a</v>
      </c>
      <c r="AB288" s="381" t="str">
        <f t="shared" si="450"/>
        <v>n/a</v>
      </c>
      <c r="AC288" s="381" t="str">
        <f t="shared" si="450"/>
        <v>n/a</v>
      </c>
      <c r="AD288" s="381" t="str">
        <f t="shared" si="450"/>
        <v>n/a</v>
      </c>
      <c r="AE288" s="381" t="str">
        <f t="shared" si="450"/>
        <v>n/a</v>
      </c>
      <c r="AF288" s="381" t="str">
        <f t="shared" si="450"/>
        <v>n/a</v>
      </c>
      <c r="AG288" s="382"/>
      <c r="AH288" s="383"/>
    </row>
    <row r="289" spans="1:34" s="384" customFormat="1" ht="46.5" customHeight="1" x14ac:dyDescent="0.2">
      <c r="A289" s="370">
        <f>IF(C289=0,"  ",VLOOKUP(C289,CODES!$A$1:$B$145,2,FALSE))</f>
        <v>310100100002000</v>
      </c>
      <c r="B289" s="472" t="s">
        <v>442</v>
      </c>
      <c r="C289" s="480" t="s">
        <v>67</v>
      </c>
      <c r="D289" s="373" t="s">
        <v>1017</v>
      </c>
      <c r="E289" s="373" t="s">
        <v>51</v>
      </c>
      <c r="F289" s="374" t="str">
        <f t="shared" si="449"/>
        <v>n/a</v>
      </c>
      <c r="G289" s="374" t="str">
        <f t="shared" si="449"/>
        <v>n/a</v>
      </c>
      <c r="H289" s="374" t="str">
        <f t="shared" si="449"/>
        <v>n/a</v>
      </c>
      <c r="I289" s="374" t="str">
        <f t="shared" si="449"/>
        <v>n/a</v>
      </c>
      <c r="J289" s="656">
        <f t="shared" si="443"/>
        <v>45504</v>
      </c>
      <c r="K289" s="656">
        <v>45504</v>
      </c>
      <c r="L289" s="375" t="str">
        <f t="shared" si="451"/>
        <v>n/a</v>
      </c>
      <c r="M289" s="656">
        <v>45531</v>
      </c>
      <c r="N289" s="656">
        <v>45538</v>
      </c>
      <c r="O289" s="657">
        <v>45544</v>
      </c>
      <c r="P289" s="657">
        <v>45544</v>
      </c>
      <c r="Q289" s="657">
        <v>45567</v>
      </c>
      <c r="R289" s="657">
        <v>45568</v>
      </c>
      <c r="S289" s="376"/>
      <c r="T289" s="377">
        <f t="shared" si="446"/>
        <v>70000</v>
      </c>
      <c r="U289" s="378">
        <v>70000</v>
      </c>
      <c r="V289" s="379"/>
      <c r="W289" s="377">
        <f t="shared" si="447"/>
        <v>45000</v>
      </c>
      <c r="X289" s="378">
        <v>45000</v>
      </c>
      <c r="Y289" s="380"/>
      <c r="Z289" s="381" t="str">
        <f t="shared" si="450"/>
        <v>n/a</v>
      </c>
      <c r="AA289" s="381" t="str">
        <f t="shared" si="450"/>
        <v>n/a</v>
      </c>
      <c r="AB289" s="381" t="str">
        <f t="shared" si="450"/>
        <v>n/a</v>
      </c>
      <c r="AC289" s="381" t="str">
        <f t="shared" si="450"/>
        <v>n/a</v>
      </c>
      <c r="AD289" s="381" t="str">
        <f t="shared" si="450"/>
        <v>n/a</v>
      </c>
      <c r="AE289" s="381" t="str">
        <f t="shared" si="450"/>
        <v>n/a</v>
      </c>
      <c r="AF289" s="381" t="str">
        <f t="shared" si="450"/>
        <v>n/a</v>
      </c>
      <c r="AG289" s="382"/>
      <c r="AH289" s="383"/>
    </row>
    <row r="290" spans="1:34" s="384" customFormat="1" ht="46.5" customHeight="1" x14ac:dyDescent="0.2">
      <c r="A290" s="370">
        <f>IF(C290=0,"  ",VLOOKUP(C290,CODES!$A$1:$B$145,2,FALSE))</f>
        <v>320103100001000</v>
      </c>
      <c r="B290" s="472" t="s">
        <v>443</v>
      </c>
      <c r="C290" s="372" t="s">
        <v>72</v>
      </c>
      <c r="D290" s="373" t="s">
        <v>1017</v>
      </c>
      <c r="E290" s="373" t="s">
        <v>51</v>
      </c>
      <c r="F290" s="374" t="str">
        <f t="shared" si="449"/>
        <v>n/a</v>
      </c>
      <c r="G290" s="374" t="str">
        <f t="shared" si="449"/>
        <v>n/a</v>
      </c>
      <c r="H290" s="374" t="str">
        <f t="shared" si="449"/>
        <v>n/a</v>
      </c>
      <c r="I290" s="374" t="str">
        <f t="shared" si="449"/>
        <v>n/a</v>
      </c>
      <c r="J290" s="656">
        <f t="shared" si="443"/>
        <v>45516</v>
      </c>
      <c r="K290" s="656">
        <v>45516</v>
      </c>
      <c r="L290" s="375" t="str">
        <f t="shared" si="451"/>
        <v>n/a</v>
      </c>
      <c r="M290" s="656">
        <v>45532</v>
      </c>
      <c r="N290" s="656">
        <v>45539</v>
      </c>
      <c r="O290" s="657">
        <v>45544</v>
      </c>
      <c r="P290" s="657">
        <v>45544</v>
      </c>
      <c r="Q290" s="657">
        <v>45554</v>
      </c>
      <c r="R290" s="657">
        <v>45554</v>
      </c>
      <c r="S290" s="376"/>
      <c r="T290" s="377">
        <f t="shared" si="446"/>
        <v>25000</v>
      </c>
      <c r="U290" s="378">
        <v>25000</v>
      </c>
      <c r="V290" s="379"/>
      <c r="W290" s="377">
        <f t="shared" si="447"/>
        <v>11000</v>
      </c>
      <c r="X290" s="378">
        <v>11000</v>
      </c>
      <c r="Y290" s="380"/>
      <c r="Z290" s="381" t="str">
        <f t="shared" si="450"/>
        <v>n/a</v>
      </c>
      <c r="AA290" s="381" t="str">
        <f t="shared" si="450"/>
        <v>n/a</v>
      </c>
      <c r="AB290" s="381" t="str">
        <f t="shared" si="450"/>
        <v>n/a</v>
      </c>
      <c r="AC290" s="381" t="str">
        <f t="shared" si="450"/>
        <v>n/a</v>
      </c>
      <c r="AD290" s="381" t="str">
        <f t="shared" si="450"/>
        <v>n/a</v>
      </c>
      <c r="AE290" s="381" t="str">
        <f t="shared" si="450"/>
        <v>n/a</v>
      </c>
      <c r="AF290" s="381" t="str">
        <f t="shared" si="450"/>
        <v>n/a</v>
      </c>
      <c r="AG290" s="382"/>
      <c r="AH290" s="383"/>
    </row>
    <row r="291" spans="1:34" s="384" customFormat="1" ht="46.5" customHeight="1" x14ac:dyDescent="0.2">
      <c r="A291" s="370">
        <f>IF(C291=0,"  ",VLOOKUP(C291,CODES!$A$1:$B$145,2,FALSE))</f>
        <v>320103100001000</v>
      </c>
      <c r="B291" s="472" t="s">
        <v>444</v>
      </c>
      <c r="C291" s="372" t="s">
        <v>248</v>
      </c>
      <c r="D291" s="373" t="s">
        <v>1017</v>
      </c>
      <c r="E291" s="373" t="s">
        <v>51</v>
      </c>
      <c r="F291" s="374" t="str">
        <f t="shared" si="449"/>
        <v>n/a</v>
      </c>
      <c r="G291" s="374" t="str">
        <f t="shared" si="449"/>
        <v>n/a</v>
      </c>
      <c r="H291" s="374" t="str">
        <f t="shared" si="449"/>
        <v>n/a</v>
      </c>
      <c r="I291" s="374" t="str">
        <f t="shared" si="449"/>
        <v>n/a</v>
      </c>
      <c r="J291" s="656">
        <v>45516</v>
      </c>
      <c r="K291" s="656">
        <v>45516</v>
      </c>
      <c r="L291" s="375" t="str">
        <f t="shared" si="451"/>
        <v>n/a</v>
      </c>
      <c r="M291" s="656">
        <v>45532</v>
      </c>
      <c r="N291" s="656">
        <v>45539</v>
      </c>
      <c r="O291" s="657">
        <v>45544</v>
      </c>
      <c r="P291" s="657">
        <v>45544</v>
      </c>
      <c r="Q291" s="657">
        <v>45558</v>
      </c>
      <c r="R291" s="657">
        <v>45558</v>
      </c>
      <c r="S291" s="376"/>
      <c r="T291" s="377">
        <f t="shared" si="446"/>
        <v>21750</v>
      </c>
      <c r="U291" s="378">
        <v>21750</v>
      </c>
      <c r="V291" s="379"/>
      <c r="W291" s="377">
        <f t="shared" si="447"/>
        <v>21750</v>
      </c>
      <c r="X291" s="378">
        <v>21750</v>
      </c>
      <c r="Y291" s="380"/>
      <c r="Z291" s="381" t="str">
        <f t="shared" si="450"/>
        <v>n/a</v>
      </c>
      <c r="AA291" s="381" t="str">
        <f t="shared" si="450"/>
        <v>n/a</v>
      </c>
      <c r="AB291" s="381" t="str">
        <f t="shared" si="450"/>
        <v>n/a</v>
      </c>
      <c r="AC291" s="381" t="str">
        <f t="shared" si="450"/>
        <v>n/a</v>
      </c>
      <c r="AD291" s="381" t="str">
        <f t="shared" si="450"/>
        <v>n/a</v>
      </c>
      <c r="AE291" s="381" t="str">
        <f t="shared" si="450"/>
        <v>n/a</v>
      </c>
      <c r="AF291" s="381" t="str">
        <f t="shared" si="450"/>
        <v>n/a</v>
      </c>
      <c r="AG291" s="382"/>
      <c r="AH291" s="383"/>
    </row>
    <row r="292" spans="1:34" s="384" customFormat="1" ht="46.5" customHeight="1" x14ac:dyDescent="0.2">
      <c r="A292" s="370">
        <f>IF(C292=0,"  ",VLOOKUP(C292,CODES!$A$1:$B$145,2,FALSE))</f>
        <v>320104100001000</v>
      </c>
      <c r="B292" s="472" t="s">
        <v>445</v>
      </c>
      <c r="C292" s="372" t="s">
        <v>66</v>
      </c>
      <c r="D292" s="373" t="s">
        <v>1017</v>
      </c>
      <c r="E292" s="373" t="s">
        <v>51</v>
      </c>
      <c r="F292" s="374" t="str">
        <f t="shared" si="449"/>
        <v>n/a</v>
      </c>
      <c r="G292" s="374" t="str">
        <f t="shared" si="449"/>
        <v>n/a</v>
      </c>
      <c r="H292" s="374" t="str">
        <f t="shared" si="449"/>
        <v>n/a</v>
      </c>
      <c r="I292" s="374" t="str">
        <f t="shared" si="449"/>
        <v>n/a</v>
      </c>
      <c r="J292" s="656">
        <v>45520</v>
      </c>
      <c r="K292" s="656">
        <v>45520</v>
      </c>
      <c r="L292" s="375" t="str">
        <f t="shared" si="451"/>
        <v>n/a</v>
      </c>
      <c r="M292" s="656">
        <v>45532</v>
      </c>
      <c r="N292" s="656">
        <v>45539</v>
      </c>
      <c r="O292" s="657">
        <v>45544</v>
      </c>
      <c r="P292" s="657">
        <v>45544</v>
      </c>
      <c r="Q292" s="657">
        <v>45594</v>
      </c>
      <c r="R292" s="657">
        <v>45594</v>
      </c>
      <c r="S292" s="376"/>
      <c r="T292" s="377">
        <f t="shared" si="446"/>
        <v>255000</v>
      </c>
      <c r="U292" s="378">
        <v>255000</v>
      </c>
      <c r="V292" s="379"/>
      <c r="W292" s="377">
        <f t="shared" si="447"/>
        <v>127500</v>
      </c>
      <c r="X292" s="378">
        <v>127500</v>
      </c>
      <c r="Y292" s="380"/>
      <c r="Z292" s="381" t="str">
        <f t="shared" si="450"/>
        <v>n/a</v>
      </c>
      <c r="AA292" s="381" t="str">
        <f t="shared" si="450"/>
        <v>n/a</v>
      </c>
      <c r="AB292" s="381" t="str">
        <f t="shared" si="450"/>
        <v>n/a</v>
      </c>
      <c r="AC292" s="381" t="str">
        <f t="shared" si="450"/>
        <v>n/a</v>
      </c>
      <c r="AD292" s="381" t="str">
        <f t="shared" si="450"/>
        <v>n/a</v>
      </c>
      <c r="AE292" s="381" t="str">
        <f t="shared" si="450"/>
        <v>n/a</v>
      </c>
      <c r="AF292" s="381" t="str">
        <f t="shared" si="450"/>
        <v>n/a</v>
      </c>
      <c r="AG292" s="382"/>
      <c r="AH292" s="383"/>
    </row>
    <row r="293" spans="1:34" s="384" customFormat="1" ht="46.5" customHeight="1" x14ac:dyDescent="0.2">
      <c r="A293" s="370">
        <f>IF(C293=0,"  ",VLOOKUP(C293,CODES!$A$1:$B$145,2,FALSE))</f>
        <v>320104100001000</v>
      </c>
      <c r="B293" s="472" t="s">
        <v>1022</v>
      </c>
      <c r="C293" s="372" t="s">
        <v>66</v>
      </c>
      <c r="D293" s="373" t="s">
        <v>1017</v>
      </c>
      <c r="E293" s="373" t="s">
        <v>51</v>
      </c>
      <c r="F293" s="374" t="str">
        <f t="shared" si="449"/>
        <v>n/a</v>
      </c>
      <c r="G293" s="374" t="str">
        <f t="shared" si="449"/>
        <v>n/a</v>
      </c>
      <c r="H293" s="374" t="str">
        <f t="shared" si="449"/>
        <v>n/a</v>
      </c>
      <c r="I293" s="374" t="str">
        <f t="shared" si="449"/>
        <v>n/a</v>
      </c>
      <c r="J293" s="656">
        <f>K293</f>
        <v>45520</v>
      </c>
      <c r="K293" s="656">
        <v>45520</v>
      </c>
      <c r="L293" s="375" t="str">
        <f t="shared" si="451"/>
        <v>n/a</v>
      </c>
      <c r="M293" s="656">
        <v>45532</v>
      </c>
      <c r="N293" s="656">
        <v>45539</v>
      </c>
      <c r="O293" s="657">
        <v>45544</v>
      </c>
      <c r="P293" s="657">
        <v>45544</v>
      </c>
      <c r="Q293" s="657">
        <v>45585</v>
      </c>
      <c r="R293" s="657">
        <v>45585</v>
      </c>
      <c r="S293" s="376"/>
      <c r="T293" s="377">
        <f t="shared" si="446"/>
        <v>150000</v>
      </c>
      <c r="U293" s="378">
        <v>150000</v>
      </c>
      <c r="V293" s="379"/>
      <c r="W293" s="377">
        <f t="shared" si="447"/>
        <v>140000</v>
      </c>
      <c r="X293" s="378">
        <v>140000</v>
      </c>
      <c r="Y293" s="380"/>
      <c r="Z293" s="381" t="str">
        <f t="shared" si="450"/>
        <v>n/a</v>
      </c>
      <c r="AA293" s="381" t="str">
        <f t="shared" si="450"/>
        <v>n/a</v>
      </c>
      <c r="AB293" s="381" t="str">
        <f t="shared" si="450"/>
        <v>n/a</v>
      </c>
      <c r="AC293" s="381" t="str">
        <f t="shared" si="450"/>
        <v>n/a</v>
      </c>
      <c r="AD293" s="381" t="str">
        <f t="shared" si="450"/>
        <v>n/a</v>
      </c>
      <c r="AE293" s="381" t="str">
        <f t="shared" si="450"/>
        <v>n/a</v>
      </c>
      <c r="AF293" s="381" t="str">
        <f t="shared" si="450"/>
        <v>n/a</v>
      </c>
      <c r="AG293" s="382"/>
      <c r="AH293" s="383"/>
    </row>
    <row r="294" spans="1:34" s="384" customFormat="1" ht="46.5" customHeight="1" x14ac:dyDescent="0.2">
      <c r="A294" s="370">
        <f>IF(C294=0,"  ",VLOOKUP(C294,CODES!$A$1:$B$145,2,FALSE))</f>
        <v>100000100001000</v>
      </c>
      <c r="B294" s="472" t="s">
        <v>1023</v>
      </c>
      <c r="C294" s="372" t="s">
        <v>53</v>
      </c>
      <c r="D294" s="373" t="s">
        <v>1017</v>
      </c>
      <c r="E294" s="373" t="s">
        <v>51</v>
      </c>
      <c r="F294" s="374" t="str">
        <f t="shared" si="449"/>
        <v>n/a</v>
      </c>
      <c r="G294" s="374" t="str">
        <f t="shared" si="449"/>
        <v>n/a</v>
      </c>
      <c r="H294" s="374" t="str">
        <f t="shared" si="449"/>
        <v>n/a</v>
      </c>
      <c r="I294" s="493" t="s">
        <v>58</v>
      </c>
      <c r="J294" s="656">
        <v>45520</v>
      </c>
      <c r="K294" s="656">
        <v>45520</v>
      </c>
      <c r="L294" s="375" t="s">
        <v>58</v>
      </c>
      <c r="M294" s="656">
        <v>45532</v>
      </c>
      <c r="N294" s="656">
        <v>45539</v>
      </c>
      <c r="O294" s="657">
        <v>45542</v>
      </c>
      <c r="P294" s="657">
        <v>45542</v>
      </c>
      <c r="Q294" s="657">
        <v>45547</v>
      </c>
      <c r="R294" s="657">
        <v>45547</v>
      </c>
      <c r="S294" s="376"/>
      <c r="T294" s="377">
        <v>55875.3</v>
      </c>
      <c r="U294" s="378">
        <v>55875.3</v>
      </c>
      <c r="V294" s="379"/>
      <c r="W294" s="377">
        <v>23468</v>
      </c>
      <c r="X294" s="378">
        <v>23468</v>
      </c>
      <c r="Y294" s="380"/>
      <c r="Z294" s="381" t="str">
        <f t="shared" si="450"/>
        <v>n/a</v>
      </c>
      <c r="AA294" s="381" t="str">
        <f t="shared" si="450"/>
        <v>n/a</v>
      </c>
      <c r="AB294" s="381" t="str">
        <f t="shared" si="450"/>
        <v>n/a</v>
      </c>
      <c r="AC294" s="381" t="str">
        <f t="shared" si="450"/>
        <v>n/a</v>
      </c>
      <c r="AD294" s="381" t="str">
        <f t="shared" si="450"/>
        <v>n/a</v>
      </c>
      <c r="AE294" s="381" t="str">
        <f t="shared" si="450"/>
        <v>n/a</v>
      </c>
      <c r="AF294" s="381" t="str">
        <f t="shared" si="450"/>
        <v>n/a</v>
      </c>
      <c r="AG294" s="382"/>
      <c r="AH294" s="383"/>
    </row>
    <row r="295" spans="1:34" s="384" customFormat="1" ht="46.5" customHeight="1" x14ac:dyDescent="0.2">
      <c r="A295" s="370">
        <f>IF(C295=0,"  ",VLOOKUP(C295,CODES!$A$1:$B$145,2,FALSE))</f>
        <v>100000100001000</v>
      </c>
      <c r="B295" s="472" t="s">
        <v>1024</v>
      </c>
      <c r="C295" s="372" t="s">
        <v>53</v>
      </c>
      <c r="D295" s="373" t="s">
        <v>1017</v>
      </c>
      <c r="E295" s="373" t="s">
        <v>51</v>
      </c>
      <c r="F295" s="374" t="str">
        <f t="shared" si="449"/>
        <v>n/a</v>
      </c>
      <c r="G295" s="374" t="str">
        <f t="shared" si="449"/>
        <v>n/a</v>
      </c>
      <c r="H295" s="374" t="str">
        <f t="shared" si="449"/>
        <v>n/a</v>
      </c>
      <c r="I295" s="374" t="str">
        <f t="shared" si="449"/>
        <v>n/a</v>
      </c>
      <c r="J295" s="656">
        <f t="shared" ref="J295:J297" si="452">K295</f>
        <v>45521</v>
      </c>
      <c r="K295" s="656">
        <v>45521</v>
      </c>
      <c r="L295" s="375" t="str">
        <f t="shared" ref="L295:L308" si="453">IF($E295="Public Bidding", "Date Required", IF($E295="Shopping", "n/a", IF($E295="Small Value Procurement", "n/a", IF($E295="Lease of Venue", "n/a", IF($E295="Agency to Agency", "n/a", IF($E295="Direct Contracting", "n/a", IF($E295="Emergency Cases", "n/a","Check Mode of Proc")))))))</f>
        <v>n/a</v>
      </c>
      <c r="M295" s="656">
        <v>45532</v>
      </c>
      <c r="N295" s="656">
        <v>45539</v>
      </c>
      <c r="O295" s="657">
        <v>45544</v>
      </c>
      <c r="P295" s="657">
        <v>45544</v>
      </c>
      <c r="Q295" s="657">
        <v>45554</v>
      </c>
      <c r="R295" s="657">
        <v>45554</v>
      </c>
      <c r="S295" s="376"/>
      <c r="T295" s="377">
        <v>55875</v>
      </c>
      <c r="U295" s="378">
        <v>55875</v>
      </c>
      <c r="V295" s="379"/>
      <c r="W295" s="377">
        <v>20940</v>
      </c>
      <c r="X295" s="378">
        <v>20940</v>
      </c>
      <c r="Y295" s="380"/>
      <c r="Z295" s="381" t="str">
        <f t="shared" si="450"/>
        <v>n/a</v>
      </c>
      <c r="AA295" s="381" t="str">
        <f t="shared" si="450"/>
        <v>n/a</v>
      </c>
      <c r="AB295" s="381" t="str">
        <f t="shared" si="450"/>
        <v>n/a</v>
      </c>
      <c r="AC295" s="381" t="str">
        <f t="shared" si="450"/>
        <v>n/a</v>
      </c>
      <c r="AD295" s="381" t="str">
        <f t="shared" si="450"/>
        <v>n/a</v>
      </c>
      <c r="AE295" s="381" t="str">
        <f t="shared" si="450"/>
        <v>n/a</v>
      </c>
      <c r="AF295" s="381" t="str">
        <f t="shared" si="450"/>
        <v>n/a</v>
      </c>
      <c r="AG295" s="382"/>
      <c r="AH295" s="383"/>
    </row>
    <row r="296" spans="1:34" s="384" customFormat="1" ht="46.5" customHeight="1" x14ac:dyDescent="0.2">
      <c r="A296" s="370">
        <f>IF(C296=0,"  ",VLOOKUP(C296,CODES!$A$1:$B$145,2,FALSE))</f>
        <v>100000100001000</v>
      </c>
      <c r="B296" s="472" t="s">
        <v>1025</v>
      </c>
      <c r="C296" s="372" t="s">
        <v>53</v>
      </c>
      <c r="D296" s="373" t="s">
        <v>1017</v>
      </c>
      <c r="E296" s="373" t="s">
        <v>51</v>
      </c>
      <c r="F296" s="374" t="str">
        <f t="shared" si="449"/>
        <v>n/a</v>
      </c>
      <c r="G296" s="374" t="str">
        <f t="shared" si="449"/>
        <v>n/a</v>
      </c>
      <c r="H296" s="374" t="str">
        <f t="shared" si="449"/>
        <v>n/a</v>
      </c>
      <c r="I296" s="374" t="str">
        <f t="shared" si="449"/>
        <v>n/a</v>
      </c>
      <c r="J296" s="656">
        <f t="shared" si="452"/>
        <v>45520</v>
      </c>
      <c r="K296" s="656">
        <v>45520</v>
      </c>
      <c r="L296" s="375" t="str">
        <f t="shared" si="453"/>
        <v>n/a</v>
      </c>
      <c r="M296" s="656">
        <v>45532</v>
      </c>
      <c r="N296" s="656">
        <v>45539</v>
      </c>
      <c r="O296" s="657">
        <v>45544</v>
      </c>
      <c r="P296" s="657">
        <v>45544</v>
      </c>
      <c r="Q296" s="657">
        <v>45545</v>
      </c>
      <c r="R296" s="657">
        <v>45545</v>
      </c>
      <c r="S296" s="376"/>
      <c r="T296" s="377">
        <v>55875.3</v>
      </c>
      <c r="U296" s="378">
        <v>55875.3</v>
      </c>
      <c r="V296" s="379"/>
      <c r="W296" s="377">
        <v>5280</v>
      </c>
      <c r="X296" s="378">
        <v>5280</v>
      </c>
      <c r="Y296" s="380"/>
      <c r="Z296" s="381" t="str">
        <f t="shared" si="450"/>
        <v>n/a</v>
      </c>
      <c r="AA296" s="381" t="str">
        <f t="shared" si="450"/>
        <v>n/a</v>
      </c>
      <c r="AB296" s="381" t="str">
        <f t="shared" si="450"/>
        <v>n/a</v>
      </c>
      <c r="AC296" s="381" t="str">
        <f t="shared" si="450"/>
        <v>n/a</v>
      </c>
      <c r="AD296" s="381" t="str">
        <f t="shared" si="450"/>
        <v>n/a</v>
      </c>
      <c r="AE296" s="381" t="str">
        <f t="shared" si="450"/>
        <v>n/a</v>
      </c>
      <c r="AF296" s="381" t="str">
        <f t="shared" si="450"/>
        <v>n/a</v>
      </c>
      <c r="AG296" s="382"/>
      <c r="AH296" s="383"/>
    </row>
    <row r="297" spans="1:34" s="384" customFormat="1" ht="46.5" customHeight="1" x14ac:dyDescent="0.2">
      <c r="A297" s="370">
        <f>IF(C297=0,"  ",VLOOKUP(C297,CODES!$A$1:$B$145,2,FALSE))</f>
        <v>320104100001000</v>
      </c>
      <c r="B297" s="472" t="s">
        <v>446</v>
      </c>
      <c r="C297" s="372" t="s">
        <v>117</v>
      </c>
      <c r="D297" s="373" t="s">
        <v>1017</v>
      </c>
      <c r="E297" s="373" t="s">
        <v>57</v>
      </c>
      <c r="F297" s="374" t="str">
        <f t="shared" si="449"/>
        <v>n/a</v>
      </c>
      <c r="G297" s="374" t="str">
        <f t="shared" si="449"/>
        <v>n/a</v>
      </c>
      <c r="H297" s="374" t="str">
        <f t="shared" si="449"/>
        <v>n/a</v>
      </c>
      <c r="I297" s="374" t="str">
        <f t="shared" si="449"/>
        <v>n/a</v>
      </c>
      <c r="J297" s="656">
        <f t="shared" si="452"/>
        <v>45526</v>
      </c>
      <c r="K297" s="656">
        <v>45526</v>
      </c>
      <c r="L297" s="375" t="str">
        <f t="shared" si="453"/>
        <v>n/a</v>
      </c>
      <c r="M297" s="656">
        <v>45533</v>
      </c>
      <c r="N297" s="656">
        <v>45539</v>
      </c>
      <c r="O297" s="657">
        <v>45540</v>
      </c>
      <c r="P297" s="657">
        <v>45541</v>
      </c>
      <c r="Q297" s="657">
        <v>45590</v>
      </c>
      <c r="R297" s="657">
        <v>45591</v>
      </c>
      <c r="S297" s="376"/>
      <c r="T297" s="377">
        <f t="shared" ref="T297:T310" si="454">U297</f>
        <v>38640</v>
      </c>
      <c r="U297" s="378">
        <v>38640</v>
      </c>
      <c r="V297" s="379"/>
      <c r="W297" s="377">
        <f t="shared" ref="W297:W310" si="455">X297</f>
        <v>36400</v>
      </c>
      <c r="X297" s="378">
        <v>36400</v>
      </c>
      <c r="Y297" s="380"/>
      <c r="Z297" s="381" t="str">
        <f t="shared" si="450"/>
        <v>n/a</v>
      </c>
      <c r="AA297" s="381" t="str">
        <f t="shared" si="450"/>
        <v>n/a</v>
      </c>
      <c r="AB297" s="381" t="str">
        <f t="shared" si="450"/>
        <v>n/a</v>
      </c>
      <c r="AC297" s="381" t="str">
        <f t="shared" si="450"/>
        <v>n/a</v>
      </c>
      <c r="AD297" s="381" t="str">
        <f t="shared" si="450"/>
        <v>n/a</v>
      </c>
      <c r="AE297" s="381" t="str">
        <f t="shared" si="450"/>
        <v>n/a</v>
      </c>
      <c r="AF297" s="381" t="str">
        <f t="shared" si="450"/>
        <v>n/a</v>
      </c>
      <c r="AG297" s="382"/>
      <c r="AH297" s="383"/>
    </row>
    <row r="298" spans="1:34" s="384" customFormat="1" ht="46.5" customHeight="1" x14ac:dyDescent="0.2">
      <c r="A298" s="370">
        <f>IF(C298=0,"  ",VLOOKUP(C298,CODES!$A$1:$B$145,2,FALSE))</f>
        <v>330100100001000</v>
      </c>
      <c r="B298" s="472" t="s">
        <v>1026</v>
      </c>
      <c r="C298" s="372" t="s">
        <v>61</v>
      </c>
      <c r="D298" s="373" t="s">
        <v>1017</v>
      </c>
      <c r="E298" s="373" t="s">
        <v>57</v>
      </c>
      <c r="F298" s="374" t="str">
        <f t="shared" si="449"/>
        <v>n/a</v>
      </c>
      <c r="G298" s="374" t="str">
        <f t="shared" si="449"/>
        <v>n/a</v>
      </c>
      <c r="H298" s="374" t="str">
        <f t="shared" si="449"/>
        <v>n/a</v>
      </c>
      <c r="I298" s="374" t="str">
        <f t="shared" si="449"/>
        <v>n/a</v>
      </c>
      <c r="J298" s="656">
        <v>45527</v>
      </c>
      <c r="K298" s="656">
        <v>45527</v>
      </c>
      <c r="L298" s="375" t="str">
        <f t="shared" si="453"/>
        <v>n/a</v>
      </c>
      <c r="M298" s="656">
        <v>45533</v>
      </c>
      <c r="N298" s="656">
        <v>45539</v>
      </c>
      <c r="O298" s="657">
        <v>45540</v>
      </c>
      <c r="P298" s="657">
        <v>45541</v>
      </c>
      <c r="Q298" s="657">
        <v>45575</v>
      </c>
      <c r="R298" s="657">
        <v>45576</v>
      </c>
      <c r="S298" s="376"/>
      <c r="T298" s="377">
        <f t="shared" si="454"/>
        <v>160500</v>
      </c>
      <c r="U298" s="378">
        <v>160500</v>
      </c>
      <c r="V298" s="379"/>
      <c r="W298" s="377">
        <f t="shared" si="455"/>
        <v>142200</v>
      </c>
      <c r="X298" s="378">
        <v>142200</v>
      </c>
      <c r="Y298" s="380"/>
      <c r="Z298" s="381" t="str">
        <f t="shared" si="450"/>
        <v>n/a</v>
      </c>
      <c r="AA298" s="381" t="str">
        <f t="shared" si="450"/>
        <v>n/a</v>
      </c>
      <c r="AB298" s="381" t="str">
        <f t="shared" si="450"/>
        <v>n/a</v>
      </c>
      <c r="AC298" s="381" t="str">
        <f t="shared" si="450"/>
        <v>n/a</v>
      </c>
      <c r="AD298" s="381" t="str">
        <f t="shared" si="450"/>
        <v>n/a</v>
      </c>
      <c r="AE298" s="381" t="str">
        <f t="shared" si="450"/>
        <v>n/a</v>
      </c>
      <c r="AF298" s="381" t="str">
        <f t="shared" si="450"/>
        <v>n/a</v>
      </c>
      <c r="AG298" s="382"/>
      <c r="AH298" s="383"/>
    </row>
    <row r="299" spans="1:34" s="384" customFormat="1" ht="46.5" customHeight="1" x14ac:dyDescent="0.2">
      <c r="A299" s="370">
        <f>IF(C299=0,"  ",VLOOKUP(C299,CODES!$A$1:$B$145,2,FALSE))</f>
        <v>320104100001000</v>
      </c>
      <c r="B299" s="472" t="s">
        <v>1027</v>
      </c>
      <c r="C299" s="372" t="s">
        <v>79</v>
      </c>
      <c r="D299" s="373" t="s">
        <v>1017</v>
      </c>
      <c r="E299" s="373" t="s">
        <v>57</v>
      </c>
      <c r="F299" s="374" t="str">
        <f t="shared" si="449"/>
        <v>n/a</v>
      </c>
      <c r="G299" s="374" t="str">
        <f t="shared" si="449"/>
        <v>n/a</v>
      </c>
      <c r="H299" s="374" t="str">
        <f t="shared" si="449"/>
        <v>n/a</v>
      </c>
      <c r="I299" s="374" t="str">
        <f t="shared" si="449"/>
        <v>n/a</v>
      </c>
      <c r="J299" s="656">
        <v>45527</v>
      </c>
      <c r="K299" s="656">
        <v>45527</v>
      </c>
      <c r="L299" s="375" t="str">
        <f t="shared" si="453"/>
        <v>n/a</v>
      </c>
      <c r="M299" s="656">
        <v>45531</v>
      </c>
      <c r="N299" s="656">
        <v>45533</v>
      </c>
      <c r="O299" s="657">
        <v>45534</v>
      </c>
      <c r="P299" s="657">
        <v>45535</v>
      </c>
      <c r="Q299" s="657">
        <v>45639</v>
      </c>
      <c r="R299" s="657">
        <v>45640</v>
      </c>
      <c r="S299" s="376"/>
      <c r="T299" s="377">
        <f t="shared" si="454"/>
        <v>308500</v>
      </c>
      <c r="U299" s="378">
        <v>308500</v>
      </c>
      <c r="V299" s="379"/>
      <c r="W299" s="377">
        <f t="shared" si="455"/>
        <v>256750</v>
      </c>
      <c r="X299" s="378">
        <v>256750</v>
      </c>
      <c r="Y299" s="380"/>
      <c r="Z299" s="381" t="str">
        <f t="shared" si="450"/>
        <v>n/a</v>
      </c>
      <c r="AA299" s="381" t="str">
        <f t="shared" si="450"/>
        <v>n/a</v>
      </c>
      <c r="AB299" s="381" t="str">
        <f t="shared" si="450"/>
        <v>n/a</v>
      </c>
      <c r="AC299" s="381" t="str">
        <f t="shared" si="450"/>
        <v>n/a</v>
      </c>
      <c r="AD299" s="381" t="str">
        <f t="shared" si="450"/>
        <v>n/a</v>
      </c>
      <c r="AE299" s="381" t="str">
        <f t="shared" si="450"/>
        <v>n/a</v>
      </c>
      <c r="AF299" s="381" t="str">
        <f t="shared" si="450"/>
        <v>n/a</v>
      </c>
      <c r="AG299" s="382"/>
      <c r="AH299" s="383"/>
    </row>
    <row r="300" spans="1:34" s="384" customFormat="1" ht="46.5" customHeight="1" x14ac:dyDescent="0.2">
      <c r="A300" s="370">
        <f>IF(C300=0,"  ",VLOOKUP(C300,CODES!$A$1:$B$145,2,FALSE))</f>
        <v>320104100001000</v>
      </c>
      <c r="B300" s="472" t="s">
        <v>447</v>
      </c>
      <c r="C300" s="372" t="s">
        <v>66</v>
      </c>
      <c r="D300" s="373" t="s">
        <v>1017</v>
      </c>
      <c r="E300" s="373" t="s">
        <v>51</v>
      </c>
      <c r="F300" s="374" t="str">
        <f t="shared" si="449"/>
        <v>n/a</v>
      </c>
      <c r="G300" s="374" t="str">
        <f t="shared" si="449"/>
        <v>n/a</v>
      </c>
      <c r="H300" s="374" t="str">
        <f t="shared" si="449"/>
        <v>n/a</v>
      </c>
      <c r="I300" s="493" t="s">
        <v>58</v>
      </c>
      <c r="J300" s="656">
        <f t="shared" ref="J300" si="456">K300</f>
        <v>45526</v>
      </c>
      <c r="K300" s="656">
        <v>45526</v>
      </c>
      <c r="L300" s="375" t="str">
        <f t="shared" si="453"/>
        <v>n/a</v>
      </c>
      <c r="M300" s="656">
        <v>45533</v>
      </c>
      <c r="N300" s="656">
        <v>45539</v>
      </c>
      <c r="O300" s="657">
        <v>45540</v>
      </c>
      <c r="P300" s="657">
        <v>45541</v>
      </c>
      <c r="Q300" s="657">
        <v>45579</v>
      </c>
      <c r="R300" s="657">
        <v>45580</v>
      </c>
      <c r="S300" s="376"/>
      <c r="T300" s="377">
        <f t="shared" si="454"/>
        <v>12000</v>
      </c>
      <c r="U300" s="378">
        <v>12000</v>
      </c>
      <c r="V300" s="379"/>
      <c r="W300" s="377">
        <f t="shared" si="455"/>
        <v>12000</v>
      </c>
      <c r="X300" s="378">
        <v>12000</v>
      </c>
      <c r="Y300" s="380"/>
      <c r="Z300" s="381" t="str">
        <f t="shared" si="450"/>
        <v>n/a</v>
      </c>
      <c r="AA300" s="381" t="str">
        <f t="shared" si="450"/>
        <v>n/a</v>
      </c>
      <c r="AB300" s="381" t="str">
        <f t="shared" si="450"/>
        <v>n/a</v>
      </c>
      <c r="AC300" s="381" t="str">
        <f t="shared" si="450"/>
        <v>n/a</v>
      </c>
      <c r="AD300" s="381" t="str">
        <f t="shared" si="450"/>
        <v>n/a</v>
      </c>
      <c r="AE300" s="381" t="str">
        <f t="shared" si="450"/>
        <v>n/a</v>
      </c>
      <c r="AF300" s="381" t="str">
        <f t="shared" si="450"/>
        <v>n/a</v>
      </c>
      <c r="AG300" s="382"/>
      <c r="AH300" s="383"/>
    </row>
    <row r="301" spans="1:34" s="384" customFormat="1" ht="46.5" customHeight="1" x14ac:dyDescent="0.2">
      <c r="A301" s="370">
        <f>IF(C301=0,"  ",VLOOKUP(C301,CODES!$A$1:$B$145,2,FALSE))</f>
        <v>200000100005000</v>
      </c>
      <c r="B301" s="472" t="s">
        <v>448</v>
      </c>
      <c r="C301" s="372" t="s">
        <v>371</v>
      </c>
      <c r="D301" s="373" t="s">
        <v>1017</v>
      </c>
      <c r="E301" s="373" t="s">
        <v>57</v>
      </c>
      <c r="F301" s="374" t="str">
        <f t="shared" si="449"/>
        <v>n/a</v>
      </c>
      <c r="G301" s="374" t="str">
        <f t="shared" si="449"/>
        <v>n/a</v>
      </c>
      <c r="H301" s="374" t="str">
        <f t="shared" si="449"/>
        <v>n/a</v>
      </c>
      <c r="I301" s="374" t="str">
        <f t="shared" si="449"/>
        <v>n/a</v>
      </c>
      <c r="J301" s="656">
        <v>45503</v>
      </c>
      <c r="K301" s="656">
        <v>45503</v>
      </c>
      <c r="L301" s="375" t="str">
        <f t="shared" si="453"/>
        <v>n/a</v>
      </c>
      <c r="M301" s="656">
        <v>45504</v>
      </c>
      <c r="N301" s="656">
        <v>45505</v>
      </c>
      <c r="O301" s="657">
        <v>45511</v>
      </c>
      <c r="P301" s="657">
        <v>45512</v>
      </c>
      <c r="Q301" s="657">
        <v>45513</v>
      </c>
      <c r="R301" s="657">
        <v>45514</v>
      </c>
      <c r="S301" s="376"/>
      <c r="T301" s="377">
        <f t="shared" si="454"/>
        <v>77000</v>
      </c>
      <c r="U301" s="378">
        <v>77000</v>
      </c>
      <c r="V301" s="379"/>
      <c r="W301" s="377">
        <f t="shared" si="455"/>
        <v>76500</v>
      </c>
      <c r="X301" s="378">
        <v>76500</v>
      </c>
      <c r="Y301" s="380"/>
      <c r="Z301" s="381" t="str">
        <f t="shared" ref="Z301:AF316" si="457">IF($E301="Public Bidding", "Date Required", IF($E301="Shopping", "n/a", IF($E301="Small Value Procurement", "n/a", IF($E301="Lease of Venue", "n/a", IF($E301="Agency to Agency", "n/a", IF($E301="Direct Contracting", "n/a", IF($E301="Emergency Cases", "n/a","Check Mode of Proc")))))))</f>
        <v>n/a</v>
      </c>
      <c r="AA301" s="381" t="str">
        <f t="shared" si="457"/>
        <v>n/a</v>
      </c>
      <c r="AB301" s="381" t="str">
        <f t="shared" si="457"/>
        <v>n/a</v>
      </c>
      <c r="AC301" s="381" t="str">
        <f t="shared" si="457"/>
        <v>n/a</v>
      </c>
      <c r="AD301" s="381" t="str">
        <f t="shared" si="457"/>
        <v>n/a</v>
      </c>
      <c r="AE301" s="381" t="str">
        <f t="shared" si="457"/>
        <v>n/a</v>
      </c>
      <c r="AF301" s="381" t="str">
        <f t="shared" si="457"/>
        <v>n/a</v>
      </c>
      <c r="AG301" s="382"/>
      <c r="AH301" s="383"/>
    </row>
    <row r="302" spans="1:34" s="384" customFormat="1" ht="46.5" customHeight="1" x14ac:dyDescent="0.2">
      <c r="A302" s="370">
        <f>IF(C302=0,"  ",VLOOKUP(C302,CODES!$A$1:$B$145,2,FALSE))</f>
        <v>100000100001000</v>
      </c>
      <c r="B302" s="472" t="s">
        <v>1028</v>
      </c>
      <c r="C302" s="372" t="s">
        <v>53</v>
      </c>
      <c r="D302" s="373" t="s">
        <v>1017</v>
      </c>
      <c r="E302" s="373" t="s">
        <v>54</v>
      </c>
      <c r="F302" s="374" t="str">
        <f t="shared" si="449"/>
        <v>n/a</v>
      </c>
      <c r="G302" s="374" t="str">
        <f t="shared" si="449"/>
        <v>n/a</v>
      </c>
      <c r="H302" s="374" t="str">
        <f t="shared" si="449"/>
        <v>n/a</v>
      </c>
      <c r="I302" s="374" t="str">
        <f t="shared" si="449"/>
        <v>n/a</v>
      </c>
      <c r="J302" s="656">
        <f t="shared" ref="J302:J304" si="458">K302</f>
        <v>45537</v>
      </c>
      <c r="K302" s="656">
        <v>45537</v>
      </c>
      <c r="L302" s="375" t="str">
        <f t="shared" si="453"/>
        <v>n/a</v>
      </c>
      <c r="M302" s="656">
        <v>45550</v>
      </c>
      <c r="N302" s="656">
        <v>45551</v>
      </c>
      <c r="O302" s="657">
        <v>45551</v>
      </c>
      <c r="P302" s="657">
        <v>45551</v>
      </c>
      <c r="Q302" s="657">
        <v>45577</v>
      </c>
      <c r="R302" s="657">
        <v>45577</v>
      </c>
      <c r="S302" s="376"/>
      <c r="T302" s="377">
        <f t="shared" si="454"/>
        <v>5535.24</v>
      </c>
      <c r="U302" s="378">
        <v>5535.24</v>
      </c>
      <c r="V302" s="379"/>
      <c r="W302" s="377">
        <f t="shared" si="455"/>
        <v>5535.24</v>
      </c>
      <c r="X302" s="378">
        <v>5535.24</v>
      </c>
      <c r="Y302" s="380"/>
      <c r="Z302" s="381" t="str">
        <f t="shared" si="457"/>
        <v>n/a</v>
      </c>
      <c r="AA302" s="381" t="str">
        <f t="shared" si="457"/>
        <v>n/a</v>
      </c>
      <c r="AB302" s="381" t="str">
        <f t="shared" si="457"/>
        <v>n/a</v>
      </c>
      <c r="AC302" s="381" t="str">
        <f t="shared" si="457"/>
        <v>n/a</v>
      </c>
      <c r="AD302" s="381" t="str">
        <f t="shared" si="457"/>
        <v>n/a</v>
      </c>
      <c r="AE302" s="381" t="str">
        <f t="shared" si="457"/>
        <v>n/a</v>
      </c>
      <c r="AF302" s="381" t="str">
        <f t="shared" si="457"/>
        <v>n/a</v>
      </c>
      <c r="AG302" s="382"/>
      <c r="AH302" s="383"/>
    </row>
    <row r="303" spans="1:34" s="384" customFormat="1" ht="46.5" customHeight="1" x14ac:dyDescent="0.2">
      <c r="A303" s="370">
        <f>IF(C303=0,"  ",VLOOKUP(C303,CODES!$A$1:$B$145,2,FALSE))</f>
        <v>320104100001000</v>
      </c>
      <c r="B303" s="472" t="s">
        <v>449</v>
      </c>
      <c r="C303" s="372" t="s">
        <v>66</v>
      </c>
      <c r="D303" s="373" t="s">
        <v>1017</v>
      </c>
      <c r="E303" s="373" t="s">
        <v>54</v>
      </c>
      <c r="F303" s="374" t="str">
        <f t="shared" si="449"/>
        <v>n/a</v>
      </c>
      <c r="G303" s="374" t="str">
        <f t="shared" si="449"/>
        <v>n/a</v>
      </c>
      <c r="H303" s="374" t="str">
        <f t="shared" si="449"/>
        <v>n/a</v>
      </c>
      <c r="I303" s="374" t="str">
        <f t="shared" si="449"/>
        <v>n/a</v>
      </c>
      <c r="J303" s="656">
        <f t="shared" si="458"/>
        <v>45533</v>
      </c>
      <c r="K303" s="656">
        <v>45533</v>
      </c>
      <c r="L303" s="375" t="str">
        <f t="shared" si="453"/>
        <v>n/a</v>
      </c>
      <c r="M303" s="656">
        <v>45537</v>
      </c>
      <c r="N303" s="656">
        <v>45541</v>
      </c>
      <c r="O303" s="657">
        <v>45544</v>
      </c>
      <c r="P303" s="657">
        <v>45544</v>
      </c>
      <c r="Q303" s="657">
        <v>45552</v>
      </c>
      <c r="R303" s="657">
        <v>45552</v>
      </c>
      <c r="S303" s="376"/>
      <c r="T303" s="377">
        <f t="shared" si="454"/>
        <v>29600</v>
      </c>
      <c r="U303" s="378">
        <v>29600</v>
      </c>
      <c r="V303" s="379"/>
      <c r="W303" s="377">
        <f t="shared" si="455"/>
        <v>29600</v>
      </c>
      <c r="X303" s="378">
        <v>29600</v>
      </c>
      <c r="Y303" s="380"/>
      <c r="Z303" s="381" t="str">
        <f t="shared" si="457"/>
        <v>n/a</v>
      </c>
      <c r="AA303" s="381" t="str">
        <f t="shared" si="457"/>
        <v>n/a</v>
      </c>
      <c r="AB303" s="381" t="str">
        <f t="shared" si="457"/>
        <v>n/a</v>
      </c>
      <c r="AC303" s="381" t="str">
        <f t="shared" si="457"/>
        <v>n/a</v>
      </c>
      <c r="AD303" s="381" t="str">
        <f t="shared" si="457"/>
        <v>n/a</v>
      </c>
      <c r="AE303" s="381" t="str">
        <f t="shared" si="457"/>
        <v>n/a</v>
      </c>
      <c r="AF303" s="381" t="str">
        <f t="shared" si="457"/>
        <v>n/a</v>
      </c>
      <c r="AG303" s="382"/>
      <c r="AH303" s="383"/>
    </row>
    <row r="304" spans="1:34" s="384" customFormat="1" ht="46.5" customHeight="1" x14ac:dyDescent="0.2">
      <c r="A304" s="370">
        <f>IF(C304=0,"  ",VLOOKUP(C304,CODES!$A$1:$B$145,2,FALSE))</f>
        <v>310100100002000</v>
      </c>
      <c r="B304" s="472" t="s">
        <v>450</v>
      </c>
      <c r="C304" s="372" t="s">
        <v>67</v>
      </c>
      <c r="D304" s="373" t="s">
        <v>1017</v>
      </c>
      <c r="E304" s="373" t="s">
        <v>57</v>
      </c>
      <c r="F304" s="374" t="str">
        <f t="shared" si="449"/>
        <v>n/a</v>
      </c>
      <c r="G304" s="374" t="str">
        <f t="shared" si="449"/>
        <v>n/a</v>
      </c>
      <c r="H304" s="374" t="str">
        <f t="shared" si="449"/>
        <v>n/a</v>
      </c>
      <c r="I304" s="374" t="str">
        <f t="shared" si="449"/>
        <v>n/a</v>
      </c>
      <c r="J304" s="656">
        <f t="shared" si="458"/>
        <v>45537</v>
      </c>
      <c r="K304" s="656">
        <v>45537</v>
      </c>
      <c r="L304" s="375" t="str">
        <f t="shared" si="453"/>
        <v>n/a</v>
      </c>
      <c r="M304" s="656">
        <v>45538</v>
      </c>
      <c r="N304" s="656">
        <v>45538</v>
      </c>
      <c r="O304" s="657">
        <v>45539</v>
      </c>
      <c r="P304" s="657">
        <v>45539</v>
      </c>
      <c r="Q304" s="657">
        <v>45539</v>
      </c>
      <c r="R304" s="657">
        <v>45540</v>
      </c>
      <c r="S304" s="376"/>
      <c r="T304" s="377">
        <f t="shared" si="454"/>
        <v>24500</v>
      </c>
      <c r="U304" s="378">
        <v>24500</v>
      </c>
      <c r="V304" s="379"/>
      <c r="W304" s="377">
        <f t="shared" si="455"/>
        <v>16450</v>
      </c>
      <c r="X304" s="378">
        <v>16450</v>
      </c>
      <c r="Y304" s="380"/>
      <c r="Z304" s="381" t="str">
        <f t="shared" si="457"/>
        <v>n/a</v>
      </c>
      <c r="AA304" s="381" t="str">
        <f t="shared" si="457"/>
        <v>n/a</v>
      </c>
      <c r="AB304" s="381" t="str">
        <f t="shared" si="457"/>
        <v>n/a</v>
      </c>
      <c r="AC304" s="381" t="str">
        <f t="shared" si="457"/>
        <v>n/a</v>
      </c>
      <c r="AD304" s="381" t="str">
        <f t="shared" si="457"/>
        <v>n/a</v>
      </c>
      <c r="AE304" s="381" t="str">
        <f t="shared" si="457"/>
        <v>n/a</v>
      </c>
      <c r="AF304" s="381" t="str">
        <f t="shared" si="457"/>
        <v>n/a</v>
      </c>
      <c r="AG304" s="382"/>
      <c r="AH304" s="383"/>
    </row>
    <row r="305" spans="1:34" s="384" customFormat="1" ht="46.5" customHeight="1" x14ac:dyDescent="0.2">
      <c r="A305" s="370">
        <f>IF(C305=0,"  ",VLOOKUP(C305,CODES!$A$1:$B$145,2,FALSE))</f>
        <v>100000100001000</v>
      </c>
      <c r="B305" s="472" t="s">
        <v>1029</v>
      </c>
      <c r="C305" s="372" t="s">
        <v>53</v>
      </c>
      <c r="D305" s="373" t="s">
        <v>1017</v>
      </c>
      <c r="E305" s="373" t="s">
        <v>51</v>
      </c>
      <c r="F305" s="374" t="str">
        <f t="shared" si="449"/>
        <v>n/a</v>
      </c>
      <c r="G305" s="374" t="str">
        <f t="shared" si="449"/>
        <v>n/a</v>
      </c>
      <c r="H305" s="374" t="str">
        <f t="shared" si="449"/>
        <v>n/a</v>
      </c>
      <c r="I305" s="374" t="str">
        <f t="shared" si="449"/>
        <v>n/a</v>
      </c>
      <c r="J305" s="656">
        <v>45528</v>
      </c>
      <c r="K305" s="656">
        <v>45528</v>
      </c>
      <c r="L305" s="375" t="str">
        <f t="shared" si="453"/>
        <v>n/a</v>
      </c>
      <c r="M305" s="656">
        <v>45534</v>
      </c>
      <c r="N305" s="656">
        <v>45547</v>
      </c>
      <c r="O305" s="657">
        <v>45552</v>
      </c>
      <c r="P305" s="657">
        <v>45552</v>
      </c>
      <c r="Q305" s="657">
        <v>45551</v>
      </c>
      <c r="R305" s="657">
        <v>45552</v>
      </c>
      <c r="S305" s="376"/>
      <c r="T305" s="377">
        <f t="shared" si="454"/>
        <v>28000</v>
      </c>
      <c r="U305" s="378">
        <v>28000</v>
      </c>
      <c r="V305" s="379"/>
      <c r="W305" s="377">
        <f t="shared" si="455"/>
        <v>22000</v>
      </c>
      <c r="X305" s="378">
        <v>22000</v>
      </c>
      <c r="Y305" s="380"/>
      <c r="Z305" s="381" t="str">
        <f t="shared" si="457"/>
        <v>n/a</v>
      </c>
      <c r="AA305" s="381" t="str">
        <f t="shared" si="457"/>
        <v>n/a</v>
      </c>
      <c r="AB305" s="381" t="str">
        <f t="shared" si="457"/>
        <v>n/a</v>
      </c>
      <c r="AC305" s="381" t="str">
        <f t="shared" si="457"/>
        <v>n/a</v>
      </c>
      <c r="AD305" s="381" t="str">
        <f t="shared" si="457"/>
        <v>n/a</v>
      </c>
      <c r="AE305" s="381" t="str">
        <f t="shared" si="457"/>
        <v>n/a</v>
      </c>
      <c r="AF305" s="381" t="str">
        <f t="shared" si="457"/>
        <v>n/a</v>
      </c>
      <c r="AG305" s="382"/>
      <c r="AH305" s="383"/>
    </row>
    <row r="306" spans="1:34" s="384" customFormat="1" ht="46.5" customHeight="1" x14ac:dyDescent="0.2">
      <c r="A306" s="370">
        <f>IF(C306=0,"  ",VLOOKUP(C306,CODES!$A$1:$B$145,2,FALSE))</f>
        <v>100000100001000</v>
      </c>
      <c r="B306" s="472" t="s">
        <v>1030</v>
      </c>
      <c r="C306" s="372" t="s">
        <v>53</v>
      </c>
      <c r="D306" s="373" t="s">
        <v>1017</v>
      </c>
      <c r="E306" s="373" t="s">
        <v>51</v>
      </c>
      <c r="F306" s="374" t="str">
        <f t="shared" si="449"/>
        <v>n/a</v>
      </c>
      <c r="G306" s="374" t="str">
        <f t="shared" si="449"/>
        <v>n/a</v>
      </c>
      <c r="H306" s="374" t="str">
        <f t="shared" si="449"/>
        <v>n/a</v>
      </c>
      <c r="I306" s="493" t="s">
        <v>58</v>
      </c>
      <c r="J306" s="656">
        <v>45516</v>
      </c>
      <c r="K306" s="656">
        <v>45516</v>
      </c>
      <c r="L306" s="375" t="str">
        <f t="shared" si="453"/>
        <v>n/a</v>
      </c>
      <c r="M306" s="656">
        <v>45534</v>
      </c>
      <c r="N306" s="656">
        <v>45547</v>
      </c>
      <c r="O306" s="657">
        <v>45548</v>
      </c>
      <c r="P306" s="657">
        <v>45548</v>
      </c>
      <c r="Q306" s="657">
        <v>45576</v>
      </c>
      <c r="R306" s="657">
        <v>45576</v>
      </c>
      <c r="S306" s="376"/>
      <c r="T306" s="377">
        <f t="shared" si="454"/>
        <v>12000</v>
      </c>
      <c r="U306" s="378">
        <v>12000</v>
      </c>
      <c r="V306" s="379"/>
      <c r="W306" s="377">
        <f t="shared" si="455"/>
        <v>8850</v>
      </c>
      <c r="X306" s="378">
        <v>8850</v>
      </c>
      <c r="Y306" s="380"/>
      <c r="Z306" s="381" t="str">
        <f t="shared" si="457"/>
        <v>n/a</v>
      </c>
      <c r="AA306" s="381" t="str">
        <f t="shared" si="457"/>
        <v>n/a</v>
      </c>
      <c r="AB306" s="381" t="str">
        <f t="shared" si="457"/>
        <v>n/a</v>
      </c>
      <c r="AC306" s="381" t="str">
        <f t="shared" si="457"/>
        <v>n/a</v>
      </c>
      <c r="AD306" s="381" t="str">
        <f t="shared" si="457"/>
        <v>n/a</v>
      </c>
      <c r="AE306" s="381" t="str">
        <f t="shared" si="457"/>
        <v>n/a</v>
      </c>
      <c r="AF306" s="381" t="str">
        <f t="shared" si="457"/>
        <v>n/a</v>
      </c>
      <c r="AG306" s="382"/>
      <c r="AH306" s="383"/>
    </row>
    <row r="307" spans="1:34" s="384" customFormat="1" ht="46.5" customHeight="1" x14ac:dyDescent="0.2">
      <c r="A307" s="370">
        <f>IF(C307=0,"  ",VLOOKUP(C307,CODES!$A$1:$B$145,2,FALSE))</f>
        <v>320103100001000</v>
      </c>
      <c r="B307" s="472" t="s">
        <v>1031</v>
      </c>
      <c r="C307" s="372" t="s">
        <v>248</v>
      </c>
      <c r="D307" s="373" t="s">
        <v>1017</v>
      </c>
      <c r="E307" s="373" t="s">
        <v>51</v>
      </c>
      <c r="F307" s="374" t="str">
        <f t="shared" si="449"/>
        <v>n/a</v>
      </c>
      <c r="G307" s="374" t="str">
        <f t="shared" si="449"/>
        <v>n/a</v>
      </c>
      <c r="H307" s="374" t="str">
        <f t="shared" si="449"/>
        <v>n/a</v>
      </c>
      <c r="I307" s="374" t="str">
        <f t="shared" si="449"/>
        <v>n/a</v>
      </c>
      <c r="J307" s="656">
        <v>45528</v>
      </c>
      <c r="K307" s="656">
        <v>45528</v>
      </c>
      <c r="L307" s="375" t="str">
        <f t="shared" si="453"/>
        <v>n/a</v>
      </c>
      <c r="M307" s="656">
        <v>45534</v>
      </c>
      <c r="N307" s="656">
        <v>45547</v>
      </c>
      <c r="O307" s="657">
        <v>45548</v>
      </c>
      <c r="P307" s="657">
        <v>45548</v>
      </c>
      <c r="Q307" s="657">
        <v>45593</v>
      </c>
      <c r="R307" s="657">
        <v>45594</v>
      </c>
      <c r="S307" s="376"/>
      <c r="T307" s="377">
        <f t="shared" si="454"/>
        <v>55000</v>
      </c>
      <c r="U307" s="378">
        <v>55000</v>
      </c>
      <c r="V307" s="379"/>
      <c r="W307" s="377">
        <f t="shared" si="455"/>
        <v>40030</v>
      </c>
      <c r="X307" s="378">
        <v>40030</v>
      </c>
      <c r="Y307" s="380"/>
      <c r="Z307" s="381" t="str">
        <f t="shared" si="457"/>
        <v>n/a</v>
      </c>
      <c r="AA307" s="381" t="str">
        <f t="shared" si="457"/>
        <v>n/a</v>
      </c>
      <c r="AB307" s="381" t="str">
        <f t="shared" si="457"/>
        <v>n/a</v>
      </c>
      <c r="AC307" s="381" t="str">
        <f t="shared" si="457"/>
        <v>n/a</v>
      </c>
      <c r="AD307" s="381" t="str">
        <f t="shared" si="457"/>
        <v>n/a</v>
      </c>
      <c r="AE307" s="381" t="str">
        <f t="shared" si="457"/>
        <v>n/a</v>
      </c>
      <c r="AF307" s="381" t="str">
        <f t="shared" si="457"/>
        <v>n/a</v>
      </c>
      <c r="AG307" s="382"/>
      <c r="AH307" s="383"/>
    </row>
    <row r="308" spans="1:34" s="384" customFormat="1" ht="46.5" customHeight="1" x14ac:dyDescent="0.2">
      <c r="A308" s="370">
        <f>IF(C308=0,"  ",VLOOKUP(C308,CODES!$A$1:$B$145,2,FALSE))</f>
        <v>310100100001000</v>
      </c>
      <c r="B308" s="472" t="s">
        <v>451</v>
      </c>
      <c r="C308" s="372" t="s">
        <v>373</v>
      </c>
      <c r="D308" s="373" t="s">
        <v>1017</v>
      </c>
      <c r="E308" s="373" t="s">
        <v>51</v>
      </c>
      <c r="F308" s="374" t="str">
        <f t="shared" si="449"/>
        <v>n/a</v>
      </c>
      <c r="G308" s="374" t="str">
        <f t="shared" si="449"/>
        <v>n/a</v>
      </c>
      <c r="H308" s="374" t="str">
        <f t="shared" si="449"/>
        <v>n/a</v>
      </c>
      <c r="I308" s="374" t="str">
        <f t="shared" si="449"/>
        <v>n/a</v>
      </c>
      <c r="J308" s="656">
        <v>45528</v>
      </c>
      <c r="K308" s="656">
        <v>45528</v>
      </c>
      <c r="L308" s="375" t="str">
        <f t="shared" si="453"/>
        <v>n/a</v>
      </c>
      <c r="M308" s="656">
        <v>45534</v>
      </c>
      <c r="N308" s="656">
        <v>45547</v>
      </c>
      <c r="O308" s="657">
        <v>45555</v>
      </c>
      <c r="P308" s="657">
        <v>45555</v>
      </c>
      <c r="Q308" s="657">
        <v>45594</v>
      </c>
      <c r="R308" s="657">
        <v>45594</v>
      </c>
      <c r="S308" s="376"/>
      <c r="T308" s="377">
        <f t="shared" si="454"/>
        <v>49750</v>
      </c>
      <c r="U308" s="378">
        <v>49750</v>
      </c>
      <c r="V308" s="379"/>
      <c r="W308" s="377">
        <f t="shared" si="455"/>
        <v>49750</v>
      </c>
      <c r="X308" s="378">
        <v>49750</v>
      </c>
      <c r="Y308" s="380"/>
      <c r="Z308" s="381" t="str">
        <f t="shared" si="457"/>
        <v>n/a</v>
      </c>
      <c r="AA308" s="381" t="str">
        <f t="shared" si="457"/>
        <v>n/a</v>
      </c>
      <c r="AB308" s="381" t="str">
        <f t="shared" si="457"/>
        <v>n/a</v>
      </c>
      <c r="AC308" s="381" t="str">
        <f t="shared" si="457"/>
        <v>n/a</v>
      </c>
      <c r="AD308" s="381" t="str">
        <f t="shared" si="457"/>
        <v>n/a</v>
      </c>
      <c r="AE308" s="381" t="str">
        <f t="shared" si="457"/>
        <v>n/a</v>
      </c>
      <c r="AF308" s="381" t="str">
        <f t="shared" si="457"/>
        <v>n/a</v>
      </c>
      <c r="AG308" s="382"/>
      <c r="AH308" s="383"/>
    </row>
    <row r="309" spans="1:34" s="384" customFormat="1" ht="46.5" customHeight="1" x14ac:dyDescent="0.2">
      <c r="A309" s="370">
        <f>IF(C309=0,"  ",VLOOKUP(C309,CODES!$A$1:$B$145,2,FALSE))</f>
        <v>310100100001000</v>
      </c>
      <c r="B309" s="472" t="s">
        <v>452</v>
      </c>
      <c r="C309" s="372" t="s">
        <v>373</v>
      </c>
      <c r="D309" s="373" t="s">
        <v>1017</v>
      </c>
      <c r="E309" s="373" t="s">
        <v>51</v>
      </c>
      <c r="F309" s="374" t="str">
        <f t="shared" si="449"/>
        <v>n/a</v>
      </c>
      <c r="G309" s="374" t="str">
        <f t="shared" si="449"/>
        <v>n/a</v>
      </c>
      <c r="H309" s="374" t="str">
        <f t="shared" si="449"/>
        <v>n/a</v>
      </c>
      <c r="I309" s="374" t="str">
        <f t="shared" si="449"/>
        <v>n/a</v>
      </c>
      <c r="J309" s="656">
        <v>45533</v>
      </c>
      <c r="K309" s="656">
        <v>45534</v>
      </c>
      <c r="L309" s="375" t="s">
        <v>58</v>
      </c>
      <c r="M309" s="656">
        <v>45547</v>
      </c>
      <c r="N309" s="656">
        <v>45548</v>
      </c>
      <c r="O309" s="657">
        <v>45549</v>
      </c>
      <c r="P309" s="657">
        <v>45550</v>
      </c>
      <c r="Q309" s="657">
        <v>45587</v>
      </c>
      <c r="R309" s="657">
        <v>45593</v>
      </c>
      <c r="S309" s="376"/>
      <c r="T309" s="377">
        <f t="shared" si="454"/>
        <v>17500</v>
      </c>
      <c r="U309" s="378">
        <v>17500</v>
      </c>
      <c r="V309" s="379"/>
      <c r="W309" s="377">
        <f t="shared" si="455"/>
        <v>17500</v>
      </c>
      <c r="X309" s="378">
        <v>17500</v>
      </c>
      <c r="Y309" s="380"/>
      <c r="Z309" s="381" t="str">
        <f t="shared" si="457"/>
        <v>n/a</v>
      </c>
      <c r="AA309" s="381" t="str">
        <f t="shared" si="457"/>
        <v>n/a</v>
      </c>
      <c r="AB309" s="381" t="str">
        <f t="shared" si="457"/>
        <v>n/a</v>
      </c>
      <c r="AC309" s="381" t="str">
        <f t="shared" si="457"/>
        <v>n/a</v>
      </c>
      <c r="AD309" s="381" t="str">
        <f t="shared" si="457"/>
        <v>n/a</v>
      </c>
      <c r="AE309" s="381" t="str">
        <f t="shared" si="457"/>
        <v>n/a</v>
      </c>
      <c r="AF309" s="381" t="str">
        <f t="shared" si="457"/>
        <v>n/a</v>
      </c>
      <c r="AG309" s="382"/>
      <c r="AH309" s="383"/>
    </row>
    <row r="310" spans="1:34" s="384" customFormat="1" ht="46.5" customHeight="1" x14ac:dyDescent="0.2">
      <c r="A310" s="370">
        <f>IF(C310=0,"  ",VLOOKUP(C310,CODES!$A$1:$B$145,2,FALSE))</f>
        <v>100000100001000</v>
      </c>
      <c r="B310" s="472" t="s">
        <v>1032</v>
      </c>
      <c r="C310" s="372" t="s">
        <v>53</v>
      </c>
      <c r="D310" s="373" t="s">
        <v>1017</v>
      </c>
      <c r="E310" s="373" t="s">
        <v>51</v>
      </c>
      <c r="F310" s="374" t="str">
        <f t="shared" si="449"/>
        <v>n/a</v>
      </c>
      <c r="G310" s="374" t="str">
        <f t="shared" si="449"/>
        <v>n/a</v>
      </c>
      <c r="H310" s="374" t="str">
        <f t="shared" si="449"/>
        <v>n/a</v>
      </c>
      <c r="I310" s="374" t="str">
        <f t="shared" si="449"/>
        <v>n/a</v>
      </c>
      <c r="J310" s="656">
        <v>45516</v>
      </c>
      <c r="K310" s="656">
        <v>45516</v>
      </c>
      <c r="L310" s="375" t="str">
        <f t="shared" ref="L310:L318" si="459">IF($E310="Public Bidding", "Date Required", IF($E310="Shopping", "n/a", IF($E310="Small Value Procurement", "n/a", IF($E310="Lease of Venue", "n/a", IF($E310="Agency to Agency", "n/a", IF($E310="Direct Contracting", "n/a", IF($E310="Emergency Cases", "n/a","Check Mode of Proc")))))))</f>
        <v>n/a</v>
      </c>
      <c r="M310" s="656">
        <v>45534</v>
      </c>
      <c r="N310" s="656">
        <v>45547</v>
      </c>
      <c r="O310" s="657">
        <v>45560</v>
      </c>
      <c r="P310" s="657">
        <v>45560</v>
      </c>
      <c r="Q310" s="657">
        <v>45635</v>
      </c>
      <c r="R310" s="657">
        <v>45635</v>
      </c>
      <c r="S310" s="376"/>
      <c r="T310" s="377">
        <f t="shared" si="454"/>
        <v>10000</v>
      </c>
      <c r="U310" s="378">
        <v>10000</v>
      </c>
      <c r="V310" s="379"/>
      <c r="W310" s="377">
        <f t="shared" si="455"/>
        <v>6199</v>
      </c>
      <c r="X310" s="372">
        <v>6199</v>
      </c>
      <c r="Y310" s="380"/>
      <c r="Z310" s="381" t="str">
        <f t="shared" si="457"/>
        <v>n/a</v>
      </c>
      <c r="AA310" s="381" t="str">
        <f t="shared" si="457"/>
        <v>n/a</v>
      </c>
      <c r="AB310" s="381" t="str">
        <f t="shared" si="457"/>
        <v>n/a</v>
      </c>
      <c r="AC310" s="381" t="str">
        <f t="shared" si="457"/>
        <v>n/a</v>
      </c>
      <c r="AD310" s="381" t="str">
        <f t="shared" si="457"/>
        <v>n/a</v>
      </c>
      <c r="AE310" s="381" t="str">
        <f t="shared" si="457"/>
        <v>n/a</v>
      </c>
      <c r="AF310" s="381" t="str">
        <f t="shared" si="457"/>
        <v>n/a</v>
      </c>
      <c r="AG310" s="382"/>
      <c r="AH310" s="383"/>
    </row>
    <row r="311" spans="1:34" s="384" customFormat="1" ht="46.5" customHeight="1" x14ac:dyDescent="0.2">
      <c r="A311" s="370">
        <f>IF(C311=0,"  ",VLOOKUP(C311,CODES!$A$1:$B$145,2,FALSE))</f>
        <v>310100100001000</v>
      </c>
      <c r="B311" s="472" t="s">
        <v>453</v>
      </c>
      <c r="C311" s="372" t="s">
        <v>373</v>
      </c>
      <c r="D311" s="373" t="s">
        <v>1017</v>
      </c>
      <c r="E311" s="373" t="s">
        <v>51</v>
      </c>
      <c r="F311" s="374" t="str">
        <f t="shared" si="449"/>
        <v>n/a</v>
      </c>
      <c r="G311" s="374" t="str">
        <f t="shared" si="449"/>
        <v>n/a</v>
      </c>
      <c r="H311" s="374" t="str">
        <f t="shared" si="449"/>
        <v>n/a</v>
      </c>
      <c r="I311" s="374" t="str">
        <f t="shared" si="449"/>
        <v>n/a</v>
      </c>
      <c r="J311" s="656">
        <v>45517</v>
      </c>
      <c r="K311" s="656">
        <v>45517</v>
      </c>
      <c r="L311" s="375" t="str">
        <f t="shared" si="459"/>
        <v>n/a</v>
      </c>
      <c r="M311" s="656">
        <v>45534</v>
      </c>
      <c r="N311" s="656">
        <v>45552</v>
      </c>
      <c r="O311" s="657">
        <v>45555</v>
      </c>
      <c r="P311" s="657">
        <v>45555</v>
      </c>
      <c r="Q311" s="657">
        <v>45594</v>
      </c>
      <c r="R311" s="657">
        <v>45595</v>
      </c>
      <c r="S311" s="376"/>
      <c r="T311" s="377">
        <v>67255</v>
      </c>
      <c r="U311" s="731">
        <v>67255</v>
      </c>
      <c r="V311" s="379"/>
      <c r="W311" s="377">
        <v>49750</v>
      </c>
      <c r="X311" s="378">
        <v>49750</v>
      </c>
      <c r="Y311" s="380"/>
      <c r="Z311" s="381" t="str">
        <f t="shared" si="457"/>
        <v>n/a</v>
      </c>
      <c r="AA311" s="381" t="str">
        <f t="shared" si="457"/>
        <v>n/a</v>
      </c>
      <c r="AB311" s="381" t="str">
        <f t="shared" si="457"/>
        <v>n/a</v>
      </c>
      <c r="AC311" s="381" t="str">
        <f t="shared" si="457"/>
        <v>n/a</v>
      </c>
      <c r="AD311" s="381" t="str">
        <f t="shared" si="457"/>
        <v>n/a</v>
      </c>
      <c r="AE311" s="381" t="str">
        <f t="shared" si="457"/>
        <v>n/a</v>
      </c>
      <c r="AF311" s="381" t="str">
        <f t="shared" si="457"/>
        <v>n/a</v>
      </c>
      <c r="AG311" s="382"/>
      <c r="AH311" s="383"/>
    </row>
    <row r="312" spans="1:34" s="384" customFormat="1" ht="46.5" customHeight="1" x14ac:dyDescent="0.2">
      <c r="A312" s="370">
        <f>IF(C312=0,"  ",VLOOKUP(C312,CODES!$A$1:$B$145,2,FALSE))</f>
        <v>310100100001000</v>
      </c>
      <c r="B312" s="472" t="s">
        <v>454</v>
      </c>
      <c r="C312" s="372" t="s">
        <v>373</v>
      </c>
      <c r="D312" s="373" t="s">
        <v>1017</v>
      </c>
      <c r="E312" s="373" t="s">
        <v>51</v>
      </c>
      <c r="F312" s="374" t="str">
        <f t="shared" si="449"/>
        <v>n/a</v>
      </c>
      <c r="G312" s="374" t="str">
        <f t="shared" si="449"/>
        <v>n/a</v>
      </c>
      <c r="H312" s="374" t="str">
        <f t="shared" si="449"/>
        <v>n/a</v>
      </c>
      <c r="I312" s="493" t="s">
        <v>58</v>
      </c>
      <c r="J312" s="656">
        <v>45517</v>
      </c>
      <c r="K312" s="656">
        <v>45517</v>
      </c>
      <c r="L312" s="375" t="str">
        <f t="shared" si="459"/>
        <v>n/a</v>
      </c>
      <c r="M312" s="656">
        <v>45534</v>
      </c>
      <c r="N312" s="656">
        <v>45552</v>
      </c>
      <c r="O312" s="657">
        <v>45555</v>
      </c>
      <c r="P312" s="657">
        <v>45555</v>
      </c>
      <c r="Q312" s="657">
        <v>45587</v>
      </c>
      <c r="R312" s="657">
        <v>45588</v>
      </c>
      <c r="S312" s="376"/>
      <c r="T312" s="377"/>
      <c r="U312" s="730"/>
      <c r="V312" s="379"/>
      <c r="W312" s="377">
        <v>17500</v>
      </c>
      <c r="X312" s="378">
        <v>17500</v>
      </c>
      <c r="Y312" s="380"/>
      <c r="Z312" s="381" t="str">
        <f t="shared" si="457"/>
        <v>n/a</v>
      </c>
      <c r="AA312" s="381" t="str">
        <f t="shared" si="457"/>
        <v>n/a</v>
      </c>
      <c r="AB312" s="381" t="str">
        <f t="shared" si="457"/>
        <v>n/a</v>
      </c>
      <c r="AC312" s="381" t="str">
        <f t="shared" si="457"/>
        <v>n/a</v>
      </c>
      <c r="AD312" s="381" t="str">
        <f t="shared" si="457"/>
        <v>n/a</v>
      </c>
      <c r="AE312" s="381" t="str">
        <f t="shared" si="457"/>
        <v>n/a</v>
      </c>
      <c r="AF312" s="381" t="str">
        <f t="shared" si="457"/>
        <v>n/a</v>
      </c>
      <c r="AG312" s="382"/>
      <c r="AH312" s="383"/>
    </row>
    <row r="313" spans="1:34" s="384" customFormat="1" ht="46.5" customHeight="1" x14ac:dyDescent="0.2">
      <c r="A313" s="370">
        <f>IF(C313=0,"  ",VLOOKUP(C313,CODES!$A$1:$B$145,2,FALSE))</f>
        <v>100000100001000</v>
      </c>
      <c r="B313" s="472" t="s">
        <v>455</v>
      </c>
      <c r="C313" s="372" t="s">
        <v>53</v>
      </c>
      <c r="D313" s="373" t="s">
        <v>1017</v>
      </c>
      <c r="E313" s="373" t="s">
        <v>51</v>
      </c>
      <c r="F313" s="374" t="str">
        <f t="shared" si="449"/>
        <v>n/a</v>
      </c>
      <c r="G313" s="374" t="str">
        <f t="shared" si="449"/>
        <v>n/a</v>
      </c>
      <c r="H313" s="374" t="str">
        <f t="shared" si="449"/>
        <v>n/a</v>
      </c>
      <c r="I313" s="374" t="str">
        <f t="shared" si="449"/>
        <v>n/a</v>
      </c>
      <c r="J313" s="656">
        <v>45537</v>
      </c>
      <c r="K313" s="656">
        <v>45537</v>
      </c>
      <c r="L313" s="375" t="str">
        <f t="shared" si="459"/>
        <v>n/a</v>
      </c>
      <c r="M313" s="656">
        <v>45539</v>
      </c>
      <c r="N313" s="656">
        <v>45541</v>
      </c>
      <c r="O313" s="657">
        <v>45542</v>
      </c>
      <c r="P313" s="657">
        <v>45543</v>
      </c>
      <c r="Q313" s="657">
        <v>45635</v>
      </c>
      <c r="R313" s="657">
        <v>45638</v>
      </c>
      <c r="S313" s="376"/>
      <c r="T313" s="377">
        <v>6199</v>
      </c>
      <c r="U313" s="378">
        <v>6199</v>
      </c>
      <c r="V313" s="379"/>
      <c r="W313" s="377">
        <v>6199</v>
      </c>
      <c r="X313" s="378">
        <v>6199</v>
      </c>
      <c r="Y313" s="380"/>
      <c r="Z313" s="381" t="str">
        <f t="shared" si="457"/>
        <v>n/a</v>
      </c>
      <c r="AA313" s="381" t="str">
        <f t="shared" si="457"/>
        <v>n/a</v>
      </c>
      <c r="AB313" s="381" t="str">
        <f t="shared" si="457"/>
        <v>n/a</v>
      </c>
      <c r="AC313" s="381" t="str">
        <f t="shared" si="457"/>
        <v>n/a</v>
      </c>
      <c r="AD313" s="381" t="str">
        <f t="shared" si="457"/>
        <v>n/a</v>
      </c>
      <c r="AE313" s="381" t="str">
        <f t="shared" si="457"/>
        <v>n/a</v>
      </c>
      <c r="AF313" s="381" t="str">
        <f t="shared" si="457"/>
        <v>n/a</v>
      </c>
      <c r="AG313" s="382"/>
      <c r="AH313" s="383"/>
    </row>
    <row r="314" spans="1:34" s="384" customFormat="1" ht="46.5" customHeight="1" x14ac:dyDescent="0.2">
      <c r="A314" s="370">
        <f>IF(C314=0,"  ",VLOOKUP(C314,CODES!$A$1:$B$145,2,FALSE))</f>
        <v>100000100001000</v>
      </c>
      <c r="B314" s="472" t="s">
        <v>456</v>
      </c>
      <c r="C314" s="372" t="s">
        <v>68</v>
      </c>
      <c r="D314" s="373" t="s">
        <v>1017</v>
      </c>
      <c r="E314" s="373" t="s">
        <v>51</v>
      </c>
      <c r="F314" s="374" t="str">
        <f t="shared" si="449"/>
        <v>n/a</v>
      </c>
      <c r="G314" s="374" t="str">
        <f t="shared" si="449"/>
        <v>n/a</v>
      </c>
      <c r="H314" s="374" t="str">
        <f t="shared" si="449"/>
        <v>n/a</v>
      </c>
      <c r="I314" s="374" t="str">
        <f t="shared" si="449"/>
        <v>n/a</v>
      </c>
      <c r="J314" s="656">
        <f>K314</f>
        <v>45538</v>
      </c>
      <c r="K314" s="656">
        <v>45538</v>
      </c>
      <c r="L314" s="375" t="str">
        <f t="shared" si="459"/>
        <v>n/a</v>
      </c>
      <c r="M314" s="656">
        <v>45539</v>
      </c>
      <c r="N314" s="656">
        <v>45540</v>
      </c>
      <c r="O314" s="657">
        <v>45541</v>
      </c>
      <c r="P314" s="657">
        <v>45541</v>
      </c>
      <c r="Q314" s="657">
        <v>45541</v>
      </c>
      <c r="R314" s="657">
        <v>45541</v>
      </c>
      <c r="S314" s="376"/>
      <c r="T314" s="377">
        <f t="shared" ref="T314:T325" si="460">U314</f>
        <v>25050</v>
      </c>
      <c r="U314" s="378">
        <v>25050</v>
      </c>
      <c r="V314" s="379"/>
      <c r="W314" s="377">
        <f t="shared" ref="W314:W316" si="461">X314</f>
        <v>31688.25</v>
      </c>
      <c r="X314" s="378">
        <v>31688.25</v>
      </c>
      <c r="Y314" s="380"/>
      <c r="Z314" s="381" t="str">
        <f t="shared" si="457"/>
        <v>n/a</v>
      </c>
      <c r="AA314" s="381" t="str">
        <f t="shared" si="457"/>
        <v>n/a</v>
      </c>
      <c r="AB314" s="381" t="str">
        <f t="shared" si="457"/>
        <v>n/a</v>
      </c>
      <c r="AC314" s="381" t="str">
        <f t="shared" si="457"/>
        <v>n/a</v>
      </c>
      <c r="AD314" s="381" t="str">
        <f t="shared" si="457"/>
        <v>n/a</v>
      </c>
      <c r="AE314" s="381" t="str">
        <f t="shared" si="457"/>
        <v>n/a</v>
      </c>
      <c r="AF314" s="381" t="str">
        <f t="shared" si="457"/>
        <v>n/a</v>
      </c>
      <c r="AG314" s="382"/>
      <c r="AH314" s="383"/>
    </row>
    <row r="315" spans="1:34" s="384" customFormat="1" ht="46.5" customHeight="1" x14ac:dyDescent="0.2">
      <c r="A315" s="370">
        <f>IF(C315=0,"  ",VLOOKUP(C315,CODES!$A$1:$B$145,2,FALSE))</f>
        <v>200000100001000</v>
      </c>
      <c r="B315" s="394" t="s">
        <v>457</v>
      </c>
      <c r="C315" s="372" t="s">
        <v>71</v>
      </c>
      <c r="D315" s="373" t="s">
        <v>1017</v>
      </c>
      <c r="E315" s="373" t="s">
        <v>51</v>
      </c>
      <c r="F315" s="374" t="str">
        <f t="shared" si="449"/>
        <v>n/a</v>
      </c>
      <c r="G315" s="374" t="str">
        <f t="shared" si="449"/>
        <v>n/a</v>
      </c>
      <c r="H315" s="374" t="str">
        <f t="shared" si="449"/>
        <v>n/a</v>
      </c>
      <c r="I315" s="374" t="str">
        <f t="shared" si="449"/>
        <v>n/a</v>
      </c>
      <c r="J315" s="656">
        <v>45528</v>
      </c>
      <c r="K315" s="656">
        <v>45518</v>
      </c>
      <c r="L315" s="375" t="str">
        <f t="shared" si="459"/>
        <v>n/a</v>
      </c>
      <c r="M315" s="656">
        <v>45537</v>
      </c>
      <c r="N315" s="656">
        <v>45547</v>
      </c>
      <c r="O315" s="657">
        <v>45548</v>
      </c>
      <c r="P315" s="657">
        <v>45548</v>
      </c>
      <c r="Q315" s="657">
        <v>45558</v>
      </c>
      <c r="R315" s="657">
        <v>45558</v>
      </c>
      <c r="S315" s="376"/>
      <c r="T315" s="377">
        <f t="shared" si="460"/>
        <v>40000</v>
      </c>
      <c r="U315" s="378">
        <v>40000</v>
      </c>
      <c r="V315" s="379"/>
      <c r="W315" s="377">
        <f t="shared" si="461"/>
        <v>34518</v>
      </c>
      <c r="X315" s="378">
        <v>34518</v>
      </c>
      <c r="Y315" s="380"/>
      <c r="Z315" s="381" t="str">
        <f t="shared" si="457"/>
        <v>n/a</v>
      </c>
      <c r="AA315" s="381" t="str">
        <f t="shared" si="457"/>
        <v>n/a</v>
      </c>
      <c r="AB315" s="381" t="str">
        <f t="shared" si="457"/>
        <v>n/a</v>
      </c>
      <c r="AC315" s="381" t="str">
        <f t="shared" si="457"/>
        <v>n/a</v>
      </c>
      <c r="AD315" s="381" t="str">
        <f t="shared" si="457"/>
        <v>n/a</v>
      </c>
      <c r="AE315" s="381" t="str">
        <f t="shared" si="457"/>
        <v>n/a</v>
      </c>
      <c r="AF315" s="381" t="str">
        <f t="shared" si="457"/>
        <v>n/a</v>
      </c>
      <c r="AG315" s="382"/>
      <c r="AH315" s="383"/>
    </row>
    <row r="316" spans="1:34" s="384" customFormat="1" ht="46.5" customHeight="1" x14ac:dyDescent="0.2">
      <c r="A316" s="370">
        <f>IF(C316=0,"  ",VLOOKUP(C316,CODES!$A$1:$B$145,2,FALSE))</f>
        <v>100000100001000</v>
      </c>
      <c r="B316" s="394" t="s">
        <v>458</v>
      </c>
      <c r="C316" s="372" t="s">
        <v>53</v>
      </c>
      <c r="D316" s="373" t="s">
        <v>1017</v>
      </c>
      <c r="E316" s="373" t="s">
        <v>51</v>
      </c>
      <c r="F316" s="374" t="str">
        <f t="shared" si="449"/>
        <v>n/a</v>
      </c>
      <c r="G316" s="374" t="str">
        <f t="shared" si="449"/>
        <v>n/a</v>
      </c>
      <c r="H316" s="374" t="str">
        <f t="shared" si="449"/>
        <v>n/a</v>
      </c>
      <c r="I316" s="374" t="str">
        <f t="shared" si="449"/>
        <v>n/a</v>
      </c>
      <c r="J316" s="656">
        <v>45532</v>
      </c>
      <c r="K316" s="656">
        <v>45537</v>
      </c>
      <c r="L316" s="375" t="str">
        <f t="shared" si="459"/>
        <v>n/a</v>
      </c>
      <c r="M316" s="656">
        <v>45537</v>
      </c>
      <c r="N316" s="656">
        <v>45547</v>
      </c>
      <c r="O316" s="657">
        <v>45548</v>
      </c>
      <c r="P316" s="657">
        <v>45548</v>
      </c>
      <c r="Q316" s="657">
        <v>45558</v>
      </c>
      <c r="R316" s="657">
        <v>45558</v>
      </c>
      <c r="S316" s="376"/>
      <c r="T316" s="377">
        <f t="shared" si="460"/>
        <v>7400</v>
      </c>
      <c r="U316" s="378">
        <v>7400</v>
      </c>
      <c r="V316" s="379"/>
      <c r="W316" s="377">
        <f t="shared" si="461"/>
        <v>7400</v>
      </c>
      <c r="X316" s="378">
        <v>7400</v>
      </c>
      <c r="Y316" s="380"/>
      <c r="Z316" s="381" t="str">
        <f t="shared" si="457"/>
        <v>n/a</v>
      </c>
      <c r="AA316" s="381" t="str">
        <f t="shared" si="457"/>
        <v>n/a</v>
      </c>
      <c r="AB316" s="381" t="str">
        <f t="shared" si="457"/>
        <v>n/a</v>
      </c>
      <c r="AC316" s="381" t="str">
        <f t="shared" si="457"/>
        <v>n/a</v>
      </c>
      <c r="AD316" s="381" t="str">
        <f t="shared" si="457"/>
        <v>n/a</v>
      </c>
      <c r="AE316" s="381" t="str">
        <f t="shared" si="457"/>
        <v>n/a</v>
      </c>
      <c r="AF316" s="381" t="str">
        <f t="shared" si="457"/>
        <v>n/a</v>
      </c>
      <c r="AG316" s="382"/>
      <c r="AH316" s="383"/>
    </row>
    <row r="317" spans="1:34" s="384" customFormat="1" ht="46.5" customHeight="1" x14ac:dyDescent="0.2">
      <c r="A317" s="370">
        <f>IF(C317=0,"  ",VLOOKUP(C317,CODES!$A$1:$B$145,2,FALSE))</f>
        <v>320104100001000</v>
      </c>
      <c r="B317" s="394" t="s">
        <v>460</v>
      </c>
      <c r="C317" s="372" t="s">
        <v>461</v>
      </c>
      <c r="D317" s="373" t="s">
        <v>1017</v>
      </c>
      <c r="E317" s="373" t="s">
        <v>51</v>
      </c>
      <c r="F317" s="374" t="str">
        <f t="shared" si="449"/>
        <v>n/a</v>
      </c>
      <c r="G317" s="374" t="str">
        <f t="shared" si="449"/>
        <v>n/a</v>
      </c>
      <c r="H317" s="374" t="str">
        <f t="shared" si="449"/>
        <v>n/a</v>
      </c>
      <c r="I317" s="374" t="str">
        <f t="shared" si="449"/>
        <v>n/a</v>
      </c>
      <c r="J317" s="656">
        <v>45516</v>
      </c>
      <c r="K317" s="656">
        <v>45516</v>
      </c>
      <c r="L317" s="375" t="str">
        <f t="shared" si="459"/>
        <v>n/a</v>
      </c>
      <c r="M317" s="656">
        <v>45541</v>
      </c>
      <c r="N317" s="656">
        <v>45547</v>
      </c>
      <c r="O317" s="657">
        <v>45548</v>
      </c>
      <c r="P317" s="657">
        <v>45548</v>
      </c>
      <c r="Q317" s="657">
        <v>45593</v>
      </c>
      <c r="R317" s="657">
        <v>45593</v>
      </c>
      <c r="S317" s="376"/>
      <c r="T317" s="377">
        <f t="shared" si="460"/>
        <v>30000</v>
      </c>
      <c r="U317" s="731">
        <v>30000</v>
      </c>
      <c r="V317" s="379"/>
      <c r="W317" s="377">
        <v>19600</v>
      </c>
      <c r="X317" s="378">
        <v>19600</v>
      </c>
      <c r="Y317" s="380"/>
      <c r="Z317" s="381" t="str">
        <f t="shared" ref="Z317:AF332" si="462">IF($E317="Public Bidding", "Date Required", IF($E317="Shopping", "n/a", IF($E317="Small Value Procurement", "n/a", IF($E317="Lease of Venue", "n/a", IF($E317="Agency to Agency", "n/a", IF($E317="Direct Contracting", "n/a", IF($E317="Emergency Cases", "n/a","Check Mode of Proc")))))))</f>
        <v>n/a</v>
      </c>
      <c r="AA317" s="381" t="str">
        <f t="shared" si="462"/>
        <v>n/a</v>
      </c>
      <c r="AB317" s="381" t="str">
        <f t="shared" si="462"/>
        <v>n/a</v>
      </c>
      <c r="AC317" s="381" t="str">
        <f t="shared" si="462"/>
        <v>n/a</v>
      </c>
      <c r="AD317" s="381" t="str">
        <f t="shared" si="462"/>
        <v>n/a</v>
      </c>
      <c r="AE317" s="381" t="str">
        <f t="shared" si="462"/>
        <v>n/a</v>
      </c>
      <c r="AF317" s="381" t="str">
        <f t="shared" si="462"/>
        <v>n/a</v>
      </c>
      <c r="AG317" s="382"/>
      <c r="AH317" s="383"/>
    </row>
    <row r="318" spans="1:34" s="384" customFormat="1" ht="46.5" customHeight="1" x14ac:dyDescent="0.2">
      <c r="A318" s="370">
        <f>IF(C318=0,"  ",VLOOKUP(C318,CODES!$A$1:$B$145,2,FALSE))</f>
        <v>320104100001000</v>
      </c>
      <c r="B318" s="394" t="s">
        <v>1033</v>
      </c>
      <c r="C318" s="372" t="s">
        <v>461</v>
      </c>
      <c r="D318" s="373" t="s">
        <v>1017</v>
      </c>
      <c r="E318" s="373" t="s">
        <v>51</v>
      </c>
      <c r="F318" s="374" t="str">
        <f t="shared" si="449"/>
        <v>n/a</v>
      </c>
      <c r="G318" s="374" t="str">
        <f t="shared" si="449"/>
        <v>n/a</v>
      </c>
      <c r="H318" s="374" t="str">
        <f t="shared" si="449"/>
        <v>n/a</v>
      </c>
      <c r="I318" s="493" t="s">
        <v>58</v>
      </c>
      <c r="J318" s="656">
        <v>45516</v>
      </c>
      <c r="K318" s="656">
        <v>45517</v>
      </c>
      <c r="L318" s="375" t="str">
        <f t="shared" si="459"/>
        <v>n/a</v>
      </c>
      <c r="M318" s="656">
        <v>45541</v>
      </c>
      <c r="N318" s="656">
        <v>45547</v>
      </c>
      <c r="O318" s="657">
        <v>45548</v>
      </c>
      <c r="P318" s="657">
        <v>45548</v>
      </c>
      <c r="Q318" s="657">
        <v>45594</v>
      </c>
      <c r="R318" s="657">
        <v>45594</v>
      </c>
      <c r="S318" s="376"/>
      <c r="T318" s="377">
        <f t="shared" si="460"/>
        <v>0</v>
      </c>
      <c r="U318" s="730"/>
      <c r="V318" s="379"/>
      <c r="W318" s="377">
        <v>3390</v>
      </c>
      <c r="X318" s="378">
        <v>3390</v>
      </c>
      <c r="Y318" s="380"/>
      <c r="Z318" s="381" t="str">
        <f t="shared" si="462"/>
        <v>n/a</v>
      </c>
      <c r="AA318" s="381" t="str">
        <f t="shared" si="462"/>
        <v>n/a</v>
      </c>
      <c r="AB318" s="381" t="str">
        <f t="shared" si="462"/>
        <v>n/a</v>
      </c>
      <c r="AC318" s="381" t="str">
        <f t="shared" si="462"/>
        <v>n/a</v>
      </c>
      <c r="AD318" s="381" t="str">
        <f t="shared" si="462"/>
        <v>n/a</v>
      </c>
      <c r="AE318" s="381" t="str">
        <f t="shared" si="462"/>
        <v>n/a</v>
      </c>
      <c r="AF318" s="381" t="str">
        <f t="shared" si="462"/>
        <v>n/a</v>
      </c>
      <c r="AG318" s="382"/>
      <c r="AH318" s="383"/>
    </row>
    <row r="319" spans="1:34" s="384" customFormat="1" ht="46.5" customHeight="1" x14ac:dyDescent="0.2">
      <c r="A319" s="370">
        <f>IF(C319=0,"  ",VLOOKUP(C319,CODES!$A$1:$B$145,2,FALSE))</f>
        <v>200000100001000</v>
      </c>
      <c r="B319" s="394" t="s">
        <v>462</v>
      </c>
      <c r="C319" s="372" t="s">
        <v>71</v>
      </c>
      <c r="D319" s="373" t="s">
        <v>1017</v>
      </c>
      <c r="E319" s="373" t="s">
        <v>51</v>
      </c>
      <c r="F319" s="374" t="str">
        <f t="shared" si="449"/>
        <v>n/a</v>
      </c>
      <c r="G319" s="374" t="str">
        <f t="shared" si="449"/>
        <v>n/a</v>
      </c>
      <c r="H319" s="374" t="str">
        <f t="shared" si="449"/>
        <v>n/a</v>
      </c>
      <c r="I319" s="374" t="str">
        <f t="shared" si="449"/>
        <v>n/a</v>
      </c>
      <c r="J319" s="656">
        <v>45516</v>
      </c>
      <c r="K319" s="656">
        <v>45516</v>
      </c>
      <c r="L319" s="375" t="s">
        <v>58</v>
      </c>
      <c r="M319" s="656">
        <v>45541</v>
      </c>
      <c r="N319" s="656">
        <v>45547</v>
      </c>
      <c r="O319" s="657">
        <v>45560</v>
      </c>
      <c r="P319" s="657">
        <v>45560</v>
      </c>
      <c r="Q319" s="657">
        <v>45576</v>
      </c>
      <c r="R319" s="657">
        <v>45576</v>
      </c>
      <c r="S319" s="376"/>
      <c r="T319" s="377">
        <f t="shared" si="460"/>
        <v>10000</v>
      </c>
      <c r="U319" s="378">
        <v>10000</v>
      </c>
      <c r="V319" s="379"/>
      <c r="W319" s="377">
        <f>X319</f>
        <v>9000</v>
      </c>
      <c r="X319" s="378">
        <v>9000</v>
      </c>
      <c r="Y319" s="380"/>
      <c r="Z319" s="381" t="str">
        <f t="shared" si="462"/>
        <v>n/a</v>
      </c>
      <c r="AA319" s="381" t="str">
        <f t="shared" si="462"/>
        <v>n/a</v>
      </c>
      <c r="AB319" s="381" t="str">
        <f t="shared" si="462"/>
        <v>n/a</v>
      </c>
      <c r="AC319" s="381" t="str">
        <f t="shared" si="462"/>
        <v>n/a</v>
      </c>
      <c r="AD319" s="381" t="str">
        <f t="shared" si="462"/>
        <v>n/a</v>
      </c>
      <c r="AE319" s="381" t="str">
        <f t="shared" si="462"/>
        <v>n/a</v>
      </c>
      <c r="AF319" s="381" t="str">
        <f t="shared" si="462"/>
        <v>n/a</v>
      </c>
      <c r="AG319" s="382"/>
      <c r="AH319" s="383"/>
    </row>
    <row r="320" spans="1:34" s="384" customFormat="1" ht="46.5" customHeight="1" x14ac:dyDescent="0.2">
      <c r="A320" s="370">
        <f>IF(C320=0,"  ",VLOOKUP(C320,CODES!$A$1:$B$145,2,FALSE))</f>
        <v>100000100001000</v>
      </c>
      <c r="B320" s="394" t="s">
        <v>463</v>
      </c>
      <c r="C320" s="372" t="s">
        <v>59</v>
      </c>
      <c r="D320" s="373" t="s">
        <v>1017</v>
      </c>
      <c r="E320" s="373" t="s">
        <v>57</v>
      </c>
      <c r="F320" s="374" t="str">
        <f t="shared" si="449"/>
        <v>n/a</v>
      </c>
      <c r="G320" s="374" t="str">
        <f t="shared" si="449"/>
        <v>n/a</v>
      </c>
      <c r="H320" s="374" t="str">
        <f t="shared" si="449"/>
        <v>n/a</v>
      </c>
      <c r="I320" s="374" t="str">
        <f t="shared" si="449"/>
        <v>n/a</v>
      </c>
      <c r="J320" s="656" t="s">
        <v>58</v>
      </c>
      <c r="K320" s="656" t="s">
        <v>58</v>
      </c>
      <c r="L320" s="375" t="str">
        <f t="shared" ref="L320:L329" si="463">IF($E320="Public Bidding", "Date Required", IF($E320="Shopping", "n/a", IF($E320="Small Value Procurement", "n/a", IF($E320="Lease of Venue", "n/a", IF($E320="Agency to Agency", "n/a", IF($E320="Direct Contracting", "n/a", IF($E320="Emergency Cases", "n/a","Check Mode of Proc")))))))</f>
        <v>n/a</v>
      </c>
      <c r="M320" s="656">
        <v>45506</v>
      </c>
      <c r="N320" s="656">
        <v>45508</v>
      </c>
      <c r="O320" s="657">
        <v>45508</v>
      </c>
      <c r="P320" s="657">
        <v>45508</v>
      </c>
      <c r="Q320" s="657">
        <v>45511</v>
      </c>
      <c r="R320" s="657">
        <v>45511</v>
      </c>
      <c r="S320" s="376"/>
      <c r="T320" s="377">
        <f t="shared" si="460"/>
        <v>133250</v>
      </c>
      <c r="U320" s="378">
        <v>133250</v>
      </c>
      <c r="V320" s="379"/>
      <c r="W320" s="377">
        <v>133250</v>
      </c>
      <c r="X320" s="378">
        <v>133250</v>
      </c>
      <c r="Y320" s="380"/>
      <c r="Z320" s="381" t="str">
        <f t="shared" si="462"/>
        <v>n/a</v>
      </c>
      <c r="AA320" s="381" t="str">
        <f t="shared" si="462"/>
        <v>n/a</v>
      </c>
      <c r="AB320" s="381" t="str">
        <f t="shared" si="462"/>
        <v>n/a</v>
      </c>
      <c r="AC320" s="381" t="str">
        <f t="shared" si="462"/>
        <v>n/a</v>
      </c>
      <c r="AD320" s="381" t="str">
        <f t="shared" si="462"/>
        <v>n/a</v>
      </c>
      <c r="AE320" s="381" t="str">
        <f t="shared" si="462"/>
        <v>n/a</v>
      </c>
      <c r="AF320" s="381" t="str">
        <f t="shared" si="462"/>
        <v>n/a</v>
      </c>
      <c r="AG320" s="382"/>
      <c r="AH320" s="383"/>
    </row>
    <row r="321" spans="1:34" s="384" customFormat="1" ht="46.5" customHeight="1" x14ac:dyDescent="0.2">
      <c r="A321" s="370">
        <f>IF(C321=0,"  ",VLOOKUP(C321,CODES!$A$1:$B$145,2,FALSE))</f>
        <v>320104100001000</v>
      </c>
      <c r="B321" s="394" t="s">
        <v>464</v>
      </c>
      <c r="C321" s="372" t="s">
        <v>66</v>
      </c>
      <c r="D321" s="373" t="s">
        <v>1017</v>
      </c>
      <c r="E321" s="373" t="s">
        <v>51</v>
      </c>
      <c r="F321" s="374" t="str">
        <f t="shared" si="449"/>
        <v>n/a</v>
      </c>
      <c r="G321" s="374" t="str">
        <f t="shared" si="449"/>
        <v>n/a</v>
      </c>
      <c r="H321" s="374" t="str">
        <f t="shared" si="449"/>
        <v>n/a</v>
      </c>
      <c r="I321" s="374" t="str">
        <f t="shared" si="449"/>
        <v>n/a</v>
      </c>
      <c r="J321" s="656">
        <v>45537</v>
      </c>
      <c r="K321" s="656">
        <v>45537</v>
      </c>
      <c r="L321" s="375" t="str">
        <f t="shared" si="463"/>
        <v>n/a</v>
      </c>
      <c r="M321" s="656">
        <v>45538</v>
      </c>
      <c r="N321" s="656">
        <v>45552</v>
      </c>
      <c r="O321" s="657">
        <v>45555</v>
      </c>
      <c r="P321" s="657">
        <v>45555</v>
      </c>
      <c r="Q321" s="657">
        <v>45582</v>
      </c>
      <c r="R321" s="657">
        <v>45582</v>
      </c>
      <c r="S321" s="376"/>
      <c r="T321" s="377">
        <f t="shared" si="460"/>
        <v>28500</v>
      </c>
      <c r="U321" s="378">
        <v>28500</v>
      </c>
      <c r="V321" s="379"/>
      <c r="W321" s="377">
        <v>15675</v>
      </c>
      <c r="X321" s="378">
        <v>15675</v>
      </c>
      <c r="Y321" s="380"/>
      <c r="Z321" s="381" t="str">
        <f t="shared" si="462"/>
        <v>n/a</v>
      </c>
      <c r="AA321" s="381" t="str">
        <f t="shared" si="462"/>
        <v>n/a</v>
      </c>
      <c r="AB321" s="381" t="str">
        <f t="shared" si="462"/>
        <v>n/a</v>
      </c>
      <c r="AC321" s="381" t="str">
        <f t="shared" si="462"/>
        <v>n/a</v>
      </c>
      <c r="AD321" s="381" t="str">
        <f t="shared" si="462"/>
        <v>n/a</v>
      </c>
      <c r="AE321" s="381" t="str">
        <f t="shared" si="462"/>
        <v>n/a</v>
      </c>
      <c r="AF321" s="381" t="str">
        <f t="shared" si="462"/>
        <v>n/a</v>
      </c>
      <c r="AG321" s="382"/>
      <c r="AH321" s="383"/>
    </row>
    <row r="322" spans="1:34" s="384" customFormat="1" ht="46.5" customHeight="1" x14ac:dyDescent="0.2">
      <c r="A322" s="370">
        <f>IF(C322=0,"  ",VLOOKUP(C322,CODES!$A$1:$B$145,2,FALSE))</f>
        <v>320101100001000</v>
      </c>
      <c r="B322" s="394" t="s">
        <v>1034</v>
      </c>
      <c r="C322" s="372" t="s">
        <v>70</v>
      </c>
      <c r="D322" s="373" t="s">
        <v>1017</v>
      </c>
      <c r="E322" s="373" t="s">
        <v>57</v>
      </c>
      <c r="F322" s="374" t="str">
        <f t="shared" si="449"/>
        <v>n/a</v>
      </c>
      <c r="G322" s="374" t="str">
        <f t="shared" si="449"/>
        <v>n/a</v>
      </c>
      <c r="H322" s="374" t="str">
        <f t="shared" si="449"/>
        <v>n/a</v>
      </c>
      <c r="I322" s="374" t="str">
        <f t="shared" si="449"/>
        <v>n/a</v>
      </c>
      <c r="J322" s="656">
        <f t="shared" ref="J322" si="464">K322</f>
        <v>45538</v>
      </c>
      <c r="K322" s="656">
        <v>45538</v>
      </c>
      <c r="L322" s="375" t="str">
        <f t="shared" si="463"/>
        <v>n/a</v>
      </c>
      <c r="M322" s="656">
        <v>45541</v>
      </c>
      <c r="N322" s="656">
        <v>45547</v>
      </c>
      <c r="O322" s="657">
        <v>45548</v>
      </c>
      <c r="P322" s="657" t="s">
        <v>465</v>
      </c>
      <c r="Q322" s="657">
        <v>45562</v>
      </c>
      <c r="R322" s="657">
        <v>45563</v>
      </c>
      <c r="S322" s="376"/>
      <c r="T322" s="377">
        <f t="shared" si="460"/>
        <v>112000</v>
      </c>
      <c r="U322" s="378">
        <v>112000</v>
      </c>
      <c r="V322" s="379"/>
      <c r="W322" s="377">
        <f t="shared" ref="W322" si="465">X322</f>
        <v>107800</v>
      </c>
      <c r="X322" s="378">
        <v>107800</v>
      </c>
      <c r="Y322" s="380"/>
      <c r="Z322" s="381" t="str">
        <f t="shared" si="462"/>
        <v>n/a</v>
      </c>
      <c r="AA322" s="381" t="str">
        <f t="shared" si="462"/>
        <v>n/a</v>
      </c>
      <c r="AB322" s="381" t="str">
        <f t="shared" si="462"/>
        <v>n/a</v>
      </c>
      <c r="AC322" s="381" t="str">
        <f t="shared" si="462"/>
        <v>n/a</v>
      </c>
      <c r="AD322" s="381" t="str">
        <f t="shared" si="462"/>
        <v>n/a</v>
      </c>
      <c r="AE322" s="381" t="str">
        <f t="shared" si="462"/>
        <v>n/a</v>
      </c>
      <c r="AF322" s="381" t="str">
        <f t="shared" si="462"/>
        <v>n/a</v>
      </c>
      <c r="AG322" s="382"/>
      <c r="AH322" s="383"/>
    </row>
    <row r="323" spans="1:34" s="384" customFormat="1" ht="46.5" customHeight="1" x14ac:dyDescent="0.2">
      <c r="A323" s="370">
        <f>IF(C323=0,"  ",VLOOKUP(C323,CODES!$A$1:$B$145,2,FALSE))</f>
        <v>100000100001000</v>
      </c>
      <c r="B323" s="394" t="s">
        <v>466</v>
      </c>
      <c r="C323" s="372" t="s">
        <v>53</v>
      </c>
      <c r="D323" s="373" t="s">
        <v>1017</v>
      </c>
      <c r="E323" s="373" t="s">
        <v>51</v>
      </c>
      <c r="F323" s="374" t="str">
        <f t="shared" si="449"/>
        <v>n/a</v>
      </c>
      <c r="G323" s="374" t="str">
        <f t="shared" si="449"/>
        <v>n/a</v>
      </c>
      <c r="H323" s="374" t="str">
        <f t="shared" si="449"/>
        <v>n/a</v>
      </c>
      <c r="I323" s="374" t="str">
        <f t="shared" si="449"/>
        <v>n/a</v>
      </c>
      <c r="J323" s="656">
        <v>45516</v>
      </c>
      <c r="K323" s="656">
        <v>45516</v>
      </c>
      <c r="L323" s="375" t="str">
        <f t="shared" si="463"/>
        <v>n/a</v>
      </c>
      <c r="M323" s="656">
        <v>45541</v>
      </c>
      <c r="N323" s="656">
        <v>45552</v>
      </c>
      <c r="O323" s="657">
        <v>45555</v>
      </c>
      <c r="P323" s="657">
        <v>45555</v>
      </c>
      <c r="Q323" s="657">
        <v>45608</v>
      </c>
      <c r="R323" s="657">
        <v>45608</v>
      </c>
      <c r="S323" s="376"/>
      <c r="T323" s="377">
        <f t="shared" si="460"/>
        <v>3300</v>
      </c>
      <c r="U323" s="378">
        <v>3300</v>
      </c>
      <c r="V323" s="379"/>
      <c r="W323" s="377">
        <v>3300</v>
      </c>
      <c r="X323" s="378">
        <v>3300</v>
      </c>
      <c r="Y323" s="380"/>
      <c r="Z323" s="381" t="str">
        <f t="shared" si="462"/>
        <v>n/a</v>
      </c>
      <c r="AA323" s="381" t="str">
        <f t="shared" si="462"/>
        <v>n/a</v>
      </c>
      <c r="AB323" s="381" t="str">
        <f t="shared" si="462"/>
        <v>n/a</v>
      </c>
      <c r="AC323" s="381" t="str">
        <f t="shared" si="462"/>
        <v>n/a</v>
      </c>
      <c r="AD323" s="381" t="str">
        <f t="shared" si="462"/>
        <v>n/a</v>
      </c>
      <c r="AE323" s="381" t="str">
        <f t="shared" si="462"/>
        <v>n/a</v>
      </c>
      <c r="AF323" s="381" t="str">
        <f t="shared" si="462"/>
        <v>n/a</v>
      </c>
      <c r="AG323" s="382"/>
      <c r="AH323" s="383"/>
    </row>
    <row r="324" spans="1:34" s="384" customFormat="1" ht="46.5" customHeight="1" x14ac:dyDescent="0.2">
      <c r="A324" s="370">
        <f>IF(C324=0,"  ",VLOOKUP(C324,CODES!$A$1:$B$145,2,FALSE))</f>
        <v>320104100001000</v>
      </c>
      <c r="B324" s="394" t="s">
        <v>467</v>
      </c>
      <c r="C324" s="372" t="s">
        <v>78</v>
      </c>
      <c r="D324" s="373" t="s">
        <v>1017</v>
      </c>
      <c r="E324" s="373" t="s">
        <v>51</v>
      </c>
      <c r="F324" s="374" t="str">
        <f t="shared" si="449"/>
        <v>n/a</v>
      </c>
      <c r="G324" s="374" t="str">
        <f t="shared" si="449"/>
        <v>n/a</v>
      </c>
      <c r="H324" s="374" t="str">
        <f t="shared" si="449"/>
        <v>n/a</v>
      </c>
      <c r="I324" s="493" t="s">
        <v>58</v>
      </c>
      <c r="J324" s="656">
        <v>45538</v>
      </c>
      <c r="K324" s="656">
        <v>45538</v>
      </c>
      <c r="L324" s="375" t="str">
        <f t="shared" si="463"/>
        <v>n/a</v>
      </c>
      <c r="M324" s="656">
        <v>45541</v>
      </c>
      <c r="N324" s="656">
        <v>45552</v>
      </c>
      <c r="O324" s="657" t="s">
        <v>468</v>
      </c>
      <c r="P324" s="657" t="s">
        <v>468</v>
      </c>
      <c r="Q324" s="657">
        <v>45581</v>
      </c>
      <c r="R324" s="657">
        <v>45581</v>
      </c>
      <c r="S324" s="376"/>
      <c r="T324" s="377">
        <f t="shared" si="460"/>
        <v>186900</v>
      </c>
      <c r="U324" s="378">
        <v>186900</v>
      </c>
      <c r="V324" s="379"/>
      <c r="W324" s="377">
        <v>131900</v>
      </c>
      <c r="X324" s="378">
        <v>131900</v>
      </c>
      <c r="Y324" s="380"/>
      <c r="Z324" s="381" t="str">
        <f t="shared" si="462"/>
        <v>n/a</v>
      </c>
      <c r="AA324" s="381" t="str">
        <f t="shared" si="462"/>
        <v>n/a</v>
      </c>
      <c r="AB324" s="381" t="str">
        <f t="shared" si="462"/>
        <v>n/a</v>
      </c>
      <c r="AC324" s="381" t="str">
        <f t="shared" si="462"/>
        <v>n/a</v>
      </c>
      <c r="AD324" s="381" t="str">
        <f t="shared" si="462"/>
        <v>n/a</v>
      </c>
      <c r="AE324" s="381" t="str">
        <f t="shared" si="462"/>
        <v>n/a</v>
      </c>
      <c r="AF324" s="381" t="str">
        <f t="shared" si="462"/>
        <v>n/a</v>
      </c>
      <c r="AG324" s="382"/>
      <c r="AH324" s="383"/>
    </row>
    <row r="325" spans="1:34" s="384" customFormat="1" ht="46.5" customHeight="1" x14ac:dyDescent="0.2">
      <c r="A325" s="370">
        <f>IF(C325=0,"  ",VLOOKUP(C325,CODES!$A$1:$B$145,2,FALSE))</f>
        <v>320105100001000</v>
      </c>
      <c r="B325" s="394" t="s">
        <v>469</v>
      </c>
      <c r="C325" s="372" t="s">
        <v>142</v>
      </c>
      <c r="D325" s="373" t="s">
        <v>1017</v>
      </c>
      <c r="E325" s="373" t="s">
        <v>57</v>
      </c>
      <c r="F325" s="374" t="str">
        <f t="shared" si="449"/>
        <v>n/a</v>
      </c>
      <c r="G325" s="374" t="str">
        <f t="shared" si="449"/>
        <v>n/a</v>
      </c>
      <c r="H325" s="374" t="str">
        <f t="shared" si="449"/>
        <v>n/a</v>
      </c>
      <c r="I325" s="374" t="str">
        <f t="shared" si="449"/>
        <v>n/a</v>
      </c>
      <c r="J325" s="656">
        <v>45538</v>
      </c>
      <c r="K325" s="656">
        <v>45538</v>
      </c>
      <c r="L325" s="375" t="str">
        <f t="shared" si="463"/>
        <v>n/a</v>
      </c>
      <c r="M325" s="656">
        <v>45539</v>
      </c>
      <c r="N325" s="656">
        <v>45552</v>
      </c>
      <c r="O325" s="657">
        <v>45553</v>
      </c>
      <c r="P325" s="657">
        <v>45554</v>
      </c>
      <c r="Q325" s="657">
        <v>45569</v>
      </c>
      <c r="R325" s="657">
        <v>45570</v>
      </c>
      <c r="S325" s="376"/>
      <c r="T325" s="377">
        <f t="shared" si="460"/>
        <v>133660</v>
      </c>
      <c r="U325" s="378">
        <v>133660</v>
      </c>
      <c r="V325" s="379"/>
      <c r="W325" s="377">
        <v>13660</v>
      </c>
      <c r="X325" s="378">
        <v>133660</v>
      </c>
      <c r="Y325" s="380"/>
      <c r="Z325" s="381" t="str">
        <f t="shared" si="462"/>
        <v>n/a</v>
      </c>
      <c r="AA325" s="381" t="str">
        <f t="shared" si="462"/>
        <v>n/a</v>
      </c>
      <c r="AB325" s="381" t="str">
        <f t="shared" si="462"/>
        <v>n/a</v>
      </c>
      <c r="AC325" s="381" t="str">
        <f t="shared" si="462"/>
        <v>n/a</v>
      </c>
      <c r="AD325" s="381" t="str">
        <f t="shared" si="462"/>
        <v>n/a</v>
      </c>
      <c r="AE325" s="381" t="str">
        <f t="shared" si="462"/>
        <v>n/a</v>
      </c>
      <c r="AF325" s="381" t="str">
        <f t="shared" si="462"/>
        <v>n/a</v>
      </c>
      <c r="AG325" s="382"/>
      <c r="AH325" s="383"/>
    </row>
    <row r="326" spans="1:34" s="384" customFormat="1" ht="46.5" customHeight="1" x14ac:dyDescent="0.2">
      <c r="A326" s="370">
        <f>IF(C326=0,"  ",VLOOKUP(C326,CODES!$A$1:$B$145,2,FALSE))</f>
        <v>310100100002000</v>
      </c>
      <c r="B326" s="394" t="s">
        <v>470</v>
      </c>
      <c r="C326" s="372" t="s">
        <v>67</v>
      </c>
      <c r="D326" s="373" t="s">
        <v>1017</v>
      </c>
      <c r="E326" s="373" t="s">
        <v>51</v>
      </c>
      <c r="F326" s="374" t="str">
        <f t="shared" si="449"/>
        <v>n/a</v>
      </c>
      <c r="G326" s="374" t="str">
        <f t="shared" si="449"/>
        <v>n/a</v>
      </c>
      <c r="H326" s="374" t="str">
        <f t="shared" si="449"/>
        <v>n/a</v>
      </c>
      <c r="I326" s="374" t="str">
        <f t="shared" si="449"/>
        <v>n/a</v>
      </c>
      <c r="J326" s="656">
        <v>45516</v>
      </c>
      <c r="K326" s="656">
        <v>45516</v>
      </c>
      <c r="L326" s="375" t="str">
        <f t="shared" si="463"/>
        <v>n/a</v>
      </c>
      <c r="M326" s="656">
        <v>45545</v>
      </c>
      <c r="N326" s="656">
        <v>45555</v>
      </c>
      <c r="O326" s="657">
        <v>45560</v>
      </c>
      <c r="P326" s="657">
        <v>45560</v>
      </c>
      <c r="Q326" s="657">
        <v>45568</v>
      </c>
      <c r="R326" s="657">
        <v>45569</v>
      </c>
      <c r="S326" s="376"/>
      <c r="T326" s="377">
        <v>5750</v>
      </c>
      <c r="U326" s="378">
        <v>5750</v>
      </c>
      <c r="V326" s="379"/>
      <c r="W326" s="377">
        <v>3544</v>
      </c>
      <c r="X326" s="378">
        <v>3544</v>
      </c>
      <c r="Y326" s="380"/>
      <c r="Z326" s="381" t="str">
        <f t="shared" si="462"/>
        <v>n/a</v>
      </c>
      <c r="AA326" s="381" t="str">
        <f t="shared" si="462"/>
        <v>n/a</v>
      </c>
      <c r="AB326" s="381" t="str">
        <f t="shared" si="462"/>
        <v>n/a</v>
      </c>
      <c r="AC326" s="381" t="str">
        <f t="shared" si="462"/>
        <v>n/a</v>
      </c>
      <c r="AD326" s="381" t="str">
        <f t="shared" si="462"/>
        <v>n/a</v>
      </c>
      <c r="AE326" s="381" t="str">
        <f t="shared" si="462"/>
        <v>n/a</v>
      </c>
      <c r="AF326" s="381" t="str">
        <f t="shared" si="462"/>
        <v>n/a</v>
      </c>
      <c r="AG326" s="382"/>
      <c r="AH326" s="383"/>
    </row>
    <row r="327" spans="1:34" s="384" customFormat="1" ht="46.5" customHeight="1" x14ac:dyDescent="0.2">
      <c r="A327" s="370">
        <f>IF(C327=0,"  ",VLOOKUP(C327,CODES!$A$1:$B$145,2,FALSE))</f>
        <v>100000100001000</v>
      </c>
      <c r="B327" s="472" t="s">
        <v>471</v>
      </c>
      <c r="C327" s="480" t="s">
        <v>53</v>
      </c>
      <c r="D327" s="373" t="s">
        <v>1017</v>
      </c>
      <c r="E327" s="373" t="s">
        <v>54</v>
      </c>
      <c r="F327" s="374" t="str">
        <f t="shared" si="449"/>
        <v>n/a</v>
      </c>
      <c r="G327" s="374" t="str">
        <f t="shared" si="449"/>
        <v>n/a</v>
      </c>
      <c r="H327" s="374" t="str">
        <f t="shared" si="449"/>
        <v>n/a</v>
      </c>
      <c r="I327" s="374" t="str">
        <f t="shared" si="449"/>
        <v>n/a</v>
      </c>
      <c r="J327" s="656">
        <v>45545</v>
      </c>
      <c r="K327" s="656">
        <v>45545</v>
      </c>
      <c r="L327" s="375" t="str">
        <f t="shared" si="463"/>
        <v>n/a</v>
      </c>
      <c r="M327" s="656">
        <v>45546</v>
      </c>
      <c r="N327" s="656">
        <v>45547</v>
      </c>
      <c r="O327" s="657">
        <v>45547</v>
      </c>
      <c r="P327" s="657">
        <v>45548</v>
      </c>
      <c r="Q327" s="657">
        <v>45551</v>
      </c>
      <c r="R327" s="657">
        <v>45556</v>
      </c>
      <c r="S327" s="376"/>
      <c r="T327" s="377">
        <f>U327</f>
        <v>3956.99</v>
      </c>
      <c r="U327" s="378">
        <v>3956.99</v>
      </c>
      <c r="V327" s="379"/>
      <c r="W327" s="377">
        <v>3956.99</v>
      </c>
      <c r="X327" s="378">
        <v>3956.99</v>
      </c>
      <c r="Y327" s="380"/>
      <c r="Z327" s="381" t="str">
        <f t="shared" si="462"/>
        <v>n/a</v>
      </c>
      <c r="AA327" s="381" t="str">
        <f t="shared" si="462"/>
        <v>n/a</v>
      </c>
      <c r="AB327" s="381" t="str">
        <f t="shared" si="462"/>
        <v>n/a</v>
      </c>
      <c r="AC327" s="381" t="str">
        <f t="shared" si="462"/>
        <v>n/a</v>
      </c>
      <c r="AD327" s="381" t="str">
        <f t="shared" si="462"/>
        <v>n/a</v>
      </c>
      <c r="AE327" s="381" t="str">
        <f t="shared" si="462"/>
        <v>n/a</v>
      </c>
      <c r="AF327" s="381" t="str">
        <f t="shared" si="462"/>
        <v>n/a</v>
      </c>
      <c r="AG327" s="382"/>
      <c r="AH327" s="383"/>
    </row>
    <row r="328" spans="1:34" s="384" customFormat="1" ht="46.5" customHeight="1" x14ac:dyDescent="0.2">
      <c r="A328" s="370" t="str">
        <f>IF(C328=0,"  ",VLOOKUP(C328,CODES!$A$1:$B$145,2,FALSE))</f>
        <v>3201021100001000</v>
      </c>
      <c r="B328" s="394" t="s">
        <v>472</v>
      </c>
      <c r="C328" s="372" t="s">
        <v>113</v>
      </c>
      <c r="D328" s="373" t="s">
        <v>1017</v>
      </c>
      <c r="E328" s="373" t="s">
        <v>51</v>
      </c>
      <c r="F328" s="374" t="str">
        <f t="shared" si="449"/>
        <v>n/a</v>
      </c>
      <c r="G328" s="374" t="str">
        <f t="shared" si="449"/>
        <v>n/a</v>
      </c>
      <c r="H328" s="374" t="str">
        <f t="shared" si="449"/>
        <v>n/a</v>
      </c>
      <c r="I328" s="374" t="str">
        <f t="shared" si="449"/>
        <v>n/a</v>
      </c>
      <c r="J328" s="656">
        <v>45544</v>
      </c>
      <c r="K328" s="656">
        <v>45544</v>
      </c>
      <c r="L328" s="375" t="str">
        <f t="shared" si="463"/>
        <v>n/a</v>
      </c>
      <c r="M328" s="656">
        <v>45547</v>
      </c>
      <c r="N328" s="656">
        <v>45552</v>
      </c>
      <c r="O328" s="657">
        <v>45553</v>
      </c>
      <c r="P328" s="657">
        <v>45554</v>
      </c>
      <c r="Q328" s="657">
        <v>45581</v>
      </c>
      <c r="R328" s="657">
        <v>45582</v>
      </c>
      <c r="S328" s="376"/>
      <c r="T328" s="377">
        <v>30000</v>
      </c>
      <c r="U328" s="378">
        <v>30000</v>
      </c>
      <c r="V328" s="379"/>
      <c r="W328" s="377">
        <v>22800</v>
      </c>
      <c r="X328" s="378">
        <v>22800</v>
      </c>
      <c r="Y328" s="380"/>
      <c r="Z328" s="381" t="str">
        <f t="shared" si="462"/>
        <v>n/a</v>
      </c>
      <c r="AA328" s="381" t="str">
        <f t="shared" si="462"/>
        <v>n/a</v>
      </c>
      <c r="AB328" s="381" t="str">
        <f t="shared" si="462"/>
        <v>n/a</v>
      </c>
      <c r="AC328" s="381" t="str">
        <f t="shared" si="462"/>
        <v>n/a</v>
      </c>
      <c r="AD328" s="381" t="str">
        <f t="shared" si="462"/>
        <v>n/a</v>
      </c>
      <c r="AE328" s="381" t="str">
        <f t="shared" si="462"/>
        <v>n/a</v>
      </c>
      <c r="AF328" s="381" t="str">
        <f t="shared" si="462"/>
        <v>n/a</v>
      </c>
      <c r="AG328" s="382"/>
      <c r="AH328" s="383"/>
    </row>
    <row r="329" spans="1:34" s="384" customFormat="1" ht="46.5" customHeight="1" x14ac:dyDescent="0.2">
      <c r="A329" s="370" t="str">
        <f>IF(C329=0,"  ",VLOOKUP(C329,CODES!$A$1:$B$145,2,FALSE))</f>
        <v>3201021100001000</v>
      </c>
      <c r="B329" s="394" t="s">
        <v>473</v>
      </c>
      <c r="C329" s="372" t="s">
        <v>113</v>
      </c>
      <c r="D329" s="373" t="s">
        <v>1017</v>
      </c>
      <c r="E329" s="373" t="s">
        <v>51</v>
      </c>
      <c r="F329" s="374" t="str">
        <f t="shared" si="449"/>
        <v>n/a</v>
      </c>
      <c r="G329" s="374" t="str">
        <f t="shared" si="449"/>
        <v>n/a</v>
      </c>
      <c r="H329" s="374" t="str">
        <f t="shared" si="449"/>
        <v>n/a</v>
      </c>
      <c r="I329" s="374" t="str">
        <f t="shared" si="449"/>
        <v>n/a</v>
      </c>
      <c r="J329" s="656">
        <v>45544</v>
      </c>
      <c r="K329" s="656">
        <v>45544</v>
      </c>
      <c r="L329" s="375" t="str">
        <f t="shared" si="463"/>
        <v>n/a</v>
      </c>
      <c r="M329" s="656">
        <v>45547</v>
      </c>
      <c r="N329" s="656">
        <v>45552</v>
      </c>
      <c r="O329" s="657">
        <v>45553</v>
      </c>
      <c r="P329" s="657">
        <v>45554</v>
      </c>
      <c r="Q329" s="657">
        <v>45581</v>
      </c>
      <c r="R329" s="657">
        <v>45582</v>
      </c>
      <c r="S329" s="376"/>
      <c r="T329" s="377">
        <v>30000</v>
      </c>
      <c r="U329" s="378">
        <v>30000</v>
      </c>
      <c r="V329" s="379"/>
      <c r="W329" s="377">
        <v>25500</v>
      </c>
      <c r="X329" s="378">
        <v>25500</v>
      </c>
      <c r="Y329" s="380"/>
      <c r="Z329" s="381" t="str">
        <f t="shared" si="462"/>
        <v>n/a</v>
      </c>
      <c r="AA329" s="381" t="str">
        <f t="shared" si="462"/>
        <v>n/a</v>
      </c>
      <c r="AB329" s="381" t="str">
        <f t="shared" si="462"/>
        <v>n/a</v>
      </c>
      <c r="AC329" s="381" t="str">
        <f t="shared" si="462"/>
        <v>n/a</v>
      </c>
      <c r="AD329" s="381" t="str">
        <f t="shared" si="462"/>
        <v>n/a</v>
      </c>
      <c r="AE329" s="381" t="str">
        <f t="shared" si="462"/>
        <v>n/a</v>
      </c>
      <c r="AF329" s="381" t="str">
        <f t="shared" si="462"/>
        <v>n/a</v>
      </c>
      <c r="AG329" s="382"/>
      <c r="AH329" s="383"/>
    </row>
    <row r="330" spans="1:34" s="384" customFormat="1" ht="46.5" customHeight="1" x14ac:dyDescent="0.2">
      <c r="A330" s="370" t="str">
        <f>IF(C330=0,"  ",VLOOKUP(C330,CODES!$A$1:$B$145,2,FALSE))</f>
        <v>3201021100001000</v>
      </c>
      <c r="B330" s="394" t="s">
        <v>474</v>
      </c>
      <c r="C330" s="372" t="s">
        <v>113</v>
      </c>
      <c r="D330" s="373" t="s">
        <v>1017</v>
      </c>
      <c r="E330" s="373" t="s">
        <v>51</v>
      </c>
      <c r="F330" s="374" t="str">
        <f t="shared" si="449"/>
        <v>n/a</v>
      </c>
      <c r="G330" s="374" t="str">
        <f t="shared" si="449"/>
        <v>n/a</v>
      </c>
      <c r="H330" s="374" t="str">
        <f t="shared" si="449"/>
        <v>n/a</v>
      </c>
      <c r="I330" s="493" t="s">
        <v>58</v>
      </c>
      <c r="J330" s="656">
        <v>45544</v>
      </c>
      <c r="K330" s="656">
        <v>45544</v>
      </c>
      <c r="L330" s="375" t="s">
        <v>58</v>
      </c>
      <c r="M330" s="656">
        <v>45547</v>
      </c>
      <c r="N330" s="656">
        <v>45552</v>
      </c>
      <c r="O330" s="657">
        <v>45553</v>
      </c>
      <c r="P330" s="657">
        <v>45554</v>
      </c>
      <c r="Q330" s="657">
        <v>45583</v>
      </c>
      <c r="R330" s="657">
        <v>45584</v>
      </c>
      <c r="S330" s="376"/>
      <c r="T330" s="377">
        <v>30000</v>
      </c>
      <c r="U330" s="378">
        <v>30000</v>
      </c>
      <c r="V330" s="379"/>
      <c r="W330" s="377">
        <v>27000</v>
      </c>
      <c r="X330" s="378">
        <v>27000</v>
      </c>
      <c r="Y330" s="380"/>
      <c r="Z330" s="381" t="str">
        <f t="shared" si="462"/>
        <v>n/a</v>
      </c>
      <c r="AA330" s="381" t="str">
        <f t="shared" si="462"/>
        <v>n/a</v>
      </c>
      <c r="AB330" s="381" t="str">
        <f t="shared" si="462"/>
        <v>n/a</v>
      </c>
      <c r="AC330" s="381" t="str">
        <f t="shared" si="462"/>
        <v>n/a</v>
      </c>
      <c r="AD330" s="381" t="str">
        <f t="shared" si="462"/>
        <v>n/a</v>
      </c>
      <c r="AE330" s="381" t="str">
        <f t="shared" si="462"/>
        <v>n/a</v>
      </c>
      <c r="AF330" s="381" t="str">
        <f t="shared" si="462"/>
        <v>n/a</v>
      </c>
      <c r="AG330" s="382"/>
      <c r="AH330" s="383"/>
    </row>
    <row r="331" spans="1:34" s="384" customFormat="1" ht="46.5" customHeight="1" x14ac:dyDescent="0.2">
      <c r="A331" s="370" t="str">
        <f>IF(C331=0,"  ",VLOOKUP(C331,CODES!$A$1:$B$145,2,FALSE))</f>
        <v>3201021100001000</v>
      </c>
      <c r="B331" s="394" t="s">
        <v>475</v>
      </c>
      <c r="C331" s="372" t="s">
        <v>113</v>
      </c>
      <c r="D331" s="373" t="s">
        <v>1017</v>
      </c>
      <c r="E331" s="373" t="s">
        <v>51</v>
      </c>
      <c r="F331" s="374" t="str">
        <f t="shared" si="449"/>
        <v>n/a</v>
      </c>
      <c r="G331" s="374" t="str">
        <f t="shared" si="449"/>
        <v>n/a</v>
      </c>
      <c r="H331" s="374" t="str">
        <f t="shared" si="449"/>
        <v>n/a</v>
      </c>
      <c r="I331" s="374" t="str">
        <f t="shared" si="449"/>
        <v>n/a</v>
      </c>
      <c r="J331" s="656">
        <v>45544</v>
      </c>
      <c r="K331" s="656">
        <v>45544</v>
      </c>
      <c r="L331" s="375" t="str">
        <f t="shared" ref="L331:L340" si="466">IF($E331="Public Bidding", "Date Required", IF($E331="Shopping", "n/a", IF($E331="Small Value Procurement", "n/a", IF($E331="Lease of Venue", "n/a", IF($E331="Agency to Agency", "n/a", IF($E331="Direct Contracting", "n/a", IF($E331="Emergency Cases", "n/a","Check Mode of Proc")))))))</f>
        <v>n/a</v>
      </c>
      <c r="M331" s="656">
        <v>45547</v>
      </c>
      <c r="N331" s="656">
        <v>45552</v>
      </c>
      <c r="O331" s="657">
        <v>45553</v>
      </c>
      <c r="P331" s="657">
        <v>45554</v>
      </c>
      <c r="Q331" s="657">
        <v>45583</v>
      </c>
      <c r="R331" s="657">
        <v>45584</v>
      </c>
      <c r="S331" s="376"/>
      <c r="T331" s="377">
        <v>30000</v>
      </c>
      <c r="U331" s="378">
        <v>30000</v>
      </c>
      <c r="V331" s="379"/>
      <c r="W331" s="377">
        <v>28800</v>
      </c>
      <c r="X331" s="378">
        <v>28800</v>
      </c>
      <c r="Y331" s="380"/>
      <c r="Z331" s="381" t="str">
        <f t="shared" si="462"/>
        <v>n/a</v>
      </c>
      <c r="AA331" s="381" t="str">
        <f t="shared" si="462"/>
        <v>n/a</v>
      </c>
      <c r="AB331" s="381" t="str">
        <f t="shared" si="462"/>
        <v>n/a</v>
      </c>
      <c r="AC331" s="381" t="str">
        <f t="shared" si="462"/>
        <v>n/a</v>
      </c>
      <c r="AD331" s="381" t="str">
        <f t="shared" si="462"/>
        <v>n/a</v>
      </c>
      <c r="AE331" s="381" t="str">
        <f t="shared" si="462"/>
        <v>n/a</v>
      </c>
      <c r="AF331" s="381" t="str">
        <f t="shared" si="462"/>
        <v>n/a</v>
      </c>
      <c r="AG331" s="382"/>
      <c r="AH331" s="383"/>
    </row>
    <row r="332" spans="1:34" s="384" customFormat="1" ht="46.5" customHeight="1" x14ac:dyDescent="0.2">
      <c r="A332" s="370">
        <f>IF(C332=0,"  ",VLOOKUP(C332,CODES!$A$1:$B$145,2,FALSE))</f>
        <v>330100100001000</v>
      </c>
      <c r="B332" s="394" t="s">
        <v>476</v>
      </c>
      <c r="C332" s="372" t="s">
        <v>61</v>
      </c>
      <c r="D332" s="373" t="s">
        <v>1017</v>
      </c>
      <c r="E332" s="373" t="s">
        <v>51</v>
      </c>
      <c r="F332" s="374" t="str">
        <f t="shared" si="449"/>
        <v>n/a</v>
      </c>
      <c r="G332" s="374" t="str">
        <f t="shared" si="449"/>
        <v>n/a</v>
      </c>
      <c r="H332" s="374" t="str">
        <f t="shared" si="449"/>
        <v>n/a</v>
      </c>
      <c r="I332" s="374" t="str">
        <f t="shared" si="449"/>
        <v>n/a</v>
      </c>
      <c r="J332" s="656">
        <v>45547</v>
      </c>
      <c r="K332" s="656">
        <v>45547</v>
      </c>
      <c r="L332" s="375" t="str">
        <f t="shared" si="466"/>
        <v>n/a</v>
      </c>
      <c r="M332" s="656">
        <v>38243</v>
      </c>
      <c r="N332" s="656">
        <v>45548</v>
      </c>
      <c r="O332" s="657">
        <v>45549</v>
      </c>
      <c r="P332" s="657">
        <v>45550</v>
      </c>
      <c r="Q332" s="657">
        <v>45551</v>
      </c>
      <c r="R332" s="657">
        <v>45552</v>
      </c>
      <c r="S332" s="376"/>
      <c r="T332" s="377">
        <f>U332</f>
        <v>3900</v>
      </c>
      <c r="U332" s="378">
        <v>3900</v>
      </c>
      <c r="V332" s="379"/>
      <c r="W332" s="377">
        <v>3900</v>
      </c>
      <c r="X332" s="378">
        <v>3900</v>
      </c>
      <c r="Y332" s="380"/>
      <c r="Z332" s="381" t="str">
        <f t="shared" si="462"/>
        <v>n/a</v>
      </c>
      <c r="AA332" s="381" t="str">
        <f t="shared" si="462"/>
        <v>n/a</v>
      </c>
      <c r="AB332" s="381" t="str">
        <f t="shared" si="462"/>
        <v>n/a</v>
      </c>
      <c r="AC332" s="381" t="str">
        <f t="shared" si="462"/>
        <v>n/a</v>
      </c>
      <c r="AD332" s="381" t="str">
        <f t="shared" si="462"/>
        <v>n/a</v>
      </c>
      <c r="AE332" s="381" t="str">
        <f t="shared" si="462"/>
        <v>n/a</v>
      </c>
      <c r="AF332" s="381" t="str">
        <f t="shared" si="462"/>
        <v>n/a</v>
      </c>
      <c r="AG332" s="382"/>
      <c r="AH332" s="383"/>
    </row>
    <row r="333" spans="1:34" s="384" customFormat="1" ht="46.5" customHeight="1" x14ac:dyDescent="0.2">
      <c r="A333" s="370">
        <f>IF(C333=0,"  ",VLOOKUP(C333,CODES!$A$1:$B$145,2,FALSE))</f>
        <v>100000100001000</v>
      </c>
      <c r="B333" s="394" t="s">
        <v>1018</v>
      </c>
      <c r="C333" s="372" t="s">
        <v>53</v>
      </c>
      <c r="D333" s="373" t="s">
        <v>1017</v>
      </c>
      <c r="E333" s="373" t="s">
        <v>54</v>
      </c>
      <c r="F333" s="374" t="str">
        <f t="shared" si="449"/>
        <v>n/a</v>
      </c>
      <c r="G333" s="374" t="str">
        <f t="shared" si="449"/>
        <v>n/a</v>
      </c>
      <c r="H333" s="374" t="str">
        <f t="shared" si="449"/>
        <v>n/a</v>
      </c>
      <c r="I333" s="374" t="str">
        <f t="shared" si="449"/>
        <v>n/a</v>
      </c>
      <c r="J333" s="656" t="s">
        <v>58</v>
      </c>
      <c r="K333" s="656" t="s">
        <v>58</v>
      </c>
      <c r="L333" s="375" t="str">
        <f t="shared" si="466"/>
        <v>n/a</v>
      </c>
      <c r="M333" s="656">
        <v>45553</v>
      </c>
      <c r="N333" s="656">
        <v>45553</v>
      </c>
      <c r="O333" s="657">
        <v>45553</v>
      </c>
      <c r="P333" s="657">
        <v>45553</v>
      </c>
      <c r="Q333" s="657">
        <v>45556</v>
      </c>
      <c r="R333" s="657">
        <v>45556</v>
      </c>
      <c r="S333" s="376"/>
      <c r="T333" s="377">
        <v>34722</v>
      </c>
      <c r="U333" s="378">
        <v>34722</v>
      </c>
      <c r="V333" s="379"/>
      <c r="W333" s="377">
        <v>34722</v>
      </c>
      <c r="X333" s="378">
        <v>34722</v>
      </c>
      <c r="Y333" s="380"/>
      <c r="Z333" s="381" t="str">
        <f t="shared" ref="Z333:AF348" si="467">IF($E333="Public Bidding", "Date Required", IF($E333="Shopping", "n/a", IF($E333="Small Value Procurement", "n/a", IF($E333="Lease of Venue", "n/a", IF($E333="Agency to Agency", "n/a", IF($E333="Direct Contracting", "n/a", IF($E333="Emergency Cases", "n/a","Check Mode of Proc")))))))</f>
        <v>n/a</v>
      </c>
      <c r="AA333" s="381" t="str">
        <f t="shared" si="467"/>
        <v>n/a</v>
      </c>
      <c r="AB333" s="381" t="str">
        <f t="shared" si="467"/>
        <v>n/a</v>
      </c>
      <c r="AC333" s="381" t="str">
        <f t="shared" si="467"/>
        <v>n/a</v>
      </c>
      <c r="AD333" s="381" t="str">
        <f t="shared" si="467"/>
        <v>n/a</v>
      </c>
      <c r="AE333" s="381" t="str">
        <f t="shared" si="467"/>
        <v>n/a</v>
      </c>
      <c r="AF333" s="381" t="str">
        <f t="shared" si="467"/>
        <v>n/a</v>
      </c>
      <c r="AG333" s="382"/>
      <c r="AH333" s="383"/>
    </row>
    <row r="334" spans="1:34" s="384" customFormat="1" ht="46.5" customHeight="1" x14ac:dyDescent="0.2">
      <c r="A334" s="370">
        <f>IF(C334=0,"  ",VLOOKUP(C334,CODES!$A$1:$B$145,2,FALSE))</f>
        <v>320105100001000</v>
      </c>
      <c r="B334" s="394" t="s">
        <v>477</v>
      </c>
      <c r="C334" s="372" t="s">
        <v>142</v>
      </c>
      <c r="D334" s="373" t="s">
        <v>1017</v>
      </c>
      <c r="E334" s="373" t="s">
        <v>51</v>
      </c>
      <c r="F334" s="374" t="str">
        <f t="shared" si="449"/>
        <v>n/a</v>
      </c>
      <c r="G334" s="374" t="str">
        <f t="shared" si="449"/>
        <v>n/a</v>
      </c>
      <c r="H334" s="374" t="str">
        <f t="shared" si="449"/>
        <v>n/a</v>
      </c>
      <c r="I334" s="374" t="str">
        <f t="shared" si="449"/>
        <v>n/a</v>
      </c>
      <c r="J334" s="656">
        <v>45541</v>
      </c>
      <c r="K334" s="656">
        <v>45541</v>
      </c>
      <c r="L334" s="375" t="str">
        <f t="shared" si="466"/>
        <v>n/a</v>
      </c>
      <c r="M334" s="656">
        <v>45545</v>
      </c>
      <c r="N334" s="656">
        <v>45559</v>
      </c>
      <c r="O334" s="657">
        <v>45560</v>
      </c>
      <c r="P334" s="657">
        <v>45561</v>
      </c>
      <c r="Q334" s="657">
        <v>45576</v>
      </c>
      <c r="R334" s="657">
        <v>45579</v>
      </c>
      <c r="S334" s="376"/>
      <c r="T334" s="377">
        <v>76000</v>
      </c>
      <c r="U334" s="378">
        <v>76000</v>
      </c>
      <c r="V334" s="379"/>
      <c r="W334" s="377">
        <v>75000</v>
      </c>
      <c r="X334" s="378">
        <v>75000</v>
      </c>
      <c r="Y334" s="380"/>
      <c r="Z334" s="381" t="str">
        <f t="shared" si="467"/>
        <v>n/a</v>
      </c>
      <c r="AA334" s="381" t="str">
        <f t="shared" si="467"/>
        <v>n/a</v>
      </c>
      <c r="AB334" s="381" t="str">
        <f t="shared" si="467"/>
        <v>n/a</v>
      </c>
      <c r="AC334" s="381" t="str">
        <f t="shared" si="467"/>
        <v>n/a</v>
      </c>
      <c r="AD334" s="381" t="str">
        <f t="shared" si="467"/>
        <v>n/a</v>
      </c>
      <c r="AE334" s="381" t="str">
        <f t="shared" si="467"/>
        <v>n/a</v>
      </c>
      <c r="AF334" s="381" t="str">
        <f t="shared" si="467"/>
        <v>n/a</v>
      </c>
      <c r="AG334" s="382"/>
      <c r="AH334" s="383"/>
    </row>
    <row r="335" spans="1:34" s="384" customFormat="1" ht="46.5" customHeight="1" x14ac:dyDescent="0.2">
      <c r="A335" s="370">
        <f>IF(C335=0,"  ",VLOOKUP(C335,CODES!$A$1:$B$145,2,FALSE))</f>
        <v>310100100002000</v>
      </c>
      <c r="B335" s="394" t="s">
        <v>478</v>
      </c>
      <c r="C335" s="372" t="s">
        <v>67</v>
      </c>
      <c r="D335" s="373" t="s">
        <v>1017</v>
      </c>
      <c r="E335" s="373" t="s">
        <v>57</v>
      </c>
      <c r="F335" s="374" t="str">
        <f t="shared" si="449"/>
        <v>n/a</v>
      </c>
      <c r="G335" s="374" t="str">
        <f t="shared" si="449"/>
        <v>n/a</v>
      </c>
      <c r="H335" s="374" t="str">
        <f t="shared" si="449"/>
        <v>n/a</v>
      </c>
      <c r="I335" s="374" t="str">
        <f t="shared" si="449"/>
        <v>n/a</v>
      </c>
      <c r="J335" s="656" t="s">
        <v>58</v>
      </c>
      <c r="K335" s="656" t="s">
        <v>58</v>
      </c>
      <c r="L335" s="375" t="str">
        <f t="shared" si="466"/>
        <v>n/a</v>
      </c>
      <c r="M335" s="656">
        <v>45548</v>
      </c>
      <c r="N335" s="656">
        <v>45565</v>
      </c>
      <c r="O335" s="657">
        <v>45565</v>
      </c>
      <c r="P335" s="657">
        <v>45565</v>
      </c>
      <c r="Q335" s="657">
        <v>45506</v>
      </c>
      <c r="R335" s="657">
        <v>45507</v>
      </c>
      <c r="S335" s="376"/>
      <c r="T335" s="377">
        <f t="shared" ref="T335:T337" si="468">U335</f>
        <v>138960</v>
      </c>
      <c r="U335" s="378">
        <v>138960</v>
      </c>
      <c r="V335" s="379"/>
      <c r="W335" s="377">
        <v>138960</v>
      </c>
      <c r="X335" s="378">
        <v>138960</v>
      </c>
      <c r="Y335" s="380"/>
      <c r="Z335" s="381" t="str">
        <f t="shared" si="467"/>
        <v>n/a</v>
      </c>
      <c r="AA335" s="381" t="str">
        <f t="shared" si="467"/>
        <v>n/a</v>
      </c>
      <c r="AB335" s="381" t="str">
        <f t="shared" si="467"/>
        <v>n/a</v>
      </c>
      <c r="AC335" s="381" t="str">
        <f t="shared" si="467"/>
        <v>n/a</v>
      </c>
      <c r="AD335" s="381" t="str">
        <f t="shared" si="467"/>
        <v>n/a</v>
      </c>
      <c r="AE335" s="381" t="str">
        <f t="shared" si="467"/>
        <v>n/a</v>
      </c>
      <c r="AF335" s="381" t="str">
        <f t="shared" si="467"/>
        <v>n/a</v>
      </c>
      <c r="AG335" s="382"/>
      <c r="AH335" s="383"/>
    </row>
    <row r="336" spans="1:34" s="384" customFormat="1" ht="46.5" customHeight="1" x14ac:dyDescent="0.2">
      <c r="A336" s="370">
        <f>IF(C336=0,"  ",VLOOKUP(C336,CODES!$A$1:$B$145,2,FALSE))</f>
        <v>330100100001000</v>
      </c>
      <c r="B336" s="394" t="s">
        <v>479</v>
      </c>
      <c r="C336" s="372" t="s">
        <v>480</v>
      </c>
      <c r="D336" s="373" t="s">
        <v>1017</v>
      </c>
      <c r="E336" s="373" t="s">
        <v>57</v>
      </c>
      <c r="F336" s="374" t="str">
        <f t="shared" si="449"/>
        <v>n/a</v>
      </c>
      <c r="G336" s="374" t="str">
        <f t="shared" si="449"/>
        <v>n/a</v>
      </c>
      <c r="H336" s="374" t="str">
        <f t="shared" si="449"/>
        <v>n/a</v>
      </c>
      <c r="I336" s="493" t="s">
        <v>58</v>
      </c>
      <c r="J336" s="656" t="s">
        <v>58</v>
      </c>
      <c r="K336" s="656" t="s">
        <v>58</v>
      </c>
      <c r="L336" s="375" t="str">
        <f t="shared" si="466"/>
        <v>n/a</v>
      </c>
      <c r="M336" s="656">
        <v>45551</v>
      </c>
      <c r="N336" s="656">
        <v>45552</v>
      </c>
      <c r="O336" s="657">
        <v>45553</v>
      </c>
      <c r="P336" s="657">
        <v>45506</v>
      </c>
      <c r="Q336" s="657">
        <v>45506</v>
      </c>
      <c r="R336" s="657">
        <v>45507</v>
      </c>
      <c r="S336" s="376"/>
      <c r="T336" s="377">
        <f t="shared" si="468"/>
        <v>5100</v>
      </c>
      <c r="U336" s="378">
        <v>5100</v>
      </c>
      <c r="V336" s="379"/>
      <c r="W336" s="377">
        <v>5100</v>
      </c>
      <c r="X336" s="378">
        <v>5100</v>
      </c>
      <c r="Y336" s="380"/>
      <c r="Z336" s="381" t="str">
        <f t="shared" si="467"/>
        <v>n/a</v>
      </c>
      <c r="AA336" s="381" t="str">
        <f t="shared" si="467"/>
        <v>n/a</v>
      </c>
      <c r="AB336" s="381" t="str">
        <f t="shared" si="467"/>
        <v>n/a</v>
      </c>
      <c r="AC336" s="381" t="str">
        <f t="shared" si="467"/>
        <v>n/a</v>
      </c>
      <c r="AD336" s="381" t="str">
        <f t="shared" si="467"/>
        <v>n/a</v>
      </c>
      <c r="AE336" s="381" t="str">
        <f t="shared" si="467"/>
        <v>n/a</v>
      </c>
      <c r="AF336" s="381" t="str">
        <f t="shared" si="467"/>
        <v>n/a</v>
      </c>
      <c r="AG336" s="382"/>
      <c r="AH336" s="383"/>
    </row>
    <row r="337" spans="1:34" s="384" customFormat="1" ht="46.5" customHeight="1" x14ac:dyDescent="0.2">
      <c r="A337" s="370">
        <f>IF(C337=0,"  ",VLOOKUP(C337,CODES!$A$1:$B$145,2,FALSE))</f>
        <v>330100100001000</v>
      </c>
      <c r="B337" s="394" t="s">
        <v>481</v>
      </c>
      <c r="C337" s="372" t="s">
        <v>480</v>
      </c>
      <c r="D337" s="373" t="s">
        <v>1017</v>
      </c>
      <c r="E337" s="373" t="s">
        <v>57</v>
      </c>
      <c r="F337" s="374" t="str">
        <f t="shared" si="449"/>
        <v>n/a</v>
      </c>
      <c r="G337" s="374" t="str">
        <f t="shared" si="449"/>
        <v>n/a</v>
      </c>
      <c r="H337" s="374" t="str">
        <f t="shared" si="449"/>
        <v>n/a</v>
      </c>
      <c r="I337" s="374" t="str">
        <f t="shared" si="449"/>
        <v>n/a</v>
      </c>
      <c r="J337" s="656" t="s">
        <v>58</v>
      </c>
      <c r="K337" s="656" t="s">
        <v>58</v>
      </c>
      <c r="L337" s="375" t="str">
        <f t="shared" si="466"/>
        <v>n/a</v>
      </c>
      <c r="M337" s="656">
        <v>45551</v>
      </c>
      <c r="N337" s="656">
        <v>45552</v>
      </c>
      <c r="O337" s="657">
        <v>45553</v>
      </c>
      <c r="P337" s="657">
        <v>45506</v>
      </c>
      <c r="Q337" s="657">
        <v>45506</v>
      </c>
      <c r="R337" s="657">
        <v>45507</v>
      </c>
      <c r="S337" s="376"/>
      <c r="T337" s="377">
        <f t="shared" si="468"/>
        <v>11150</v>
      </c>
      <c r="U337" s="378">
        <v>11150</v>
      </c>
      <c r="V337" s="379"/>
      <c r="W337" s="377">
        <v>11150</v>
      </c>
      <c r="X337" s="378">
        <v>11150</v>
      </c>
      <c r="Y337" s="380"/>
      <c r="Z337" s="381" t="str">
        <f t="shared" si="467"/>
        <v>n/a</v>
      </c>
      <c r="AA337" s="381" t="str">
        <f t="shared" si="467"/>
        <v>n/a</v>
      </c>
      <c r="AB337" s="381" t="str">
        <f t="shared" si="467"/>
        <v>n/a</v>
      </c>
      <c r="AC337" s="381" t="str">
        <f t="shared" si="467"/>
        <v>n/a</v>
      </c>
      <c r="AD337" s="381" t="str">
        <f t="shared" si="467"/>
        <v>n/a</v>
      </c>
      <c r="AE337" s="381" t="str">
        <f t="shared" si="467"/>
        <v>n/a</v>
      </c>
      <c r="AF337" s="381" t="str">
        <f t="shared" si="467"/>
        <v>n/a</v>
      </c>
      <c r="AG337" s="382"/>
      <c r="AH337" s="383"/>
    </row>
    <row r="338" spans="1:34" s="384" customFormat="1" ht="46.5" customHeight="1" x14ac:dyDescent="0.2">
      <c r="A338" s="370">
        <f>IF(C338=0,"  ",VLOOKUP(C338,CODES!$A$1:$B$145,2,FALSE))</f>
        <v>100000100001000</v>
      </c>
      <c r="B338" s="394" t="s">
        <v>482</v>
      </c>
      <c r="C338" s="372" t="s">
        <v>53</v>
      </c>
      <c r="D338" s="373" t="s">
        <v>1017</v>
      </c>
      <c r="E338" s="373" t="s">
        <v>54</v>
      </c>
      <c r="F338" s="374" t="str">
        <f t="shared" si="449"/>
        <v>n/a</v>
      </c>
      <c r="G338" s="374" t="str">
        <f t="shared" si="449"/>
        <v>n/a</v>
      </c>
      <c r="H338" s="374" t="str">
        <f t="shared" si="449"/>
        <v>n/a</v>
      </c>
      <c r="I338" s="374" t="str">
        <f t="shared" si="449"/>
        <v>n/a</v>
      </c>
      <c r="J338" s="656">
        <v>45548</v>
      </c>
      <c r="K338" s="656">
        <v>45548</v>
      </c>
      <c r="L338" s="375" t="str">
        <f t="shared" si="466"/>
        <v>n/a</v>
      </c>
      <c r="M338" s="656">
        <v>45551</v>
      </c>
      <c r="N338" s="656">
        <v>45552</v>
      </c>
      <c r="O338" s="657">
        <v>45555</v>
      </c>
      <c r="P338" s="657">
        <v>45555</v>
      </c>
      <c r="Q338" s="657">
        <v>45556</v>
      </c>
      <c r="R338" s="657">
        <v>45557</v>
      </c>
      <c r="S338" s="376"/>
      <c r="T338" s="377">
        <v>11181.88</v>
      </c>
      <c r="U338" s="378">
        <v>11181.88</v>
      </c>
      <c r="V338" s="379"/>
      <c r="W338" s="377">
        <v>11181.88</v>
      </c>
      <c r="X338" s="378">
        <v>11181.88</v>
      </c>
      <c r="Y338" s="380"/>
      <c r="Z338" s="381" t="str">
        <f t="shared" si="467"/>
        <v>n/a</v>
      </c>
      <c r="AA338" s="381" t="str">
        <f t="shared" si="467"/>
        <v>n/a</v>
      </c>
      <c r="AB338" s="381" t="str">
        <f t="shared" si="467"/>
        <v>n/a</v>
      </c>
      <c r="AC338" s="381" t="str">
        <f t="shared" si="467"/>
        <v>n/a</v>
      </c>
      <c r="AD338" s="381" t="str">
        <f t="shared" si="467"/>
        <v>n/a</v>
      </c>
      <c r="AE338" s="381" t="str">
        <f t="shared" si="467"/>
        <v>n/a</v>
      </c>
      <c r="AF338" s="381" t="str">
        <f t="shared" si="467"/>
        <v>n/a</v>
      </c>
      <c r="AG338" s="382"/>
      <c r="AH338" s="383"/>
    </row>
    <row r="339" spans="1:34" s="384" customFormat="1" ht="46.5" customHeight="1" x14ac:dyDescent="0.2">
      <c r="A339" s="370">
        <f>IF(C339=0,"  ",VLOOKUP(C339,CODES!$A$1:$B$145,2,FALSE))</f>
        <v>100000100001000</v>
      </c>
      <c r="B339" s="394" t="s">
        <v>483</v>
      </c>
      <c r="C339" s="372" t="s">
        <v>53</v>
      </c>
      <c r="D339" s="373" t="s">
        <v>1017</v>
      </c>
      <c r="E339" s="373" t="s">
        <v>54</v>
      </c>
      <c r="F339" s="374" t="str">
        <f t="shared" si="449"/>
        <v>n/a</v>
      </c>
      <c r="G339" s="374" t="str">
        <f t="shared" si="449"/>
        <v>n/a</v>
      </c>
      <c r="H339" s="374" t="str">
        <f t="shared" si="449"/>
        <v>n/a</v>
      </c>
      <c r="I339" s="374" t="str">
        <f t="shared" si="449"/>
        <v>n/a</v>
      </c>
      <c r="J339" s="656">
        <v>45547</v>
      </c>
      <c r="K339" s="656">
        <v>45548</v>
      </c>
      <c r="L339" s="375" t="str">
        <f t="shared" si="466"/>
        <v>n/a</v>
      </c>
      <c r="M339" s="656">
        <v>45551</v>
      </c>
      <c r="N339" s="656">
        <v>45552</v>
      </c>
      <c r="O339" s="657">
        <v>45555</v>
      </c>
      <c r="P339" s="657">
        <v>45555</v>
      </c>
      <c r="Q339" s="657">
        <v>45563</v>
      </c>
      <c r="R339" s="657">
        <v>45567</v>
      </c>
      <c r="S339" s="376"/>
      <c r="T339" s="377">
        <f t="shared" ref="T339:T344" si="469">U339</f>
        <v>23961.599999999999</v>
      </c>
      <c r="U339" s="378">
        <v>23961.599999999999</v>
      </c>
      <c r="V339" s="379"/>
      <c r="W339" s="377">
        <v>23961.599999999999</v>
      </c>
      <c r="X339" s="378">
        <v>23961.599999999999</v>
      </c>
      <c r="Y339" s="380"/>
      <c r="Z339" s="381" t="str">
        <f t="shared" si="467"/>
        <v>n/a</v>
      </c>
      <c r="AA339" s="381" t="str">
        <f t="shared" si="467"/>
        <v>n/a</v>
      </c>
      <c r="AB339" s="381" t="str">
        <f t="shared" si="467"/>
        <v>n/a</v>
      </c>
      <c r="AC339" s="381" t="str">
        <f t="shared" si="467"/>
        <v>n/a</v>
      </c>
      <c r="AD339" s="381" t="str">
        <f t="shared" si="467"/>
        <v>n/a</v>
      </c>
      <c r="AE339" s="381" t="str">
        <f t="shared" si="467"/>
        <v>n/a</v>
      </c>
      <c r="AF339" s="381" t="str">
        <f t="shared" si="467"/>
        <v>n/a</v>
      </c>
      <c r="AG339" s="382"/>
      <c r="AH339" s="383"/>
    </row>
    <row r="340" spans="1:34" s="384" customFormat="1" ht="46.5" customHeight="1" x14ac:dyDescent="0.2">
      <c r="A340" s="370">
        <f>IF(C340=0,"  ",VLOOKUP(C340,CODES!$A$1:$B$145,2,FALSE))</f>
        <v>100000100001000</v>
      </c>
      <c r="B340" s="394" t="s">
        <v>484</v>
      </c>
      <c r="C340" s="372" t="s">
        <v>68</v>
      </c>
      <c r="D340" s="373" t="s">
        <v>1017</v>
      </c>
      <c r="E340" s="373" t="s">
        <v>57</v>
      </c>
      <c r="F340" s="374" t="str">
        <f t="shared" si="449"/>
        <v>n/a</v>
      </c>
      <c r="G340" s="374" t="str">
        <f t="shared" si="449"/>
        <v>n/a</v>
      </c>
      <c r="H340" s="374" t="str">
        <f t="shared" si="449"/>
        <v>n/a</v>
      </c>
      <c r="I340" s="374" t="str">
        <f t="shared" si="449"/>
        <v>n/a</v>
      </c>
      <c r="J340" s="656">
        <v>45545</v>
      </c>
      <c r="K340" s="656">
        <v>45545</v>
      </c>
      <c r="L340" s="375" t="str">
        <f t="shared" si="466"/>
        <v>n/a</v>
      </c>
      <c r="M340" s="656">
        <v>45545</v>
      </c>
      <c r="N340" s="656">
        <v>45555</v>
      </c>
      <c r="O340" s="657">
        <v>45556</v>
      </c>
      <c r="P340" s="657">
        <v>45557</v>
      </c>
      <c r="Q340" s="657">
        <v>45618</v>
      </c>
      <c r="R340" s="657">
        <v>45621</v>
      </c>
      <c r="S340" s="376"/>
      <c r="T340" s="377">
        <f t="shared" si="469"/>
        <v>108800</v>
      </c>
      <c r="U340" s="378">
        <v>108800</v>
      </c>
      <c r="V340" s="379"/>
      <c r="W340" s="377">
        <v>93600</v>
      </c>
      <c r="X340" s="378">
        <v>93600</v>
      </c>
      <c r="Y340" s="380"/>
      <c r="Z340" s="381" t="str">
        <f t="shared" si="467"/>
        <v>n/a</v>
      </c>
      <c r="AA340" s="381" t="str">
        <f t="shared" si="467"/>
        <v>n/a</v>
      </c>
      <c r="AB340" s="381" t="str">
        <f t="shared" si="467"/>
        <v>n/a</v>
      </c>
      <c r="AC340" s="381" t="str">
        <f t="shared" si="467"/>
        <v>n/a</v>
      </c>
      <c r="AD340" s="381" t="str">
        <f t="shared" si="467"/>
        <v>n/a</v>
      </c>
      <c r="AE340" s="381" t="str">
        <f t="shared" si="467"/>
        <v>n/a</v>
      </c>
      <c r="AF340" s="381" t="str">
        <f t="shared" si="467"/>
        <v>n/a</v>
      </c>
      <c r="AG340" s="382"/>
      <c r="AH340" s="383"/>
    </row>
    <row r="341" spans="1:34" s="384" customFormat="1" ht="46.5" customHeight="1" x14ac:dyDescent="0.2">
      <c r="A341" s="370">
        <f>IF(C341=0,"  ",VLOOKUP(C341,CODES!$A$1:$B$145,2,FALSE))</f>
        <v>200000100001000</v>
      </c>
      <c r="B341" s="394" t="s">
        <v>485</v>
      </c>
      <c r="C341" s="372" t="s">
        <v>71</v>
      </c>
      <c r="D341" s="373" t="s">
        <v>1017</v>
      </c>
      <c r="E341" s="373" t="s">
        <v>51</v>
      </c>
      <c r="F341" s="374" t="str">
        <f t="shared" si="449"/>
        <v>n/a</v>
      </c>
      <c r="G341" s="374" t="str">
        <f t="shared" si="449"/>
        <v>n/a</v>
      </c>
      <c r="H341" s="374" t="str">
        <f t="shared" si="449"/>
        <v>n/a</v>
      </c>
      <c r="I341" s="374" t="str">
        <f t="shared" si="449"/>
        <v>n/a</v>
      </c>
      <c r="J341" s="656">
        <v>45489</v>
      </c>
      <c r="K341" s="656">
        <v>45489</v>
      </c>
      <c r="L341" s="375" t="s">
        <v>58</v>
      </c>
      <c r="M341" s="656">
        <v>45546</v>
      </c>
      <c r="N341" s="656">
        <v>45555</v>
      </c>
      <c r="O341" s="657">
        <v>45560</v>
      </c>
      <c r="P341" s="657">
        <v>45560</v>
      </c>
      <c r="Q341" s="657">
        <v>45569</v>
      </c>
      <c r="R341" s="657">
        <v>45573</v>
      </c>
      <c r="S341" s="376"/>
      <c r="T341" s="377">
        <f t="shared" si="469"/>
        <v>10000</v>
      </c>
      <c r="U341" s="378">
        <v>10000</v>
      </c>
      <c r="V341" s="379"/>
      <c r="W341" s="377">
        <v>9800</v>
      </c>
      <c r="X341" s="378">
        <v>9800</v>
      </c>
      <c r="Y341" s="380"/>
      <c r="Z341" s="381" t="str">
        <f t="shared" si="467"/>
        <v>n/a</v>
      </c>
      <c r="AA341" s="381" t="str">
        <f t="shared" si="467"/>
        <v>n/a</v>
      </c>
      <c r="AB341" s="381" t="str">
        <f t="shared" si="467"/>
        <v>n/a</v>
      </c>
      <c r="AC341" s="381" t="str">
        <f t="shared" si="467"/>
        <v>n/a</v>
      </c>
      <c r="AD341" s="381" t="str">
        <f t="shared" si="467"/>
        <v>n/a</v>
      </c>
      <c r="AE341" s="381" t="str">
        <f t="shared" si="467"/>
        <v>n/a</v>
      </c>
      <c r="AF341" s="381" t="str">
        <f t="shared" si="467"/>
        <v>n/a</v>
      </c>
      <c r="AG341" s="382"/>
      <c r="AH341" s="383"/>
    </row>
    <row r="342" spans="1:34" s="384" customFormat="1" ht="46.5" customHeight="1" x14ac:dyDescent="0.2">
      <c r="A342" s="370">
        <f>IF(C342=0,"  ",VLOOKUP(C342,CODES!$A$1:$B$145,2,FALSE))</f>
        <v>320103100001000</v>
      </c>
      <c r="B342" s="394" t="s">
        <v>486</v>
      </c>
      <c r="C342" s="372" t="s">
        <v>248</v>
      </c>
      <c r="D342" s="373" t="s">
        <v>1017</v>
      </c>
      <c r="E342" s="373" t="s">
        <v>51</v>
      </c>
      <c r="F342" s="374" t="str">
        <f t="shared" si="449"/>
        <v>n/a</v>
      </c>
      <c r="G342" s="374" t="str">
        <f t="shared" si="449"/>
        <v>n/a</v>
      </c>
      <c r="H342" s="374" t="str">
        <f t="shared" si="449"/>
        <v>n/a</v>
      </c>
      <c r="I342" s="493" t="s">
        <v>58</v>
      </c>
      <c r="J342" s="656">
        <v>45538</v>
      </c>
      <c r="K342" s="656">
        <v>45538</v>
      </c>
      <c r="L342" s="375" t="str">
        <f t="shared" ref="L342:L349" si="470">IF($E342="Public Bidding", "Date Required", IF($E342="Shopping", "n/a", IF($E342="Small Value Procurement", "n/a", IF($E342="Lease of Venue", "n/a", IF($E342="Agency to Agency", "n/a", IF($E342="Direct Contracting", "n/a", IF($E342="Emergency Cases", "n/a","Check Mode of Proc")))))))</f>
        <v>n/a</v>
      </c>
      <c r="M342" s="656">
        <v>45539</v>
      </c>
      <c r="N342" s="656">
        <v>45565</v>
      </c>
      <c r="O342" s="657">
        <v>45567</v>
      </c>
      <c r="P342" s="657">
        <v>45567</v>
      </c>
      <c r="Q342" s="657">
        <v>45574</v>
      </c>
      <c r="R342" s="657">
        <v>45575</v>
      </c>
      <c r="S342" s="376"/>
      <c r="T342" s="377">
        <f t="shared" si="469"/>
        <v>29291.52</v>
      </c>
      <c r="U342" s="378">
        <v>29291.52</v>
      </c>
      <c r="V342" s="379"/>
      <c r="W342" s="377">
        <v>24625</v>
      </c>
      <c r="X342" s="378">
        <v>24625</v>
      </c>
      <c r="Y342" s="380"/>
      <c r="Z342" s="381" t="str">
        <f t="shared" si="467"/>
        <v>n/a</v>
      </c>
      <c r="AA342" s="381" t="str">
        <f t="shared" si="467"/>
        <v>n/a</v>
      </c>
      <c r="AB342" s="381" t="str">
        <f t="shared" si="467"/>
        <v>n/a</v>
      </c>
      <c r="AC342" s="381" t="str">
        <f t="shared" si="467"/>
        <v>n/a</v>
      </c>
      <c r="AD342" s="381" t="str">
        <f t="shared" si="467"/>
        <v>n/a</v>
      </c>
      <c r="AE342" s="381" t="str">
        <f t="shared" si="467"/>
        <v>n/a</v>
      </c>
      <c r="AF342" s="381" t="str">
        <f t="shared" si="467"/>
        <v>n/a</v>
      </c>
      <c r="AG342" s="382"/>
      <c r="AH342" s="383"/>
    </row>
    <row r="343" spans="1:34" s="384" customFormat="1" ht="46.5" customHeight="1" x14ac:dyDescent="0.2">
      <c r="A343" s="370">
        <f>IF(C343=0,"  ",VLOOKUP(C343,CODES!$A$1:$B$145,2,FALSE))</f>
        <v>200000100001000</v>
      </c>
      <c r="B343" s="394" t="s">
        <v>487</v>
      </c>
      <c r="C343" s="372" t="s">
        <v>71</v>
      </c>
      <c r="D343" s="373" t="s">
        <v>1017</v>
      </c>
      <c r="E343" s="373" t="s">
        <v>54</v>
      </c>
      <c r="F343" s="374" t="str">
        <f t="shared" si="449"/>
        <v>n/a</v>
      </c>
      <c r="G343" s="374" t="str">
        <f t="shared" si="449"/>
        <v>n/a</v>
      </c>
      <c r="H343" s="374" t="str">
        <f t="shared" si="449"/>
        <v>n/a</v>
      </c>
      <c r="I343" s="374" t="str">
        <f t="shared" si="449"/>
        <v>n/a</v>
      </c>
      <c r="J343" s="656">
        <v>45547</v>
      </c>
      <c r="K343" s="656">
        <v>45547</v>
      </c>
      <c r="L343" s="375" t="str">
        <f t="shared" si="470"/>
        <v>n/a</v>
      </c>
      <c r="M343" s="656">
        <v>45551</v>
      </c>
      <c r="N343" s="656">
        <v>45555</v>
      </c>
      <c r="O343" s="657">
        <v>45575</v>
      </c>
      <c r="P343" s="657">
        <v>45575</v>
      </c>
      <c r="Q343" s="657">
        <v>45646</v>
      </c>
      <c r="R343" s="657">
        <v>45649</v>
      </c>
      <c r="S343" s="376"/>
      <c r="T343" s="377">
        <f t="shared" si="469"/>
        <v>26388</v>
      </c>
      <c r="U343" s="378">
        <v>26388</v>
      </c>
      <c r="V343" s="379"/>
      <c r="W343" s="377">
        <v>26388</v>
      </c>
      <c r="X343" s="378">
        <v>26388</v>
      </c>
      <c r="Y343" s="380"/>
      <c r="Z343" s="381" t="str">
        <f t="shared" si="467"/>
        <v>n/a</v>
      </c>
      <c r="AA343" s="381" t="str">
        <f t="shared" si="467"/>
        <v>n/a</v>
      </c>
      <c r="AB343" s="381" t="str">
        <f t="shared" si="467"/>
        <v>n/a</v>
      </c>
      <c r="AC343" s="381" t="str">
        <f t="shared" si="467"/>
        <v>n/a</v>
      </c>
      <c r="AD343" s="381" t="str">
        <f t="shared" si="467"/>
        <v>n/a</v>
      </c>
      <c r="AE343" s="381" t="str">
        <f t="shared" si="467"/>
        <v>n/a</v>
      </c>
      <c r="AF343" s="381" t="str">
        <f t="shared" si="467"/>
        <v>n/a</v>
      </c>
      <c r="AG343" s="382"/>
      <c r="AH343" s="383"/>
    </row>
    <row r="344" spans="1:34" s="384" customFormat="1" ht="46.5" customHeight="1" x14ac:dyDescent="0.2">
      <c r="A344" s="370">
        <f>IF(C344=0,"  ",VLOOKUP(C344,CODES!$A$1:$B$145,2,FALSE))</f>
        <v>320103100001000</v>
      </c>
      <c r="B344" s="394" t="s">
        <v>488</v>
      </c>
      <c r="C344" s="372" t="s">
        <v>248</v>
      </c>
      <c r="D344" s="373" t="s">
        <v>1017</v>
      </c>
      <c r="E344" s="373" t="s">
        <v>51</v>
      </c>
      <c r="F344" s="374" t="str">
        <f t="shared" si="449"/>
        <v>n/a</v>
      </c>
      <c r="G344" s="374" t="str">
        <f t="shared" si="449"/>
        <v>n/a</v>
      </c>
      <c r="H344" s="374" t="str">
        <f t="shared" si="449"/>
        <v>n/a</v>
      </c>
      <c r="I344" s="374" t="str">
        <f t="shared" si="449"/>
        <v>n/a</v>
      </c>
      <c r="J344" s="656">
        <f t="shared" ref="J344:J346" si="471">K344</f>
        <v>45520</v>
      </c>
      <c r="K344" s="656">
        <v>45520</v>
      </c>
      <c r="L344" s="375" t="str">
        <f t="shared" si="470"/>
        <v>n/a</v>
      </c>
      <c r="M344" s="656">
        <v>45551</v>
      </c>
      <c r="N344" s="656">
        <v>45565</v>
      </c>
      <c r="O344" s="657">
        <v>45567</v>
      </c>
      <c r="P344" s="657">
        <v>45567</v>
      </c>
      <c r="Q344" s="657">
        <v>45569</v>
      </c>
      <c r="R344" s="657">
        <v>45569</v>
      </c>
      <c r="S344" s="376"/>
      <c r="T344" s="729">
        <f t="shared" si="469"/>
        <v>352885.72</v>
      </c>
      <c r="U344" s="731">
        <v>352885.72</v>
      </c>
      <c r="V344" s="379"/>
      <c r="W344" s="377">
        <v>58000</v>
      </c>
      <c r="X344" s="378">
        <v>58000</v>
      </c>
      <c r="Y344" s="380"/>
      <c r="Z344" s="381" t="str">
        <f t="shared" si="467"/>
        <v>n/a</v>
      </c>
      <c r="AA344" s="381" t="str">
        <f t="shared" si="467"/>
        <v>n/a</v>
      </c>
      <c r="AB344" s="381" t="str">
        <f t="shared" si="467"/>
        <v>n/a</v>
      </c>
      <c r="AC344" s="381" t="str">
        <f t="shared" si="467"/>
        <v>n/a</v>
      </c>
      <c r="AD344" s="381" t="str">
        <f t="shared" si="467"/>
        <v>n/a</v>
      </c>
      <c r="AE344" s="381" t="str">
        <f t="shared" si="467"/>
        <v>n/a</v>
      </c>
      <c r="AF344" s="381" t="str">
        <f t="shared" si="467"/>
        <v>n/a</v>
      </c>
      <c r="AG344" s="382"/>
      <c r="AH344" s="383"/>
    </row>
    <row r="345" spans="1:34" s="384" customFormat="1" ht="46.5" customHeight="1" x14ac:dyDescent="0.2">
      <c r="A345" s="370">
        <f>IF(C345=0,"  ",VLOOKUP(C345,CODES!$A$1:$B$145,2,FALSE))</f>
        <v>320103100001000</v>
      </c>
      <c r="B345" s="394" t="s">
        <v>489</v>
      </c>
      <c r="C345" s="372" t="s">
        <v>248</v>
      </c>
      <c r="D345" s="373" t="s">
        <v>1017</v>
      </c>
      <c r="E345" s="373" t="s">
        <v>51</v>
      </c>
      <c r="F345" s="374" t="str">
        <f t="shared" si="449"/>
        <v>n/a</v>
      </c>
      <c r="G345" s="374" t="str">
        <f t="shared" si="449"/>
        <v>n/a</v>
      </c>
      <c r="H345" s="374" t="str">
        <f t="shared" si="449"/>
        <v>n/a</v>
      </c>
      <c r="I345" s="374" t="str">
        <f t="shared" si="449"/>
        <v>n/a</v>
      </c>
      <c r="J345" s="656">
        <f t="shared" si="471"/>
        <v>45520</v>
      </c>
      <c r="K345" s="656">
        <v>45520</v>
      </c>
      <c r="L345" s="375" t="str">
        <f t="shared" si="470"/>
        <v>n/a</v>
      </c>
      <c r="M345" s="656">
        <v>45551</v>
      </c>
      <c r="N345" s="656">
        <v>45565</v>
      </c>
      <c r="O345" s="657">
        <v>45572</v>
      </c>
      <c r="P345" s="657">
        <v>45572</v>
      </c>
      <c r="Q345" s="657">
        <v>45572</v>
      </c>
      <c r="R345" s="657">
        <v>45572</v>
      </c>
      <c r="S345" s="376"/>
      <c r="T345" s="735"/>
      <c r="U345" s="735"/>
      <c r="V345" s="379"/>
      <c r="W345" s="377">
        <f t="shared" ref="W345:W346" si="472">X345</f>
        <v>23200</v>
      </c>
      <c r="X345" s="378">
        <v>23200</v>
      </c>
      <c r="Y345" s="380"/>
      <c r="Z345" s="381" t="str">
        <f t="shared" si="467"/>
        <v>n/a</v>
      </c>
      <c r="AA345" s="381" t="str">
        <f t="shared" si="467"/>
        <v>n/a</v>
      </c>
      <c r="AB345" s="381" t="str">
        <f t="shared" si="467"/>
        <v>n/a</v>
      </c>
      <c r="AC345" s="381" t="str">
        <f t="shared" si="467"/>
        <v>n/a</v>
      </c>
      <c r="AD345" s="381" t="str">
        <f t="shared" si="467"/>
        <v>n/a</v>
      </c>
      <c r="AE345" s="381" t="str">
        <f t="shared" si="467"/>
        <v>n/a</v>
      </c>
      <c r="AF345" s="381" t="str">
        <f t="shared" si="467"/>
        <v>n/a</v>
      </c>
      <c r="AG345" s="382"/>
      <c r="AH345" s="383"/>
    </row>
    <row r="346" spans="1:34" s="384" customFormat="1" ht="46.5" customHeight="1" x14ac:dyDescent="0.2">
      <c r="A346" s="370">
        <f>IF(C346=0,"  ",VLOOKUP(C346,CODES!$A$1:$B$145,2,FALSE))</f>
        <v>320103100001000</v>
      </c>
      <c r="B346" s="394" t="s">
        <v>490</v>
      </c>
      <c r="C346" s="372" t="s">
        <v>248</v>
      </c>
      <c r="D346" s="373" t="s">
        <v>1017</v>
      </c>
      <c r="E346" s="373" t="s">
        <v>51</v>
      </c>
      <c r="F346" s="374" t="str">
        <f t="shared" ref="F346:I346" si="473">IF($E346="Public Bidding", "Date Required", IF($E346="Shopping", "n/a", IF($E346="Small Value Procurement", "n/a", IF($E346="Lease of Venue", "n/a", IF($E346="Agency to Agency", "n/a", IF($E346="Direct Contracting", "n/a", IF($E346="Emergency Cases", "n/a","Check Mode of Proc")))))))</f>
        <v>n/a</v>
      </c>
      <c r="G346" s="374" t="str">
        <f t="shared" si="473"/>
        <v>n/a</v>
      </c>
      <c r="H346" s="374" t="str">
        <f t="shared" si="473"/>
        <v>n/a</v>
      </c>
      <c r="I346" s="374" t="str">
        <f t="shared" si="473"/>
        <v>n/a</v>
      </c>
      <c r="J346" s="656">
        <f t="shared" si="471"/>
        <v>45520</v>
      </c>
      <c r="K346" s="656">
        <v>45520</v>
      </c>
      <c r="L346" s="375" t="str">
        <f t="shared" si="470"/>
        <v>n/a</v>
      </c>
      <c r="M346" s="656">
        <v>45551</v>
      </c>
      <c r="N346" s="656">
        <v>45565</v>
      </c>
      <c r="O346" s="657">
        <v>45567</v>
      </c>
      <c r="P346" s="657">
        <v>45567</v>
      </c>
      <c r="Q346" s="657">
        <v>45579</v>
      </c>
      <c r="R346" s="657">
        <v>45579</v>
      </c>
      <c r="S346" s="376"/>
      <c r="T346" s="730"/>
      <c r="U346" s="730"/>
      <c r="V346" s="379"/>
      <c r="W346" s="377">
        <f t="shared" si="472"/>
        <v>227080</v>
      </c>
      <c r="X346" s="378">
        <v>227080</v>
      </c>
      <c r="Y346" s="380"/>
      <c r="Z346" s="381" t="str">
        <f t="shared" si="467"/>
        <v>n/a</v>
      </c>
      <c r="AA346" s="381" t="str">
        <f t="shared" si="467"/>
        <v>n/a</v>
      </c>
      <c r="AB346" s="381" t="str">
        <f t="shared" si="467"/>
        <v>n/a</v>
      </c>
      <c r="AC346" s="381" t="str">
        <f t="shared" si="467"/>
        <v>n/a</v>
      </c>
      <c r="AD346" s="381" t="str">
        <f t="shared" si="467"/>
        <v>n/a</v>
      </c>
      <c r="AE346" s="381" t="str">
        <f t="shared" si="467"/>
        <v>n/a</v>
      </c>
      <c r="AF346" s="381" t="str">
        <f t="shared" si="467"/>
        <v>n/a</v>
      </c>
      <c r="AG346" s="382"/>
      <c r="AH346" s="383"/>
    </row>
    <row r="347" spans="1:34" s="384" customFormat="1" ht="46.5" customHeight="1" x14ac:dyDescent="0.2">
      <c r="A347" s="370">
        <f>IF(C347=0,"  ",VLOOKUP(C347,CODES!$A$1:$B$145,2,FALSE))</f>
        <v>320103100001000</v>
      </c>
      <c r="B347" s="394" t="s">
        <v>491</v>
      </c>
      <c r="C347" s="372" t="s">
        <v>248</v>
      </c>
      <c r="D347" s="373" t="s">
        <v>1017</v>
      </c>
      <c r="E347" s="373" t="s">
        <v>51</v>
      </c>
      <c r="F347" s="374" t="str">
        <f t="shared" si="449"/>
        <v>n/a</v>
      </c>
      <c r="G347" s="374" t="str">
        <f t="shared" si="449"/>
        <v>n/a</v>
      </c>
      <c r="H347" s="374" t="str">
        <f t="shared" si="449"/>
        <v>n/a</v>
      </c>
      <c r="I347" s="374" t="str">
        <f t="shared" si="449"/>
        <v>n/a</v>
      </c>
      <c r="J347" s="656">
        <v>45545</v>
      </c>
      <c r="K347" s="656">
        <v>45550</v>
      </c>
      <c r="L347" s="375" t="str">
        <f t="shared" si="470"/>
        <v>n/a</v>
      </c>
      <c r="M347" s="656">
        <v>45551</v>
      </c>
      <c r="N347" s="656">
        <v>45555</v>
      </c>
      <c r="O347" s="657">
        <v>45556</v>
      </c>
      <c r="P347" s="657">
        <v>45557</v>
      </c>
      <c r="Q347" s="657">
        <v>45566</v>
      </c>
      <c r="R347" s="657">
        <v>45567</v>
      </c>
      <c r="S347" s="376"/>
      <c r="T347" s="377">
        <v>10500</v>
      </c>
      <c r="U347" s="378">
        <v>10500</v>
      </c>
      <c r="V347" s="379"/>
      <c r="W347" s="377">
        <v>10500</v>
      </c>
      <c r="X347" s="378">
        <v>10500</v>
      </c>
      <c r="Y347" s="380"/>
      <c r="Z347" s="381" t="str">
        <f t="shared" si="467"/>
        <v>n/a</v>
      </c>
      <c r="AA347" s="381" t="str">
        <f t="shared" si="467"/>
        <v>n/a</v>
      </c>
      <c r="AB347" s="381" t="str">
        <f t="shared" si="467"/>
        <v>n/a</v>
      </c>
      <c r="AC347" s="381" t="str">
        <f t="shared" si="467"/>
        <v>n/a</v>
      </c>
      <c r="AD347" s="381" t="str">
        <f t="shared" si="467"/>
        <v>n/a</v>
      </c>
      <c r="AE347" s="381" t="str">
        <f t="shared" si="467"/>
        <v>n/a</v>
      </c>
      <c r="AF347" s="381" t="str">
        <f t="shared" si="467"/>
        <v>n/a</v>
      </c>
      <c r="AG347" s="382"/>
      <c r="AH347" s="383"/>
    </row>
    <row r="348" spans="1:34" s="384" customFormat="1" ht="46.5" customHeight="1" x14ac:dyDescent="0.2">
      <c r="A348" s="370">
        <f>IF(C348=0,"  ",VLOOKUP(C348,CODES!$A$1:$B$145,2,FALSE))</f>
        <v>310100100001000</v>
      </c>
      <c r="B348" s="394" t="s">
        <v>493</v>
      </c>
      <c r="C348" s="372" t="s">
        <v>83</v>
      </c>
      <c r="D348" s="373" t="s">
        <v>1017</v>
      </c>
      <c r="E348" s="373" t="s">
        <v>57</v>
      </c>
      <c r="F348" s="374" t="str">
        <f t="shared" ref="F348:I411" si="474">IF($E348="Public Bidding", "Date Required", IF($E348="Shopping", "n/a", IF($E348="Small Value Procurement", "n/a", IF($E348="Lease of Venue", "n/a", IF($E348="Agency to Agency", "n/a", IF($E348="Direct Contracting", "n/a", IF($E348="Emergency Cases", "n/a","Check Mode of Proc")))))))</f>
        <v>n/a</v>
      </c>
      <c r="G348" s="374" t="str">
        <f t="shared" si="474"/>
        <v>n/a</v>
      </c>
      <c r="H348" s="374" t="str">
        <f t="shared" si="474"/>
        <v>n/a</v>
      </c>
      <c r="I348" s="374" t="str">
        <f t="shared" si="474"/>
        <v>n/a</v>
      </c>
      <c r="J348" s="656">
        <v>45546</v>
      </c>
      <c r="K348" s="656">
        <v>45546</v>
      </c>
      <c r="L348" s="375" t="str">
        <f t="shared" si="470"/>
        <v>n/a</v>
      </c>
      <c r="M348" s="656">
        <v>45545</v>
      </c>
      <c r="N348" s="656">
        <v>45555</v>
      </c>
      <c r="O348" s="657">
        <v>45556</v>
      </c>
      <c r="P348" s="657">
        <v>45557</v>
      </c>
      <c r="Q348" s="657">
        <v>45569</v>
      </c>
      <c r="R348" s="657">
        <v>45570</v>
      </c>
      <c r="S348" s="376"/>
      <c r="T348" s="500">
        <v>267000</v>
      </c>
      <c r="U348" s="501">
        <v>267000</v>
      </c>
      <c r="V348" s="379"/>
      <c r="W348" s="377">
        <v>258420</v>
      </c>
      <c r="X348" s="378">
        <v>258420</v>
      </c>
      <c r="Y348" s="380"/>
      <c r="Z348" s="381" t="str">
        <f t="shared" si="467"/>
        <v>n/a</v>
      </c>
      <c r="AA348" s="381" t="str">
        <f t="shared" si="467"/>
        <v>n/a</v>
      </c>
      <c r="AB348" s="381" t="str">
        <f t="shared" si="467"/>
        <v>n/a</v>
      </c>
      <c r="AC348" s="381" t="str">
        <f t="shared" si="467"/>
        <v>n/a</v>
      </c>
      <c r="AD348" s="381" t="str">
        <f t="shared" si="467"/>
        <v>n/a</v>
      </c>
      <c r="AE348" s="381" t="str">
        <f t="shared" si="467"/>
        <v>n/a</v>
      </c>
      <c r="AF348" s="381" t="str">
        <f t="shared" si="467"/>
        <v>n/a</v>
      </c>
      <c r="AG348" s="382"/>
      <c r="AH348" s="383"/>
    </row>
    <row r="349" spans="1:34" s="384" customFormat="1" ht="46.5" customHeight="1" x14ac:dyDescent="0.2">
      <c r="A349" s="370">
        <f>IF(C349=0,"  ",VLOOKUP(C349,CODES!$A$1:$B$145,2,FALSE))</f>
        <v>100000100001000</v>
      </c>
      <c r="B349" s="394" t="s">
        <v>494</v>
      </c>
      <c r="C349" s="372" t="s">
        <v>53</v>
      </c>
      <c r="D349" s="373" t="s">
        <v>1017</v>
      </c>
      <c r="E349" s="373" t="s">
        <v>51</v>
      </c>
      <c r="F349" s="374" t="str">
        <f t="shared" si="474"/>
        <v>n/a</v>
      </c>
      <c r="G349" s="374" t="str">
        <f t="shared" si="474"/>
        <v>n/a</v>
      </c>
      <c r="H349" s="374" t="str">
        <f t="shared" si="474"/>
        <v>n/a</v>
      </c>
      <c r="I349" s="374" t="str">
        <f t="shared" si="474"/>
        <v>n/a</v>
      </c>
      <c r="J349" s="656">
        <v>45546</v>
      </c>
      <c r="K349" s="656">
        <v>45546</v>
      </c>
      <c r="L349" s="375" t="str">
        <f t="shared" si="470"/>
        <v>n/a</v>
      </c>
      <c r="M349" s="656">
        <v>45551</v>
      </c>
      <c r="N349" s="656">
        <v>45559</v>
      </c>
      <c r="O349" s="657">
        <v>45560</v>
      </c>
      <c r="P349" s="657">
        <v>45560</v>
      </c>
      <c r="Q349" s="657">
        <v>45560</v>
      </c>
      <c r="R349" s="657">
        <v>45560</v>
      </c>
      <c r="S349" s="376"/>
      <c r="T349" s="377">
        <v>36040</v>
      </c>
      <c r="U349" s="378">
        <v>36040</v>
      </c>
      <c r="V349" s="379"/>
      <c r="W349" s="377">
        <v>27800</v>
      </c>
      <c r="X349" s="378">
        <v>27800</v>
      </c>
      <c r="Y349" s="380"/>
      <c r="Z349" s="381" t="str">
        <f t="shared" ref="Z349:AF364" si="475">IF($E349="Public Bidding", "Date Required", IF($E349="Shopping", "n/a", IF($E349="Small Value Procurement", "n/a", IF($E349="Lease of Venue", "n/a", IF($E349="Agency to Agency", "n/a", IF($E349="Direct Contracting", "n/a", IF($E349="Emergency Cases", "n/a","Check Mode of Proc")))))))</f>
        <v>n/a</v>
      </c>
      <c r="AA349" s="381" t="str">
        <f t="shared" si="475"/>
        <v>n/a</v>
      </c>
      <c r="AB349" s="381" t="str">
        <f t="shared" si="475"/>
        <v>n/a</v>
      </c>
      <c r="AC349" s="381" t="str">
        <f t="shared" si="475"/>
        <v>n/a</v>
      </c>
      <c r="AD349" s="381" t="str">
        <f t="shared" si="475"/>
        <v>n/a</v>
      </c>
      <c r="AE349" s="381" t="str">
        <f t="shared" si="475"/>
        <v>n/a</v>
      </c>
      <c r="AF349" s="381" t="str">
        <f t="shared" si="475"/>
        <v>n/a</v>
      </c>
      <c r="AG349" s="382"/>
      <c r="AH349" s="383"/>
    </row>
    <row r="350" spans="1:34" s="384" customFormat="1" ht="46.5" customHeight="1" x14ac:dyDescent="0.2">
      <c r="A350" s="370">
        <f>IF(C350=0,"  ",VLOOKUP(C350,CODES!$A$1:$B$145,2,FALSE))</f>
        <v>100000100001000</v>
      </c>
      <c r="B350" s="394" t="s">
        <v>496</v>
      </c>
      <c r="C350" s="372" t="s">
        <v>53</v>
      </c>
      <c r="D350" s="373" t="s">
        <v>1017</v>
      </c>
      <c r="E350" s="373" t="s">
        <v>51</v>
      </c>
      <c r="F350" s="374" t="str">
        <f t="shared" si="474"/>
        <v>n/a</v>
      </c>
      <c r="G350" s="374" t="str">
        <f t="shared" si="474"/>
        <v>n/a</v>
      </c>
      <c r="H350" s="374" t="str">
        <f t="shared" si="474"/>
        <v>n/a</v>
      </c>
      <c r="I350" s="374" t="str">
        <f t="shared" si="474"/>
        <v>n/a</v>
      </c>
      <c r="J350" s="656">
        <v>45546</v>
      </c>
      <c r="K350" s="656">
        <v>45546</v>
      </c>
      <c r="L350" s="375" t="s">
        <v>58</v>
      </c>
      <c r="M350" s="656">
        <v>45551</v>
      </c>
      <c r="N350" s="656">
        <v>45568</v>
      </c>
      <c r="O350" s="657">
        <v>45572</v>
      </c>
      <c r="P350" s="657">
        <v>45572</v>
      </c>
      <c r="Q350" s="657">
        <v>45574</v>
      </c>
      <c r="R350" s="657">
        <v>45574</v>
      </c>
      <c r="S350" s="376"/>
      <c r="T350" s="377">
        <v>59520</v>
      </c>
      <c r="U350" s="378">
        <v>59520</v>
      </c>
      <c r="V350" s="379"/>
      <c r="W350" s="377">
        <v>37209</v>
      </c>
      <c r="X350" s="378">
        <v>37209</v>
      </c>
      <c r="Y350" s="380"/>
      <c r="Z350" s="381" t="str">
        <f t="shared" si="475"/>
        <v>n/a</v>
      </c>
      <c r="AA350" s="381" t="str">
        <f t="shared" si="475"/>
        <v>n/a</v>
      </c>
      <c r="AB350" s="381" t="str">
        <f t="shared" si="475"/>
        <v>n/a</v>
      </c>
      <c r="AC350" s="381" t="str">
        <f t="shared" si="475"/>
        <v>n/a</v>
      </c>
      <c r="AD350" s="381" t="str">
        <f t="shared" si="475"/>
        <v>n/a</v>
      </c>
      <c r="AE350" s="381" t="str">
        <f t="shared" si="475"/>
        <v>n/a</v>
      </c>
      <c r="AF350" s="381" t="str">
        <f t="shared" si="475"/>
        <v>n/a</v>
      </c>
      <c r="AG350" s="382"/>
      <c r="AH350" s="383"/>
    </row>
    <row r="351" spans="1:34" s="384" customFormat="1" ht="46.5" customHeight="1" x14ac:dyDescent="0.2">
      <c r="A351" s="370">
        <f>IF(C351=0,"  ",VLOOKUP(C351,CODES!$A$1:$B$145,2,FALSE))</f>
        <v>100000100001000</v>
      </c>
      <c r="B351" s="394" t="s">
        <v>497</v>
      </c>
      <c r="C351" s="372" t="s">
        <v>53</v>
      </c>
      <c r="D351" s="373" t="s">
        <v>1017</v>
      </c>
      <c r="E351" s="373" t="s">
        <v>51</v>
      </c>
      <c r="F351" s="374" t="str">
        <f t="shared" si="474"/>
        <v>n/a</v>
      </c>
      <c r="G351" s="374" t="str">
        <f t="shared" si="474"/>
        <v>n/a</v>
      </c>
      <c r="H351" s="374" t="str">
        <f t="shared" si="474"/>
        <v>n/a</v>
      </c>
      <c r="I351" s="374" t="str">
        <f t="shared" si="474"/>
        <v>n/a</v>
      </c>
      <c r="J351" s="656">
        <v>45546</v>
      </c>
      <c r="K351" s="656">
        <v>45546</v>
      </c>
      <c r="L351" s="375" t="str">
        <f t="shared" ref="L351:L360" si="476">IF($E351="Public Bidding", "Date Required", IF($E351="Shopping", "n/a", IF($E351="Small Value Procurement", "n/a", IF($E351="Lease of Venue", "n/a", IF($E351="Agency to Agency", "n/a", IF($E351="Direct Contracting", "n/a", IF($E351="Emergency Cases", "n/a","Check Mode of Proc")))))))</f>
        <v>n/a</v>
      </c>
      <c r="M351" s="656">
        <v>45551</v>
      </c>
      <c r="N351" s="656">
        <v>45560</v>
      </c>
      <c r="O351" s="657">
        <v>45560</v>
      </c>
      <c r="P351" s="657">
        <v>45560</v>
      </c>
      <c r="Q351" s="657">
        <v>45560</v>
      </c>
      <c r="R351" s="657">
        <v>45560</v>
      </c>
      <c r="S351" s="376"/>
      <c r="T351" s="377">
        <v>59520</v>
      </c>
      <c r="U351" s="378">
        <v>59520</v>
      </c>
      <c r="V351" s="379"/>
      <c r="W351" s="377">
        <v>15650</v>
      </c>
      <c r="X351" s="378">
        <v>15650</v>
      </c>
      <c r="Y351" s="380"/>
      <c r="Z351" s="381" t="str">
        <f t="shared" si="475"/>
        <v>n/a</v>
      </c>
      <c r="AA351" s="381" t="str">
        <f t="shared" si="475"/>
        <v>n/a</v>
      </c>
      <c r="AB351" s="381" t="str">
        <f t="shared" si="475"/>
        <v>n/a</v>
      </c>
      <c r="AC351" s="381" t="str">
        <f t="shared" si="475"/>
        <v>n/a</v>
      </c>
      <c r="AD351" s="381" t="str">
        <f t="shared" si="475"/>
        <v>n/a</v>
      </c>
      <c r="AE351" s="381" t="str">
        <f t="shared" si="475"/>
        <v>n/a</v>
      </c>
      <c r="AF351" s="381" t="str">
        <f t="shared" si="475"/>
        <v>n/a</v>
      </c>
      <c r="AG351" s="382"/>
      <c r="AH351" s="383"/>
    </row>
    <row r="352" spans="1:34" s="384" customFormat="1" ht="46.5" customHeight="1" x14ac:dyDescent="0.2">
      <c r="A352" s="370">
        <f>IF(C352=0,"  ",VLOOKUP(C352,CODES!$A$1:$B$145,2,FALSE))</f>
        <v>100000100001000</v>
      </c>
      <c r="B352" s="394" t="s">
        <v>498</v>
      </c>
      <c r="C352" s="372" t="s">
        <v>53</v>
      </c>
      <c r="D352" s="373" t="s">
        <v>1017</v>
      </c>
      <c r="E352" s="373" t="s">
        <v>51</v>
      </c>
      <c r="F352" s="374" t="str">
        <f t="shared" si="474"/>
        <v>n/a</v>
      </c>
      <c r="G352" s="374" t="str">
        <f t="shared" si="474"/>
        <v>n/a</v>
      </c>
      <c r="H352" s="374" t="str">
        <f t="shared" si="474"/>
        <v>n/a</v>
      </c>
      <c r="I352" s="374" t="str">
        <f t="shared" si="474"/>
        <v>n/a</v>
      </c>
      <c r="J352" s="656">
        <v>45546</v>
      </c>
      <c r="K352" s="656">
        <v>45546</v>
      </c>
      <c r="L352" s="375" t="str">
        <f t="shared" si="476"/>
        <v>n/a</v>
      </c>
      <c r="M352" s="656">
        <v>45551</v>
      </c>
      <c r="N352" s="656">
        <v>45559</v>
      </c>
      <c r="O352" s="657">
        <v>45560</v>
      </c>
      <c r="P352" s="657">
        <v>45560</v>
      </c>
      <c r="Q352" s="657">
        <v>45631</v>
      </c>
      <c r="R352" s="657">
        <v>45631</v>
      </c>
      <c r="S352" s="376"/>
      <c r="T352" s="729">
        <v>27496</v>
      </c>
      <c r="U352" s="731">
        <v>27496</v>
      </c>
      <c r="V352" s="379"/>
      <c r="W352" s="377">
        <f>X352</f>
        <v>23746</v>
      </c>
      <c r="X352" s="378">
        <v>23746</v>
      </c>
      <c r="Y352" s="380"/>
      <c r="Z352" s="381" t="str">
        <f t="shared" si="475"/>
        <v>n/a</v>
      </c>
      <c r="AA352" s="381" t="str">
        <f t="shared" si="475"/>
        <v>n/a</v>
      </c>
      <c r="AB352" s="381" t="str">
        <f t="shared" si="475"/>
        <v>n/a</v>
      </c>
      <c r="AC352" s="381" t="str">
        <f t="shared" si="475"/>
        <v>n/a</v>
      </c>
      <c r="AD352" s="381" t="str">
        <f t="shared" si="475"/>
        <v>n/a</v>
      </c>
      <c r="AE352" s="381" t="str">
        <f t="shared" si="475"/>
        <v>n/a</v>
      </c>
      <c r="AF352" s="381" t="str">
        <f t="shared" si="475"/>
        <v>n/a</v>
      </c>
      <c r="AG352" s="382"/>
      <c r="AH352" s="383"/>
    </row>
    <row r="353" spans="1:34" s="384" customFormat="1" ht="46.5" customHeight="1" x14ac:dyDescent="0.2">
      <c r="A353" s="456">
        <f>IF(C353=0,"  ",VLOOKUP(C353,CODES!$A$1:$B$145,2,FALSE))</f>
        <v>100000100001000</v>
      </c>
      <c r="B353" s="394" t="s">
        <v>499</v>
      </c>
      <c r="C353" s="372" t="s">
        <v>53</v>
      </c>
      <c r="D353" s="373" t="s">
        <v>1017</v>
      </c>
      <c r="E353" s="373" t="s">
        <v>51</v>
      </c>
      <c r="F353" s="374" t="str">
        <f t="shared" si="474"/>
        <v>n/a</v>
      </c>
      <c r="G353" s="374" t="str">
        <f t="shared" si="474"/>
        <v>n/a</v>
      </c>
      <c r="H353" s="374" t="str">
        <f t="shared" si="474"/>
        <v>n/a</v>
      </c>
      <c r="I353" s="374" t="str">
        <f t="shared" si="474"/>
        <v>n/a</v>
      </c>
      <c r="J353" s="656">
        <v>45546</v>
      </c>
      <c r="K353" s="656">
        <v>45546</v>
      </c>
      <c r="L353" s="375" t="str">
        <f t="shared" si="476"/>
        <v>n/a</v>
      </c>
      <c r="M353" s="656">
        <v>45551</v>
      </c>
      <c r="N353" s="656">
        <v>45559</v>
      </c>
      <c r="O353" s="657">
        <v>45560</v>
      </c>
      <c r="P353" s="657">
        <v>45560</v>
      </c>
      <c r="Q353" s="657">
        <v>45560</v>
      </c>
      <c r="R353" s="657">
        <v>45560</v>
      </c>
      <c r="S353" s="376"/>
      <c r="T353" s="730"/>
      <c r="U353" s="735"/>
      <c r="V353" s="379"/>
      <c r="W353" s="377">
        <v>3750</v>
      </c>
      <c r="X353" s="378">
        <v>3750</v>
      </c>
      <c r="Y353" s="380"/>
      <c r="Z353" s="381" t="str">
        <f t="shared" si="475"/>
        <v>n/a</v>
      </c>
      <c r="AA353" s="381" t="str">
        <f t="shared" si="475"/>
        <v>n/a</v>
      </c>
      <c r="AB353" s="381" t="str">
        <f t="shared" si="475"/>
        <v>n/a</v>
      </c>
      <c r="AC353" s="381" t="str">
        <f t="shared" si="475"/>
        <v>n/a</v>
      </c>
      <c r="AD353" s="381" t="str">
        <f t="shared" si="475"/>
        <v>n/a</v>
      </c>
      <c r="AE353" s="381" t="str">
        <f t="shared" si="475"/>
        <v>n/a</v>
      </c>
      <c r="AF353" s="381" t="str">
        <f t="shared" si="475"/>
        <v>n/a</v>
      </c>
      <c r="AG353" s="382"/>
      <c r="AH353" s="383"/>
    </row>
    <row r="354" spans="1:34" s="384" customFormat="1" ht="46.5" customHeight="1" x14ac:dyDescent="0.2">
      <c r="A354" s="456">
        <f>IF(C354=0,"  ",VLOOKUP(C354,CODES!$A$1:$B$145,2,FALSE))</f>
        <v>100000100001000</v>
      </c>
      <c r="B354" s="394" t="s">
        <v>500</v>
      </c>
      <c r="C354" s="372" t="s">
        <v>53</v>
      </c>
      <c r="D354" s="373" t="s">
        <v>1017</v>
      </c>
      <c r="E354" s="373" t="s">
        <v>51</v>
      </c>
      <c r="F354" s="374" t="str">
        <f t="shared" si="474"/>
        <v>n/a</v>
      </c>
      <c r="G354" s="374" t="str">
        <f t="shared" si="474"/>
        <v>n/a</v>
      </c>
      <c r="H354" s="374" t="str">
        <f t="shared" si="474"/>
        <v>n/a</v>
      </c>
      <c r="I354" s="374" t="str">
        <f t="shared" si="474"/>
        <v>n/a</v>
      </c>
      <c r="J354" s="656">
        <v>45546</v>
      </c>
      <c r="K354" s="656">
        <v>45546</v>
      </c>
      <c r="L354" s="375" t="str">
        <f t="shared" si="476"/>
        <v>n/a</v>
      </c>
      <c r="M354" s="656">
        <v>45551</v>
      </c>
      <c r="N354" s="656">
        <v>45568</v>
      </c>
      <c r="O354" s="657">
        <v>45560</v>
      </c>
      <c r="P354" s="657">
        <v>45560</v>
      </c>
      <c r="Q354" s="657">
        <v>45572</v>
      </c>
      <c r="R354" s="657">
        <v>45572</v>
      </c>
      <c r="S354" s="376"/>
      <c r="T354" s="377">
        <v>45800</v>
      </c>
      <c r="U354" s="378">
        <v>45800</v>
      </c>
      <c r="V354" s="379"/>
      <c r="W354" s="377">
        <v>40616</v>
      </c>
      <c r="X354" s="378">
        <v>40616</v>
      </c>
      <c r="Y354" s="380"/>
      <c r="Z354" s="381" t="str">
        <f t="shared" si="475"/>
        <v>n/a</v>
      </c>
      <c r="AA354" s="381" t="str">
        <f t="shared" si="475"/>
        <v>n/a</v>
      </c>
      <c r="AB354" s="381" t="str">
        <f t="shared" si="475"/>
        <v>n/a</v>
      </c>
      <c r="AC354" s="381" t="str">
        <f t="shared" si="475"/>
        <v>n/a</v>
      </c>
      <c r="AD354" s="381" t="str">
        <f t="shared" si="475"/>
        <v>n/a</v>
      </c>
      <c r="AE354" s="381" t="str">
        <f t="shared" si="475"/>
        <v>n/a</v>
      </c>
      <c r="AF354" s="381" t="str">
        <f t="shared" si="475"/>
        <v>n/a</v>
      </c>
      <c r="AG354" s="382"/>
      <c r="AH354" s="383"/>
    </row>
    <row r="355" spans="1:34" s="384" customFormat="1" ht="46.5" customHeight="1" x14ac:dyDescent="0.2">
      <c r="A355" s="456">
        <f>IF(C355=0,"  ",VLOOKUP(C355,CODES!$A$1:$B$145,2,FALSE))</f>
        <v>100000100001000</v>
      </c>
      <c r="B355" s="394" t="s">
        <v>501</v>
      </c>
      <c r="C355" s="502" t="s">
        <v>80</v>
      </c>
      <c r="D355" s="373" t="s">
        <v>1017</v>
      </c>
      <c r="E355" s="373" t="s">
        <v>54</v>
      </c>
      <c r="F355" s="374" t="str">
        <f t="shared" si="474"/>
        <v>n/a</v>
      </c>
      <c r="G355" s="374" t="str">
        <f t="shared" si="474"/>
        <v>n/a</v>
      </c>
      <c r="H355" s="374" t="str">
        <f t="shared" si="474"/>
        <v>n/a</v>
      </c>
      <c r="I355" s="374" t="str">
        <f t="shared" si="474"/>
        <v>n/a</v>
      </c>
      <c r="J355" s="656">
        <v>45552</v>
      </c>
      <c r="K355" s="656">
        <v>45552</v>
      </c>
      <c r="L355" s="375" t="str">
        <f t="shared" si="476"/>
        <v>n/a</v>
      </c>
      <c r="M355" s="656">
        <v>45560</v>
      </c>
      <c r="N355" s="656">
        <v>45560</v>
      </c>
      <c r="O355" s="657">
        <v>45560</v>
      </c>
      <c r="P355" s="657">
        <v>45560</v>
      </c>
      <c r="Q355" s="657">
        <v>45575</v>
      </c>
      <c r="R355" s="657">
        <v>45575</v>
      </c>
      <c r="S355" s="376"/>
      <c r="T355" s="377">
        <v>18924</v>
      </c>
      <c r="U355" s="378">
        <v>18924</v>
      </c>
      <c r="V355" s="379"/>
      <c r="W355" s="377">
        <v>18924</v>
      </c>
      <c r="X355" s="378">
        <v>18924</v>
      </c>
      <c r="Y355" s="380"/>
      <c r="Z355" s="381" t="str">
        <f t="shared" si="475"/>
        <v>n/a</v>
      </c>
      <c r="AA355" s="381" t="str">
        <f t="shared" si="475"/>
        <v>n/a</v>
      </c>
      <c r="AB355" s="381" t="str">
        <f t="shared" si="475"/>
        <v>n/a</v>
      </c>
      <c r="AC355" s="381" t="str">
        <f t="shared" si="475"/>
        <v>n/a</v>
      </c>
      <c r="AD355" s="381" t="str">
        <f t="shared" si="475"/>
        <v>n/a</v>
      </c>
      <c r="AE355" s="381" t="str">
        <f t="shared" si="475"/>
        <v>n/a</v>
      </c>
      <c r="AF355" s="381" t="str">
        <f t="shared" si="475"/>
        <v>n/a</v>
      </c>
      <c r="AG355" s="382"/>
      <c r="AH355" s="383"/>
    </row>
    <row r="356" spans="1:34" s="384" customFormat="1" ht="46.5" customHeight="1" x14ac:dyDescent="0.2">
      <c r="A356" s="456">
        <f>IF(C356=0,"  ",VLOOKUP(C356,CODES!$A$1:$B$145,2,FALSE))</f>
        <v>330100100001000</v>
      </c>
      <c r="B356" s="394" t="s">
        <v>502</v>
      </c>
      <c r="C356" s="372" t="s">
        <v>61</v>
      </c>
      <c r="D356" s="373" t="s">
        <v>1017</v>
      </c>
      <c r="E356" s="373" t="s">
        <v>51</v>
      </c>
      <c r="F356" s="374" t="str">
        <f t="shared" si="474"/>
        <v>n/a</v>
      </c>
      <c r="G356" s="374" t="str">
        <f t="shared" si="474"/>
        <v>n/a</v>
      </c>
      <c r="H356" s="374" t="str">
        <f t="shared" si="474"/>
        <v>n/a</v>
      </c>
      <c r="I356" s="374" t="str">
        <f t="shared" si="474"/>
        <v>n/a</v>
      </c>
      <c r="J356" s="656">
        <v>45551</v>
      </c>
      <c r="K356" s="656">
        <v>45551</v>
      </c>
      <c r="L356" s="375" t="str">
        <f t="shared" si="476"/>
        <v>n/a</v>
      </c>
      <c r="M356" s="656">
        <v>45554</v>
      </c>
      <c r="N356" s="656">
        <v>45555</v>
      </c>
      <c r="O356" s="657">
        <v>45555</v>
      </c>
      <c r="P356" s="657">
        <v>45555</v>
      </c>
      <c r="Q356" s="657">
        <v>45555</v>
      </c>
      <c r="R356" s="657">
        <v>45556</v>
      </c>
      <c r="S356" s="376"/>
      <c r="T356" s="377">
        <v>18750</v>
      </c>
      <c r="U356" s="378">
        <v>18750</v>
      </c>
      <c r="V356" s="379"/>
      <c r="W356" s="377">
        <v>18750</v>
      </c>
      <c r="X356" s="378">
        <v>18750</v>
      </c>
      <c r="Y356" s="380"/>
      <c r="Z356" s="381" t="str">
        <f t="shared" si="475"/>
        <v>n/a</v>
      </c>
      <c r="AA356" s="381" t="str">
        <f t="shared" si="475"/>
        <v>n/a</v>
      </c>
      <c r="AB356" s="381" t="str">
        <f t="shared" si="475"/>
        <v>n/a</v>
      </c>
      <c r="AC356" s="381" t="str">
        <f t="shared" si="475"/>
        <v>n/a</v>
      </c>
      <c r="AD356" s="381" t="str">
        <f t="shared" si="475"/>
        <v>n/a</v>
      </c>
      <c r="AE356" s="381" t="str">
        <f t="shared" si="475"/>
        <v>n/a</v>
      </c>
      <c r="AF356" s="381" t="str">
        <f t="shared" si="475"/>
        <v>n/a</v>
      </c>
      <c r="AG356" s="382"/>
      <c r="AH356" s="383"/>
    </row>
    <row r="357" spans="1:34" s="384" customFormat="1" ht="46.5" customHeight="1" x14ac:dyDescent="0.2">
      <c r="A357" s="370" t="str">
        <f>IF(C357=0,"  ",VLOOKUP(C357,CODES!$A$1:$B$145,2,FALSE))</f>
        <v>3201021100001000</v>
      </c>
      <c r="B357" s="394" t="s">
        <v>503</v>
      </c>
      <c r="C357" s="372" t="s">
        <v>504</v>
      </c>
      <c r="D357" s="373" t="s">
        <v>1017</v>
      </c>
      <c r="E357" s="373" t="s">
        <v>57</v>
      </c>
      <c r="F357" s="374" t="str">
        <f t="shared" si="474"/>
        <v>n/a</v>
      </c>
      <c r="G357" s="374" t="str">
        <f t="shared" si="474"/>
        <v>n/a</v>
      </c>
      <c r="H357" s="374" t="str">
        <f t="shared" si="474"/>
        <v>n/a</v>
      </c>
      <c r="I357" s="374" t="str">
        <f t="shared" si="474"/>
        <v>n/a</v>
      </c>
      <c r="J357" s="656">
        <v>45551</v>
      </c>
      <c r="K357" s="656">
        <v>45551</v>
      </c>
      <c r="L357" s="375" t="str">
        <f t="shared" si="476"/>
        <v>n/a</v>
      </c>
      <c r="M357" s="656">
        <v>45554</v>
      </c>
      <c r="N357" s="656">
        <v>45555</v>
      </c>
      <c r="O357" s="657">
        <v>45555</v>
      </c>
      <c r="P357" s="657">
        <v>45556</v>
      </c>
      <c r="Q357" s="657">
        <v>45562</v>
      </c>
      <c r="R357" s="657">
        <v>45563</v>
      </c>
      <c r="S357" s="376"/>
      <c r="T357" s="377">
        <v>140000</v>
      </c>
      <c r="U357" s="378">
        <v>140000</v>
      </c>
      <c r="V357" s="379"/>
      <c r="W357" s="377">
        <v>135750</v>
      </c>
      <c r="X357" s="378">
        <v>135750</v>
      </c>
      <c r="Y357" s="380"/>
      <c r="Z357" s="381" t="str">
        <f t="shared" si="475"/>
        <v>n/a</v>
      </c>
      <c r="AA357" s="381" t="str">
        <f t="shared" si="475"/>
        <v>n/a</v>
      </c>
      <c r="AB357" s="381" t="str">
        <f t="shared" si="475"/>
        <v>n/a</v>
      </c>
      <c r="AC357" s="381" t="str">
        <f t="shared" si="475"/>
        <v>n/a</v>
      </c>
      <c r="AD357" s="381" t="str">
        <f t="shared" si="475"/>
        <v>n/a</v>
      </c>
      <c r="AE357" s="381" t="str">
        <f t="shared" si="475"/>
        <v>n/a</v>
      </c>
      <c r="AF357" s="381" t="str">
        <f t="shared" si="475"/>
        <v>n/a</v>
      </c>
      <c r="AG357" s="382"/>
      <c r="AH357" s="383"/>
    </row>
    <row r="358" spans="1:34" s="384" customFormat="1" ht="46.5" customHeight="1" x14ac:dyDescent="0.2">
      <c r="A358" s="370">
        <f>IF(C358=0,"  ",VLOOKUP(C358,CODES!$A$1:$B$145,2,FALSE))</f>
        <v>330100100001000</v>
      </c>
      <c r="B358" s="394" t="s">
        <v>505</v>
      </c>
      <c r="C358" s="372" t="s">
        <v>61</v>
      </c>
      <c r="D358" s="373" t="s">
        <v>1017</v>
      </c>
      <c r="E358" s="373" t="s">
        <v>51</v>
      </c>
      <c r="F358" s="374" t="str">
        <f t="shared" si="474"/>
        <v>n/a</v>
      </c>
      <c r="G358" s="374" t="str">
        <f t="shared" si="474"/>
        <v>n/a</v>
      </c>
      <c r="H358" s="374" t="str">
        <f t="shared" si="474"/>
        <v>n/a</v>
      </c>
      <c r="I358" s="374" t="str">
        <f t="shared" si="474"/>
        <v>n/a</v>
      </c>
      <c r="J358" s="656">
        <v>45551</v>
      </c>
      <c r="K358" s="656">
        <v>45551</v>
      </c>
      <c r="L358" s="375" t="str">
        <f t="shared" si="476"/>
        <v>n/a</v>
      </c>
      <c r="M358" s="656">
        <v>45552</v>
      </c>
      <c r="N358" s="656">
        <v>45565</v>
      </c>
      <c r="O358" s="657">
        <v>44835</v>
      </c>
      <c r="P358" s="657">
        <v>45567</v>
      </c>
      <c r="Q358" s="657">
        <v>45568</v>
      </c>
      <c r="R358" s="657">
        <v>45569</v>
      </c>
      <c r="S358" s="376"/>
      <c r="T358" s="377">
        <v>4350</v>
      </c>
      <c r="U358" s="378">
        <v>4350</v>
      </c>
      <c r="V358" s="379"/>
      <c r="W358" s="377">
        <v>4350</v>
      </c>
      <c r="X358" s="378">
        <v>4350</v>
      </c>
      <c r="Y358" s="380"/>
      <c r="Z358" s="381" t="str">
        <f t="shared" si="475"/>
        <v>n/a</v>
      </c>
      <c r="AA358" s="381" t="str">
        <f t="shared" si="475"/>
        <v>n/a</v>
      </c>
      <c r="AB358" s="381" t="str">
        <f t="shared" si="475"/>
        <v>n/a</v>
      </c>
      <c r="AC358" s="381" t="str">
        <f t="shared" si="475"/>
        <v>n/a</v>
      </c>
      <c r="AD358" s="381" t="str">
        <f t="shared" si="475"/>
        <v>n/a</v>
      </c>
      <c r="AE358" s="381" t="str">
        <f t="shared" si="475"/>
        <v>n/a</v>
      </c>
      <c r="AF358" s="381" t="str">
        <f t="shared" si="475"/>
        <v>n/a</v>
      </c>
      <c r="AG358" s="382"/>
      <c r="AH358" s="383"/>
    </row>
    <row r="359" spans="1:34" s="384" customFormat="1" ht="46.5" customHeight="1" x14ac:dyDescent="0.2">
      <c r="A359" s="370">
        <f>IF(C359=0,"  ",VLOOKUP(C359,CODES!$A$1:$B$145,2,FALSE))</f>
        <v>310100100001000</v>
      </c>
      <c r="B359" s="394" t="s">
        <v>506</v>
      </c>
      <c r="C359" s="372" t="s">
        <v>83</v>
      </c>
      <c r="D359" s="373" t="s">
        <v>1017</v>
      </c>
      <c r="E359" s="373" t="s">
        <v>57</v>
      </c>
      <c r="F359" s="374" t="str">
        <f t="shared" si="474"/>
        <v>n/a</v>
      </c>
      <c r="G359" s="374" t="str">
        <f t="shared" si="474"/>
        <v>n/a</v>
      </c>
      <c r="H359" s="374" t="str">
        <f t="shared" si="474"/>
        <v>n/a</v>
      </c>
      <c r="I359" s="374" t="str">
        <f t="shared" si="474"/>
        <v>n/a</v>
      </c>
      <c r="J359" s="656">
        <v>45553</v>
      </c>
      <c r="K359" s="656">
        <v>45553</v>
      </c>
      <c r="L359" s="375" t="str">
        <f t="shared" si="476"/>
        <v>n/a</v>
      </c>
      <c r="M359" s="656">
        <v>45553</v>
      </c>
      <c r="N359" s="656">
        <v>45554</v>
      </c>
      <c r="O359" s="657">
        <v>45555</v>
      </c>
      <c r="P359" s="657">
        <v>45555</v>
      </c>
      <c r="Q359" s="657">
        <v>45556</v>
      </c>
      <c r="R359" s="657">
        <v>45557</v>
      </c>
      <c r="S359" s="376"/>
      <c r="T359" s="377">
        <v>42000</v>
      </c>
      <c r="U359" s="378">
        <v>42000</v>
      </c>
      <c r="V359" s="379"/>
      <c r="W359" s="377">
        <v>41944</v>
      </c>
      <c r="X359" s="378">
        <v>41944</v>
      </c>
      <c r="Y359" s="380"/>
      <c r="Z359" s="381" t="str">
        <f t="shared" si="475"/>
        <v>n/a</v>
      </c>
      <c r="AA359" s="381" t="str">
        <f t="shared" si="475"/>
        <v>n/a</v>
      </c>
      <c r="AB359" s="381" t="str">
        <f t="shared" si="475"/>
        <v>n/a</v>
      </c>
      <c r="AC359" s="381" t="str">
        <f t="shared" si="475"/>
        <v>n/a</v>
      </c>
      <c r="AD359" s="381" t="str">
        <f t="shared" si="475"/>
        <v>n/a</v>
      </c>
      <c r="AE359" s="381" t="str">
        <f t="shared" si="475"/>
        <v>n/a</v>
      </c>
      <c r="AF359" s="381" t="str">
        <f t="shared" si="475"/>
        <v>n/a</v>
      </c>
      <c r="AG359" s="382"/>
      <c r="AH359" s="383"/>
    </row>
    <row r="360" spans="1:34" s="384" customFormat="1" ht="46.5" customHeight="1" x14ac:dyDescent="0.2">
      <c r="A360" s="370">
        <f>IF(C360=0,"  ",VLOOKUP(C360,CODES!$A$1:$B$145,2,FALSE))</f>
        <v>100000100001000</v>
      </c>
      <c r="B360" s="394" t="s">
        <v>507</v>
      </c>
      <c r="C360" s="372" t="s">
        <v>53</v>
      </c>
      <c r="D360" s="373" t="s">
        <v>1017</v>
      </c>
      <c r="E360" s="373" t="s">
        <v>54</v>
      </c>
      <c r="F360" s="374" t="str">
        <f t="shared" si="474"/>
        <v>n/a</v>
      </c>
      <c r="G360" s="374" t="str">
        <f t="shared" si="474"/>
        <v>n/a</v>
      </c>
      <c r="H360" s="374" t="str">
        <f t="shared" si="474"/>
        <v>n/a</v>
      </c>
      <c r="I360" s="374" t="str">
        <f t="shared" si="474"/>
        <v>n/a</v>
      </c>
      <c r="J360" s="656" t="s">
        <v>122</v>
      </c>
      <c r="K360" s="656" t="s">
        <v>122</v>
      </c>
      <c r="L360" s="375" t="str">
        <f t="shared" si="476"/>
        <v>n/a</v>
      </c>
      <c r="M360" s="656">
        <v>45558</v>
      </c>
      <c r="N360" s="656">
        <v>45565</v>
      </c>
      <c r="O360" s="657">
        <v>45566</v>
      </c>
      <c r="P360" s="657">
        <v>45566</v>
      </c>
      <c r="Q360" s="657">
        <v>45566</v>
      </c>
      <c r="R360" s="657">
        <v>45572</v>
      </c>
      <c r="S360" s="376"/>
      <c r="T360" s="377">
        <v>91500</v>
      </c>
      <c r="U360" s="378">
        <v>91500</v>
      </c>
      <c r="V360" s="379"/>
      <c r="W360" s="377">
        <v>91500</v>
      </c>
      <c r="X360" s="378">
        <v>91500</v>
      </c>
      <c r="Y360" s="380"/>
      <c r="Z360" s="381" t="str">
        <f t="shared" si="475"/>
        <v>n/a</v>
      </c>
      <c r="AA360" s="381" t="str">
        <f t="shared" si="475"/>
        <v>n/a</v>
      </c>
      <c r="AB360" s="381" t="str">
        <f t="shared" si="475"/>
        <v>n/a</v>
      </c>
      <c r="AC360" s="381" t="str">
        <f t="shared" si="475"/>
        <v>n/a</v>
      </c>
      <c r="AD360" s="381" t="str">
        <f t="shared" si="475"/>
        <v>n/a</v>
      </c>
      <c r="AE360" s="381" t="str">
        <f t="shared" si="475"/>
        <v>n/a</v>
      </c>
      <c r="AF360" s="381" t="str">
        <f t="shared" si="475"/>
        <v>n/a</v>
      </c>
      <c r="AG360" s="382"/>
      <c r="AH360" s="383"/>
    </row>
    <row r="361" spans="1:34" s="384" customFormat="1" ht="46.5" customHeight="1" x14ac:dyDescent="0.2">
      <c r="A361" s="370">
        <f>IF(C361=0,"  ",VLOOKUP(C361,CODES!$A$1:$B$145,2,FALSE))</f>
        <v>100000100001000</v>
      </c>
      <c r="B361" s="394" t="s">
        <v>508</v>
      </c>
      <c r="C361" s="372" t="s">
        <v>53</v>
      </c>
      <c r="D361" s="373" t="s">
        <v>1017</v>
      </c>
      <c r="E361" s="373" t="s">
        <v>54</v>
      </c>
      <c r="F361" s="374" t="str">
        <f t="shared" si="474"/>
        <v>n/a</v>
      </c>
      <c r="G361" s="374" t="str">
        <f t="shared" si="474"/>
        <v>n/a</v>
      </c>
      <c r="H361" s="374" t="str">
        <f t="shared" si="474"/>
        <v>n/a</v>
      </c>
      <c r="I361" s="374" t="str">
        <f t="shared" si="474"/>
        <v>n/a</v>
      </c>
      <c r="J361" s="656">
        <v>45545</v>
      </c>
      <c r="K361" s="656">
        <v>45565</v>
      </c>
      <c r="L361" s="375" t="s">
        <v>58</v>
      </c>
      <c r="M361" s="656">
        <v>45545</v>
      </c>
      <c r="N361" s="656">
        <v>45565</v>
      </c>
      <c r="O361" s="657">
        <v>45566</v>
      </c>
      <c r="P361" s="657">
        <v>45566</v>
      </c>
      <c r="Q361" s="657">
        <v>45631</v>
      </c>
      <c r="R361" s="657">
        <v>45642</v>
      </c>
      <c r="S361" s="376"/>
      <c r="T361" s="377">
        <v>23422.69</v>
      </c>
      <c r="U361" s="378">
        <v>23422.69</v>
      </c>
      <c r="V361" s="379"/>
      <c r="W361" s="377">
        <v>23422.69</v>
      </c>
      <c r="X361" s="378">
        <v>23422.69</v>
      </c>
      <c r="Y361" s="380"/>
      <c r="Z361" s="381" t="str">
        <f t="shared" si="475"/>
        <v>n/a</v>
      </c>
      <c r="AA361" s="381" t="str">
        <f t="shared" si="475"/>
        <v>n/a</v>
      </c>
      <c r="AB361" s="381" t="str">
        <f t="shared" si="475"/>
        <v>n/a</v>
      </c>
      <c r="AC361" s="381" t="str">
        <f t="shared" si="475"/>
        <v>n/a</v>
      </c>
      <c r="AD361" s="381" t="str">
        <f t="shared" si="475"/>
        <v>n/a</v>
      </c>
      <c r="AE361" s="381" t="str">
        <f t="shared" si="475"/>
        <v>n/a</v>
      </c>
      <c r="AF361" s="381" t="str">
        <f t="shared" si="475"/>
        <v>n/a</v>
      </c>
      <c r="AG361" s="382"/>
      <c r="AH361" s="383"/>
    </row>
    <row r="362" spans="1:34" s="384" customFormat="1" ht="46.5" customHeight="1" x14ac:dyDescent="0.2">
      <c r="A362" s="370">
        <f>IF(C362=0,"  ",VLOOKUP(C362,CODES!$A$1:$B$145,2,FALSE))</f>
        <v>100000100001000</v>
      </c>
      <c r="B362" s="394" t="s">
        <v>509</v>
      </c>
      <c r="C362" s="372" t="s">
        <v>53</v>
      </c>
      <c r="D362" s="373" t="s">
        <v>1017</v>
      </c>
      <c r="E362" s="373" t="s">
        <v>54</v>
      </c>
      <c r="F362" s="374" t="str">
        <f t="shared" si="474"/>
        <v>n/a</v>
      </c>
      <c r="G362" s="374" t="str">
        <f t="shared" si="474"/>
        <v>n/a</v>
      </c>
      <c r="H362" s="374" t="str">
        <f t="shared" si="474"/>
        <v>n/a</v>
      </c>
      <c r="I362" s="374" t="str">
        <f t="shared" si="474"/>
        <v>n/a</v>
      </c>
      <c r="J362" s="656">
        <v>45555</v>
      </c>
      <c r="K362" s="656">
        <v>45555</v>
      </c>
      <c r="L362" s="375" t="str">
        <f t="shared" ref="L362:L371" si="477">IF($E362="Public Bidding", "Date Required", IF($E362="Shopping", "n/a", IF($E362="Small Value Procurement", "n/a", IF($E362="Lease of Venue", "n/a", IF($E362="Agency to Agency", "n/a", IF($E362="Direct Contracting", "n/a", IF($E362="Emergency Cases", "n/a","Check Mode of Proc")))))))</f>
        <v>n/a</v>
      </c>
      <c r="M362" s="656">
        <v>45546</v>
      </c>
      <c r="N362" s="656">
        <v>45568</v>
      </c>
      <c r="O362" s="657">
        <v>45580</v>
      </c>
      <c r="P362" s="657">
        <v>45580</v>
      </c>
      <c r="Q362" s="657">
        <v>45570</v>
      </c>
      <c r="R362" s="657">
        <v>45579</v>
      </c>
      <c r="S362" s="376"/>
      <c r="T362" s="377">
        <v>36535</v>
      </c>
      <c r="U362" s="378">
        <v>36535</v>
      </c>
      <c r="V362" s="379"/>
      <c r="W362" s="377">
        <v>36535</v>
      </c>
      <c r="X362" s="378">
        <v>36535</v>
      </c>
      <c r="Y362" s="380"/>
      <c r="Z362" s="381" t="str">
        <f t="shared" si="475"/>
        <v>n/a</v>
      </c>
      <c r="AA362" s="381" t="str">
        <f t="shared" si="475"/>
        <v>n/a</v>
      </c>
      <c r="AB362" s="381" t="str">
        <f t="shared" si="475"/>
        <v>n/a</v>
      </c>
      <c r="AC362" s="381" t="str">
        <f t="shared" si="475"/>
        <v>n/a</v>
      </c>
      <c r="AD362" s="381" t="str">
        <f t="shared" si="475"/>
        <v>n/a</v>
      </c>
      <c r="AE362" s="381" t="str">
        <f t="shared" si="475"/>
        <v>n/a</v>
      </c>
      <c r="AF362" s="381" t="str">
        <f t="shared" si="475"/>
        <v>n/a</v>
      </c>
      <c r="AG362" s="382"/>
      <c r="AH362" s="383"/>
    </row>
    <row r="363" spans="1:34" s="384" customFormat="1" ht="46.5" customHeight="1" x14ac:dyDescent="0.2">
      <c r="A363" s="370">
        <f>IF(C363=0,"  ",VLOOKUP(C363,CODES!$A$1:$B$145,2,FALSE))</f>
        <v>100000100001000</v>
      </c>
      <c r="B363" s="394" t="s">
        <v>510</v>
      </c>
      <c r="C363" s="372" t="s">
        <v>53</v>
      </c>
      <c r="D363" s="373" t="s">
        <v>1017</v>
      </c>
      <c r="E363" s="373" t="s">
        <v>54</v>
      </c>
      <c r="F363" s="374" t="str">
        <f t="shared" si="474"/>
        <v>n/a</v>
      </c>
      <c r="G363" s="374" t="str">
        <f t="shared" si="474"/>
        <v>n/a</v>
      </c>
      <c r="H363" s="374" t="str">
        <f t="shared" si="474"/>
        <v>n/a</v>
      </c>
      <c r="I363" s="374" t="str">
        <f t="shared" si="474"/>
        <v>n/a</v>
      </c>
      <c r="J363" s="656">
        <v>45558</v>
      </c>
      <c r="K363" s="656">
        <v>45558</v>
      </c>
      <c r="L363" s="375" t="str">
        <f t="shared" si="477"/>
        <v>n/a</v>
      </c>
      <c r="M363" s="656">
        <v>45558</v>
      </c>
      <c r="N363" s="656">
        <v>45565</v>
      </c>
      <c r="O363" s="657">
        <v>45566</v>
      </c>
      <c r="P363" s="657">
        <v>45567</v>
      </c>
      <c r="Q363" s="657">
        <v>45570</v>
      </c>
      <c r="R363" s="657">
        <v>45579</v>
      </c>
      <c r="S363" s="376"/>
      <c r="T363" s="377">
        <v>28324</v>
      </c>
      <c r="U363" s="378">
        <v>28324</v>
      </c>
      <c r="V363" s="379"/>
      <c r="W363" s="377">
        <v>28324</v>
      </c>
      <c r="X363" s="378">
        <v>28324</v>
      </c>
      <c r="Y363" s="380"/>
      <c r="Z363" s="381" t="str">
        <f t="shared" si="475"/>
        <v>n/a</v>
      </c>
      <c r="AA363" s="381" t="str">
        <f t="shared" si="475"/>
        <v>n/a</v>
      </c>
      <c r="AB363" s="381" t="str">
        <f t="shared" si="475"/>
        <v>n/a</v>
      </c>
      <c r="AC363" s="381" t="str">
        <f t="shared" si="475"/>
        <v>n/a</v>
      </c>
      <c r="AD363" s="381" t="str">
        <f t="shared" si="475"/>
        <v>n/a</v>
      </c>
      <c r="AE363" s="381" t="str">
        <f t="shared" si="475"/>
        <v>n/a</v>
      </c>
      <c r="AF363" s="381" t="str">
        <f t="shared" si="475"/>
        <v>n/a</v>
      </c>
      <c r="AG363" s="382"/>
      <c r="AH363" s="383"/>
    </row>
    <row r="364" spans="1:34" s="384" customFormat="1" ht="46.5" customHeight="1" x14ac:dyDescent="0.2">
      <c r="A364" s="370">
        <f>IF(C364=0,"  ",VLOOKUP(C364,CODES!$A$1:$B$145,2,FALSE))</f>
        <v>330100100001000</v>
      </c>
      <c r="B364" s="394" t="s">
        <v>511</v>
      </c>
      <c r="C364" s="372" t="s">
        <v>61</v>
      </c>
      <c r="D364" s="373" t="s">
        <v>1017</v>
      </c>
      <c r="E364" s="373" t="s">
        <v>51</v>
      </c>
      <c r="F364" s="374" t="str">
        <f t="shared" si="474"/>
        <v>n/a</v>
      </c>
      <c r="G364" s="374" t="str">
        <f t="shared" si="474"/>
        <v>n/a</v>
      </c>
      <c r="H364" s="374" t="str">
        <f t="shared" si="474"/>
        <v>n/a</v>
      </c>
      <c r="I364" s="374" t="str">
        <f t="shared" si="474"/>
        <v>n/a</v>
      </c>
      <c r="J364" s="656">
        <v>45558</v>
      </c>
      <c r="K364" s="656">
        <v>45558</v>
      </c>
      <c r="L364" s="375" t="str">
        <f t="shared" si="477"/>
        <v>n/a</v>
      </c>
      <c r="M364" s="656">
        <v>45558</v>
      </c>
      <c r="N364" s="656">
        <v>45559</v>
      </c>
      <c r="O364" s="657">
        <v>45560</v>
      </c>
      <c r="P364" s="657">
        <v>45561</v>
      </c>
      <c r="Q364" s="657">
        <v>45562</v>
      </c>
      <c r="R364" s="657">
        <v>45563</v>
      </c>
      <c r="S364" s="376"/>
      <c r="T364" s="377">
        <v>5700</v>
      </c>
      <c r="U364" s="378">
        <v>5700</v>
      </c>
      <c r="V364" s="379"/>
      <c r="W364" s="377">
        <v>5700</v>
      </c>
      <c r="X364" s="378">
        <v>5700</v>
      </c>
      <c r="Y364" s="380"/>
      <c r="Z364" s="381" t="str">
        <f t="shared" si="475"/>
        <v>n/a</v>
      </c>
      <c r="AA364" s="381" t="str">
        <f t="shared" si="475"/>
        <v>n/a</v>
      </c>
      <c r="AB364" s="381" t="str">
        <f t="shared" si="475"/>
        <v>n/a</v>
      </c>
      <c r="AC364" s="381" t="str">
        <f t="shared" si="475"/>
        <v>n/a</v>
      </c>
      <c r="AD364" s="381" t="str">
        <f t="shared" si="475"/>
        <v>n/a</v>
      </c>
      <c r="AE364" s="381" t="str">
        <f t="shared" si="475"/>
        <v>n/a</v>
      </c>
      <c r="AF364" s="381" t="str">
        <f t="shared" si="475"/>
        <v>n/a</v>
      </c>
      <c r="AG364" s="382"/>
      <c r="AH364" s="383"/>
    </row>
    <row r="365" spans="1:34" s="384" customFormat="1" ht="46.5" customHeight="1" x14ac:dyDescent="0.2">
      <c r="A365" s="370">
        <f>IF(C365=0,"  ",VLOOKUP(C365,CODES!$A$1:$B$145,2,FALSE))</f>
        <v>330100100001000</v>
      </c>
      <c r="B365" s="394" t="s">
        <v>512</v>
      </c>
      <c r="C365" s="372" t="s">
        <v>61</v>
      </c>
      <c r="D365" s="373" t="s">
        <v>1017</v>
      </c>
      <c r="E365" s="373" t="s">
        <v>51</v>
      </c>
      <c r="F365" s="374" t="str">
        <f t="shared" si="474"/>
        <v>n/a</v>
      </c>
      <c r="G365" s="374" t="str">
        <f t="shared" si="474"/>
        <v>n/a</v>
      </c>
      <c r="H365" s="374" t="str">
        <f t="shared" si="474"/>
        <v>n/a</v>
      </c>
      <c r="I365" s="374" t="str">
        <f t="shared" si="474"/>
        <v>n/a</v>
      </c>
      <c r="J365" s="656">
        <v>45558</v>
      </c>
      <c r="K365" s="656">
        <v>45558</v>
      </c>
      <c r="L365" s="375" t="str">
        <f t="shared" si="477"/>
        <v>n/a</v>
      </c>
      <c r="M365" s="656">
        <v>45558</v>
      </c>
      <c r="N365" s="656">
        <v>45559</v>
      </c>
      <c r="O365" s="657">
        <v>45560</v>
      </c>
      <c r="P365" s="657">
        <v>45561</v>
      </c>
      <c r="Q365" s="657">
        <v>45560</v>
      </c>
      <c r="R365" s="657">
        <v>45561</v>
      </c>
      <c r="S365" s="376"/>
      <c r="T365" s="377">
        <v>7050</v>
      </c>
      <c r="U365" s="378">
        <v>7050</v>
      </c>
      <c r="V365" s="379"/>
      <c r="W365" s="377">
        <v>3525</v>
      </c>
      <c r="X365" s="378">
        <v>3525</v>
      </c>
      <c r="Y365" s="380"/>
      <c r="Z365" s="381" t="str">
        <f t="shared" ref="Z365:AF380" si="478">IF($E365="Public Bidding", "Date Required", IF($E365="Shopping", "n/a", IF($E365="Small Value Procurement", "n/a", IF($E365="Lease of Venue", "n/a", IF($E365="Agency to Agency", "n/a", IF($E365="Direct Contracting", "n/a", IF($E365="Emergency Cases", "n/a","Check Mode of Proc")))))))</f>
        <v>n/a</v>
      </c>
      <c r="AA365" s="381" t="str">
        <f t="shared" si="478"/>
        <v>n/a</v>
      </c>
      <c r="AB365" s="381" t="str">
        <f t="shared" si="478"/>
        <v>n/a</v>
      </c>
      <c r="AC365" s="381" t="str">
        <f t="shared" si="478"/>
        <v>n/a</v>
      </c>
      <c r="AD365" s="381" t="str">
        <f t="shared" si="478"/>
        <v>n/a</v>
      </c>
      <c r="AE365" s="381" t="str">
        <f t="shared" si="478"/>
        <v>n/a</v>
      </c>
      <c r="AF365" s="381" t="str">
        <f t="shared" si="478"/>
        <v>n/a</v>
      </c>
      <c r="AG365" s="382"/>
      <c r="AH365" s="383"/>
    </row>
    <row r="366" spans="1:34" s="384" customFormat="1" ht="46.5" customHeight="1" x14ac:dyDescent="0.2">
      <c r="A366" s="370">
        <f>IF(C366=0,"  ",VLOOKUP(C366,CODES!$A$1:$B$145,2,FALSE))</f>
        <v>330100100001000</v>
      </c>
      <c r="B366" s="394" t="s">
        <v>513</v>
      </c>
      <c r="C366" s="372" t="s">
        <v>61</v>
      </c>
      <c r="D366" s="373" t="s">
        <v>1017</v>
      </c>
      <c r="E366" s="373" t="s">
        <v>51</v>
      </c>
      <c r="F366" s="374" t="str">
        <f t="shared" si="474"/>
        <v>n/a</v>
      </c>
      <c r="G366" s="374" t="str">
        <f t="shared" si="474"/>
        <v>n/a</v>
      </c>
      <c r="H366" s="374" t="str">
        <f t="shared" si="474"/>
        <v>n/a</v>
      </c>
      <c r="I366" s="374" t="str">
        <f t="shared" si="474"/>
        <v>n/a</v>
      </c>
      <c r="J366" s="656">
        <v>45558</v>
      </c>
      <c r="K366" s="656">
        <v>45558</v>
      </c>
      <c r="L366" s="375" t="str">
        <f t="shared" si="477"/>
        <v>n/a</v>
      </c>
      <c r="M366" s="656">
        <v>45558</v>
      </c>
      <c r="N366" s="656">
        <v>45560</v>
      </c>
      <c r="O366" s="657">
        <v>45561</v>
      </c>
      <c r="P366" s="657">
        <v>45561</v>
      </c>
      <c r="Q366" s="657">
        <v>45561</v>
      </c>
      <c r="R366" s="657">
        <v>45562</v>
      </c>
      <c r="S366" s="376"/>
      <c r="T366" s="377">
        <v>4800</v>
      </c>
      <c r="U366" s="378">
        <v>4800</v>
      </c>
      <c r="V366" s="379"/>
      <c r="W366" s="377">
        <v>4640</v>
      </c>
      <c r="X366" s="378">
        <v>4640</v>
      </c>
      <c r="Y366" s="380"/>
      <c r="Z366" s="381" t="str">
        <f t="shared" si="478"/>
        <v>n/a</v>
      </c>
      <c r="AA366" s="381" t="str">
        <f t="shared" si="478"/>
        <v>n/a</v>
      </c>
      <c r="AB366" s="381" t="str">
        <f t="shared" si="478"/>
        <v>n/a</v>
      </c>
      <c r="AC366" s="381" t="str">
        <f t="shared" si="478"/>
        <v>n/a</v>
      </c>
      <c r="AD366" s="381" t="str">
        <f t="shared" si="478"/>
        <v>n/a</v>
      </c>
      <c r="AE366" s="381" t="str">
        <f t="shared" si="478"/>
        <v>n/a</v>
      </c>
      <c r="AF366" s="381" t="str">
        <f t="shared" si="478"/>
        <v>n/a</v>
      </c>
      <c r="AG366" s="382"/>
      <c r="AH366" s="383"/>
    </row>
    <row r="367" spans="1:34" s="384" customFormat="1" ht="46.5" customHeight="1" x14ac:dyDescent="0.2">
      <c r="A367" s="370">
        <f>IF(C367=0,"  ",VLOOKUP(C367,CODES!$A$1:$B$145,2,FALSE))</f>
        <v>330100100001000</v>
      </c>
      <c r="B367" s="394" t="s">
        <v>514</v>
      </c>
      <c r="C367" s="372" t="s">
        <v>61</v>
      </c>
      <c r="D367" s="373" t="s">
        <v>1017</v>
      </c>
      <c r="E367" s="373" t="s">
        <v>51</v>
      </c>
      <c r="F367" s="374" t="str">
        <f t="shared" si="474"/>
        <v>n/a</v>
      </c>
      <c r="G367" s="374" t="str">
        <f t="shared" si="474"/>
        <v>n/a</v>
      </c>
      <c r="H367" s="374" t="str">
        <f t="shared" si="474"/>
        <v>n/a</v>
      </c>
      <c r="I367" s="374" t="str">
        <f t="shared" si="474"/>
        <v>n/a</v>
      </c>
      <c r="J367" s="656">
        <v>45553</v>
      </c>
      <c r="K367" s="656">
        <v>45553</v>
      </c>
      <c r="L367" s="375" t="str">
        <f t="shared" si="477"/>
        <v>n/a</v>
      </c>
      <c r="M367" s="656">
        <v>45558</v>
      </c>
      <c r="N367" s="656">
        <v>45559</v>
      </c>
      <c r="O367" s="657">
        <v>45560</v>
      </c>
      <c r="P367" s="657">
        <v>45560</v>
      </c>
      <c r="Q367" s="657">
        <v>45566</v>
      </c>
      <c r="R367" s="657">
        <v>45573</v>
      </c>
      <c r="S367" s="376"/>
      <c r="T367" s="377">
        <v>21000</v>
      </c>
      <c r="U367" s="731">
        <v>21000</v>
      </c>
      <c r="V367" s="379"/>
      <c r="W367" s="377">
        <v>6090</v>
      </c>
      <c r="X367" s="378">
        <v>6090</v>
      </c>
      <c r="Y367" s="380"/>
      <c r="Z367" s="381" t="str">
        <f t="shared" si="478"/>
        <v>n/a</v>
      </c>
      <c r="AA367" s="381" t="str">
        <f t="shared" si="478"/>
        <v>n/a</v>
      </c>
      <c r="AB367" s="381" t="str">
        <f t="shared" si="478"/>
        <v>n/a</v>
      </c>
      <c r="AC367" s="381" t="str">
        <f t="shared" si="478"/>
        <v>n/a</v>
      </c>
      <c r="AD367" s="381" t="str">
        <f t="shared" si="478"/>
        <v>n/a</v>
      </c>
      <c r="AE367" s="381" t="str">
        <f t="shared" si="478"/>
        <v>n/a</v>
      </c>
      <c r="AF367" s="381" t="str">
        <f t="shared" si="478"/>
        <v>n/a</v>
      </c>
      <c r="AG367" s="382"/>
      <c r="AH367" s="383"/>
    </row>
    <row r="368" spans="1:34" s="384" customFormat="1" ht="46.5" customHeight="1" x14ac:dyDescent="0.2">
      <c r="A368" s="370">
        <f>IF(C368=0,"  ",VLOOKUP(C368,CODES!$A$1:$B$145,2,FALSE))</f>
        <v>330100100001000</v>
      </c>
      <c r="B368" s="394" t="s">
        <v>515</v>
      </c>
      <c r="C368" s="372" t="s">
        <v>61</v>
      </c>
      <c r="D368" s="373" t="s">
        <v>1017</v>
      </c>
      <c r="E368" s="373" t="s">
        <v>51</v>
      </c>
      <c r="F368" s="374" t="str">
        <f t="shared" si="474"/>
        <v>n/a</v>
      </c>
      <c r="G368" s="374" t="str">
        <f t="shared" si="474"/>
        <v>n/a</v>
      </c>
      <c r="H368" s="374" t="str">
        <f t="shared" si="474"/>
        <v>n/a</v>
      </c>
      <c r="I368" s="374" t="str">
        <f t="shared" si="474"/>
        <v>n/a</v>
      </c>
      <c r="J368" s="656">
        <v>45553</v>
      </c>
      <c r="K368" s="656">
        <v>45553</v>
      </c>
      <c r="L368" s="375" t="str">
        <f t="shared" si="477"/>
        <v>n/a</v>
      </c>
      <c r="M368" s="656">
        <v>45558</v>
      </c>
      <c r="N368" s="656">
        <v>45565</v>
      </c>
      <c r="O368" s="657">
        <v>45566</v>
      </c>
      <c r="P368" s="657">
        <v>45566</v>
      </c>
      <c r="Q368" s="657">
        <v>45568</v>
      </c>
      <c r="R368" s="657">
        <v>45568</v>
      </c>
      <c r="S368" s="376"/>
      <c r="T368" s="377"/>
      <c r="U368" s="735"/>
      <c r="V368" s="379"/>
      <c r="W368" s="377">
        <v>4095</v>
      </c>
      <c r="X368" s="378">
        <v>4095</v>
      </c>
      <c r="Y368" s="380"/>
      <c r="Z368" s="381" t="str">
        <f t="shared" si="478"/>
        <v>n/a</v>
      </c>
      <c r="AA368" s="381" t="str">
        <f t="shared" si="478"/>
        <v>n/a</v>
      </c>
      <c r="AB368" s="381" t="str">
        <f t="shared" si="478"/>
        <v>n/a</v>
      </c>
      <c r="AC368" s="381" t="str">
        <f t="shared" si="478"/>
        <v>n/a</v>
      </c>
      <c r="AD368" s="381" t="str">
        <f t="shared" si="478"/>
        <v>n/a</v>
      </c>
      <c r="AE368" s="381" t="str">
        <f t="shared" si="478"/>
        <v>n/a</v>
      </c>
      <c r="AF368" s="381" t="str">
        <f t="shared" si="478"/>
        <v>n/a</v>
      </c>
      <c r="AG368" s="382"/>
      <c r="AH368" s="383"/>
    </row>
    <row r="369" spans="1:34" s="384" customFormat="1" ht="46.5" customHeight="1" x14ac:dyDescent="0.2">
      <c r="A369" s="370">
        <f>IF(C369=0,"  ",VLOOKUP(C369,CODES!$A$1:$B$145,2,FALSE))</f>
        <v>100000100001000</v>
      </c>
      <c r="B369" s="394" t="s">
        <v>516</v>
      </c>
      <c r="C369" s="372" t="s">
        <v>80</v>
      </c>
      <c r="D369" s="373" t="s">
        <v>1017</v>
      </c>
      <c r="E369" s="373" t="s">
        <v>51</v>
      </c>
      <c r="F369" s="374" t="str">
        <f t="shared" si="474"/>
        <v>n/a</v>
      </c>
      <c r="G369" s="374" t="str">
        <f t="shared" si="474"/>
        <v>n/a</v>
      </c>
      <c r="H369" s="374" t="str">
        <f t="shared" si="474"/>
        <v>n/a</v>
      </c>
      <c r="I369" s="374" t="str">
        <f t="shared" si="474"/>
        <v>n/a</v>
      </c>
      <c r="J369" s="656">
        <v>45559</v>
      </c>
      <c r="K369" s="656">
        <v>45559</v>
      </c>
      <c r="L369" s="375" t="str">
        <f t="shared" si="477"/>
        <v>n/a</v>
      </c>
      <c r="M369" s="656">
        <v>45559</v>
      </c>
      <c r="N369" s="656">
        <v>45565</v>
      </c>
      <c r="O369" s="657">
        <v>45567</v>
      </c>
      <c r="P369" s="657">
        <v>45567</v>
      </c>
      <c r="Q369" s="657">
        <v>45575</v>
      </c>
      <c r="R369" s="657">
        <v>45575</v>
      </c>
      <c r="S369" s="376"/>
      <c r="T369" s="377">
        <v>11100</v>
      </c>
      <c r="U369" s="378">
        <v>11100</v>
      </c>
      <c r="V369" s="379"/>
      <c r="W369" s="377">
        <v>11100</v>
      </c>
      <c r="X369" s="378">
        <v>11100</v>
      </c>
      <c r="Y369" s="380"/>
      <c r="Z369" s="381" t="str">
        <f t="shared" si="478"/>
        <v>n/a</v>
      </c>
      <c r="AA369" s="381" t="str">
        <f t="shared" si="478"/>
        <v>n/a</v>
      </c>
      <c r="AB369" s="381" t="str">
        <f t="shared" si="478"/>
        <v>n/a</v>
      </c>
      <c r="AC369" s="381" t="str">
        <f t="shared" si="478"/>
        <v>n/a</v>
      </c>
      <c r="AD369" s="381" t="str">
        <f t="shared" si="478"/>
        <v>n/a</v>
      </c>
      <c r="AE369" s="381" t="str">
        <f t="shared" si="478"/>
        <v>n/a</v>
      </c>
      <c r="AF369" s="381" t="str">
        <f t="shared" si="478"/>
        <v>n/a</v>
      </c>
      <c r="AG369" s="382"/>
      <c r="AH369" s="383"/>
    </row>
    <row r="370" spans="1:34" s="384" customFormat="1" ht="46.5" customHeight="1" x14ac:dyDescent="0.2">
      <c r="A370" s="370">
        <f>IF(C370=0,"  ",VLOOKUP(C370,CODES!$A$1:$B$145,2,FALSE))</f>
        <v>330100100001000</v>
      </c>
      <c r="B370" s="394" t="s">
        <v>517</v>
      </c>
      <c r="C370" s="372" t="s">
        <v>61</v>
      </c>
      <c r="D370" s="373" t="s">
        <v>1017</v>
      </c>
      <c r="E370" s="373" t="s">
        <v>51</v>
      </c>
      <c r="F370" s="374" t="str">
        <f t="shared" si="474"/>
        <v>n/a</v>
      </c>
      <c r="G370" s="374" t="str">
        <f t="shared" si="474"/>
        <v>n/a</v>
      </c>
      <c r="H370" s="374" t="str">
        <f t="shared" si="474"/>
        <v>n/a</v>
      </c>
      <c r="I370" s="374" t="str">
        <f t="shared" si="474"/>
        <v>n/a</v>
      </c>
      <c r="J370" s="656">
        <v>45553</v>
      </c>
      <c r="K370" s="656">
        <v>45553</v>
      </c>
      <c r="L370" s="375" t="str">
        <f t="shared" si="477"/>
        <v>n/a</v>
      </c>
      <c r="M370" s="656">
        <v>45559</v>
      </c>
      <c r="N370" s="656">
        <v>45565</v>
      </c>
      <c r="O370" s="657">
        <v>45567</v>
      </c>
      <c r="P370" s="657">
        <v>45567</v>
      </c>
      <c r="Q370" s="657">
        <v>45637</v>
      </c>
      <c r="R370" s="657">
        <v>45642</v>
      </c>
      <c r="S370" s="376"/>
      <c r="T370" s="377">
        <v>49999</v>
      </c>
      <c r="U370" s="378">
        <v>49999</v>
      </c>
      <c r="V370" s="379"/>
      <c r="W370" s="377">
        <v>45000</v>
      </c>
      <c r="X370" s="378">
        <v>45000</v>
      </c>
      <c r="Y370" s="380"/>
      <c r="Z370" s="381" t="str">
        <f t="shared" si="478"/>
        <v>n/a</v>
      </c>
      <c r="AA370" s="381" t="str">
        <f t="shared" si="478"/>
        <v>n/a</v>
      </c>
      <c r="AB370" s="381" t="str">
        <f t="shared" si="478"/>
        <v>n/a</v>
      </c>
      <c r="AC370" s="381" t="str">
        <f t="shared" si="478"/>
        <v>n/a</v>
      </c>
      <c r="AD370" s="381" t="str">
        <f t="shared" si="478"/>
        <v>n/a</v>
      </c>
      <c r="AE370" s="381" t="str">
        <f t="shared" si="478"/>
        <v>n/a</v>
      </c>
      <c r="AF370" s="381" t="str">
        <f t="shared" si="478"/>
        <v>n/a</v>
      </c>
      <c r="AG370" s="382"/>
      <c r="AH370" s="383"/>
    </row>
    <row r="371" spans="1:34" s="384" customFormat="1" ht="46.5" customHeight="1" x14ac:dyDescent="0.2">
      <c r="A371" s="370">
        <f>IF(C371=0,"  ",VLOOKUP(C371,CODES!$A$1:$B$145,2,FALSE))</f>
        <v>100000100001000</v>
      </c>
      <c r="B371" s="394" t="s">
        <v>518</v>
      </c>
      <c r="C371" s="372" t="s">
        <v>53</v>
      </c>
      <c r="D371" s="373" t="s">
        <v>1017</v>
      </c>
      <c r="E371" s="373" t="s">
        <v>54</v>
      </c>
      <c r="F371" s="374" t="str">
        <f t="shared" si="474"/>
        <v>n/a</v>
      </c>
      <c r="G371" s="374" t="str">
        <f t="shared" si="474"/>
        <v>n/a</v>
      </c>
      <c r="H371" s="374" t="str">
        <f t="shared" si="474"/>
        <v>n/a</v>
      </c>
      <c r="I371" s="374" t="str">
        <f t="shared" si="474"/>
        <v>n/a</v>
      </c>
      <c r="J371" s="656" t="s">
        <v>122</v>
      </c>
      <c r="K371" s="656" t="s">
        <v>122</v>
      </c>
      <c r="L371" s="375" t="str">
        <f t="shared" si="477"/>
        <v>n/a</v>
      </c>
      <c r="M371" s="656">
        <v>45566</v>
      </c>
      <c r="N371" s="656">
        <v>45567</v>
      </c>
      <c r="O371" s="657">
        <v>45572</v>
      </c>
      <c r="P371" s="657">
        <v>45573</v>
      </c>
      <c r="Q371" s="657">
        <v>45601</v>
      </c>
      <c r="R371" s="657">
        <v>45602</v>
      </c>
      <c r="S371" s="376"/>
      <c r="T371" s="377">
        <v>91500</v>
      </c>
      <c r="U371" s="378">
        <v>91500</v>
      </c>
      <c r="V371" s="379"/>
      <c r="W371" s="377">
        <v>91500</v>
      </c>
      <c r="X371" s="378">
        <v>91500</v>
      </c>
      <c r="Y371" s="380"/>
      <c r="Z371" s="381" t="str">
        <f t="shared" si="478"/>
        <v>n/a</v>
      </c>
      <c r="AA371" s="381" t="str">
        <f t="shared" si="478"/>
        <v>n/a</v>
      </c>
      <c r="AB371" s="381" t="str">
        <f t="shared" si="478"/>
        <v>n/a</v>
      </c>
      <c r="AC371" s="381" t="str">
        <f t="shared" si="478"/>
        <v>n/a</v>
      </c>
      <c r="AD371" s="381" t="str">
        <f t="shared" si="478"/>
        <v>n/a</v>
      </c>
      <c r="AE371" s="381" t="str">
        <f t="shared" si="478"/>
        <v>n/a</v>
      </c>
      <c r="AF371" s="381" t="str">
        <f t="shared" si="478"/>
        <v>n/a</v>
      </c>
      <c r="AG371" s="382"/>
      <c r="AH371" s="383"/>
    </row>
    <row r="372" spans="1:34" s="384" customFormat="1" ht="46.5" customHeight="1" x14ac:dyDescent="0.2">
      <c r="A372" s="370">
        <f>IF(C372=0,"  ",VLOOKUP(C372,CODES!$A$1:$B$145,2,FALSE))</f>
        <v>320104100001000</v>
      </c>
      <c r="B372" s="394" t="s">
        <v>519</v>
      </c>
      <c r="C372" s="372" t="s">
        <v>117</v>
      </c>
      <c r="D372" s="373" t="s">
        <v>1017</v>
      </c>
      <c r="E372" s="373" t="s">
        <v>51</v>
      </c>
      <c r="F372" s="374" t="str">
        <f t="shared" si="474"/>
        <v>n/a</v>
      </c>
      <c r="G372" s="374" t="str">
        <f t="shared" si="474"/>
        <v>n/a</v>
      </c>
      <c r="H372" s="374" t="str">
        <f t="shared" si="474"/>
        <v>n/a</v>
      </c>
      <c r="I372" s="374" t="str">
        <f t="shared" si="474"/>
        <v>n/a</v>
      </c>
      <c r="J372" s="656">
        <v>45552</v>
      </c>
      <c r="K372" s="656">
        <v>45552</v>
      </c>
      <c r="L372" s="375" t="s">
        <v>58</v>
      </c>
      <c r="M372" s="656">
        <v>45555</v>
      </c>
      <c r="N372" s="656">
        <v>45569</v>
      </c>
      <c r="O372" s="657">
        <v>45572</v>
      </c>
      <c r="P372" s="657">
        <v>45572</v>
      </c>
      <c r="Q372" s="657">
        <v>45594</v>
      </c>
      <c r="R372" s="657">
        <v>45594</v>
      </c>
      <c r="S372" s="376"/>
      <c r="T372" s="377">
        <v>11700</v>
      </c>
      <c r="U372" s="378">
        <v>11700</v>
      </c>
      <c r="V372" s="379"/>
      <c r="W372" s="377">
        <v>11650</v>
      </c>
      <c r="X372" s="378">
        <v>11650</v>
      </c>
      <c r="Y372" s="380"/>
      <c r="Z372" s="381" t="str">
        <f t="shared" si="478"/>
        <v>n/a</v>
      </c>
      <c r="AA372" s="381" t="str">
        <f t="shared" si="478"/>
        <v>n/a</v>
      </c>
      <c r="AB372" s="381" t="str">
        <f t="shared" si="478"/>
        <v>n/a</v>
      </c>
      <c r="AC372" s="381" t="str">
        <f t="shared" si="478"/>
        <v>n/a</v>
      </c>
      <c r="AD372" s="381" t="str">
        <f t="shared" si="478"/>
        <v>n/a</v>
      </c>
      <c r="AE372" s="381" t="str">
        <f t="shared" si="478"/>
        <v>n/a</v>
      </c>
      <c r="AF372" s="381" t="str">
        <f t="shared" si="478"/>
        <v>n/a</v>
      </c>
      <c r="AG372" s="382"/>
      <c r="AH372" s="383"/>
    </row>
    <row r="373" spans="1:34" s="384" customFormat="1" ht="46.5" customHeight="1" x14ac:dyDescent="0.2">
      <c r="A373" s="370">
        <f>IF(C373=0,"  ",VLOOKUP(C373,CODES!$A$1:$B$145,2,FALSE))</f>
        <v>320104100001000</v>
      </c>
      <c r="B373" s="394" t="s">
        <v>520</v>
      </c>
      <c r="C373" s="372" t="s">
        <v>117</v>
      </c>
      <c r="D373" s="373" t="s">
        <v>1017</v>
      </c>
      <c r="E373" s="373" t="s">
        <v>57</v>
      </c>
      <c r="F373" s="374" t="str">
        <f t="shared" si="474"/>
        <v>n/a</v>
      </c>
      <c r="G373" s="374" t="str">
        <f t="shared" si="474"/>
        <v>n/a</v>
      </c>
      <c r="H373" s="374" t="str">
        <f t="shared" si="474"/>
        <v>n/a</v>
      </c>
      <c r="I373" s="374" t="str">
        <f t="shared" si="474"/>
        <v>n/a</v>
      </c>
      <c r="J373" s="656">
        <v>45552</v>
      </c>
      <c r="K373" s="656">
        <v>45552</v>
      </c>
      <c r="L373" s="375" t="str">
        <f t="shared" ref="L373:L382" si="479">IF($E373="Public Bidding", "Date Required", IF($E373="Shopping", "n/a", IF($E373="Small Value Procurement", "n/a", IF($E373="Lease of Venue", "n/a", IF($E373="Agency to Agency", "n/a", IF($E373="Direct Contracting", "n/a", IF($E373="Emergency Cases", "n/a","Check Mode of Proc")))))))</f>
        <v>n/a</v>
      </c>
      <c r="M373" s="656">
        <v>45559</v>
      </c>
      <c r="N373" s="656">
        <v>45568</v>
      </c>
      <c r="O373" s="657">
        <v>45569</v>
      </c>
      <c r="P373" s="657">
        <v>45570</v>
      </c>
      <c r="Q373" s="657">
        <v>45576</v>
      </c>
      <c r="R373" s="657">
        <v>45577</v>
      </c>
      <c r="S373" s="376"/>
      <c r="T373" s="377">
        <v>285750</v>
      </c>
      <c r="U373" s="378">
        <v>285750</v>
      </c>
      <c r="V373" s="379"/>
      <c r="W373" s="377">
        <v>260300</v>
      </c>
      <c r="X373" s="378">
        <v>260300</v>
      </c>
      <c r="Y373" s="380"/>
      <c r="Z373" s="381" t="str">
        <f t="shared" si="478"/>
        <v>n/a</v>
      </c>
      <c r="AA373" s="381" t="str">
        <f t="shared" si="478"/>
        <v>n/a</v>
      </c>
      <c r="AB373" s="381" t="str">
        <f t="shared" si="478"/>
        <v>n/a</v>
      </c>
      <c r="AC373" s="381" t="str">
        <f t="shared" si="478"/>
        <v>n/a</v>
      </c>
      <c r="AD373" s="381" t="str">
        <f t="shared" si="478"/>
        <v>n/a</v>
      </c>
      <c r="AE373" s="381" t="str">
        <f t="shared" si="478"/>
        <v>n/a</v>
      </c>
      <c r="AF373" s="381" t="str">
        <f t="shared" si="478"/>
        <v>n/a</v>
      </c>
      <c r="AG373" s="382"/>
      <c r="AH373" s="383"/>
    </row>
    <row r="374" spans="1:34" s="384" customFormat="1" ht="46.5" customHeight="1" x14ac:dyDescent="0.2">
      <c r="A374" s="370">
        <f>IF(C374=0,"  ",VLOOKUP(C374,CODES!$A$1:$B$145,2,FALSE))</f>
        <v>320101100001000</v>
      </c>
      <c r="B374" s="394" t="s">
        <v>521</v>
      </c>
      <c r="C374" s="372" t="s">
        <v>60</v>
      </c>
      <c r="D374" s="373" t="s">
        <v>1017</v>
      </c>
      <c r="E374" s="373" t="s">
        <v>57</v>
      </c>
      <c r="F374" s="374" t="str">
        <f t="shared" si="474"/>
        <v>n/a</v>
      </c>
      <c r="G374" s="374" t="str">
        <f t="shared" si="474"/>
        <v>n/a</v>
      </c>
      <c r="H374" s="374" t="str">
        <f t="shared" si="474"/>
        <v>n/a</v>
      </c>
      <c r="I374" s="374" t="str">
        <f t="shared" si="474"/>
        <v>n/a</v>
      </c>
      <c r="J374" s="656">
        <v>45551</v>
      </c>
      <c r="K374" s="656">
        <v>45551</v>
      </c>
      <c r="L374" s="375" t="str">
        <f t="shared" si="479"/>
        <v>n/a</v>
      </c>
      <c r="M374" s="656">
        <v>45552</v>
      </c>
      <c r="N374" s="656">
        <v>45602</v>
      </c>
      <c r="O374" s="657">
        <v>45603</v>
      </c>
      <c r="P374" s="657">
        <v>45604</v>
      </c>
      <c r="Q374" s="657">
        <v>45625</v>
      </c>
      <c r="R374" s="657">
        <v>45626</v>
      </c>
      <c r="S374" s="376"/>
      <c r="T374" s="377">
        <f>SUM(U374)</f>
        <v>69600</v>
      </c>
      <c r="U374" s="378">
        <v>69600</v>
      </c>
      <c r="V374" s="379"/>
      <c r="W374" s="377">
        <f>SUM(X374)</f>
        <v>78400</v>
      </c>
      <c r="X374" s="378">
        <v>78400</v>
      </c>
      <c r="Y374" s="380"/>
      <c r="Z374" s="381" t="str">
        <f t="shared" si="478"/>
        <v>n/a</v>
      </c>
      <c r="AA374" s="381" t="str">
        <f t="shared" si="478"/>
        <v>n/a</v>
      </c>
      <c r="AB374" s="381" t="str">
        <f t="shared" si="478"/>
        <v>n/a</v>
      </c>
      <c r="AC374" s="381" t="str">
        <f t="shared" si="478"/>
        <v>n/a</v>
      </c>
      <c r="AD374" s="381" t="str">
        <f t="shared" si="478"/>
        <v>n/a</v>
      </c>
      <c r="AE374" s="381" t="str">
        <f t="shared" si="478"/>
        <v>n/a</v>
      </c>
      <c r="AF374" s="381" t="str">
        <f t="shared" si="478"/>
        <v>n/a</v>
      </c>
      <c r="AG374" s="382"/>
      <c r="AH374" s="383"/>
    </row>
    <row r="375" spans="1:34" s="384" customFormat="1" ht="46.5" customHeight="1" x14ac:dyDescent="0.2">
      <c r="A375" s="370">
        <f>IF(C375=0,"  ",VLOOKUP(C375,CODES!$A$1:$B$145,2,FALSE))</f>
        <v>100000100001000</v>
      </c>
      <c r="B375" s="394" t="s">
        <v>522</v>
      </c>
      <c r="C375" s="372" t="s">
        <v>53</v>
      </c>
      <c r="D375" s="373" t="s">
        <v>1017</v>
      </c>
      <c r="E375" s="373" t="s">
        <v>51</v>
      </c>
      <c r="F375" s="374" t="str">
        <f t="shared" si="474"/>
        <v>n/a</v>
      </c>
      <c r="G375" s="374" t="str">
        <f t="shared" si="474"/>
        <v>n/a</v>
      </c>
      <c r="H375" s="374" t="str">
        <f t="shared" si="474"/>
        <v>n/a</v>
      </c>
      <c r="I375" s="374" t="str">
        <f t="shared" si="474"/>
        <v>n/a</v>
      </c>
      <c r="J375" s="656">
        <v>45551</v>
      </c>
      <c r="K375" s="656">
        <v>45551</v>
      </c>
      <c r="L375" s="375" t="str">
        <f t="shared" si="479"/>
        <v>n/a</v>
      </c>
      <c r="M375" s="656">
        <v>45553</v>
      </c>
      <c r="N375" s="656">
        <v>45568</v>
      </c>
      <c r="O375" s="657">
        <v>45572</v>
      </c>
      <c r="P375" s="657">
        <v>45572</v>
      </c>
      <c r="Q375" s="657">
        <v>45574</v>
      </c>
      <c r="R375" s="657">
        <v>45574</v>
      </c>
      <c r="S375" s="376"/>
      <c r="T375" s="729">
        <v>52850</v>
      </c>
      <c r="U375" s="731">
        <v>52850</v>
      </c>
      <c r="V375" s="379"/>
      <c r="W375" s="377">
        <v>21743</v>
      </c>
      <c r="X375" s="378">
        <v>21743</v>
      </c>
      <c r="Y375" s="380"/>
      <c r="Z375" s="381" t="str">
        <f t="shared" si="478"/>
        <v>n/a</v>
      </c>
      <c r="AA375" s="381" t="str">
        <f t="shared" si="478"/>
        <v>n/a</v>
      </c>
      <c r="AB375" s="381" t="str">
        <f t="shared" si="478"/>
        <v>n/a</v>
      </c>
      <c r="AC375" s="381" t="str">
        <f t="shared" si="478"/>
        <v>n/a</v>
      </c>
      <c r="AD375" s="381" t="str">
        <f t="shared" si="478"/>
        <v>n/a</v>
      </c>
      <c r="AE375" s="381" t="str">
        <f t="shared" si="478"/>
        <v>n/a</v>
      </c>
      <c r="AF375" s="381" t="str">
        <f t="shared" si="478"/>
        <v>n/a</v>
      </c>
      <c r="AG375" s="382"/>
      <c r="AH375" s="383"/>
    </row>
    <row r="376" spans="1:34" s="384" customFormat="1" ht="46.5" customHeight="1" x14ac:dyDescent="0.2">
      <c r="A376" s="370">
        <f>IF(C376=0,"  ",VLOOKUP(C376,CODES!$A$1:$B$145,2,FALSE))</f>
        <v>100000100001000</v>
      </c>
      <c r="B376" s="394" t="s">
        <v>523</v>
      </c>
      <c r="C376" s="372" t="s">
        <v>53</v>
      </c>
      <c r="D376" s="373" t="s">
        <v>1017</v>
      </c>
      <c r="E376" s="373" t="s">
        <v>51</v>
      </c>
      <c r="F376" s="374" t="str">
        <f t="shared" si="474"/>
        <v>n/a</v>
      </c>
      <c r="G376" s="374" t="str">
        <f t="shared" si="474"/>
        <v>n/a</v>
      </c>
      <c r="H376" s="374" t="str">
        <f t="shared" si="474"/>
        <v>n/a</v>
      </c>
      <c r="I376" s="374" t="str">
        <f t="shared" si="474"/>
        <v>n/a</v>
      </c>
      <c r="J376" s="656">
        <v>45551</v>
      </c>
      <c r="K376" s="656">
        <v>45551</v>
      </c>
      <c r="L376" s="375" t="str">
        <f t="shared" si="479"/>
        <v>n/a</v>
      </c>
      <c r="M376" s="656">
        <v>45553</v>
      </c>
      <c r="N376" s="656">
        <v>45559</v>
      </c>
      <c r="O376" s="657">
        <v>45573</v>
      </c>
      <c r="P376" s="657">
        <v>45573</v>
      </c>
      <c r="Q376" s="657">
        <v>45604</v>
      </c>
      <c r="R376" s="657">
        <v>45604</v>
      </c>
      <c r="S376" s="376"/>
      <c r="T376" s="735"/>
      <c r="U376" s="735"/>
      <c r="V376" s="379"/>
      <c r="W376" s="377">
        <v>7650</v>
      </c>
      <c r="X376" s="378">
        <v>7650</v>
      </c>
      <c r="Y376" s="380"/>
      <c r="Z376" s="381" t="str">
        <f t="shared" si="478"/>
        <v>n/a</v>
      </c>
      <c r="AA376" s="381" t="str">
        <f t="shared" si="478"/>
        <v>n/a</v>
      </c>
      <c r="AB376" s="381" t="str">
        <f t="shared" si="478"/>
        <v>n/a</v>
      </c>
      <c r="AC376" s="381" t="str">
        <f t="shared" si="478"/>
        <v>n/a</v>
      </c>
      <c r="AD376" s="381" t="str">
        <f t="shared" si="478"/>
        <v>n/a</v>
      </c>
      <c r="AE376" s="381" t="str">
        <f t="shared" si="478"/>
        <v>n/a</v>
      </c>
      <c r="AF376" s="381" t="str">
        <f t="shared" si="478"/>
        <v>n/a</v>
      </c>
      <c r="AG376" s="382"/>
      <c r="AH376" s="383"/>
    </row>
    <row r="377" spans="1:34" s="384" customFormat="1" ht="46.5" customHeight="1" x14ac:dyDescent="0.2">
      <c r="A377" s="370">
        <f>IF(C377=0,"  ",VLOOKUP(C377,CODES!$A$1:$B$145,2,FALSE))</f>
        <v>100000100001000</v>
      </c>
      <c r="B377" s="394" t="s">
        <v>524</v>
      </c>
      <c r="C377" s="372" t="s">
        <v>53</v>
      </c>
      <c r="D377" s="373" t="s">
        <v>1017</v>
      </c>
      <c r="E377" s="373" t="s">
        <v>51</v>
      </c>
      <c r="F377" s="374" t="str">
        <f t="shared" si="474"/>
        <v>n/a</v>
      </c>
      <c r="G377" s="374" t="str">
        <f t="shared" si="474"/>
        <v>n/a</v>
      </c>
      <c r="H377" s="374" t="str">
        <f t="shared" si="474"/>
        <v>n/a</v>
      </c>
      <c r="I377" s="374" t="str">
        <f t="shared" si="474"/>
        <v>n/a</v>
      </c>
      <c r="J377" s="656">
        <v>45551</v>
      </c>
      <c r="K377" s="656">
        <v>45551</v>
      </c>
      <c r="L377" s="375" t="str">
        <f t="shared" si="479"/>
        <v>n/a</v>
      </c>
      <c r="M377" s="656">
        <v>45553</v>
      </c>
      <c r="N377" s="656">
        <v>45568</v>
      </c>
      <c r="O377" s="657">
        <v>45572</v>
      </c>
      <c r="P377" s="657">
        <v>45572</v>
      </c>
      <c r="Q377" s="657">
        <v>45572</v>
      </c>
      <c r="R377" s="657">
        <v>45572</v>
      </c>
      <c r="S377" s="376"/>
      <c r="T377" s="730"/>
      <c r="U377" s="730"/>
      <c r="V377" s="379"/>
      <c r="W377" s="377">
        <v>12670</v>
      </c>
      <c r="X377" s="378">
        <v>12670</v>
      </c>
      <c r="Y377" s="380"/>
      <c r="Z377" s="381" t="str">
        <f t="shared" si="478"/>
        <v>n/a</v>
      </c>
      <c r="AA377" s="381" t="str">
        <f t="shared" si="478"/>
        <v>n/a</v>
      </c>
      <c r="AB377" s="381" t="str">
        <f t="shared" si="478"/>
        <v>n/a</v>
      </c>
      <c r="AC377" s="381" t="str">
        <f t="shared" si="478"/>
        <v>n/a</v>
      </c>
      <c r="AD377" s="381" t="str">
        <f t="shared" si="478"/>
        <v>n/a</v>
      </c>
      <c r="AE377" s="381" t="str">
        <f t="shared" si="478"/>
        <v>n/a</v>
      </c>
      <c r="AF377" s="381" t="str">
        <f t="shared" si="478"/>
        <v>n/a</v>
      </c>
      <c r="AG377" s="382"/>
      <c r="AH377" s="383"/>
    </row>
    <row r="378" spans="1:34" s="384" customFormat="1" ht="46.5" customHeight="1" x14ac:dyDescent="0.2">
      <c r="A378" s="370">
        <f>IF(C378=0,"  ",VLOOKUP(C378,CODES!$A$1:$B$145,2,FALSE))</f>
        <v>100000100001000</v>
      </c>
      <c r="B378" s="394" t="s">
        <v>525</v>
      </c>
      <c r="C378" s="372" t="s">
        <v>53</v>
      </c>
      <c r="D378" s="373" t="s">
        <v>1017</v>
      </c>
      <c r="E378" s="373" t="s">
        <v>51</v>
      </c>
      <c r="F378" s="374" t="str">
        <f t="shared" si="474"/>
        <v>n/a</v>
      </c>
      <c r="G378" s="374" t="str">
        <f t="shared" si="474"/>
        <v>n/a</v>
      </c>
      <c r="H378" s="374" t="str">
        <f t="shared" si="474"/>
        <v>n/a</v>
      </c>
      <c r="I378" s="374" t="str">
        <f t="shared" si="474"/>
        <v>n/a</v>
      </c>
      <c r="J378" s="656">
        <v>45546</v>
      </c>
      <c r="K378" s="656">
        <v>45546</v>
      </c>
      <c r="L378" s="375" t="str">
        <f t="shared" si="479"/>
        <v>n/a</v>
      </c>
      <c r="M378" s="656">
        <v>45551</v>
      </c>
      <c r="N378" s="656">
        <v>45568</v>
      </c>
      <c r="O378" s="657">
        <v>45572</v>
      </c>
      <c r="P378" s="657">
        <v>45572</v>
      </c>
      <c r="Q378" s="657">
        <v>45582</v>
      </c>
      <c r="R378" s="657">
        <v>45582</v>
      </c>
      <c r="S378" s="376"/>
      <c r="T378" s="377">
        <v>43520</v>
      </c>
      <c r="U378" s="378">
        <v>43520</v>
      </c>
      <c r="V378" s="379"/>
      <c r="W378" s="377">
        <v>37209</v>
      </c>
      <c r="X378" s="378">
        <v>37209</v>
      </c>
      <c r="Y378" s="380"/>
      <c r="Z378" s="381" t="str">
        <f t="shared" si="478"/>
        <v>n/a</v>
      </c>
      <c r="AA378" s="381" t="str">
        <f t="shared" si="478"/>
        <v>n/a</v>
      </c>
      <c r="AB378" s="381" t="str">
        <f t="shared" si="478"/>
        <v>n/a</v>
      </c>
      <c r="AC378" s="381" t="str">
        <f t="shared" si="478"/>
        <v>n/a</v>
      </c>
      <c r="AD378" s="381" t="str">
        <f t="shared" si="478"/>
        <v>n/a</v>
      </c>
      <c r="AE378" s="381" t="str">
        <f t="shared" si="478"/>
        <v>n/a</v>
      </c>
      <c r="AF378" s="381" t="str">
        <f t="shared" si="478"/>
        <v>n/a</v>
      </c>
      <c r="AG378" s="382"/>
      <c r="AH378" s="383"/>
    </row>
    <row r="379" spans="1:34" s="384" customFormat="1" ht="46.5" customHeight="1" x14ac:dyDescent="0.2">
      <c r="A379" s="370">
        <f>IF(C379=0,"  ",VLOOKUP(C379,CODES!$A$1:$B$145,2,FALSE))</f>
        <v>320103100001000</v>
      </c>
      <c r="B379" s="394" t="s">
        <v>526</v>
      </c>
      <c r="C379" s="372" t="s">
        <v>248</v>
      </c>
      <c r="D379" s="373" t="s">
        <v>1017</v>
      </c>
      <c r="E379" s="373" t="s">
        <v>51</v>
      </c>
      <c r="F379" s="374" t="str">
        <f t="shared" si="474"/>
        <v>n/a</v>
      </c>
      <c r="G379" s="374" t="str">
        <f t="shared" si="474"/>
        <v>n/a</v>
      </c>
      <c r="H379" s="374" t="str">
        <f t="shared" si="474"/>
        <v>n/a</v>
      </c>
      <c r="I379" s="374" t="str">
        <f t="shared" si="474"/>
        <v>n/a</v>
      </c>
      <c r="J379" s="656">
        <v>45558</v>
      </c>
      <c r="K379" s="656">
        <v>45558</v>
      </c>
      <c r="L379" s="375" t="str">
        <f t="shared" si="479"/>
        <v>n/a</v>
      </c>
      <c r="M379" s="656">
        <v>45559</v>
      </c>
      <c r="N379" s="656">
        <v>45559</v>
      </c>
      <c r="O379" s="657">
        <v>45559</v>
      </c>
      <c r="P379" s="657">
        <v>45559</v>
      </c>
      <c r="Q379" s="657">
        <v>45560</v>
      </c>
      <c r="R379" s="657">
        <v>45561</v>
      </c>
      <c r="S379" s="376"/>
      <c r="T379" s="377">
        <v>17500</v>
      </c>
      <c r="U379" s="378">
        <v>17500</v>
      </c>
      <c r="V379" s="379"/>
      <c r="W379" s="377">
        <v>16250</v>
      </c>
      <c r="X379" s="378">
        <v>16250</v>
      </c>
      <c r="Y379" s="380"/>
      <c r="Z379" s="381" t="str">
        <f t="shared" si="478"/>
        <v>n/a</v>
      </c>
      <c r="AA379" s="381" t="str">
        <f t="shared" si="478"/>
        <v>n/a</v>
      </c>
      <c r="AB379" s="381" t="str">
        <f t="shared" si="478"/>
        <v>n/a</v>
      </c>
      <c r="AC379" s="381" t="str">
        <f t="shared" si="478"/>
        <v>n/a</v>
      </c>
      <c r="AD379" s="381" t="str">
        <f t="shared" si="478"/>
        <v>n/a</v>
      </c>
      <c r="AE379" s="381" t="str">
        <f t="shared" si="478"/>
        <v>n/a</v>
      </c>
      <c r="AF379" s="381" t="str">
        <f t="shared" si="478"/>
        <v>n/a</v>
      </c>
      <c r="AG379" s="382"/>
      <c r="AH379" s="383"/>
    </row>
    <row r="380" spans="1:34" s="384" customFormat="1" ht="46.5" customHeight="1" x14ac:dyDescent="0.2">
      <c r="A380" s="370">
        <f>IF(C380=0,"  ",VLOOKUP(C380,CODES!$A$1:$B$145,2,FALSE))</f>
        <v>100000100001000</v>
      </c>
      <c r="B380" s="394" t="s">
        <v>527</v>
      </c>
      <c r="C380" s="372" t="s">
        <v>53</v>
      </c>
      <c r="D380" s="373" t="s">
        <v>1017</v>
      </c>
      <c r="E380" s="373" t="s">
        <v>51</v>
      </c>
      <c r="F380" s="374" t="str">
        <f t="shared" si="474"/>
        <v>n/a</v>
      </c>
      <c r="G380" s="374" t="str">
        <f t="shared" si="474"/>
        <v>n/a</v>
      </c>
      <c r="H380" s="374" t="str">
        <f t="shared" si="474"/>
        <v>n/a</v>
      </c>
      <c r="I380" s="374" t="str">
        <f t="shared" si="474"/>
        <v>n/a</v>
      </c>
      <c r="J380" s="656">
        <v>45551</v>
      </c>
      <c r="K380" s="656">
        <v>45551</v>
      </c>
      <c r="L380" s="375" t="str">
        <f t="shared" si="479"/>
        <v>n/a</v>
      </c>
      <c r="M380" s="656">
        <v>45553</v>
      </c>
      <c r="N380" s="656">
        <v>45568</v>
      </c>
      <c r="O380" s="657">
        <v>45572</v>
      </c>
      <c r="P380" s="657">
        <v>45572</v>
      </c>
      <c r="Q380" s="657">
        <v>45582</v>
      </c>
      <c r="R380" s="657">
        <v>45582</v>
      </c>
      <c r="S380" s="376"/>
      <c r="T380" s="377">
        <v>74050</v>
      </c>
      <c r="U380" s="378">
        <v>74050</v>
      </c>
      <c r="V380" s="379"/>
      <c r="W380" s="377">
        <v>30721</v>
      </c>
      <c r="X380" s="378">
        <v>30721</v>
      </c>
      <c r="Y380" s="380"/>
      <c r="Z380" s="381" t="str">
        <f t="shared" si="478"/>
        <v>n/a</v>
      </c>
      <c r="AA380" s="381" t="str">
        <f t="shared" si="478"/>
        <v>n/a</v>
      </c>
      <c r="AB380" s="381" t="str">
        <f t="shared" si="478"/>
        <v>n/a</v>
      </c>
      <c r="AC380" s="381" t="str">
        <f t="shared" si="478"/>
        <v>n/a</v>
      </c>
      <c r="AD380" s="381" t="str">
        <f t="shared" si="478"/>
        <v>n/a</v>
      </c>
      <c r="AE380" s="381" t="str">
        <f t="shared" si="478"/>
        <v>n/a</v>
      </c>
      <c r="AF380" s="381" t="str">
        <f t="shared" si="478"/>
        <v>n/a</v>
      </c>
      <c r="AG380" s="382"/>
      <c r="AH380" s="383"/>
    </row>
    <row r="381" spans="1:34" s="384" customFormat="1" ht="46.5" customHeight="1" x14ac:dyDescent="0.2">
      <c r="A381" s="370">
        <f>IF(C381=0,"  ",VLOOKUP(C381,CODES!$A$1:$B$145,2,FALSE))</f>
        <v>100000100001000</v>
      </c>
      <c r="B381" s="394" t="s">
        <v>528</v>
      </c>
      <c r="C381" s="372" t="s">
        <v>53</v>
      </c>
      <c r="D381" s="373" t="s">
        <v>1017</v>
      </c>
      <c r="E381" s="373" t="s">
        <v>51</v>
      </c>
      <c r="F381" s="374" t="str">
        <f t="shared" si="474"/>
        <v>n/a</v>
      </c>
      <c r="G381" s="374" t="str">
        <f t="shared" si="474"/>
        <v>n/a</v>
      </c>
      <c r="H381" s="374" t="str">
        <f t="shared" si="474"/>
        <v>n/a</v>
      </c>
      <c r="I381" s="374" t="str">
        <f t="shared" si="474"/>
        <v>n/a</v>
      </c>
      <c r="J381" s="656">
        <v>45551</v>
      </c>
      <c r="K381" s="656">
        <v>45551</v>
      </c>
      <c r="L381" s="375" t="str">
        <f t="shared" si="479"/>
        <v>n/a</v>
      </c>
      <c r="M381" s="656">
        <v>45553</v>
      </c>
      <c r="N381" s="656">
        <v>45568</v>
      </c>
      <c r="O381" s="657">
        <v>45572</v>
      </c>
      <c r="P381" s="657">
        <v>45572</v>
      </c>
      <c r="Q381" s="657">
        <v>45572</v>
      </c>
      <c r="R381" s="657">
        <v>45572</v>
      </c>
      <c r="S381" s="376"/>
      <c r="T381" s="377">
        <v>74050</v>
      </c>
      <c r="U381" s="378">
        <v>74050</v>
      </c>
      <c r="V381" s="379"/>
      <c r="W381" s="377">
        <v>9170</v>
      </c>
      <c r="X381" s="378">
        <v>9170</v>
      </c>
      <c r="Y381" s="380"/>
      <c r="Z381" s="381" t="str">
        <f t="shared" ref="Z381:AF396" si="480">IF($E381="Public Bidding", "Date Required", IF($E381="Shopping", "n/a", IF($E381="Small Value Procurement", "n/a", IF($E381="Lease of Venue", "n/a", IF($E381="Agency to Agency", "n/a", IF($E381="Direct Contracting", "n/a", IF($E381="Emergency Cases", "n/a","Check Mode of Proc")))))))</f>
        <v>n/a</v>
      </c>
      <c r="AA381" s="381" t="str">
        <f t="shared" si="480"/>
        <v>n/a</v>
      </c>
      <c r="AB381" s="381" t="str">
        <f t="shared" si="480"/>
        <v>n/a</v>
      </c>
      <c r="AC381" s="381" t="str">
        <f t="shared" si="480"/>
        <v>n/a</v>
      </c>
      <c r="AD381" s="381" t="str">
        <f t="shared" si="480"/>
        <v>n/a</v>
      </c>
      <c r="AE381" s="381" t="str">
        <f t="shared" si="480"/>
        <v>n/a</v>
      </c>
      <c r="AF381" s="381" t="str">
        <f t="shared" si="480"/>
        <v>n/a</v>
      </c>
      <c r="AG381" s="382"/>
      <c r="AH381" s="383"/>
    </row>
    <row r="382" spans="1:34" s="384" customFormat="1" ht="46.5" customHeight="1" x14ac:dyDescent="0.2">
      <c r="A382" s="370">
        <f>IF(C382=0,"  ",VLOOKUP(C382,CODES!$A$1:$B$145,2,FALSE))</f>
        <v>100000100001000</v>
      </c>
      <c r="B382" s="394" t="s">
        <v>529</v>
      </c>
      <c r="C382" s="372" t="s">
        <v>53</v>
      </c>
      <c r="D382" s="373" t="s">
        <v>1017</v>
      </c>
      <c r="E382" s="373" t="s">
        <v>51</v>
      </c>
      <c r="F382" s="374" t="str">
        <f t="shared" si="474"/>
        <v>n/a</v>
      </c>
      <c r="G382" s="374" t="str">
        <f t="shared" si="474"/>
        <v>n/a</v>
      </c>
      <c r="H382" s="374" t="str">
        <f t="shared" si="474"/>
        <v>n/a</v>
      </c>
      <c r="I382" s="374" t="str">
        <f t="shared" si="474"/>
        <v>n/a</v>
      </c>
      <c r="J382" s="656">
        <v>45548</v>
      </c>
      <c r="K382" s="656">
        <v>45548</v>
      </c>
      <c r="L382" s="375" t="str">
        <f t="shared" si="479"/>
        <v>n/a</v>
      </c>
      <c r="M382" s="656">
        <v>45555</v>
      </c>
      <c r="N382" s="656">
        <v>45568</v>
      </c>
      <c r="O382" s="657">
        <v>45569</v>
      </c>
      <c r="P382" s="657">
        <v>45570</v>
      </c>
      <c r="Q382" s="657">
        <v>45577</v>
      </c>
      <c r="R382" s="657">
        <v>45584</v>
      </c>
      <c r="S382" s="376"/>
      <c r="T382" s="377">
        <v>43090</v>
      </c>
      <c r="U382" s="378">
        <v>43090</v>
      </c>
      <c r="V382" s="379"/>
      <c r="W382" s="377">
        <v>43090</v>
      </c>
      <c r="X382" s="378">
        <v>43090</v>
      </c>
      <c r="Y382" s="380"/>
      <c r="Z382" s="381" t="str">
        <f t="shared" si="480"/>
        <v>n/a</v>
      </c>
      <c r="AA382" s="381" t="str">
        <f t="shared" si="480"/>
        <v>n/a</v>
      </c>
      <c r="AB382" s="381" t="str">
        <f t="shared" si="480"/>
        <v>n/a</v>
      </c>
      <c r="AC382" s="381" t="str">
        <f t="shared" si="480"/>
        <v>n/a</v>
      </c>
      <c r="AD382" s="381" t="str">
        <f t="shared" si="480"/>
        <v>n/a</v>
      </c>
      <c r="AE382" s="381" t="str">
        <f t="shared" si="480"/>
        <v>n/a</v>
      </c>
      <c r="AF382" s="381" t="str">
        <f t="shared" si="480"/>
        <v>n/a</v>
      </c>
      <c r="AG382" s="382"/>
      <c r="AH382" s="383"/>
    </row>
    <row r="383" spans="1:34" s="384" customFormat="1" ht="46.5" customHeight="1" x14ac:dyDescent="0.2">
      <c r="A383" s="370">
        <f>IF(C383=0,"  ",VLOOKUP(C383,CODES!$A$1:$B$145,2,FALSE))</f>
        <v>320103100001000</v>
      </c>
      <c r="B383" s="394" t="s">
        <v>530</v>
      </c>
      <c r="C383" s="372" t="s">
        <v>72</v>
      </c>
      <c r="D383" s="373" t="s">
        <v>1017</v>
      </c>
      <c r="E383" s="373" t="s">
        <v>51</v>
      </c>
      <c r="F383" s="374" t="str">
        <f t="shared" si="474"/>
        <v>n/a</v>
      </c>
      <c r="G383" s="374" t="str">
        <f t="shared" si="474"/>
        <v>n/a</v>
      </c>
      <c r="H383" s="374" t="str">
        <f t="shared" si="474"/>
        <v>n/a</v>
      </c>
      <c r="I383" s="374" t="str">
        <f t="shared" si="474"/>
        <v>n/a</v>
      </c>
      <c r="J383" s="656">
        <v>45555</v>
      </c>
      <c r="K383" s="656">
        <v>45555</v>
      </c>
      <c r="L383" s="375" t="s">
        <v>58</v>
      </c>
      <c r="M383" s="656">
        <v>45561</v>
      </c>
      <c r="N383" s="656">
        <v>45565</v>
      </c>
      <c r="O383" s="657">
        <v>45567</v>
      </c>
      <c r="P383" s="657">
        <v>45567</v>
      </c>
      <c r="Q383" s="657">
        <v>45616</v>
      </c>
      <c r="R383" s="657">
        <v>45643</v>
      </c>
      <c r="S383" s="376"/>
      <c r="T383" s="377">
        <v>46062.5</v>
      </c>
      <c r="U383" s="378">
        <v>46062.5</v>
      </c>
      <c r="V383" s="379"/>
      <c r="W383" s="377">
        <v>46062.5</v>
      </c>
      <c r="X383" s="378">
        <v>46062.5</v>
      </c>
      <c r="Y383" s="380"/>
      <c r="Z383" s="381" t="str">
        <f t="shared" si="480"/>
        <v>n/a</v>
      </c>
      <c r="AA383" s="381" t="str">
        <f t="shared" si="480"/>
        <v>n/a</v>
      </c>
      <c r="AB383" s="381" t="str">
        <f t="shared" si="480"/>
        <v>n/a</v>
      </c>
      <c r="AC383" s="381" t="str">
        <f t="shared" si="480"/>
        <v>n/a</v>
      </c>
      <c r="AD383" s="381" t="str">
        <f t="shared" si="480"/>
        <v>n/a</v>
      </c>
      <c r="AE383" s="381" t="str">
        <f t="shared" si="480"/>
        <v>n/a</v>
      </c>
      <c r="AF383" s="381" t="str">
        <f t="shared" si="480"/>
        <v>n/a</v>
      </c>
      <c r="AG383" s="382"/>
      <c r="AH383" s="383"/>
    </row>
    <row r="384" spans="1:34" s="384" customFormat="1" ht="46.5" customHeight="1" x14ac:dyDescent="0.2">
      <c r="A384" s="370">
        <f>IF(C384=0,"  ",VLOOKUP(C384,CODES!$A$1:$B$145,2,FALSE))</f>
        <v>320103100001000</v>
      </c>
      <c r="B384" s="394" t="s">
        <v>531</v>
      </c>
      <c r="C384" s="372" t="s">
        <v>72</v>
      </c>
      <c r="D384" s="373" t="s">
        <v>1017</v>
      </c>
      <c r="E384" s="373" t="s">
        <v>51</v>
      </c>
      <c r="F384" s="374" t="str">
        <f t="shared" si="474"/>
        <v>n/a</v>
      </c>
      <c r="G384" s="374" t="str">
        <f t="shared" si="474"/>
        <v>n/a</v>
      </c>
      <c r="H384" s="374" t="str">
        <f t="shared" si="474"/>
        <v>n/a</v>
      </c>
      <c r="I384" s="374" t="str">
        <f t="shared" si="474"/>
        <v>n/a</v>
      </c>
      <c r="J384" s="656">
        <v>45555</v>
      </c>
      <c r="K384" s="656">
        <v>45555</v>
      </c>
      <c r="L384" s="375" t="str">
        <f t="shared" ref="L384:L393" si="481">IF($E384="Public Bidding", "Date Required", IF($E384="Shopping", "n/a", IF($E384="Small Value Procurement", "n/a", IF($E384="Lease of Venue", "n/a", IF($E384="Agency to Agency", "n/a", IF($E384="Direct Contracting", "n/a", IF($E384="Emergency Cases", "n/a","Check Mode of Proc")))))))</f>
        <v>n/a</v>
      </c>
      <c r="M384" s="656">
        <v>45559</v>
      </c>
      <c r="N384" s="656">
        <v>45565</v>
      </c>
      <c r="O384" s="657">
        <v>45567</v>
      </c>
      <c r="P384" s="657">
        <v>45567</v>
      </c>
      <c r="Q384" s="657">
        <v>45616</v>
      </c>
      <c r="R384" s="657">
        <v>45643</v>
      </c>
      <c r="S384" s="376"/>
      <c r="T384" s="377">
        <v>224667.5</v>
      </c>
      <c r="U384" s="378">
        <v>224667.5</v>
      </c>
      <c r="V384" s="379"/>
      <c r="W384" s="377">
        <v>201535</v>
      </c>
      <c r="X384" s="378">
        <v>201535</v>
      </c>
      <c r="Y384" s="380"/>
      <c r="Z384" s="381" t="str">
        <f t="shared" si="480"/>
        <v>n/a</v>
      </c>
      <c r="AA384" s="381" t="str">
        <f t="shared" si="480"/>
        <v>n/a</v>
      </c>
      <c r="AB384" s="381" t="str">
        <f t="shared" si="480"/>
        <v>n/a</v>
      </c>
      <c r="AC384" s="381" t="str">
        <f t="shared" si="480"/>
        <v>n/a</v>
      </c>
      <c r="AD384" s="381" t="str">
        <f t="shared" si="480"/>
        <v>n/a</v>
      </c>
      <c r="AE384" s="381" t="str">
        <f t="shared" si="480"/>
        <v>n/a</v>
      </c>
      <c r="AF384" s="381" t="str">
        <f t="shared" si="480"/>
        <v>n/a</v>
      </c>
      <c r="AG384" s="382"/>
      <c r="AH384" s="383"/>
    </row>
    <row r="385" spans="1:34" s="384" customFormat="1" ht="46.5" customHeight="1" x14ac:dyDescent="0.2">
      <c r="A385" s="370">
        <f>IF(C385=0,"  ",VLOOKUP(C385,CODES!$A$1:$B$145,2,FALSE))</f>
        <v>330100100001000</v>
      </c>
      <c r="B385" s="394" t="s">
        <v>532</v>
      </c>
      <c r="C385" s="372" t="s">
        <v>61</v>
      </c>
      <c r="D385" s="373" t="s">
        <v>1017</v>
      </c>
      <c r="E385" s="373" t="s">
        <v>57</v>
      </c>
      <c r="F385" s="374" t="str">
        <f t="shared" si="474"/>
        <v>n/a</v>
      </c>
      <c r="G385" s="374" t="str">
        <f t="shared" si="474"/>
        <v>n/a</v>
      </c>
      <c r="H385" s="374" t="str">
        <f t="shared" si="474"/>
        <v>n/a</v>
      </c>
      <c r="I385" s="374" t="str">
        <f t="shared" si="474"/>
        <v>n/a</v>
      </c>
      <c r="J385" s="656">
        <v>45556</v>
      </c>
      <c r="K385" s="656">
        <v>45556</v>
      </c>
      <c r="L385" s="375" t="str">
        <f t="shared" si="481"/>
        <v>n/a</v>
      </c>
      <c r="M385" s="656">
        <v>45559</v>
      </c>
      <c r="N385" s="656">
        <v>45560</v>
      </c>
      <c r="O385" s="657">
        <v>45560</v>
      </c>
      <c r="P385" s="657">
        <v>45560</v>
      </c>
      <c r="Q385" s="657">
        <v>45560</v>
      </c>
      <c r="R385" s="657">
        <v>45561</v>
      </c>
      <c r="S385" s="376"/>
      <c r="T385" s="377">
        <v>14400</v>
      </c>
      <c r="U385" s="378">
        <v>14400</v>
      </c>
      <c r="V385" s="379"/>
      <c r="W385" s="377">
        <v>14200</v>
      </c>
      <c r="X385" s="378">
        <v>14200</v>
      </c>
      <c r="Y385" s="380"/>
      <c r="Z385" s="381" t="str">
        <f t="shared" si="480"/>
        <v>n/a</v>
      </c>
      <c r="AA385" s="381" t="str">
        <f t="shared" si="480"/>
        <v>n/a</v>
      </c>
      <c r="AB385" s="381" t="str">
        <f t="shared" si="480"/>
        <v>n/a</v>
      </c>
      <c r="AC385" s="381" t="str">
        <f t="shared" si="480"/>
        <v>n/a</v>
      </c>
      <c r="AD385" s="381" t="str">
        <f t="shared" si="480"/>
        <v>n/a</v>
      </c>
      <c r="AE385" s="381" t="str">
        <f t="shared" si="480"/>
        <v>n/a</v>
      </c>
      <c r="AF385" s="381" t="str">
        <f t="shared" si="480"/>
        <v>n/a</v>
      </c>
      <c r="AG385" s="382"/>
      <c r="AH385" s="383"/>
    </row>
    <row r="386" spans="1:34" s="384" customFormat="1" ht="46.5" customHeight="1" x14ac:dyDescent="0.2">
      <c r="A386" s="370">
        <f>IF(C386=0,"  ",VLOOKUP(C386,CODES!$A$1:$B$145,2,FALSE))</f>
        <v>330100100001000</v>
      </c>
      <c r="B386" s="394" t="s">
        <v>533</v>
      </c>
      <c r="C386" s="372" t="s">
        <v>61</v>
      </c>
      <c r="D386" s="373" t="s">
        <v>1017</v>
      </c>
      <c r="E386" s="373" t="s">
        <v>51</v>
      </c>
      <c r="F386" s="374" t="str">
        <f t="shared" si="474"/>
        <v>n/a</v>
      </c>
      <c r="G386" s="374" t="str">
        <f t="shared" si="474"/>
        <v>n/a</v>
      </c>
      <c r="H386" s="374" t="str">
        <f t="shared" si="474"/>
        <v>n/a</v>
      </c>
      <c r="I386" s="374" t="str">
        <f t="shared" si="474"/>
        <v>n/a</v>
      </c>
      <c r="J386" s="656">
        <v>45558</v>
      </c>
      <c r="K386" s="656">
        <v>45558</v>
      </c>
      <c r="L386" s="375" t="str">
        <f t="shared" si="481"/>
        <v>n/a</v>
      </c>
      <c r="M386" s="656">
        <v>45562</v>
      </c>
      <c r="N386" s="656">
        <v>45565</v>
      </c>
      <c r="O386" s="657">
        <v>45566</v>
      </c>
      <c r="P386" s="657">
        <v>45567</v>
      </c>
      <c r="Q386" s="657">
        <v>45579</v>
      </c>
      <c r="R386" s="657">
        <v>45580</v>
      </c>
      <c r="S386" s="376"/>
      <c r="T386" s="377">
        <v>5250</v>
      </c>
      <c r="U386" s="378">
        <v>5250</v>
      </c>
      <c r="V386" s="379"/>
      <c r="W386" s="377">
        <v>3500</v>
      </c>
      <c r="X386" s="378">
        <v>3500</v>
      </c>
      <c r="Y386" s="380"/>
      <c r="Z386" s="381" t="str">
        <f t="shared" si="480"/>
        <v>n/a</v>
      </c>
      <c r="AA386" s="381" t="str">
        <f t="shared" si="480"/>
        <v>n/a</v>
      </c>
      <c r="AB386" s="381" t="str">
        <f t="shared" si="480"/>
        <v>n/a</v>
      </c>
      <c r="AC386" s="381" t="str">
        <f t="shared" si="480"/>
        <v>n/a</v>
      </c>
      <c r="AD386" s="381" t="str">
        <f t="shared" si="480"/>
        <v>n/a</v>
      </c>
      <c r="AE386" s="381" t="str">
        <f t="shared" si="480"/>
        <v>n/a</v>
      </c>
      <c r="AF386" s="381" t="str">
        <f t="shared" si="480"/>
        <v>n/a</v>
      </c>
      <c r="AG386" s="382"/>
      <c r="AH386" s="383"/>
    </row>
    <row r="387" spans="1:34" s="384" customFormat="1" ht="46.5" customHeight="1" x14ac:dyDescent="0.2">
      <c r="A387" s="370">
        <f>IF(C387=0,"  ",VLOOKUP(C387,CODES!$A$1:$B$145,2,FALSE))</f>
        <v>320103100001000</v>
      </c>
      <c r="B387" s="394" t="s">
        <v>534</v>
      </c>
      <c r="C387" s="372" t="s">
        <v>72</v>
      </c>
      <c r="D387" s="373" t="s">
        <v>1017</v>
      </c>
      <c r="E387" s="373" t="s">
        <v>51</v>
      </c>
      <c r="F387" s="374" t="str">
        <f t="shared" si="474"/>
        <v>n/a</v>
      </c>
      <c r="G387" s="374" t="str">
        <f t="shared" si="474"/>
        <v>n/a</v>
      </c>
      <c r="H387" s="374" t="str">
        <f t="shared" si="474"/>
        <v>n/a</v>
      </c>
      <c r="I387" s="374" t="str">
        <f t="shared" si="474"/>
        <v>n/a</v>
      </c>
      <c r="J387" s="656">
        <v>45555</v>
      </c>
      <c r="K387" s="656">
        <v>45555</v>
      </c>
      <c r="L387" s="375" t="str">
        <f t="shared" si="481"/>
        <v>n/a</v>
      </c>
      <c r="M387" s="656">
        <v>45560</v>
      </c>
      <c r="N387" s="656">
        <v>45565</v>
      </c>
      <c r="O387" s="657">
        <v>45567</v>
      </c>
      <c r="P387" s="657">
        <v>45567</v>
      </c>
      <c r="Q387" s="657">
        <v>45616</v>
      </c>
      <c r="R387" s="657">
        <v>45643</v>
      </c>
      <c r="S387" s="376"/>
      <c r="T387" s="377">
        <v>758122.6</v>
      </c>
      <c r="U387" s="378" t="s">
        <v>535</v>
      </c>
      <c r="V387" s="379"/>
      <c r="W387" s="377">
        <v>745686</v>
      </c>
      <c r="X387" s="378">
        <v>745686</v>
      </c>
      <c r="Y387" s="380"/>
      <c r="Z387" s="381" t="str">
        <f t="shared" si="480"/>
        <v>n/a</v>
      </c>
      <c r="AA387" s="381" t="str">
        <f t="shared" si="480"/>
        <v>n/a</v>
      </c>
      <c r="AB387" s="381" t="str">
        <f t="shared" si="480"/>
        <v>n/a</v>
      </c>
      <c r="AC387" s="381" t="str">
        <f t="shared" si="480"/>
        <v>n/a</v>
      </c>
      <c r="AD387" s="381" t="str">
        <f t="shared" si="480"/>
        <v>n/a</v>
      </c>
      <c r="AE387" s="381" t="str">
        <f t="shared" si="480"/>
        <v>n/a</v>
      </c>
      <c r="AF387" s="381" t="str">
        <f t="shared" si="480"/>
        <v>n/a</v>
      </c>
      <c r="AG387" s="382"/>
      <c r="AH387" s="383"/>
    </row>
    <row r="388" spans="1:34" s="384" customFormat="1" ht="46.5" customHeight="1" x14ac:dyDescent="0.2">
      <c r="A388" s="370">
        <f>IF(C388=0,"  ",VLOOKUP(C388,CODES!$A$1:$B$145,2,FALSE))</f>
        <v>320103100001000</v>
      </c>
      <c r="B388" s="394" t="s">
        <v>536</v>
      </c>
      <c r="C388" s="372" t="s">
        <v>72</v>
      </c>
      <c r="D388" s="373" t="s">
        <v>1017</v>
      </c>
      <c r="E388" s="373" t="s">
        <v>51</v>
      </c>
      <c r="F388" s="374" t="str">
        <f t="shared" si="474"/>
        <v>n/a</v>
      </c>
      <c r="G388" s="374" t="str">
        <f t="shared" si="474"/>
        <v>n/a</v>
      </c>
      <c r="H388" s="374" t="str">
        <f t="shared" si="474"/>
        <v>n/a</v>
      </c>
      <c r="I388" s="374" t="str">
        <f t="shared" si="474"/>
        <v>n/a</v>
      </c>
      <c r="J388" s="656">
        <v>45555</v>
      </c>
      <c r="K388" s="656">
        <v>45555</v>
      </c>
      <c r="L388" s="375" t="str">
        <f t="shared" si="481"/>
        <v>n/a</v>
      </c>
      <c r="M388" s="656">
        <v>45560</v>
      </c>
      <c r="N388" s="656">
        <v>45565</v>
      </c>
      <c r="O388" s="657">
        <v>45567</v>
      </c>
      <c r="P388" s="657">
        <v>45567</v>
      </c>
      <c r="Q388" s="657">
        <v>45616</v>
      </c>
      <c r="R388" s="657">
        <v>45643</v>
      </c>
      <c r="S388" s="376"/>
      <c r="T388" s="377">
        <v>123041.5</v>
      </c>
      <c r="U388" s="378">
        <v>123041.5</v>
      </c>
      <c r="V388" s="379"/>
      <c r="W388" s="377">
        <v>122289</v>
      </c>
      <c r="X388" s="378">
        <v>122289</v>
      </c>
      <c r="Y388" s="380"/>
      <c r="Z388" s="381" t="str">
        <f t="shared" si="480"/>
        <v>n/a</v>
      </c>
      <c r="AA388" s="381" t="str">
        <f t="shared" si="480"/>
        <v>n/a</v>
      </c>
      <c r="AB388" s="381" t="str">
        <f t="shared" si="480"/>
        <v>n/a</v>
      </c>
      <c r="AC388" s="381" t="str">
        <f t="shared" si="480"/>
        <v>n/a</v>
      </c>
      <c r="AD388" s="381" t="str">
        <f t="shared" si="480"/>
        <v>n/a</v>
      </c>
      <c r="AE388" s="381" t="str">
        <f t="shared" si="480"/>
        <v>n/a</v>
      </c>
      <c r="AF388" s="381" t="str">
        <f t="shared" si="480"/>
        <v>n/a</v>
      </c>
      <c r="AG388" s="382"/>
      <c r="AH388" s="383"/>
    </row>
    <row r="389" spans="1:34" s="384" customFormat="1" ht="46.5" customHeight="1" x14ac:dyDescent="0.2">
      <c r="A389" s="370" t="str">
        <f>IF(C389=0,"  ",VLOOKUP(C389,CODES!$A$1:$B$145,2,FALSE))</f>
        <v>PVB Trust Fund</v>
      </c>
      <c r="B389" s="394" t="s">
        <v>537</v>
      </c>
      <c r="C389" s="372" t="s">
        <v>538</v>
      </c>
      <c r="D389" s="373" t="s">
        <v>1017</v>
      </c>
      <c r="E389" s="373" t="s">
        <v>51</v>
      </c>
      <c r="F389" s="374" t="str">
        <f t="shared" si="474"/>
        <v>n/a</v>
      </c>
      <c r="G389" s="374" t="str">
        <f t="shared" si="474"/>
        <v>n/a</v>
      </c>
      <c r="H389" s="374" t="str">
        <f t="shared" si="474"/>
        <v>n/a</v>
      </c>
      <c r="I389" s="374" t="str">
        <f t="shared" si="474"/>
        <v>n/a</v>
      </c>
      <c r="J389" s="656">
        <v>45555</v>
      </c>
      <c r="K389" s="656">
        <v>45555</v>
      </c>
      <c r="L389" s="375" t="str">
        <f t="shared" si="481"/>
        <v>n/a</v>
      </c>
      <c r="M389" s="656">
        <v>45559</v>
      </c>
      <c r="N389" s="656">
        <v>45559</v>
      </c>
      <c r="O389" s="657">
        <v>45573</v>
      </c>
      <c r="P389" s="657">
        <v>45573</v>
      </c>
      <c r="Q389" s="657">
        <v>45575</v>
      </c>
      <c r="R389" s="657">
        <v>45575</v>
      </c>
      <c r="S389" s="376"/>
      <c r="T389" s="377">
        <v>32337</v>
      </c>
      <c r="U389" s="378">
        <v>32337</v>
      </c>
      <c r="V389" s="379"/>
      <c r="W389" s="377">
        <v>32337</v>
      </c>
      <c r="X389" s="378">
        <v>32337</v>
      </c>
      <c r="Y389" s="380"/>
      <c r="Z389" s="381" t="str">
        <f t="shared" si="480"/>
        <v>n/a</v>
      </c>
      <c r="AA389" s="381" t="str">
        <f t="shared" si="480"/>
        <v>n/a</v>
      </c>
      <c r="AB389" s="381" t="str">
        <f t="shared" si="480"/>
        <v>n/a</v>
      </c>
      <c r="AC389" s="381" t="str">
        <f t="shared" si="480"/>
        <v>n/a</v>
      </c>
      <c r="AD389" s="381" t="str">
        <f t="shared" si="480"/>
        <v>n/a</v>
      </c>
      <c r="AE389" s="381" t="str">
        <f t="shared" si="480"/>
        <v>n/a</v>
      </c>
      <c r="AF389" s="381" t="str">
        <f t="shared" si="480"/>
        <v>n/a</v>
      </c>
      <c r="AG389" s="382"/>
      <c r="AH389" s="383"/>
    </row>
    <row r="390" spans="1:34" s="384" customFormat="1" ht="46.5" customHeight="1" x14ac:dyDescent="0.2">
      <c r="A390" s="370">
        <f>IF(C390=0,"  ",VLOOKUP(C390,CODES!$A$1:$B$145,2,FALSE))</f>
        <v>320104100001000</v>
      </c>
      <c r="B390" s="394" t="s">
        <v>539</v>
      </c>
      <c r="C390" s="372" t="s">
        <v>119</v>
      </c>
      <c r="D390" s="373" t="s">
        <v>1017</v>
      </c>
      <c r="E390" s="373" t="s">
        <v>51</v>
      </c>
      <c r="F390" s="374" t="str">
        <f t="shared" si="474"/>
        <v>n/a</v>
      </c>
      <c r="G390" s="374" t="str">
        <f t="shared" si="474"/>
        <v>n/a</v>
      </c>
      <c r="H390" s="374" t="str">
        <f t="shared" si="474"/>
        <v>n/a</v>
      </c>
      <c r="I390" s="374" t="str">
        <f t="shared" si="474"/>
        <v>n/a</v>
      </c>
      <c r="J390" s="656">
        <v>45555</v>
      </c>
      <c r="K390" s="656">
        <v>45555</v>
      </c>
      <c r="L390" s="375" t="str">
        <f t="shared" si="481"/>
        <v>n/a</v>
      </c>
      <c r="M390" s="656">
        <v>45559</v>
      </c>
      <c r="N390" s="656">
        <v>45568</v>
      </c>
      <c r="O390" s="657">
        <v>45569</v>
      </c>
      <c r="P390" s="657">
        <v>45570</v>
      </c>
      <c r="Q390" s="657">
        <v>45572</v>
      </c>
      <c r="R390" s="657">
        <v>45514</v>
      </c>
      <c r="S390" s="376"/>
      <c r="T390" s="377">
        <v>22180</v>
      </c>
      <c r="U390" s="731">
        <v>22180</v>
      </c>
      <c r="V390" s="379"/>
      <c r="W390" s="377">
        <v>6991</v>
      </c>
      <c r="X390" s="378">
        <v>6991</v>
      </c>
      <c r="Y390" s="380"/>
      <c r="Z390" s="381" t="str">
        <f t="shared" si="480"/>
        <v>n/a</v>
      </c>
      <c r="AA390" s="381" t="str">
        <f t="shared" si="480"/>
        <v>n/a</v>
      </c>
      <c r="AB390" s="381" t="str">
        <f t="shared" si="480"/>
        <v>n/a</v>
      </c>
      <c r="AC390" s="381" t="str">
        <f t="shared" si="480"/>
        <v>n/a</v>
      </c>
      <c r="AD390" s="381" t="str">
        <f t="shared" si="480"/>
        <v>n/a</v>
      </c>
      <c r="AE390" s="381" t="str">
        <f t="shared" si="480"/>
        <v>n/a</v>
      </c>
      <c r="AF390" s="381" t="str">
        <f t="shared" si="480"/>
        <v>n/a</v>
      </c>
      <c r="AG390" s="382"/>
      <c r="AH390" s="383"/>
    </row>
    <row r="391" spans="1:34" s="384" customFormat="1" ht="46.5" customHeight="1" x14ac:dyDescent="0.2">
      <c r="A391" s="370">
        <f>IF(C391=0,"  ",VLOOKUP(C391,CODES!$A$1:$B$145,2,FALSE))</f>
        <v>320104100001000</v>
      </c>
      <c r="B391" s="394" t="s">
        <v>540</v>
      </c>
      <c r="C391" s="372" t="s">
        <v>119</v>
      </c>
      <c r="D391" s="373" t="s">
        <v>1017</v>
      </c>
      <c r="E391" s="373" t="s">
        <v>51</v>
      </c>
      <c r="F391" s="374" t="str">
        <f t="shared" si="474"/>
        <v>n/a</v>
      </c>
      <c r="G391" s="374" t="str">
        <f t="shared" si="474"/>
        <v>n/a</v>
      </c>
      <c r="H391" s="374" t="str">
        <f t="shared" si="474"/>
        <v>n/a</v>
      </c>
      <c r="I391" s="374" t="str">
        <f t="shared" si="474"/>
        <v>n/a</v>
      </c>
      <c r="J391" s="656">
        <v>45555</v>
      </c>
      <c r="K391" s="656">
        <v>45555</v>
      </c>
      <c r="L391" s="375" t="str">
        <f t="shared" si="481"/>
        <v>n/a</v>
      </c>
      <c r="M391" s="656">
        <v>45559</v>
      </c>
      <c r="N391" s="656">
        <v>45566</v>
      </c>
      <c r="O391" s="657">
        <v>45567</v>
      </c>
      <c r="P391" s="657">
        <v>45568</v>
      </c>
      <c r="Q391" s="657">
        <v>45574</v>
      </c>
      <c r="R391" s="657">
        <v>45575</v>
      </c>
      <c r="S391" s="376"/>
      <c r="T391" s="377"/>
      <c r="U391" s="730"/>
      <c r="V391" s="379"/>
      <c r="W391" s="377">
        <v>4550</v>
      </c>
      <c r="X391" s="378">
        <v>4550</v>
      </c>
      <c r="Y391" s="380"/>
      <c r="Z391" s="381" t="str">
        <f t="shared" si="480"/>
        <v>n/a</v>
      </c>
      <c r="AA391" s="381" t="str">
        <f t="shared" si="480"/>
        <v>n/a</v>
      </c>
      <c r="AB391" s="381" t="str">
        <f t="shared" si="480"/>
        <v>n/a</v>
      </c>
      <c r="AC391" s="381" t="str">
        <f t="shared" si="480"/>
        <v>n/a</v>
      </c>
      <c r="AD391" s="381" t="str">
        <f t="shared" si="480"/>
        <v>n/a</v>
      </c>
      <c r="AE391" s="381" t="str">
        <f t="shared" si="480"/>
        <v>n/a</v>
      </c>
      <c r="AF391" s="381" t="str">
        <f t="shared" si="480"/>
        <v>n/a</v>
      </c>
      <c r="AG391" s="382"/>
      <c r="AH391" s="383"/>
    </row>
    <row r="392" spans="1:34" s="384" customFormat="1" ht="46.5" customHeight="1" x14ac:dyDescent="0.2">
      <c r="A392" s="370">
        <f>IF(C392=0,"  ",VLOOKUP(C392,CODES!$A$1:$B$145,2,FALSE))</f>
        <v>330100100001000</v>
      </c>
      <c r="B392" s="394" t="s">
        <v>541</v>
      </c>
      <c r="C392" s="372" t="s">
        <v>61</v>
      </c>
      <c r="D392" s="373" t="s">
        <v>1017</v>
      </c>
      <c r="E392" s="373" t="s">
        <v>51</v>
      </c>
      <c r="F392" s="374" t="str">
        <f t="shared" si="474"/>
        <v>n/a</v>
      </c>
      <c r="G392" s="374" t="str">
        <f t="shared" si="474"/>
        <v>n/a</v>
      </c>
      <c r="H392" s="374" t="str">
        <f t="shared" si="474"/>
        <v>n/a</v>
      </c>
      <c r="I392" s="374" t="str">
        <f t="shared" si="474"/>
        <v>n/a</v>
      </c>
      <c r="J392" s="656">
        <v>45558</v>
      </c>
      <c r="K392" s="656">
        <v>45558</v>
      </c>
      <c r="L392" s="375" t="str">
        <f t="shared" si="481"/>
        <v>n/a</v>
      </c>
      <c r="M392" s="656">
        <v>45544</v>
      </c>
      <c r="N392" s="656">
        <v>45568</v>
      </c>
      <c r="O392" s="657">
        <v>45569</v>
      </c>
      <c r="P392" s="657">
        <v>45570</v>
      </c>
      <c r="Q392" s="657">
        <v>45572</v>
      </c>
      <c r="R392" s="657">
        <v>45573</v>
      </c>
      <c r="S392" s="376"/>
      <c r="T392" s="377">
        <v>4350</v>
      </c>
      <c r="U392" s="378">
        <v>4350</v>
      </c>
      <c r="V392" s="379"/>
      <c r="W392" s="377">
        <v>4350</v>
      </c>
      <c r="X392" s="378">
        <v>4350</v>
      </c>
      <c r="Y392" s="380"/>
      <c r="Z392" s="381" t="str">
        <f t="shared" si="480"/>
        <v>n/a</v>
      </c>
      <c r="AA392" s="381" t="str">
        <f t="shared" si="480"/>
        <v>n/a</v>
      </c>
      <c r="AB392" s="381" t="str">
        <f t="shared" si="480"/>
        <v>n/a</v>
      </c>
      <c r="AC392" s="381" t="str">
        <f t="shared" si="480"/>
        <v>n/a</v>
      </c>
      <c r="AD392" s="381" t="str">
        <f t="shared" si="480"/>
        <v>n/a</v>
      </c>
      <c r="AE392" s="381" t="str">
        <f t="shared" si="480"/>
        <v>n/a</v>
      </c>
      <c r="AF392" s="381" t="str">
        <f t="shared" si="480"/>
        <v>n/a</v>
      </c>
      <c r="AG392" s="382"/>
      <c r="AH392" s="383"/>
    </row>
    <row r="393" spans="1:34" s="384" customFormat="1" ht="46.5" customHeight="1" x14ac:dyDescent="0.2">
      <c r="A393" s="370">
        <f>IF(C393=0,"  ",VLOOKUP(C393,CODES!$A$1:$B$145,2,FALSE))</f>
        <v>330100100001000</v>
      </c>
      <c r="B393" s="394" t="s">
        <v>542</v>
      </c>
      <c r="C393" s="372" t="s">
        <v>61</v>
      </c>
      <c r="D393" s="373" t="s">
        <v>1017</v>
      </c>
      <c r="E393" s="373" t="s">
        <v>51</v>
      </c>
      <c r="F393" s="374" t="str">
        <f t="shared" si="474"/>
        <v>n/a</v>
      </c>
      <c r="G393" s="374" t="str">
        <f t="shared" si="474"/>
        <v>n/a</v>
      </c>
      <c r="H393" s="374" t="str">
        <f t="shared" si="474"/>
        <v>n/a</v>
      </c>
      <c r="I393" s="374" t="str">
        <f t="shared" si="474"/>
        <v>n/a</v>
      </c>
      <c r="J393" s="656">
        <v>45559</v>
      </c>
      <c r="K393" s="656">
        <v>45559</v>
      </c>
      <c r="L393" s="375" t="str">
        <f t="shared" si="481"/>
        <v>n/a</v>
      </c>
      <c r="M393" s="656">
        <v>45560</v>
      </c>
      <c r="N393" s="656">
        <v>45568</v>
      </c>
      <c r="O393" s="657">
        <v>45569</v>
      </c>
      <c r="P393" s="657">
        <v>45570</v>
      </c>
      <c r="Q393" s="657">
        <v>45572</v>
      </c>
      <c r="R393" s="657">
        <v>45573</v>
      </c>
      <c r="S393" s="376"/>
      <c r="T393" s="377">
        <v>2860</v>
      </c>
      <c r="U393" s="378">
        <v>2860</v>
      </c>
      <c r="V393" s="379"/>
      <c r="W393" s="377">
        <v>2860</v>
      </c>
      <c r="X393" s="378">
        <v>2860</v>
      </c>
      <c r="Y393" s="380"/>
      <c r="Z393" s="381" t="str">
        <f t="shared" si="480"/>
        <v>n/a</v>
      </c>
      <c r="AA393" s="381" t="str">
        <f t="shared" si="480"/>
        <v>n/a</v>
      </c>
      <c r="AB393" s="381" t="str">
        <f t="shared" si="480"/>
        <v>n/a</v>
      </c>
      <c r="AC393" s="381" t="str">
        <f t="shared" si="480"/>
        <v>n/a</v>
      </c>
      <c r="AD393" s="381" t="str">
        <f t="shared" si="480"/>
        <v>n/a</v>
      </c>
      <c r="AE393" s="381" t="str">
        <f t="shared" si="480"/>
        <v>n/a</v>
      </c>
      <c r="AF393" s="381" t="str">
        <f t="shared" si="480"/>
        <v>n/a</v>
      </c>
      <c r="AG393" s="382"/>
      <c r="AH393" s="383"/>
    </row>
    <row r="394" spans="1:34" s="384" customFormat="1" ht="46.5" customHeight="1" x14ac:dyDescent="0.2">
      <c r="A394" s="370">
        <f>IF(C394=0,"  ",VLOOKUP(C394,CODES!$A$1:$B$145,2,FALSE))</f>
        <v>330100100001000</v>
      </c>
      <c r="B394" s="394" t="s">
        <v>542</v>
      </c>
      <c r="C394" s="372" t="s">
        <v>61</v>
      </c>
      <c r="D394" s="373" t="s">
        <v>1017</v>
      </c>
      <c r="E394" s="373" t="s">
        <v>51</v>
      </c>
      <c r="F394" s="374" t="str">
        <f t="shared" si="474"/>
        <v>n/a</v>
      </c>
      <c r="G394" s="374" t="str">
        <f t="shared" si="474"/>
        <v>n/a</v>
      </c>
      <c r="H394" s="374" t="str">
        <f t="shared" si="474"/>
        <v>n/a</v>
      </c>
      <c r="I394" s="374" t="str">
        <f t="shared" si="474"/>
        <v>n/a</v>
      </c>
      <c r="J394" s="656">
        <v>45558</v>
      </c>
      <c r="K394" s="656">
        <v>45558</v>
      </c>
      <c r="L394" s="375" t="s">
        <v>58</v>
      </c>
      <c r="M394" s="656">
        <v>45560</v>
      </c>
      <c r="N394" s="656">
        <v>45568</v>
      </c>
      <c r="O394" s="657">
        <v>45569</v>
      </c>
      <c r="P394" s="657">
        <v>45569</v>
      </c>
      <c r="Q394" s="657">
        <v>45569</v>
      </c>
      <c r="R394" s="657">
        <v>45570</v>
      </c>
      <c r="S394" s="376"/>
      <c r="T394" s="377">
        <v>3120</v>
      </c>
      <c r="U394" s="378">
        <v>3120</v>
      </c>
      <c r="V394" s="379"/>
      <c r="W394" s="377">
        <v>3120</v>
      </c>
      <c r="X394" s="378">
        <v>3120</v>
      </c>
      <c r="Y394" s="380"/>
      <c r="Z394" s="381" t="str">
        <f t="shared" si="480"/>
        <v>n/a</v>
      </c>
      <c r="AA394" s="381" t="str">
        <f t="shared" si="480"/>
        <v>n/a</v>
      </c>
      <c r="AB394" s="381" t="str">
        <f t="shared" si="480"/>
        <v>n/a</v>
      </c>
      <c r="AC394" s="381" t="str">
        <f t="shared" si="480"/>
        <v>n/a</v>
      </c>
      <c r="AD394" s="381" t="str">
        <f t="shared" si="480"/>
        <v>n/a</v>
      </c>
      <c r="AE394" s="381" t="str">
        <f t="shared" si="480"/>
        <v>n/a</v>
      </c>
      <c r="AF394" s="381" t="str">
        <f t="shared" si="480"/>
        <v>n/a</v>
      </c>
      <c r="AG394" s="382"/>
      <c r="AH394" s="383"/>
    </row>
    <row r="395" spans="1:34" s="384" customFormat="1" ht="46.5" customHeight="1" x14ac:dyDescent="0.2">
      <c r="A395" s="370">
        <f>IF(C395=0,"  ",VLOOKUP(C395,CODES!$A$1:$B$145,2,FALSE))</f>
        <v>330100100001000</v>
      </c>
      <c r="B395" s="394" t="s">
        <v>543</v>
      </c>
      <c r="C395" s="372" t="s">
        <v>61</v>
      </c>
      <c r="D395" s="373" t="s">
        <v>1017</v>
      </c>
      <c r="E395" s="373" t="s">
        <v>51</v>
      </c>
      <c r="F395" s="374" t="str">
        <f t="shared" si="474"/>
        <v>n/a</v>
      </c>
      <c r="G395" s="374" t="str">
        <f t="shared" si="474"/>
        <v>n/a</v>
      </c>
      <c r="H395" s="374" t="str">
        <f t="shared" si="474"/>
        <v>n/a</v>
      </c>
      <c r="I395" s="374" t="str">
        <f t="shared" si="474"/>
        <v>n/a</v>
      </c>
      <c r="J395" s="656">
        <v>45559</v>
      </c>
      <c r="K395" s="656">
        <v>45559</v>
      </c>
      <c r="L395" s="375" t="str">
        <f t="shared" ref="L395:L404" si="482">IF($E395="Public Bidding", "Date Required", IF($E395="Shopping", "n/a", IF($E395="Small Value Procurement", "n/a", IF($E395="Lease of Venue", "n/a", IF($E395="Agency to Agency", "n/a", IF($E395="Direct Contracting", "n/a", IF($E395="Emergency Cases", "n/a","Check Mode of Proc")))))))</f>
        <v>n/a</v>
      </c>
      <c r="M395" s="656">
        <v>45560</v>
      </c>
      <c r="N395" s="656">
        <v>45568</v>
      </c>
      <c r="O395" s="657">
        <v>45569</v>
      </c>
      <c r="P395" s="657">
        <v>45570</v>
      </c>
      <c r="Q395" s="657">
        <v>45581</v>
      </c>
      <c r="R395" s="657">
        <v>45582</v>
      </c>
      <c r="S395" s="376"/>
      <c r="T395" s="377">
        <v>3900</v>
      </c>
      <c r="U395" s="378">
        <v>3900</v>
      </c>
      <c r="V395" s="379"/>
      <c r="W395" s="377">
        <v>2860</v>
      </c>
      <c r="X395" s="378">
        <v>2860</v>
      </c>
      <c r="Y395" s="380"/>
      <c r="Z395" s="381" t="str">
        <f t="shared" si="480"/>
        <v>n/a</v>
      </c>
      <c r="AA395" s="381" t="str">
        <f t="shared" si="480"/>
        <v>n/a</v>
      </c>
      <c r="AB395" s="381" t="str">
        <f t="shared" si="480"/>
        <v>n/a</v>
      </c>
      <c r="AC395" s="381" t="str">
        <f t="shared" si="480"/>
        <v>n/a</v>
      </c>
      <c r="AD395" s="381" t="str">
        <f t="shared" si="480"/>
        <v>n/a</v>
      </c>
      <c r="AE395" s="381" t="str">
        <f t="shared" si="480"/>
        <v>n/a</v>
      </c>
      <c r="AF395" s="381" t="str">
        <f t="shared" si="480"/>
        <v>n/a</v>
      </c>
      <c r="AG395" s="382"/>
      <c r="AH395" s="383"/>
    </row>
    <row r="396" spans="1:34" s="384" customFormat="1" ht="46.5" customHeight="1" x14ac:dyDescent="0.2">
      <c r="A396" s="370">
        <f>IF(C396=0,"  ",VLOOKUP(C396,CODES!$A$1:$B$145,2,FALSE))</f>
        <v>330100100001000</v>
      </c>
      <c r="B396" s="394" t="s">
        <v>544</v>
      </c>
      <c r="C396" s="372" t="s">
        <v>61</v>
      </c>
      <c r="D396" s="373" t="s">
        <v>1017</v>
      </c>
      <c r="E396" s="373" t="s">
        <v>51</v>
      </c>
      <c r="F396" s="374" t="str">
        <f t="shared" si="474"/>
        <v>n/a</v>
      </c>
      <c r="G396" s="374" t="str">
        <f t="shared" si="474"/>
        <v>n/a</v>
      </c>
      <c r="H396" s="374" t="str">
        <f t="shared" si="474"/>
        <v>n/a</v>
      </c>
      <c r="I396" s="374" t="str">
        <f t="shared" si="474"/>
        <v>n/a</v>
      </c>
      <c r="J396" s="656">
        <v>45559</v>
      </c>
      <c r="K396" s="656">
        <v>45559</v>
      </c>
      <c r="L396" s="375" t="str">
        <f t="shared" si="482"/>
        <v>n/a</v>
      </c>
      <c r="M396" s="656">
        <v>45560</v>
      </c>
      <c r="N396" s="656">
        <v>45569</v>
      </c>
      <c r="O396" s="657">
        <v>45570</v>
      </c>
      <c r="P396" s="657">
        <v>45571</v>
      </c>
      <c r="Q396" s="657">
        <v>45580</v>
      </c>
      <c r="R396" s="657">
        <v>45571</v>
      </c>
      <c r="S396" s="376"/>
      <c r="T396" s="377">
        <v>3900</v>
      </c>
      <c r="U396" s="378">
        <v>3900</v>
      </c>
      <c r="V396" s="379"/>
      <c r="W396" s="377">
        <v>3120</v>
      </c>
      <c r="X396" s="378">
        <v>3120</v>
      </c>
      <c r="Y396" s="380"/>
      <c r="Z396" s="381" t="str">
        <f t="shared" si="480"/>
        <v>n/a</v>
      </c>
      <c r="AA396" s="381" t="str">
        <f t="shared" si="480"/>
        <v>n/a</v>
      </c>
      <c r="AB396" s="381" t="str">
        <f t="shared" si="480"/>
        <v>n/a</v>
      </c>
      <c r="AC396" s="381" t="str">
        <f t="shared" si="480"/>
        <v>n/a</v>
      </c>
      <c r="AD396" s="381" t="str">
        <f t="shared" si="480"/>
        <v>n/a</v>
      </c>
      <c r="AE396" s="381" t="str">
        <f t="shared" si="480"/>
        <v>n/a</v>
      </c>
      <c r="AF396" s="381" t="str">
        <f t="shared" si="480"/>
        <v>n/a</v>
      </c>
      <c r="AG396" s="382"/>
      <c r="AH396" s="383"/>
    </row>
    <row r="397" spans="1:34" s="384" customFormat="1" ht="46.5" customHeight="1" x14ac:dyDescent="0.2">
      <c r="A397" s="370">
        <f>IF(C397=0,"  ",VLOOKUP(C397,CODES!$A$1:$B$145,2,FALSE))</f>
        <v>330100100001000</v>
      </c>
      <c r="B397" s="394" t="s">
        <v>545</v>
      </c>
      <c r="C397" s="372" t="s">
        <v>61</v>
      </c>
      <c r="D397" s="373" t="s">
        <v>1017</v>
      </c>
      <c r="E397" s="373" t="s">
        <v>51</v>
      </c>
      <c r="F397" s="374" t="str">
        <f t="shared" si="474"/>
        <v>n/a</v>
      </c>
      <c r="G397" s="374" t="str">
        <f t="shared" si="474"/>
        <v>n/a</v>
      </c>
      <c r="H397" s="374" t="str">
        <f t="shared" si="474"/>
        <v>n/a</v>
      </c>
      <c r="I397" s="374" t="str">
        <f t="shared" si="474"/>
        <v>n/a</v>
      </c>
      <c r="J397" s="656">
        <v>45559</v>
      </c>
      <c r="K397" s="656">
        <v>45559</v>
      </c>
      <c r="L397" s="375" t="str">
        <f t="shared" si="482"/>
        <v>n/a</v>
      </c>
      <c r="M397" s="656">
        <v>45560</v>
      </c>
      <c r="N397" s="656">
        <v>45568</v>
      </c>
      <c r="O397" s="657">
        <v>45569</v>
      </c>
      <c r="P397" s="657">
        <v>45570</v>
      </c>
      <c r="Q397" s="657">
        <v>45581</v>
      </c>
      <c r="R397" s="657">
        <v>45582</v>
      </c>
      <c r="S397" s="376"/>
      <c r="T397" s="377">
        <v>4800</v>
      </c>
      <c r="U397" s="378">
        <v>4800</v>
      </c>
      <c r="V397" s="379"/>
      <c r="W397" s="377">
        <v>3520</v>
      </c>
      <c r="X397" s="378">
        <v>3520</v>
      </c>
      <c r="Y397" s="380"/>
      <c r="Z397" s="381" t="str">
        <f t="shared" ref="Z397:AF412" si="483">IF($E397="Public Bidding", "Date Required", IF($E397="Shopping", "n/a", IF($E397="Small Value Procurement", "n/a", IF($E397="Lease of Venue", "n/a", IF($E397="Agency to Agency", "n/a", IF($E397="Direct Contracting", "n/a", IF($E397="Emergency Cases", "n/a","Check Mode of Proc")))))))</f>
        <v>n/a</v>
      </c>
      <c r="AA397" s="381" t="str">
        <f t="shared" si="483"/>
        <v>n/a</v>
      </c>
      <c r="AB397" s="381" t="str">
        <f t="shared" si="483"/>
        <v>n/a</v>
      </c>
      <c r="AC397" s="381" t="str">
        <f t="shared" si="483"/>
        <v>n/a</v>
      </c>
      <c r="AD397" s="381" t="str">
        <f t="shared" si="483"/>
        <v>n/a</v>
      </c>
      <c r="AE397" s="381" t="str">
        <f t="shared" si="483"/>
        <v>n/a</v>
      </c>
      <c r="AF397" s="381" t="str">
        <f t="shared" si="483"/>
        <v>n/a</v>
      </c>
      <c r="AG397" s="382"/>
      <c r="AH397" s="383"/>
    </row>
    <row r="398" spans="1:34" s="384" customFormat="1" ht="46.5" customHeight="1" x14ac:dyDescent="0.2">
      <c r="A398" s="370">
        <f>IF(C398=0,"  ",VLOOKUP(C398,CODES!$A$1:$B$145,2,FALSE))</f>
        <v>330100100001000</v>
      </c>
      <c r="B398" s="394" t="s">
        <v>546</v>
      </c>
      <c r="C398" s="372" t="s">
        <v>61</v>
      </c>
      <c r="D398" s="373" t="s">
        <v>1017</v>
      </c>
      <c r="E398" s="373" t="s">
        <v>51</v>
      </c>
      <c r="F398" s="374" t="str">
        <f t="shared" si="474"/>
        <v>n/a</v>
      </c>
      <c r="G398" s="374" t="str">
        <f t="shared" si="474"/>
        <v>n/a</v>
      </c>
      <c r="H398" s="374" t="str">
        <f t="shared" si="474"/>
        <v>n/a</v>
      </c>
      <c r="I398" s="374" t="str">
        <f t="shared" si="474"/>
        <v>n/a</v>
      </c>
      <c r="J398" s="656">
        <v>45562</v>
      </c>
      <c r="K398" s="656">
        <v>45562</v>
      </c>
      <c r="L398" s="375" t="str">
        <f t="shared" si="482"/>
        <v>n/a</v>
      </c>
      <c r="M398" s="656">
        <v>45565</v>
      </c>
      <c r="N398" s="656">
        <v>45568</v>
      </c>
      <c r="O398" s="657">
        <v>45569</v>
      </c>
      <c r="P398" s="657">
        <v>45570</v>
      </c>
      <c r="Q398" s="657">
        <v>45579</v>
      </c>
      <c r="R398" s="657">
        <v>45580</v>
      </c>
      <c r="S398" s="376"/>
      <c r="T398" s="377">
        <v>5250</v>
      </c>
      <c r="U398" s="378">
        <v>5250</v>
      </c>
      <c r="V398" s="379"/>
      <c r="W398" s="377">
        <v>5250</v>
      </c>
      <c r="X398" s="378">
        <v>5250</v>
      </c>
      <c r="Y398" s="380"/>
      <c r="Z398" s="381" t="str">
        <f t="shared" si="483"/>
        <v>n/a</v>
      </c>
      <c r="AA398" s="381" t="str">
        <f t="shared" si="483"/>
        <v>n/a</v>
      </c>
      <c r="AB398" s="381" t="str">
        <f t="shared" si="483"/>
        <v>n/a</v>
      </c>
      <c r="AC398" s="381" t="str">
        <f t="shared" si="483"/>
        <v>n/a</v>
      </c>
      <c r="AD398" s="381" t="str">
        <f t="shared" si="483"/>
        <v>n/a</v>
      </c>
      <c r="AE398" s="381" t="str">
        <f t="shared" si="483"/>
        <v>n/a</v>
      </c>
      <c r="AF398" s="381" t="str">
        <f t="shared" si="483"/>
        <v>n/a</v>
      </c>
      <c r="AG398" s="382"/>
      <c r="AH398" s="383"/>
    </row>
    <row r="399" spans="1:34" s="384" customFormat="1" ht="46.5" customHeight="1" x14ac:dyDescent="0.2">
      <c r="A399" s="370">
        <f>IF(C399=0,"  ",VLOOKUP(C399,CODES!$A$1:$B$145,2,FALSE))</f>
        <v>330100100001000</v>
      </c>
      <c r="B399" s="394" t="s">
        <v>547</v>
      </c>
      <c r="C399" s="372" t="s">
        <v>61</v>
      </c>
      <c r="D399" s="373" t="s">
        <v>1017</v>
      </c>
      <c r="E399" s="373" t="s">
        <v>51</v>
      </c>
      <c r="F399" s="374" t="str">
        <f t="shared" si="474"/>
        <v>n/a</v>
      </c>
      <c r="G399" s="374" t="str">
        <f t="shared" si="474"/>
        <v>n/a</v>
      </c>
      <c r="H399" s="374" t="str">
        <f t="shared" si="474"/>
        <v>n/a</v>
      </c>
      <c r="I399" s="374" t="str">
        <f t="shared" si="474"/>
        <v>n/a</v>
      </c>
      <c r="J399" s="656">
        <v>45565</v>
      </c>
      <c r="K399" s="656">
        <v>45565</v>
      </c>
      <c r="L399" s="375" t="str">
        <f t="shared" si="482"/>
        <v>n/a</v>
      </c>
      <c r="M399" s="656">
        <v>45565</v>
      </c>
      <c r="N399" s="656">
        <v>45567</v>
      </c>
      <c r="O399" s="657">
        <v>45567</v>
      </c>
      <c r="P399" s="657">
        <v>45567</v>
      </c>
      <c r="Q399" s="657">
        <v>45567</v>
      </c>
      <c r="R399" s="657">
        <v>45568</v>
      </c>
      <c r="S399" s="376"/>
      <c r="T399" s="377">
        <v>7875</v>
      </c>
      <c r="U399" s="378">
        <v>7875</v>
      </c>
      <c r="V399" s="379"/>
      <c r="W399" s="377">
        <v>15750</v>
      </c>
      <c r="X399" s="378">
        <v>15750</v>
      </c>
      <c r="Y399" s="380"/>
      <c r="Z399" s="381" t="str">
        <f t="shared" si="483"/>
        <v>n/a</v>
      </c>
      <c r="AA399" s="381" t="str">
        <f t="shared" si="483"/>
        <v>n/a</v>
      </c>
      <c r="AB399" s="381" t="str">
        <f t="shared" si="483"/>
        <v>n/a</v>
      </c>
      <c r="AC399" s="381" t="str">
        <f t="shared" si="483"/>
        <v>n/a</v>
      </c>
      <c r="AD399" s="381" t="str">
        <f t="shared" si="483"/>
        <v>n/a</v>
      </c>
      <c r="AE399" s="381" t="str">
        <f t="shared" si="483"/>
        <v>n/a</v>
      </c>
      <c r="AF399" s="381" t="str">
        <f t="shared" si="483"/>
        <v>n/a</v>
      </c>
      <c r="AG399" s="382"/>
      <c r="AH399" s="383"/>
    </row>
    <row r="400" spans="1:34" s="384" customFormat="1" ht="46.5" customHeight="1" x14ac:dyDescent="0.2">
      <c r="A400" s="370">
        <f>IF(C400=0,"  ",VLOOKUP(C400,CODES!$A$1:$B$145,2,FALSE))</f>
        <v>330100100001000</v>
      </c>
      <c r="B400" s="394" t="s">
        <v>548</v>
      </c>
      <c r="C400" s="372" t="s">
        <v>61</v>
      </c>
      <c r="D400" s="373" t="s">
        <v>1017</v>
      </c>
      <c r="E400" s="373" t="s">
        <v>51</v>
      </c>
      <c r="F400" s="374" t="str">
        <f t="shared" si="474"/>
        <v>n/a</v>
      </c>
      <c r="G400" s="374" t="str">
        <f t="shared" si="474"/>
        <v>n/a</v>
      </c>
      <c r="H400" s="374" t="str">
        <f t="shared" si="474"/>
        <v>n/a</v>
      </c>
      <c r="I400" s="374" t="str">
        <f t="shared" si="474"/>
        <v>n/a</v>
      </c>
      <c r="J400" s="656">
        <v>45559</v>
      </c>
      <c r="K400" s="656">
        <v>45559</v>
      </c>
      <c r="L400" s="375" t="str">
        <f t="shared" si="482"/>
        <v>n/a</v>
      </c>
      <c r="M400" s="656">
        <v>45560</v>
      </c>
      <c r="N400" s="656">
        <v>45567</v>
      </c>
      <c r="O400" s="657">
        <v>45567</v>
      </c>
      <c r="P400" s="657">
        <v>45567</v>
      </c>
      <c r="Q400" s="657">
        <v>45567</v>
      </c>
      <c r="R400" s="657">
        <v>45568</v>
      </c>
      <c r="S400" s="376"/>
      <c r="T400" s="377">
        <v>7500</v>
      </c>
      <c r="U400" s="378">
        <v>7500</v>
      </c>
      <c r="V400" s="379"/>
      <c r="W400" s="377">
        <v>3500</v>
      </c>
      <c r="X400" s="378">
        <v>3500</v>
      </c>
      <c r="Y400" s="380"/>
      <c r="Z400" s="381" t="str">
        <f t="shared" si="483"/>
        <v>n/a</v>
      </c>
      <c r="AA400" s="381" t="str">
        <f t="shared" si="483"/>
        <v>n/a</v>
      </c>
      <c r="AB400" s="381" t="str">
        <f t="shared" si="483"/>
        <v>n/a</v>
      </c>
      <c r="AC400" s="381" t="str">
        <f t="shared" si="483"/>
        <v>n/a</v>
      </c>
      <c r="AD400" s="381" t="str">
        <f t="shared" si="483"/>
        <v>n/a</v>
      </c>
      <c r="AE400" s="381" t="str">
        <f t="shared" si="483"/>
        <v>n/a</v>
      </c>
      <c r="AF400" s="381" t="str">
        <f t="shared" si="483"/>
        <v>n/a</v>
      </c>
      <c r="AG400" s="382"/>
      <c r="AH400" s="383"/>
    </row>
    <row r="401" spans="1:34" s="384" customFormat="1" ht="46.5" customHeight="1" x14ac:dyDescent="0.2">
      <c r="A401" s="370">
        <f>IF(C401=0,"  ",VLOOKUP(C401,CODES!$A$1:$B$145,2,FALSE))</f>
        <v>330100100001000</v>
      </c>
      <c r="B401" s="394" t="s">
        <v>549</v>
      </c>
      <c r="C401" s="372" t="s">
        <v>61</v>
      </c>
      <c r="D401" s="373" t="s">
        <v>1017</v>
      </c>
      <c r="E401" s="373" t="s">
        <v>51</v>
      </c>
      <c r="F401" s="374" t="str">
        <f t="shared" si="474"/>
        <v>n/a</v>
      </c>
      <c r="G401" s="374" t="str">
        <f t="shared" si="474"/>
        <v>n/a</v>
      </c>
      <c r="H401" s="374" t="str">
        <f t="shared" si="474"/>
        <v>n/a</v>
      </c>
      <c r="I401" s="374" t="str">
        <f t="shared" si="474"/>
        <v>n/a</v>
      </c>
      <c r="J401" s="656">
        <v>45559</v>
      </c>
      <c r="K401" s="656">
        <v>45559</v>
      </c>
      <c r="L401" s="375" t="str">
        <f t="shared" si="482"/>
        <v>n/a</v>
      </c>
      <c r="M401" s="656">
        <v>45562</v>
      </c>
      <c r="N401" s="656">
        <v>45568</v>
      </c>
      <c r="O401" s="657">
        <v>45569</v>
      </c>
      <c r="P401" s="657">
        <v>45570</v>
      </c>
      <c r="Q401" s="657">
        <v>45616</v>
      </c>
      <c r="R401" s="657">
        <v>45636</v>
      </c>
      <c r="S401" s="376"/>
      <c r="T401" s="729">
        <v>479100</v>
      </c>
      <c r="U401" s="731">
        <v>479100</v>
      </c>
      <c r="V401" s="379"/>
      <c r="W401" s="377">
        <v>339000</v>
      </c>
      <c r="X401" s="378">
        <v>339000</v>
      </c>
      <c r="Y401" s="380"/>
      <c r="Z401" s="381" t="str">
        <f t="shared" si="483"/>
        <v>n/a</v>
      </c>
      <c r="AA401" s="381" t="str">
        <f t="shared" si="483"/>
        <v>n/a</v>
      </c>
      <c r="AB401" s="381" t="str">
        <f t="shared" si="483"/>
        <v>n/a</v>
      </c>
      <c r="AC401" s="381" t="str">
        <f t="shared" si="483"/>
        <v>n/a</v>
      </c>
      <c r="AD401" s="381" t="str">
        <f t="shared" si="483"/>
        <v>n/a</v>
      </c>
      <c r="AE401" s="381" t="str">
        <f t="shared" si="483"/>
        <v>n/a</v>
      </c>
      <c r="AF401" s="381" t="str">
        <f t="shared" si="483"/>
        <v>n/a</v>
      </c>
      <c r="AG401" s="382"/>
      <c r="AH401" s="383"/>
    </row>
    <row r="402" spans="1:34" s="384" customFormat="1" ht="46.5" customHeight="1" x14ac:dyDescent="0.2">
      <c r="A402" s="370">
        <f>IF(C402=0,"  ",VLOOKUP(C402,CODES!$A$1:$B$145,2,FALSE))</f>
        <v>330100100001000</v>
      </c>
      <c r="B402" s="394" t="s">
        <v>550</v>
      </c>
      <c r="C402" s="372" t="s">
        <v>61</v>
      </c>
      <c r="D402" s="373" t="s">
        <v>1017</v>
      </c>
      <c r="E402" s="373" t="s">
        <v>51</v>
      </c>
      <c r="F402" s="374" t="str">
        <f t="shared" si="474"/>
        <v>n/a</v>
      </c>
      <c r="G402" s="374" t="str">
        <f t="shared" si="474"/>
        <v>n/a</v>
      </c>
      <c r="H402" s="374" t="str">
        <f t="shared" si="474"/>
        <v>n/a</v>
      </c>
      <c r="I402" s="374" t="str">
        <f t="shared" si="474"/>
        <v>n/a</v>
      </c>
      <c r="J402" s="656">
        <v>45559</v>
      </c>
      <c r="K402" s="656">
        <v>45559</v>
      </c>
      <c r="L402" s="375" t="str">
        <f t="shared" si="482"/>
        <v>n/a</v>
      </c>
      <c r="M402" s="656">
        <v>45562</v>
      </c>
      <c r="N402" s="656">
        <v>45568</v>
      </c>
      <c r="O402" s="657">
        <v>45572</v>
      </c>
      <c r="P402" s="657">
        <v>45572</v>
      </c>
      <c r="Q402" s="657">
        <v>45584</v>
      </c>
      <c r="R402" s="657">
        <v>45585</v>
      </c>
      <c r="S402" s="376"/>
      <c r="T402" s="735"/>
      <c r="U402" s="735"/>
      <c r="V402" s="379"/>
      <c r="W402" s="377">
        <v>70500</v>
      </c>
      <c r="X402" s="378">
        <v>70500</v>
      </c>
      <c r="Y402" s="380"/>
      <c r="Z402" s="381" t="str">
        <f t="shared" si="483"/>
        <v>n/a</v>
      </c>
      <c r="AA402" s="381" t="str">
        <f t="shared" si="483"/>
        <v>n/a</v>
      </c>
      <c r="AB402" s="381" t="str">
        <f t="shared" si="483"/>
        <v>n/a</v>
      </c>
      <c r="AC402" s="381" t="str">
        <f t="shared" si="483"/>
        <v>n/a</v>
      </c>
      <c r="AD402" s="381" t="str">
        <f t="shared" si="483"/>
        <v>n/a</v>
      </c>
      <c r="AE402" s="381" t="str">
        <f t="shared" si="483"/>
        <v>n/a</v>
      </c>
      <c r="AF402" s="381" t="str">
        <f t="shared" si="483"/>
        <v>n/a</v>
      </c>
      <c r="AG402" s="382"/>
      <c r="AH402" s="383"/>
    </row>
    <row r="403" spans="1:34" s="384" customFormat="1" ht="46.5" customHeight="1" x14ac:dyDescent="0.2">
      <c r="A403" s="370">
        <f>IF(C403=0,"  ",VLOOKUP(C403,CODES!$A$1:$B$145,2,FALSE))</f>
        <v>330100100001000</v>
      </c>
      <c r="B403" s="394" t="s">
        <v>551</v>
      </c>
      <c r="C403" s="372" t="s">
        <v>61</v>
      </c>
      <c r="D403" s="373" t="s">
        <v>1017</v>
      </c>
      <c r="E403" s="373" t="s">
        <v>51</v>
      </c>
      <c r="F403" s="374" t="str">
        <f t="shared" si="474"/>
        <v>n/a</v>
      </c>
      <c r="G403" s="374" t="str">
        <f t="shared" si="474"/>
        <v>n/a</v>
      </c>
      <c r="H403" s="374" t="str">
        <f t="shared" si="474"/>
        <v>n/a</v>
      </c>
      <c r="I403" s="374" t="str">
        <f t="shared" si="474"/>
        <v>n/a</v>
      </c>
      <c r="J403" s="656">
        <v>45559</v>
      </c>
      <c r="K403" s="656">
        <v>45559</v>
      </c>
      <c r="L403" s="375" t="str">
        <f t="shared" si="482"/>
        <v>n/a</v>
      </c>
      <c r="M403" s="656">
        <v>45562</v>
      </c>
      <c r="N403" s="656">
        <v>45568</v>
      </c>
      <c r="O403" s="657">
        <v>45572</v>
      </c>
      <c r="P403" s="657">
        <v>45572</v>
      </c>
      <c r="Q403" s="657">
        <v>45573</v>
      </c>
      <c r="R403" s="657">
        <v>45573</v>
      </c>
      <c r="S403" s="376"/>
      <c r="T403" s="730"/>
      <c r="U403" s="730"/>
      <c r="V403" s="379"/>
      <c r="W403" s="377">
        <v>43000</v>
      </c>
      <c r="X403" s="378">
        <v>43000</v>
      </c>
      <c r="Y403" s="380"/>
      <c r="Z403" s="381" t="str">
        <f t="shared" si="483"/>
        <v>n/a</v>
      </c>
      <c r="AA403" s="381" t="str">
        <f t="shared" si="483"/>
        <v>n/a</v>
      </c>
      <c r="AB403" s="381" t="str">
        <f t="shared" si="483"/>
        <v>n/a</v>
      </c>
      <c r="AC403" s="381" t="str">
        <f t="shared" si="483"/>
        <v>n/a</v>
      </c>
      <c r="AD403" s="381" t="str">
        <f t="shared" si="483"/>
        <v>n/a</v>
      </c>
      <c r="AE403" s="381" t="str">
        <f t="shared" si="483"/>
        <v>n/a</v>
      </c>
      <c r="AF403" s="381" t="str">
        <f t="shared" si="483"/>
        <v>n/a</v>
      </c>
      <c r="AG403" s="382"/>
      <c r="AH403" s="383"/>
    </row>
    <row r="404" spans="1:34" s="384" customFormat="1" ht="54" customHeight="1" x14ac:dyDescent="0.2">
      <c r="A404" s="370">
        <f>IF(C404=0,"  ",VLOOKUP(C404,CODES!$A$1:$B$145,2,FALSE))</f>
        <v>100000100001000</v>
      </c>
      <c r="B404" s="394" t="s">
        <v>552</v>
      </c>
      <c r="C404" s="372" t="s">
        <v>68</v>
      </c>
      <c r="D404" s="373" t="s">
        <v>1017</v>
      </c>
      <c r="E404" s="373" t="s">
        <v>57</v>
      </c>
      <c r="F404" s="374" t="str">
        <f t="shared" si="474"/>
        <v>n/a</v>
      </c>
      <c r="G404" s="374" t="str">
        <f t="shared" si="474"/>
        <v>n/a</v>
      </c>
      <c r="H404" s="374" t="str">
        <f t="shared" si="474"/>
        <v>n/a</v>
      </c>
      <c r="I404" s="374" t="str">
        <f t="shared" si="474"/>
        <v>n/a</v>
      </c>
      <c r="J404" s="656">
        <v>45551</v>
      </c>
      <c r="K404" s="656">
        <v>45551</v>
      </c>
      <c r="L404" s="375" t="str">
        <f t="shared" si="482"/>
        <v>n/a</v>
      </c>
      <c r="M404" s="656">
        <v>45565</v>
      </c>
      <c r="N404" s="656">
        <v>45579</v>
      </c>
      <c r="O404" s="657">
        <v>45580</v>
      </c>
      <c r="P404" s="657">
        <v>45581</v>
      </c>
      <c r="Q404" s="657">
        <v>45621</v>
      </c>
      <c r="R404" s="657">
        <v>45622</v>
      </c>
      <c r="S404" s="376"/>
      <c r="T404" s="377">
        <f>SUM(U404)</f>
        <v>192500</v>
      </c>
      <c r="U404" s="378">
        <v>192500</v>
      </c>
      <c r="V404" s="379"/>
      <c r="W404" s="377">
        <f>SUM(X404)</f>
        <v>192500</v>
      </c>
      <c r="X404" s="378">
        <v>192500</v>
      </c>
      <c r="Y404" s="380"/>
      <c r="Z404" s="381" t="str">
        <f t="shared" si="483"/>
        <v>n/a</v>
      </c>
      <c r="AA404" s="381" t="str">
        <f t="shared" si="483"/>
        <v>n/a</v>
      </c>
      <c r="AB404" s="381" t="str">
        <f t="shared" si="483"/>
        <v>n/a</v>
      </c>
      <c r="AC404" s="381" t="str">
        <f t="shared" si="483"/>
        <v>n/a</v>
      </c>
      <c r="AD404" s="381" t="str">
        <f t="shared" si="483"/>
        <v>n/a</v>
      </c>
      <c r="AE404" s="381" t="str">
        <f t="shared" si="483"/>
        <v>n/a</v>
      </c>
      <c r="AF404" s="381" t="str">
        <f t="shared" si="483"/>
        <v>n/a</v>
      </c>
      <c r="AG404" s="382"/>
      <c r="AH404" s="383"/>
    </row>
    <row r="405" spans="1:34" s="384" customFormat="1" ht="46.5" customHeight="1" x14ac:dyDescent="0.2">
      <c r="A405" s="370">
        <f>IF(C405=0,"  ",VLOOKUP(C405,CODES!$A$1:$B$145,2,FALSE))</f>
        <v>330100100001000</v>
      </c>
      <c r="B405" s="394" t="s">
        <v>553</v>
      </c>
      <c r="C405" s="372" t="s">
        <v>61</v>
      </c>
      <c r="D405" s="373" t="s">
        <v>1017</v>
      </c>
      <c r="E405" s="373" t="s">
        <v>51</v>
      </c>
      <c r="F405" s="374" t="str">
        <f t="shared" si="474"/>
        <v>n/a</v>
      </c>
      <c r="G405" s="374" t="str">
        <f t="shared" si="474"/>
        <v>n/a</v>
      </c>
      <c r="H405" s="374" t="str">
        <f t="shared" si="474"/>
        <v>n/a</v>
      </c>
      <c r="I405" s="374" t="str">
        <f t="shared" si="474"/>
        <v>n/a</v>
      </c>
      <c r="J405" s="656">
        <v>45544</v>
      </c>
      <c r="K405" s="656">
        <v>45544</v>
      </c>
      <c r="L405" s="375" t="s">
        <v>58</v>
      </c>
      <c r="M405" s="656">
        <v>45560</v>
      </c>
      <c r="N405" s="656">
        <v>45568</v>
      </c>
      <c r="O405" s="657">
        <v>45572</v>
      </c>
      <c r="P405" s="657">
        <v>45572</v>
      </c>
      <c r="Q405" s="657">
        <v>45573</v>
      </c>
      <c r="R405" s="657">
        <v>45575</v>
      </c>
      <c r="S405" s="376"/>
      <c r="T405" s="377">
        <v>3900</v>
      </c>
      <c r="U405" s="378">
        <v>3900</v>
      </c>
      <c r="V405" s="379"/>
      <c r="W405" s="377">
        <v>3600</v>
      </c>
      <c r="X405" s="378">
        <v>3600</v>
      </c>
      <c r="Y405" s="380"/>
      <c r="Z405" s="381" t="str">
        <f t="shared" si="483"/>
        <v>n/a</v>
      </c>
      <c r="AA405" s="381" t="str">
        <f t="shared" si="483"/>
        <v>n/a</v>
      </c>
      <c r="AB405" s="381" t="str">
        <f t="shared" si="483"/>
        <v>n/a</v>
      </c>
      <c r="AC405" s="381" t="str">
        <f t="shared" si="483"/>
        <v>n/a</v>
      </c>
      <c r="AD405" s="381" t="str">
        <f t="shared" si="483"/>
        <v>n/a</v>
      </c>
      <c r="AE405" s="381" t="str">
        <f t="shared" si="483"/>
        <v>n/a</v>
      </c>
      <c r="AF405" s="381" t="str">
        <f t="shared" si="483"/>
        <v>n/a</v>
      </c>
      <c r="AG405" s="382"/>
      <c r="AH405" s="383"/>
    </row>
    <row r="406" spans="1:34" s="384" customFormat="1" ht="46.5" customHeight="1" x14ac:dyDescent="0.2">
      <c r="A406" s="370">
        <f>IF(C406=0,"  ",VLOOKUP(C406,CODES!$A$1:$B$145,2,FALSE))</f>
        <v>320104100001000</v>
      </c>
      <c r="B406" s="394" t="s">
        <v>554</v>
      </c>
      <c r="C406" s="372" t="s">
        <v>117</v>
      </c>
      <c r="D406" s="373" t="s">
        <v>1017</v>
      </c>
      <c r="E406" s="373" t="s">
        <v>51</v>
      </c>
      <c r="F406" s="374" t="str">
        <f t="shared" si="474"/>
        <v>n/a</v>
      </c>
      <c r="G406" s="374" t="str">
        <f t="shared" si="474"/>
        <v>n/a</v>
      </c>
      <c r="H406" s="374" t="str">
        <f t="shared" si="474"/>
        <v>n/a</v>
      </c>
      <c r="I406" s="374" t="str">
        <f t="shared" si="474"/>
        <v>n/a</v>
      </c>
      <c r="J406" s="656">
        <v>45555</v>
      </c>
      <c r="K406" s="656">
        <v>45555</v>
      </c>
      <c r="L406" s="375" t="str">
        <f t="shared" ref="L406:L415" si="484">IF($E406="Public Bidding", "Date Required", IF($E406="Shopping", "n/a", IF($E406="Small Value Procurement", "n/a", IF($E406="Lease of Venue", "n/a", IF($E406="Agency to Agency", "n/a", IF($E406="Direct Contracting", "n/a", IF($E406="Emergency Cases", "n/a","Check Mode of Proc")))))))</f>
        <v>n/a</v>
      </c>
      <c r="M406" s="656">
        <v>45565</v>
      </c>
      <c r="N406" s="656">
        <v>45567</v>
      </c>
      <c r="O406" s="657">
        <v>45572</v>
      </c>
      <c r="P406" s="657">
        <v>45572</v>
      </c>
      <c r="Q406" s="657">
        <v>45574</v>
      </c>
      <c r="R406" s="657">
        <v>45574</v>
      </c>
      <c r="S406" s="376"/>
      <c r="T406" s="377">
        <v>9300</v>
      </c>
      <c r="U406" s="378">
        <v>9300</v>
      </c>
      <c r="V406" s="379"/>
      <c r="W406" s="377">
        <v>5810</v>
      </c>
      <c r="X406" s="378">
        <v>5810</v>
      </c>
      <c r="Y406" s="380"/>
      <c r="Z406" s="381" t="str">
        <f t="shared" si="483"/>
        <v>n/a</v>
      </c>
      <c r="AA406" s="381" t="str">
        <f t="shared" si="483"/>
        <v>n/a</v>
      </c>
      <c r="AB406" s="381" t="str">
        <f t="shared" si="483"/>
        <v>n/a</v>
      </c>
      <c r="AC406" s="381" t="str">
        <f t="shared" si="483"/>
        <v>n/a</v>
      </c>
      <c r="AD406" s="381" t="str">
        <f t="shared" si="483"/>
        <v>n/a</v>
      </c>
      <c r="AE406" s="381" t="str">
        <f t="shared" si="483"/>
        <v>n/a</v>
      </c>
      <c r="AF406" s="381" t="str">
        <f t="shared" si="483"/>
        <v>n/a</v>
      </c>
      <c r="AG406" s="382"/>
      <c r="AH406" s="383"/>
    </row>
    <row r="407" spans="1:34" s="384" customFormat="1" ht="46.5" customHeight="1" x14ac:dyDescent="0.2">
      <c r="A407" s="370">
        <f>IF(C407=0,"  ",VLOOKUP(C407,CODES!$A$1:$B$145,2,FALSE))</f>
        <v>330100100001000</v>
      </c>
      <c r="B407" s="394" t="s">
        <v>555</v>
      </c>
      <c r="C407" s="372" t="s">
        <v>61</v>
      </c>
      <c r="D407" s="373" t="s">
        <v>1017</v>
      </c>
      <c r="E407" s="373" t="s">
        <v>51</v>
      </c>
      <c r="F407" s="374" t="str">
        <f t="shared" si="474"/>
        <v>n/a</v>
      </c>
      <c r="G407" s="374" t="str">
        <f t="shared" si="474"/>
        <v>n/a</v>
      </c>
      <c r="H407" s="374" t="str">
        <f t="shared" si="474"/>
        <v>n/a</v>
      </c>
      <c r="I407" s="374" t="str">
        <f t="shared" si="474"/>
        <v>n/a</v>
      </c>
      <c r="J407" s="656">
        <v>45567</v>
      </c>
      <c r="K407" s="656">
        <v>45567</v>
      </c>
      <c r="L407" s="375" t="str">
        <f t="shared" si="484"/>
        <v>n/a</v>
      </c>
      <c r="M407" s="656">
        <v>45567</v>
      </c>
      <c r="N407" s="656">
        <v>45568</v>
      </c>
      <c r="O407" s="657">
        <v>45568</v>
      </c>
      <c r="P407" s="657">
        <v>45568</v>
      </c>
      <c r="Q407" s="657">
        <v>45568</v>
      </c>
      <c r="R407" s="657">
        <v>45569</v>
      </c>
      <c r="S407" s="376"/>
      <c r="T407" s="377">
        <v>15600</v>
      </c>
      <c r="U407" s="378">
        <v>15600</v>
      </c>
      <c r="V407" s="379"/>
      <c r="W407" s="377">
        <v>15080</v>
      </c>
      <c r="X407" s="378">
        <v>15080</v>
      </c>
      <c r="Y407" s="380"/>
      <c r="Z407" s="381" t="str">
        <f t="shared" si="483"/>
        <v>n/a</v>
      </c>
      <c r="AA407" s="381" t="str">
        <f t="shared" si="483"/>
        <v>n/a</v>
      </c>
      <c r="AB407" s="381" t="str">
        <f t="shared" si="483"/>
        <v>n/a</v>
      </c>
      <c r="AC407" s="381" t="str">
        <f t="shared" si="483"/>
        <v>n/a</v>
      </c>
      <c r="AD407" s="381" t="str">
        <f t="shared" si="483"/>
        <v>n/a</v>
      </c>
      <c r="AE407" s="381" t="str">
        <f t="shared" si="483"/>
        <v>n/a</v>
      </c>
      <c r="AF407" s="381" t="str">
        <f t="shared" si="483"/>
        <v>n/a</v>
      </c>
      <c r="AG407" s="382"/>
      <c r="AH407" s="383"/>
    </row>
    <row r="408" spans="1:34" s="384" customFormat="1" ht="46.5" customHeight="1" x14ac:dyDescent="0.2">
      <c r="A408" s="370">
        <f>IF(C408=0,"  ",VLOOKUP(C408,CODES!$A$1:$B$145,2,FALSE))</f>
        <v>320104100001000</v>
      </c>
      <c r="B408" s="394" t="s">
        <v>556</v>
      </c>
      <c r="C408" s="372" t="s">
        <v>117</v>
      </c>
      <c r="D408" s="373" t="s">
        <v>1017</v>
      </c>
      <c r="E408" s="373" t="s">
        <v>51</v>
      </c>
      <c r="F408" s="374" t="str">
        <f t="shared" si="474"/>
        <v>n/a</v>
      </c>
      <c r="G408" s="374" t="str">
        <f t="shared" si="474"/>
        <v>n/a</v>
      </c>
      <c r="H408" s="374" t="str">
        <f t="shared" si="474"/>
        <v>n/a</v>
      </c>
      <c r="I408" s="374" t="str">
        <f t="shared" si="474"/>
        <v>n/a</v>
      </c>
      <c r="J408" s="656">
        <v>45558</v>
      </c>
      <c r="K408" s="656">
        <v>45558</v>
      </c>
      <c r="L408" s="375" t="str">
        <f t="shared" si="484"/>
        <v>n/a</v>
      </c>
      <c r="M408" s="656">
        <v>45565</v>
      </c>
      <c r="N408" s="656">
        <v>45567</v>
      </c>
      <c r="O408" s="657">
        <v>45573</v>
      </c>
      <c r="P408" s="657">
        <v>45573</v>
      </c>
      <c r="Q408" s="657">
        <v>45607</v>
      </c>
      <c r="R408" s="657">
        <v>45608</v>
      </c>
      <c r="S408" s="376"/>
      <c r="T408" s="377">
        <v>39000</v>
      </c>
      <c r="U408" s="378">
        <v>39000</v>
      </c>
      <c r="V408" s="379"/>
      <c r="W408" s="377">
        <v>8065.46</v>
      </c>
      <c r="X408" s="378">
        <v>8065.46</v>
      </c>
      <c r="Y408" s="380"/>
      <c r="Z408" s="381" t="str">
        <f t="shared" si="483"/>
        <v>n/a</v>
      </c>
      <c r="AA408" s="381" t="str">
        <f t="shared" si="483"/>
        <v>n/a</v>
      </c>
      <c r="AB408" s="381" t="str">
        <f t="shared" si="483"/>
        <v>n/a</v>
      </c>
      <c r="AC408" s="381" t="str">
        <f t="shared" si="483"/>
        <v>n/a</v>
      </c>
      <c r="AD408" s="381" t="str">
        <f t="shared" si="483"/>
        <v>n/a</v>
      </c>
      <c r="AE408" s="381" t="str">
        <f t="shared" si="483"/>
        <v>n/a</v>
      </c>
      <c r="AF408" s="381" t="str">
        <f t="shared" si="483"/>
        <v>n/a</v>
      </c>
      <c r="AG408" s="382"/>
      <c r="AH408" s="383"/>
    </row>
    <row r="409" spans="1:34" s="384" customFormat="1" ht="60" customHeight="1" x14ac:dyDescent="0.2">
      <c r="A409" s="370">
        <f>IF(C409=0,"  ",VLOOKUP(C409,CODES!$A$1:$B$145,2,FALSE))</f>
        <v>310100100001000</v>
      </c>
      <c r="B409" s="394" t="s">
        <v>557</v>
      </c>
      <c r="C409" s="372" t="s">
        <v>83</v>
      </c>
      <c r="D409" s="373" t="s">
        <v>1017</v>
      </c>
      <c r="E409" s="373" t="s">
        <v>57</v>
      </c>
      <c r="F409" s="374" t="str">
        <f t="shared" si="474"/>
        <v>n/a</v>
      </c>
      <c r="G409" s="374" t="str">
        <f t="shared" si="474"/>
        <v>n/a</v>
      </c>
      <c r="H409" s="374" t="str">
        <f t="shared" si="474"/>
        <v>n/a</v>
      </c>
      <c r="I409" s="374" t="str">
        <f t="shared" si="474"/>
        <v>n/a</v>
      </c>
      <c r="J409" s="656">
        <v>45558</v>
      </c>
      <c r="K409" s="656">
        <v>45558</v>
      </c>
      <c r="L409" s="375" t="str">
        <f t="shared" si="484"/>
        <v>n/a</v>
      </c>
      <c r="M409" s="656">
        <v>45560</v>
      </c>
      <c r="N409" s="656">
        <v>45567</v>
      </c>
      <c r="O409" s="657">
        <v>45568</v>
      </c>
      <c r="P409" s="657">
        <v>45569</v>
      </c>
      <c r="Q409" s="657">
        <v>45602</v>
      </c>
      <c r="R409" s="657">
        <v>45603</v>
      </c>
      <c r="S409" s="376"/>
      <c r="T409" s="377">
        <v>269500</v>
      </c>
      <c r="U409" s="378">
        <v>269500</v>
      </c>
      <c r="V409" s="379"/>
      <c r="W409" s="377">
        <v>267300</v>
      </c>
      <c r="X409" s="378">
        <v>267300</v>
      </c>
      <c r="Y409" s="380"/>
      <c r="Z409" s="381" t="str">
        <f t="shared" si="483"/>
        <v>n/a</v>
      </c>
      <c r="AA409" s="381" t="str">
        <f t="shared" si="483"/>
        <v>n/a</v>
      </c>
      <c r="AB409" s="381" t="str">
        <f t="shared" si="483"/>
        <v>n/a</v>
      </c>
      <c r="AC409" s="381" t="str">
        <f t="shared" si="483"/>
        <v>n/a</v>
      </c>
      <c r="AD409" s="381" t="str">
        <f t="shared" si="483"/>
        <v>n/a</v>
      </c>
      <c r="AE409" s="381" t="str">
        <f t="shared" si="483"/>
        <v>n/a</v>
      </c>
      <c r="AF409" s="381" t="str">
        <f t="shared" si="483"/>
        <v>n/a</v>
      </c>
      <c r="AG409" s="382"/>
      <c r="AH409" s="383"/>
    </row>
    <row r="410" spans="1:34" s="384" customFormat="1" ht="56.25" customHeight="1" x14ac:dyDescent="0.2">
      <c r="A410" s="370">
        <f>IF(C410=0,"  ",VLOOKUP(C410,CODES!$A$1:$B$145,2,FALSE))</f>
        <v>320104100001000</v>
      </c>
      <c r="B410" s="394" t="s">
        <v>558</v>
      </c>
      <c r="C410" s="372" t="s">
        <v>117</v>
      </c>
      <c r="D410" s="373" t="s">
        <v>1017</v>
      </c>
      <c r="E410" s="373" t="s">
        <v>51</v>
      </c>
      <c r="F410" s="374" t="str">
        <f t="shared" si="474"/>
        <v>n/a</v>
      </c>
      <c r="G410" s="374" t="str">
        <f t="shared" si="474"/>
        <v>n/a</v>
      </c>
      <c r="H410" s="374" t="str">
        <f t="shared" si="474"/>
        <v>n/a</v>
      </c>
      <c r="I410" s="374" t="str">
        <f t="shared" si="474"/>
        <v>n/a</v>
      </c>
      <c r="J410" s="656">
        <v>45559</v>
      </c>
      <c r="K410" s="656">
        <v>45559</v>
      </c>
      <c r="L410" s="375" t="str">
        <f t="shared" si="484"/>
        <v>n/a</v>
      </c>
      <c r="M410" s="656">
        <v>45560</v>
      </c>
      <c r="N410" s="656">
        <v>45567</v>
      </c>
      <c r="O410" s="657">
        <v>45568</v>
      </c>
      <c r="P410" s="657">
        <v>45569</v>
      </c>
      <c r="Q410" s="657">
        <v>45576</v>
      </c>
      <c r="R410" s="657">
        <v>45577</v>
      </c>
      <c r="S410" s="376"/>
      <c r="T410" s="377">
        <v>85560</v>
      </c>
      <c r="U410" s="378">
        <v>85560</v>
      </c>
      <c r="V410" s="379"/>
      <c r="W410" s="377">
        <v>85560</v>
      </c>
      <c r="X410" s="378">
        <v>85560</v>
      </c>
      <c r="Y410" s="380"/>
      <c r="Z410" s="381" t="str">
        <f t="shared" si="483"/>
        <v>n/a</v>
      </c>
      <c r="AA410" s="381" t="str">
        <f t="shared" si="483"/>
        <v>n/a</v>
      </c>
      <c r="AB410" s="381" t="str">
        <f t="shared" si="483"/>
        <v>n/a</v>
      </c>
      <c r="AC410" s="381" t="str">
        <f t="shared" si="483"/>
        <v>n/a</v>
      </c>
      <c r="AD410" s="381" t="str">
        <f t="shared" si="483"/>
        <v>n/a</v>
      </c>
      <c r="AE410" s="381" t="str">
        <f t="shared" si="483"/>
        <v>n/a</v>
      </c>
      <c r="AF410" s="381" t="str">
        <f t="shared" si="483"/>
        <v>n/a</v>
      </c>
      <c r="AG410" s="382"/>
      <c r="AH410" s="383"/>
    </row>
    <row r="411" spans="1:34" s="384" customFormat="1" ht="46.5" customHeight="1" x14ac:dyDescent="0.2">
      <c r="A411" s="370">
        <f>IF(C411=0,"  ",VLOOKUP(C411,CODES!$A$1:$B$145,2,FALSE))</f>
        <v>330100100001000</v>
      </c>
      <c r="B411" s="394" t="s">
        <v>559</v>
      </c>
      <c r="C411" s="372" t="s">
        <v>61</v>
      </c>
      <c r="D411" s="373" t="s">
        <v>1017</v>
      </c>
      <c r="E411" s="373" t="s">
        <v>51</v>
      </c>
      <c r="F411" s="374" t="str">
        <f t="shared" si="474"/>
        <v>n/a</v>
      </c>
      <c r="G411" s="374" t="str">
        <f t="shared" si="474"/>
        <v>n/a</v>
      </c>
      <c r="H411" s="374" t="str">
        <f t="shared" si="474"/>
        <v>n/a</v>
      </c>
      <c r="I411" s="374" t="str">
        <f t="shared" ref="F411:I474" si="485">IF($E411="Public Bidding", "Date Required", IF($E411="Shopping", "n/a", IF($E411="Small Value Procurement", "n/a", IF($E411="Lease of Venue", "n/a", IF($E411="Agency to Agency", "n/a", IF($E411="Direct Contracting", "n/a", IF($E411="Emergency Cases", "n/a","Check Mode of Proc")))))))</f>
        <v>n/a</v>
      </c>
      <c r="J411" s="656">
        <v>45565</v>
      </c>
      <c r="K411" s="656">
        <v>45565</v>
      </c>
      <c r="L411" s="375" t="str">
        <f t="shared" si="484"/>
        <v>n/a</v>
      </c>
      <c r="M411" s="656">
        <v>45538</v>
      </c>
      <c r="N411" s="656">
        <v>45568</v>
      </c>
      <c r="O411" s="657">
        <v>45569</v>
      </c>
      <c r="P411" s="657">
        <v>45570</v>
      </c>
      <c r="Q411" s="657">
        <v>45573</v>
      </c>
      <c r="R411" s="657">
        <v>45574</v>
      </c>
      <c r="S411" s="376"/>
      <c r="T411" s="377">
        <v>7050</v>
      </c>
      <c r="U411" s="378">
        <v>7050</v>
      </c>
      <c r="V411" s="379"/>
      <c r="W411" s="377">
        <v>6110</v>
      </c>
      <c r="X411" s="378">
        <v>6110</v>
      </c>
      <c r="Y411" s="380"/>
      <c r="Z411" s="381" t="str">
        <f t="shared" si="483"/>
        <v>n/a</v>
      </c>
      <c r="AA411" s="381" t="str">
        <f t="shared" si="483"/>
        <v>n/a</v>
      </c>
      <c r="AB411" s="381" t="str">
        <f t="shared" si="483"/>
        <v>n/a</v>
      </c>
      <c r="AC411" s="381" t="str">
        <f t="shared" si="483"/>
        <v>n/a</v>
      </c>
      <c r="AD411" s="381" t="str">
        <f t="shared" si="483"/>
        <v>n/a</v>
      </c>
      <c r="AE411" s="381" t="str">
        <f t="shared" si="483"/>
        <v>n/a</v>
      </c>
      <c r="AF411" s="381" t="str">
        <f t="shared" si="483"/>
        <v>n/a</v>
      </c>
      <c r="AG411" s="382"/>
      <c r="AH411" s="383"/>
    </row>
    <row r="412" spans="1:34" s="384" customFormat="1" ht="46.5" customHeight="1" x14ac:dyDescent="0.2">
      <c r="A412" s="370">
        <f>IF(C412=0,"  ",VLOOKUP(C412,CODES!$A$1:$B$145,2,FALSE))</f>
        <v>320104100001000</v>
      </c>
      <c r="B412" s="394" t="s">
        <v>560</v>
      </c>
      <c r="C412" s="372" t="s">
        <v>117</v>
      </c>
      <c r="D412" s="373" t="s">
        <v>1017</v>
      </c>
      <c r="E412" s="373" t="s">
        <v>51</v>
      </c>
      <c r="F412" s="374" t="str">
        <f t="shared" si="485"/>
        <v>n/a</v>
      </c>
      <c r="G412" s="374" t="str">
        <f t="shared" si="485"/>
        <v>n/a</v>
      </c>
      <c r="H412" s="374" t="str">
        <f t="shared" si="485"/>
        <v>n/a</v>
      </c>
      <c r="I412" s="374" t="str">
        <f t="shared" si="485"/>
        <v>n/a</v>
      </c>
      <c r="J412" s="656">
        <v>45558</v>
      </c>
      <c r="K412" s="656">
        <v>45558</v>
      </c>
      <c r="L412" s="375" t="str">
        <f t="shared" si="484"/>
        <v>n/a</v>
      </c>
      <c r="M412" s="656">
        <v>45565</v>
      </c>
      <c r="N412" s="656">
        <v>45579</v>
      </c>
      <c r="O412" s="657">
        <v>45573</v>
      </c>
      <c r="P412" s="657">
        <v>45573</v>
      </c>
      <c r="Q412" s="657">
        <v>45580</v>
      </c>
      <c r="R412" s="657">
        <v>45580</v>
      </c>
      <c r="S412" s="376"/>
      <c r="T412" s="377">
        <v>6000</v>
      </c>
      <c r="U412" s="378">
        <v>6000</v>
      </c>
      <c r="V412" s="379"/>
      <c r="W412" s="377">
        <v>5000</v>
      </c>
      <c r="X412" s="378">
        <v>5000</v>
      </c>
      <c r="Y412" s="380"/>
      <c r="Z412" s="381" t="str">
        <f t="shared" si="483"/>
        <v>n/a</v>
      </c>
      <c r="AA412" s="381" t="str">
        <f t="shared" si="483"/>
        <v>n/a</v>
      </c>
      <c r="AB412" s="381" t="str">
        <f t="shared" si="483"/>
        <v>n/a</v>
      </c>
      <c r="AC412" s="381" t="str">
        <f t="shared" si="483"/>
        <v>n/a</v>
      </c>
      <c r="AD412" s="381" t="str">
        <f t="shared" si="483"/>
        <v>n/a</v>
      </c>
      <c r="AE412" s="381" t="str">
        <f t="shared" si="483"/>
        <v>n/a</v>
      </c>
      <c r="AF412" s="381" t="str">
        <f t="shared" si="483"/>
        <v>n/a</v>
      </c>
      <c r="AG412" s="382"/>
      <c r="AH412" s="383"/>
    </row>
    <row r="413" spans="1:34" s="384" customFormat="1" ht="46.5" customHeight="1" x14ac:dyDescent="0.2">
      <c r="A413" s="370">
        <f>IF(C413=0,"  ",VLOOKUP(C413,CODES!$A$1:$B$145,2,FALSE))</f>
        <v>320104100001000</v>
      </c>
      <c r="B413" s="394" t="s">
        <v>561</v>
      </c>
      <c r="C413" s="372" t="s">
        <v>117</v>
      </c>
      <c r="D413" s="373" t="s">
        <v>1017</v>
      </c>
      <c r="E413" s="373" t="s">
        <v>57</v>
      </c>
      <c r="F413" s="374" t="str">
        <f t="shared" si="485"/>
        <v>n/a</v>
      </c>
      <c r="G413" s="374" t="str">
        <f t="shared" si="485"/>
        <v>n/a</v>
      </c>
      <c r="H413" s="374" t="str">
        <f t="shared" si="485"/>
        <v>n/a</v>
      </c>
      <c r="I413" s="374" t="str">
        <f t="shared" si="485"/>
        <v>n/a</v>
      </c>
      <c r="J413" s="656">
        <v>45559</v>
      </c>
      <c r="K413" s="656">
        <v>45559</v>
      </c>
      <c r="L413" s="375" t="str">
        <f t="shared" si="484"/>
        <v>n/a</v>
      </c>
      <c r="M413" s="656">
        <v>45560</v>
      </c>
      <c r="N413" s="656">
        <v>45579</v>
      </c>
      <c r="O413" s="657">
        <v>45580</v>
      </c>
      <c r="P413" s="657">
        <v>45581</v>
      </c>
      <c r="Q413" s="657">
        <v>45628</v>
      </c>
      <c r="R413" s="657">
        <v>45629</v>
      </c>
      <c r="S413" s="376"/>
      <c r="T413" s="377">
        <v>19200</v>
      </c>
      <c r="U413" s="378">
        <v>19200</v>
      </c>
      <c r="V413" s="379"/>
      <c r="W413" s="377">
        <v>18960</v>
      </c>
      <c r="X413" s="378">
        <v>18960</v>
      </c>
      <c r="Y413" s="380"/>
      <c r="Z413" s="381" t="str">
        <f t="shared" ref="Z413:AF428" si="486">IF($E413="Public Bidding", "Date Required", IF($E413="Shopping", "n/a", IF($E413="Small Value Procurement", "n/a", IF($E413="Lease of Venue", "n/a", IF($E413="Agency to Agency", "n/a", IF($E413="Direct Contracting", "n/a", IF($E413="Emergency Cases", "n/a","Check Mode of Proc")))))))</f>
        <v>n/a</v>
      </c>
      <c r="AA413" s="381" t="str">
        <f t="shared" si="486"/>
        <v>n/a</v>
      </c>
      <c r="AB413" s="381" t="str">
        <f t="shared" si="486"/>
        <v>n/a</v>
      </c>
      <c r="AC413" s="381" t="str">
        <f t="shared" si="486"/>
        <v>n/a</v>
      </c>
      <c r="AD413" s="381" t="str">
        <f t="shared" si="486"/>
        <v>n/a</v>
      </c>
      <c r="AE413" s="381" t="str">
        <f t="shared" si="486"/>
        <v>n/a</v>
      </c>
      <c r="AF413" s="381" t="str">
        <f t="shared" si="486"/>
        <v>n/a</v>
      </c>
      <c r="AG413" s="382"/>
      <c r="AH413" s="383"/>
    </row>
    <row r="414" spans="1:34" s="384" customFormat="1" ht="46.5" customHeight="1" x14ac:dyDescent="0.2">
      <c r="A414" s="370">
        <f>IF(C414=0,"  ",VLOOKUP(C414,CODES!$A$1:$B$145,2,FALSE))</f>
        <v>310100100001000</v>
      </c>
      <c r="B414" s="394" t="s">
        <v>562</v>
      </c>
      <c r="C414" s="372" t="s">
        <v>83</v>
      </c>
      <c r="D414" s="373" t="s">
        <v>1017</v>
      </c>
      <c r="E414" s="373" t="s">
        <v>57</v>
      </c>
      <c r="F414" s="374" t="str">
        <f t="shared" si="485"/>
        <v>n/a</v>
      </c>
      <c r="G414" s="374" t="str">
        <f t="shared" si="485"/>
        <v>n/a</v>
      </c>
      <c r="H414" s="374" t="str">
        <f t="shared" si="485"/>
        <v>n/a</v>
      </c>
      <c r="I414" s="374" t="str">
        <f t="shared" si="485"/>
        <v>n/a</v>
      </c>
      <c r="J414" s="656">
        <v>45559</v>
      </c>
      <c r="K414" s="656">
        <v>45559</v>
      </c>
      <c r="L414" s="375" t="str">
        <f t="shared" si="484"/>
        <v>n/a</v>
      </c>
      <c r="M414" s="656">
        <v>45560</v>
      </c>
      <c r="N414" s="656">
        <v>45579</v>
      </c>
      <c r="O414" s="657">
        <v>45580</v>
      </c>
      <c r="P414" s="657">
        <v>45581</v>
      </c>
      <c r="Q414" s="657">
        <v>45637</v>
      </c>
      <c r="R414" s="657">
        <v>45638</v>
      </c>
      <c r="S414" s="376"/>
      <c r="T414" s="377">
        <v>318500</v>
      </c>
      <c r="U414" s="378">
        <v>318500</v>
      </c>
      <c r="V414" s="379"/>
      <c r="W414" s="377">
        <v>316550</v>
      </c>
      <c r="X414" s="378">
        <v>316550</v>
      </c>
      <c r="Y414" s="380"/>
      <c r="Z414" s="381" t="str">
        <f t="shared" si="486"/>
        <v>n/a</v>
      </c>
      <c r="AA414" s="381" t="str">
        <f t="shared" si="486"/>
        <v>n/a</v>
      </c>
      <c r="AB414" s="381" t="str">
        <f t="shared" si="486"/>
        <v>n/a</v>
      </c>
      <c r="AC414" s="381" t="str">
        <f t="shared" si="486"/>
        <v>n/a</v>
      </c>
      <c r="AD414" s="381" t="str">
        <f t="shared" si="486"/>
        <v>n/a</v>
      </c>
      <c r="AE414" s="381" t="str">
        <f t="shared" si="486"/>
        <v>n/a</v>
      </c>
      <c r="AF414" s="381" t="str">
        <f t="shared" si="486"/>
        <v>n/a</v>
      </c>
      <c r="AG414" s="382"/>
      <c r="AH414" s="383"/>
    </row>
    <row r="415" spans="1:34" s="384" customFormat="1" ht="46.5" customHeight="1" x14ac:dyDescent="0.2">
      <c r="A415" s="370" t="str">
        <f>IF(C415=0,"  ",VLOOKUP(C415,CODES!$A$1:$B$145,2,FALSE))</f>
        <v>PVB Trust Fund</v>
      </c>
      <c r="B415" s="394" t="s">
        <v>563</v>
      </c>
      <c r="C415" s="372" t="s">
        <v>538</v>
      </c>
      <c r="D415" s="373" t="s">
        <v>1017</v>
      </c>
      <c r="E415" s="373" t="s">
        <v>51</v>
      </c>
      <c r="F415" s="374" t="str">
        <f t="shared" si="485"/>
        <v>n/a</v>
      </c>
      <c r="G415" s="374" t="str">
        <f t="shared" si="485"/>
        <v>n/a</v>
      </c>
      <c r="H415" s="374" t="str">
        <f t="shared" si="485"/>
        <v>n/a</v>
      </c>
      <c r="I415" s="374" t="str">
        <f t="shared" si="485"/>
        <v>n/a</v>
      </c>
      <c r="J415" s="656">
        <v>45555</v>
      </c>
      <c r="K415" s="656">
        <v>45555</v>
      </c>
      <c r="L415" s="375" t="str">
        <f t="shared" si="484"/>
        <v>n/a</v>
      </c>
      <c r="M415" s="656">
        <v>45560</v>
      </c>
      <c r="N415" s="656">
        <v>45579</v>
      </c>
      <c r="O415" s="657">
        <v>45580</v>
      </c>
      <c r="P415" s="657">
        <v>45581</v>
      </c>
      <c r="Q415" s="657">
        <v>45621</v>
      </c>
      <c r="R415" s="657">
        <v>45625</v>
      </c>
      <c r="S415" s="376"/>
      <c r="T415" s="377">
        <v>6000</v>
      </c>
      <c r="U415" s="378">
        <v>6000</v>
      </c>
      <c r="V415" s="379"/>
      <c r="W415" s="377">
        <v>6000</v>
      </c>
      <c r="X415" s="378">
        <v>6000</v>
      </c>
      <c r="Y415" s="380"/>
      <c r="Z415" s="381" t="str">
        <f t="shared" si="486"/>
        <v>n/a</v>
      </c>
      <c r="AA415" s="381" t="str">
        <f t="shared" si="486"/>
        <v>n/a</v>
      </c>
      <c r="AB415" s="381" t="str">
        <f t="shared" si="486"/>
        <v>n/a</v>
      </c>
      <c r="AC415" s="381" t="str">
        <f t="shared" si="486"/>
        <v>n/a</v>
      </c>
      <c r="AD415" s="381" t="str">
        <f t="shared" si="486"/>
        <v>n/a</v>
      </c>
      <c r="AE415" s="381" t="str">
        <f t="shared" si="486"/>
        <v>n/a</v>
      </c>
      <c r="AF415" s="381" t="str">
        <f t="shared" si="486"/>
        <v>n/a</v>
      </c>
      <c r="AG415" s="382"/>
      <c r="AH415" s="383"/>
    </row>
    <row r="416" spans="1:34" s="384" customFormat="1" ht="46.5" customHeight="1" x14ac:dyDescent="0.2">
      <c r="A416" s="370">
        <f>IF(C416=0,"  ",VLOOKUP(C416,CODES!$A$1:$B$145,2,FALSE))</f>
        <v>320101100001000</v>
      </c>
      <c r="B416" s="394" t="s">
        <v>564</v>
      </c>
      <c r="C416" s="372" t="s">
        <v>70</v>
      </c>
      <c r="D416" s="373" t="s">
        <v>1017</v>
      </c>
      <c r="E416" s="373" t="s">
        <v>51</v>
      </c>
      <c r="F416" s="374" t="str">
        <f t="shared" si="485"/>
        <v>n/a</v>
      </c>
      <c r="G416" s="374" t="str">
        <f t="shared" si="485"/>
        <v>n/a</v>
      </c>
      <c r="H416" s="374" t="str">
        <f t="shared" si="485"/>
        <v>n/a</v>
      </c>
      <c r="I416" s="374" t="str">
        <f t="shared" si="485"/>
        <v>n/a</v>
      </c>
      <c r="J416" s="656">
        <v>45558</v>
      </c>
      <c r="K416" s="656">
        <v>45558</v>
      </c>
      <c r="L416" s="375" t="s">
        <v>58</v>
      </c>
      <c r="M416" s="656">
        <v>45560</v>
      </c>
      <c r="N416" s="656">
        <v>45561</v>
      </c>
      <c r="O416" s="657">
        <v>45566</v>
      </c>
      <c r="P416" s="657" t="s">
        <v>565</v>
      </c>
      <c r="Q416" s="657">
        <v>45573</v>
      </c>
      <c r="R416" s="657">
        <v>45574</v>
      </c>
      <c r="S416" s="376"/>
      <c r="T416" s="377">
        <v>27500</v>
      </c>
      <c r="U416" s="378">
        <v>27500</v>
      </c>
      <c r="V416" s="379"/>
      <c r="W416" s="377">
        <v>27445</v>
      </c>
      <c r="X416" s="378">
        <v>27445</v>
      </c>
      <c r="Y416" s="380"/>
      <c r="Z416" s="381" t="str">
        <f t="shared" si="486"/>
        <v>n/a</v>
      </c>
      <c r="AA416" s="381" t="str">
        <f t="shared" si="486"/>
        <v>n/a</v>
      </c>
      <c r="AB416" s="381" t="str">
        <f t="shared" si="486"/>
        <v>n/a</v>
      </c>
      <c r="AC416" s="381" t="str">
        <f t="shared" si="486"/>
        <v>n/a</v>
      </c>
      <c r="AD416" s="381" t="str">
        <f t="shared" si="486"/>
        <v>n/a</v>
      </c>
      <c r="AE416" s="381" t="str">
        <f t="shared" si="486"/>
        <v>n/a</v>
      </c>
      <c r="AF416" s="381" t="str">
        <f t="shared" si="486"/>
        <v>n/a</v>
      </c>
      <c r="AG416" s="382"/>
      <c r="AH416" s="383"/>
    </row>
    <row r="417" spans="1:34" s="384" customFormat="1" ht="46.5" customHeight="1" x14ac:dyDescent="0.2">
      <c r="A417" s="370">
        <f>IF(C417=0,"  ",VLOOKUP(C417,CODES!$A$1:$B$145,2,FALSE))</f>
        <v>100000100001000</v>
      </c>
      <c r="B417" s="449" t="s">
        <v>566</v>
      </c>
      <c r="C417" s="372" t="s">
        <v>53</v>
      </c>
      <c r="D417" s="373" t="s">
        <v>1017</v>
      </c>
      <c r="E417" s="373" t="s">
        <v>51</v>
      </c>
      <c r="F417" s="374" t="str">
        <f t="shared" si="485"/>
        <v>n/a</v>
      </c>
      <c r="G417" s="374" t="str">
        <f t="shared" si="485"/>
        <v>n/a</v>
      </c>
      <c r="H417" s="374" t="str">
        <f t="shared" si="485"/>
        <v>n/a</v>
      </c>
      <c r="I417" s="374" t="str">
        <f t="shared" si="485"/>
        <v>n/a</v>
      </c>
      <c r="J417" s="656">
        <v>45551</v>
      </c>
      <c r="K417" s="656">
        <v>45551</v>
      </c>
      <c r="L417" s="375" t="str">
        <f t="shared" ref="L417:L426" si="487">IF($E417="Public Bidding", "Date Required", IF($E417="Shopping", "n/a", IF($E417="Small Value Procurement", "n/a", IF($E417="Lease of Venue", "n/a", IF($E417="Agency to Agency", "n/a", IF($E417="Direct Contracting", "n/a", IF($E417="Emergency Cases", "n/a","Check Mode of Proc")))))))</f>
        <v>n/a</v>
      </c>
      <c r="M417" s="656">
        <v>45553</v>
      </c>
      <c r="N417" s="656">
        <v>45568</v>
      </c>
      <c r="O417" s="657">
        <v>45573</v>
      </c>
      <c r="P417" s="657">
        <v>45573</v>
      </c>
      <c r="Q417" s="657">
        <v>45601</v>
      </c>
      <c r="R417" s="657">
        <v>45608</v>
      </c>
      <c r="S417" s="376"/>
      <c r="T417" s="377">
        <v>16500</v>
      </c>
      <c r="U417" s="378">
        <v>16500</v>
      </c>
      <c r="V417" s="379"/>
      <c r="W417" s="377">
        <v>9000</v>
      </c>
      <c r="X417" s="378">
        <v>9000</v>
      </c>
      <c r="Y417" s="380"/>
      <c r="Z417" s="381" t="str">
        <f t="shared" si="486"/>
        <v>n/a</v>
      </c>
      <c r="AA417" s="381" t="str">
        <f t="shared" si="486"/>
        <v>n/a</v>
      </c>
      <c r="AB417" s="381" t="str">
        <f t="shared" si="486"/>
        <v>n/a</v>
      </c>
      <c r="AC417" s="381" t="str">
        <f t="shared" si="486"/>
        <v>n/a</v>
      </c>
      <c r="AD417" s="381" t="str">
        <f t="shared" si="486"/>
        <v>n/a</v>
      </c>
      <c r="AE417" s="381" t="str">
        <f t="shared" si="486"/>
        <v>n/a</v>
      </c>
      <c r="AF417" s="381" t="str">
        <f t="shared" si="486"/>
        <v>n/a</v>
      </c>
      <c r="AG417" s="382"/>
      <c r="AH417" s="383"/>
    </row>
    <row r="418" spans="1:34" s="384" customFormat="1" ht="46.5" customHeight="1" x14ac:dyDescent="0.2">
      <c r="A418" s="370">
        <f>IF(C418=0,"  ",VLOOKUP(C418,CODES!$A$1:$B$145,2,FALSE))</f>
        <v>100000100001000</v>
      </c>
      <c r="B418" s="449" t="s">
        <v>567</v>
      </c>
      <c r="C418" s="372" t="s">
        <v>80</v>
      </c>
      <c r="D418" s="373" t="s">
        <v>1017</v>
      </c>
      <c r="E418" s="373" t="s">
        <v>51</v>
      </c>
      <c r="F418" s="374" t="str">
        <f t="shared" si="485"/>
        <v>n/a</v>
      </c>
      <c r="G418" s="374" t="str">
        <f t="shared" si="485"/>
        <v>n/a</v>
      </c>
      <c r="H418" s="374" t="str">
        <f t="shared" si="485"/>
        <v>n/a</v>
      </c>
      <c r="I418" s="374" t="str">
        <f t="shared" si="485"/>
        <v>n/a</v>
      </c>
      <c r="J418" s="656">
        <v>45558</v>
      </c>
      <c r="K418" s="656">
        <v>45558</v>
      </c>
      <c r="L418" s="375" t="str">
        <f t="shared" si="487"/>
        <v>n/a</v>
      </c>
      <c r="M418" s="656">
        <v>45565</v>
      </c>
      <c r="N418" s="656">
        <v>45568</v>
      </c>
      <c r="O418" s="657">
        <v>45573</v>
      </c>
      <c r="P418" s="657">
        <v>45573</v>
      </c>
      <c r="Q418" s="657">
        <v>45568</v>
      </c>
      <c r="R418" s="657">
        <v>45568</v>
      </c>
      <c r="S418" s="376"/>
      <c r="T418" s="377">
        <v>16000</v>
      </c>
      <c r="U418" s="378">
        <v>16000</v>
      </c>
      <c r="V418" s="379"/>
      <c r="W418" s="377">
        <v>16000</v>
      </c>
      <c r="X418" s="378">
        <v>16000</v>
      </c>
      <c r="Y418" s="380"/>
      <c r="Z418" s="381" t="str">
        <f t="shared" si="486"/>
        <v>n/a</v>
      </c>
      <c r="AA418" s="381" t="str">
        <f t="shared" si="486"/>
        <v>n/a</v>
      </c>
      <c r="AB418" s="381" t="str">
        <f t="shared" si="486"/>
        <v>n/a</v>
      </c>
      <c r="AC418" s="381" t="str">
        <f t="shared" si="486"/>
        <v>n/a</v>
      </c>
      <c r="AD418" s="381" t="str">
        <f t="shared" si="486"/>
        <v>n/a</v>
      </c>
      <c r="AE418" s="381" t="str">
        <f t="shared" si="486"/>
        <v>n/a</v>
      </c>
      <c r="AF418" s="381" t="str">
        <f t="shared" si="486"/>
        <v>n/a</v>
      </c>
      <c r="AG418" s="382"/>
      <c r="AH418" s="383"/>
    </row>
    <row r="419" spans="1:34" s="384" customFormat="1" ht="46.5" customHeight="1" x14ac:dyDescent="0.2">
      <c r="A419" s="370">
        <f>IF(C419=0,"  ",VLOOKUP(C419,CODES!$A$1:$B$145,2,FALSE))</f>
        <v>320103100001000</v>
      </c>
      <c r="B419" s="394" t="s">
        <v>568</v>
      </c>
      <c r="C419" s="372" t="s">
        <v>248</v>
      </c>
      <c r="D419" s="373" t="s">
        <v>1017</v>
      </c>
      <c r="E419" s="373" t="s">
        <v>51</v>
      </c>
      <c r="F419" s="374" t="str">
        <f t="shared" si="485"/>
        <v>n/a</v>
      </c>
      <c r="G419" s="374" t="str">
        <f t="shared" si="485"/>
        <v>n/a</v>
      </c>
      <c r="H419" s="374" t="str">
        <f t="shared" si="485"/>
        <v>n/a</v>
      </c>
      <c r="I419" s="374" t="str">
        <f t="shared" si="485"/>
        <v>n/a</v>
      </c>
      <c r="J419" s="656">
        <v>45558</v>
      </c>
      <c r="K419" s="656">
        <v>45558</v>
      </c>
      <c r="L419" s="375" t="str">
        <f t="shared" si="487"/>
        <v>n/a</v>
      </c>
      <c r="M419" s="656">
        <v>45565</v>
      </c>
      <c r="N419" s="656">
        <v>45579</v>
      </c>
      <c r="O419" s="657">
        <v>45579</v>
      </c>
      <c r="P419" s="657">
        <v>45580</v>
      </c>
      <c r="Q419" s="657">
        <v>45581</v>
      </c>
      <c r="R419" s="657">
        <v>45581</v>
      </c>
      <c r="S419" s="376"/>
      <c r="T419" s="377">
        <v>69000</v>
      </c>
      <c r="U419" s="378">
        <v>69000</v>
      </c>
      <c r="V419" s="379"/>
      <c r="W419" s="377">
        <v>39900</v>
      </c>
      <c r="X419" s="378">
        <v>39900</v>
      </c>
      <c r="Y419" s="380"/>
      <c r="Z419" s="381" t="str">
        <f t="shared" si="486"/>
        <v>n/a</v>
      </c>
      <c r="AA419" s="381" t="str">
        <f t="shared" si="486"/>
        <v>n/a</v>
      </c>
      <c r="AB419" s="381" t="str">
        <f t="shared" si="486"/>
        <v>n/a</v>
      </c>
      <c r="AC419" s="381" t="str">
        <f t="shared" si="486"/>
        <v>n/a</v>
      </c>
      <c r="AD419" s="381" t="str">
        <f t="shared" si="486"/>
        <v>n/a</v>
      </c>
      <c r="AE419" s="381" t="str">
        <f t="shared" si="486"/>
        <v>n/a</v>
      </c>
      <c r="AF419" s="381" t="str">
        <f t="shared" si="486"/>
        <v>n/a</v>
      </c>
      <c r="AG419" s="382"/>
      <c r="AH419" s="383"/>
    </row>
    <row r="420" spans="1:34" s="384" customFormat="1" ht="46.5" customHeight="1" x14ac:dyDescent="0.2">
      <c r="A420" s="370">
        <f>IF(C420=0,"  ",VLOOKUP(C420,CODES!$A$1:$B$145,2,FALSE))</f>
        <v>320103100001000</v>
      </c>
      <c r="B420" s="394" t="s">
        <v>569</v>
      </c>
      <c r="C420" s="372" t="s">
        <v>248</v>
      </c>
      <c r="D420" s="373" t="s">
        <v>1017</v>
      </c>
      <c r="E420" s="373" t="s">
        <v>51</v>
      </c>
      <c r="F420" s="374" t="str">
        <f t="shared" si="485"/>
        <v>n/a</v>
      </c>
      <c r="G420" s="374" t="str">
        <f t="shared" si="485"/>
        <v>n/a</v>
      </c>
      <c r="H420" s="374" t="str">
        <f t="shared" si="485"/>
        <v>n/a</v>
      </c>
      <c r="I420" s="374" t="str">
        <f t="shared" si="485"/>
        <v>n/a</v>
      </c>
      <c r="J420" s="656">
        <v>45558</v>
      </c>
      <c r="K420" s="656">
        <v>45558</v>
      </c>
      <c r="L420" s="375" t="str">
        <f t="shared" si="487"/>
        <v>n/a</v>
      </c>
      <c r="M420" s="656">
        <v>45565</v>
      </c>
      <c r="N420" s="656">
        <v>45579</v>
      </c>
      <c r="O420" s="657">
        <v>45580</v>
      </c>
      <c r="P420" s="657">
        <v>45580</v>
      </c>
      <c r="Q420" s="657">
        <v>45582</v>
      </c>
      <c r="R420" s="657">
        <v>45582</v>
      </c>
      <c r="S420" s="376"/>
      <c r="T420" s="377">
        <v>3026.4</v>
      </c>
      <c r="U420" s="378">
        <v>3026.4</v>
      </c>
      <c r="V420" s="379"/>
      <c r="W420" s="377">
        <v>4380</v>
      </c>
      <c r="X420" s="378">
        <v>4380</v>
      </c>
      <c r="Y420" s="380"/>
      <c r="Z420" s="381" t="str">
        <f t="shared" si="486"/>
        <v>n/a</v>
      </c>
      <c r="AA420" s="381" t="str">
        <f t="shared" si="486"/>
        <v>n/a</v>
      </c>
      <c r="AB420" s="381" t="str">
        <f t="shared" si="486"/>
        <v>n/a</v>
      </c>
      <c r="AC420" s="381" t="str">
        <f t="shared" si="486"/>
        <v>n/a</v>
      </c>
      <c r="AD420" s="381" t="str">
        <f t="shared" si="486"/>
        <v>n/a</v>
      </c>
      <c r="AE420" s="381" t="str">
        <f t="shared" si="486"/>
        <v>n/a</v>
      </c>
      <c r="AF420" s="381" t="str">
        <f t="shared" si="486"/>
        <v>n/a</v>
      </c>
      <c r="AG420" s="382"/>
      <c r="AH420" s="383"/>
    </row>
    <row r="421" spans="1:34" s="384" customFormat="1" ht="46.5" customHeight="1" x14ac:dyDescent="0.2">
      <c r="A421" s="370">
        <f>IF(C421=0,"  ",VLOOKUP(C421,CODES!$A$1:$B$145,2,FALSE))</f>
        <v>310100100001000</v>
      </c>
      <c r="B421" s="394" t="s">
        <v>570</v>
      </c>
      <c r="C421" s="372" t="s">
        <v>83</v>
      </c>
      <c r="D421" s="373" t="s">
        <v>1017</v>
      </c>
      <c r="E421" s="373" t="s">
        <v>51</v>
      </c>
      <c r="F421" s="374" t="str">
        <f t="shared" si="485"/>
        <v>n/a</v>
      </c>
      <c r="G421" s="374" t="str">
        <f t="shared" si="485"/>
        <v>n/a</v>
      </c>
      <c r="H421" s="374" t="str">
        <f t="shared" si="485"/>
        <v>n/a</v>
      </c>
      <c r="I421" s="374" t="str">
        <f t="shared" si="485"/>
        <v>n/a</v>
      </c>
      <c r="J421" s="656">
        <v>45555</v>
      </c>
      <c r="K421" s="656">
        <v>45555</v>
      </c>
      <c r="L421" s="375" t="str">
        <f t="shared" si="487"/>
        <v>n/a</v>
      </c>
      <c r="M421" s="656">
        <v>45560</v>
      </c>
      <c r="N421" s="656">
        <v>45579</v>
      </c>
      <c r="O421" s="657">
        <v>45580</v>
      </c>
      <c r="P421" s="657">
        <v>45581</v>
      </c>
      <c r="Q421" s="657">
        <v>45608</v>
      </c>
      <c r="R421" s="657">
        <v>45611</v>
      </c>
      <c r="S421" s="376"/>
      <c r="T421" s="377">
        <v>27500</v>
      </c>
      <c r="U421" s="378">
        <v>27500</v>
      </c>
      <c r="V421" s="379"/>
      <c r="W421" s="377">
        <v>22000</v>
      </c>
      <c r="X421" s="378">
        <v>22000</v>
      </c>
      <c r="Y421" s="380"/>
      <c r="Z421" s="381" t="str">
        <f t="shared" si="486"/>
        <v>n/a</v>
      </c>
      <c r="AA421" s="381" t="str">
        <f t="shared" si="486"/>
        <v>n/a</v>
      </c>
      <c r="AB421" s="381" t="str">
        <f t="shared" si="486"/>
        <v>n/a</v>
      </c>
      <c r="AC421" s="381" t="str">
        <f t="shared" si="486"/>
        <v>n/a</v>
      </c>
      <c r="AD421" s="381" t="str">
        <f t="shared" si="486"/>
        <v>n/a</v>
      </c>
      <c r="AE421" s="381" t="str">
        <f t="shared" si="486"/>
        <v>n/a</v>
      </c>
      <c r="AF421" s="381" t="str">
        <f t="shared" si="486"/>
        <v>n/a</v>
      </c>
      <c r="AG421" s="382"/>
      <c r="AH421" s="383"/>
    </row>
    <row r="422" spans="1:34" s="384" customFormat="1" ht="46.5" customHeight="1" x14ac:dyDescent="0.2">
      <c r="A422" s="370">
        <f>IF(C422=0,"  ",VLOOKUP(C422,CODES!$A$1:$B$145,2,FALSE))</f>
        <v>330100100001000</v>
      </c>
      <c r="B422" s="394" t="s">
        <v>571</v>
      </c>
      <c r="C422" s="372" t="s">
        <v>61</v>
      </c>
      <c r="D422" s="373" t="s">
        <v>1017</v>
      </c>
      <c r="E422" s="373" t="s">
        <v>57</v>
      </c>
      <c r="F422" s="374" t="str">
        <f t="shared" si="485"/>
        <v>n/a</v>
      </c>
      <c r="G422" s="374" t="str">
        <f t="shared" si="485"/>
        <v>n/a</v>
      </c>
      <c r="H422" s="374" t="str">
        <f t="shared" si="485"/>
        <v>n/a</v>
      </c>
      <c r="I422" s="374" t="str">
        <f t="shared" si="485"/>
        <v>n/a</v>
      </c>
      <c r="J422" s="656" t="s">
        <v>122</v>
      </c>
      <c r="K422" s="656" t="s">
        <v>122</v>
      </c>
      <c r="L422" s="375" t="str">
        <f t="shared" si="487"/>
        <v>n/a</v>
      </c>
      <c r="M422" s="656">
        <v>45560</v>
      </c>
      <c r="N422" s="656">
        <v>45561</v>
      </c>
      <c r="O422" s="657">
        <v>45570</v>
      </c>
      <c r="P422" s="657">
        <v>45571</v>
      </c>
      <c r="Q422" s="657">
        <v>45534</v>
      </c>
      <c r="R422" s="657">
        <v>45537</v>
      </c>
      <c r="S422" s="376"/>
      <c r="T422" s="377">
        <v>4000</v>
      </c>
      <c r="U422" s="378">
        <v>4000</v>
      </c>
      <c r="V422" s="379"/>
      <c r="W422" s="377">
        <v>4000</v>
      </c>
      <c r="X422" s="378">
        <v>4000</v>
      </c>
      <c r="Y422" s="380"/>
      <c r="Z422" s="381" t="str">
        <f t="shared" si="486"/>
        <v>n/a</v>
      </c>
      <c r="AA422" s="381" t="str">
        <f t="shared" si="486"/>
        <v>n/a</v>
      </c>
      <c r="AB422" s="381" t="str">
        <f t="shared" si="486"/>
        <v>n/a</v>
      </c>
      <c r="AC422" s="381" t="str">
        <f t="shared" si="486"/>
        <v>n/a</v>
      </c>
      <c r="AD422" s="381" t="str">
        <f t="shared" si="486"/>
        <v>n/a</v>
      </c>
      <c r="AE422" s="381" t="str">
        <f t="shared" si="486"/>
        <v>n/a</v>
      </c>
      <c r="AF422" s="381" t="str">
        <f t="shared" si="486"/>
        <v>n/a</v>
      </c>
      <c r="AG422" s="382"/>
      <c r="AH422" s="383"/>
    </row>
    <row r="423" spans="1:34" s="384" customFormat="1" ht="46.5" customHeight="1" x14ac:dyDescent="0.2">
      <c r="A423" s="370">
        <f>IF(C423=0,"  ",VLOOKUP(C423,CODES!$A$1:$B$145,2,FALSE))</f>
        <v>310100100002000</v>
      </c>
      <c r="B423" s="394" t="s">
        <v>572</v>
      </c>
      <c r="C423" s="372" t="s">
        <v>67</v>
      </c>
      <c r="D423" s="373" t="s">
        <v>1017</v>
      </c>
      <c r="E423" s="373" t="s">
        <v>57</v>
      </c>
      <c r="F423" s="374" t="str">
        <f t="shared" si="485"/>
        <v>n/a</v>
      </c>
      <c r="G423" s="374" t="str">
        <f t="shared" si="485"/>
        <v>n/a</v>
      </c>
      <c r="H423" s="374" t="str">
        <f t="shared" si="485"/>
        <v>n/a</v>
      </c>
      <c r="I423" s="374" t="str">
        <f t="shared" si="485"/>
        <v>n/a</v>
      </c>
      <c r="J423" s="656" t="s">
        <v>122</v>
      </c>
      <c r="K423" s="656" t="s">
        <v>122</v>
      </c>
      <c r="L423" s="375" t="str">
        <f t="shared" si="487"/>
        <v>n/a</v>
      </c>
      <c r="M423" s="656">
        <v>45544</v>
      </c>
      <c r="N423" s="656">
        <v>45545</v>
      </c>
      <c r="O423" s="657">
        <v>45546</v>
      </c>
      <c r="P423" s="657">
        <v>45547</v>
      </c>
      <c r="Q423" s="657">
        <v>45555</v>
      </c>
      <c r="R423" s="657">
        <v>45556</v>
      </c>
      <c r="S423" s="376"/>
      <c r="T423" s="377">
        <v>16200</v>
      </c>
      <c r="U423" s="378">
        <v>16200</v>
      </c>
      <c r="V423" s="379"/>
      <c r="W423" s="377">
        <v>16200</v>
      </c>
      <c r="X423" s="378">
        <v>16200</v>
      </c>
      <c r="Y423" s="380"/>
      <c r="Z423" s="381" t="str">
        <f t="shared" si="486"/>
        <v>n/a</v>
      </c>
      <c r="AA423" s="381" t="str">
        <f t="shared" si="486"/>
        <v>n/a</v>
      </c>
      <c r="AB423" s="381" t="str">
        <f t="shared" si="486"/>
        <v>n/a</v>
      </c>
      <c r="AC423" s="381" t="str">
        <f t="shared" si="486"/>
        <v>n/a</v>
      </c>
      <c r="AD423" s="381" t="str">
        <f t="shared" si="486"/>
        <v>n/a</v>
      </c>
      <c r="AE423" s="381" t="str">
        <f t="shared" si="486"/>
        <v>n/a</v>
      </c>
      <c r="AF423" s="381" t="str">
        <f t="shared" si="486"/>
        <v>n/a</v>
      </c>
      <c r="AG423" s="382"/>
      <c r="AH423" s="383"/>
    </row>
    <row r="424" spans="1:34" s="384" customFormat="1" ht="46.5" customHeight="1" x14ac:dyDescent="0.2">
      <c r="A424" s="370">
        <f>IF(C424=0,"  ",VLOOKUP(C424,CODES!$A$1:$B$145,2,FALSE))</f>
        <v>320103100001000</v>
      </c>
      <c r="B424" s="394" t="s">
        <v>573</v>
      </c>
      <c r="C424" s="372" t="s">
        <v>248</v>
      </c>
      <c r="D424" s="373" t="s">
        <v>1017</v>
      </c>
      <c r="E424" s="373" t="s">
        <v>51</v>
      </c>
      <c r="F424" s="374" t="str">
        <f t="shared" si="485"/>
        <v>n/a</v>
      </c>
      <c r="G424" s="374" t="str">
        <f t="shared" si="485"/>
        <v>n/a</v>
      </c>
      <c r="H424" s="374" t="str">
        <f t="shared" si="485"/>
        <v>n/a</v>
      </c>
      <c r="I424" s="374" t="str">
        <f t="shared" si="485"/>
        <v>n/a</v>
      </c>
      <c r="J424" s="656">
        <v>45565</v>
      </c>
      <c r="K424" s="656">
        <v>45565</v>
      </c>
      <c r="L424" s="375" t="str">
        <f t="shared" si="487"/>
        <v>n/a</v>
      </c>
      <c r="M424" s="656">
        <v>45566</v>
      </c>
      <c r="N424" s="656">
        <v>45579</v>
      </c>
      <c r="O424" s="657">
        <v>45580</v>
      </c>
      <c r="P424" s="657">
        <v>45581</v>
      </c>
      <c r="Q424" s="657">
        <v>45631</v>
      </c>
      <c r="R424" s="657">
        <v>45632</v>
      </c>
      <c r="S424" s="376"/>
      <c r="T424" s="377">
        <f>SUM(U424)</f>
        <v>56000</v>
      </c>
      <c r="U424" s="378">
        <v>56000</v>
      </c>
      <c r="V424" s="379"/>
      <c r="W424" s="377">
        <f>SUM(X424)</f>
        <v>52000</v>
      </c>
      <c r="X424" s="378">
        <v>52000</v>
      </c>
      <c r="Y424" s="380"/>
      <c r="Z424" s="381" t="str">
        <f t="shared" si="486"/>
        <v>n/a</v>
      </c>
      <c r="AA424" s="381" t="str">
        <f t="shared" si="486"/>
        <v>n/a</v>
      </c>
      <c r="AB424" s="381" t="str">
        <f t="shared" si="486"/>
        <v>n/a</v>
      </c>
      <c r="AC424" s="381" t="str">
        <f t="shared" si="486"/>
        <v>n/a</v>
      </c>
      <c r="AD424" s="381" t="str">
        <f t="shared" si="486"/>
        <v>n/a</v>
      </c>
      <c r="AE424" s="381" t="str">
        <f t="shared" si="486"/>
        <v>n/a</v>
      </c>
      <c r="AF424" s="381" t="str">
        <f t="shared" si="486"/>
        <v>n/a</v>
      </c>
      <c r="AG424" s="382"/>
      <c r="AH424" s="383"/>
    </row>
    <row r="425" spans="1:34" s="384" customFormat="1" ht="46.5" customHeight="1" x14ac:dyDescent="0.2">
      <c r="A425" s="370" t="str">
        <f>IF(C425=0,"  ",VLOOKUP(C425,CODES!$A$1:$B$145,2,FALSE))</f>
        <v>PVB Trust Fund</v>
      </c>
      <c r="B425" s="394" t="s">
        <v>574</v>
      </c>
      <c r="C425" s="372" t="s">
        <v>538</v>
      </c>
      <c r="D425" s="373" t="s">
        <v>1017</v>
      </c>
      <c r="E425" s="373" t="s">
        <v>51</v>
      </c>
      <c r="F425" s="374" t="str">
        <f t="shared" si="485"/>
        <v>n/a</v>
      </c>
      <c r="G425" s="374" t="str">
        <f t="shared" si="485"/>
        <v>n/a</v>
      </c>
      <c r="H425" s="374" t="str">
        <f t="shared" si="485"/>
        <v>n/a</v>
      </c>
      <c r="I425" s="374" t="str">
        <f t="shared" si="485"/>
        <v>n/a</v>
      </c>
      <c r="J425" s="656">
        <v>45562</v>
      </c>
      <c r="K425" s="656">
        <v>45562</v>
      </c>
      <c r="L425" s="375" t="str">
        <f t="shared" si="487"/>
        <v>n/a</v>
      </c>
      <c r="M425" s="656">
        <v>45569</v>
      </c>
      <c r="N425" s="656">
        <v>45570</v>
      </c>
      <c r="O425" s="657">
        <v>45572</v>
      </c>
      <c r="P425" s="657">
        <v>45572</v>
      </c>
      <c r="Q425" s="657">
        <v>45572</v>
      </c>
      <c r="R425" s="657">
        <v>45573</v>
      </c>
      <c r="S425" s="376"/>
      <c r="T425" s="377">
        <v>4900</v>
      </c>
      <c r="U425" s="378">
        <v>4900</v>
      </c>
      <c r="V425" s="379"/>
      <c r="W425" s="377">
        <v>4900</v>
      </c>
      <c r="X425" s="378">
        <v>4900</v>
      </c>
      <c r="Y425" s="380"/>
      <c r="Z425" s="381" t="str">
        <f t="shared" si="486"/>
        <v>n/a</v>
      </c>
      <c r="AA425" s="381" t="str">
        <f t="shared" si="486"/>
        <v>n/a</v>
      </c>
      <c r="AB425" s="381" t="str">
        <f t="shared" si="486"/>
        <v>n/a</v>
      </c>
      <c r="AC425" s="381" t="str">
        <f t="shared" si="486"/>
        <v>n/a</v>
      </c>
      <c r="AD425" s="381" t="str">
        <f t="shared" si="486"/>
        <v>n/a</v>
      </c>
      <c r="AE425" s="381" t="str">
        <f t="shared" si="486"/>
        <v>n/a</v>
      </c>
      <c r="AF425" s="381" t="str">
        <f t="shared" si="486"/>
        <v>n/a</v>
      </c>
      <c r="AG425" s="382"/>
      <c r="AH425" s="383"/>
    </row>
    <row r="426" spans="1:34" s="384" customFormat="1" ht="46.5" customHeight="1" x14ac:dyDescent="0.2">
      <c r="A426" s="370">
        <f>IF(C426=0,"  ",VLOOKUP(C426,CODES!$A$1:$B$145,2,FALSE))</f>
        <v>100000100001000</v>
      </c>
      <c r="B426" s="394" t="s">
        <v>575</v>
      </c>
      <c r="C426" s="372" t="s">
        <v>53</v>
      </c>
      <c r="D426" s="373" t="s">
        <v>1017</v>
      </c>
      <c r="E426" s="373" t="s">
        <v>51</v>
      </c>
      <c r="F426" s="374" t="str">
        <f t="shared" si="485"/>
        <v>n/a</v>
      </c>
      <c r="G426" s="374" t="str">
        <f t="shared" si="485"/>
        <v>n/a</v>
      </c>
      <c r="H426" s="374" t="str">
        <f t="shared" si="485"/>
        <v>n/a</v>
      </c>
      <c r="I426" s="374" t="str">
        <f t="shared" si="485"/>
        <v>n/a</v>
      </c>
      <c r="J426" s="656">
        <v>45554</v>
      </c>
      <c r="K426" s="656">
        <v>45554</v>
      </c>
      <c r="L426" s="375" t="str">
        <f t="shared" si="487"/>
        <v>n/a</v>
      </c>
      <c r="M426" s="656">
        <v>45567</v>
      </c>
      <c r="N426" s="656">
        <v>45579</v>
      </c>
      <c r="O426" s="657">
        <v>45580</v>
      </c>
      <c r="P426" s="657">
        <v>45581</v>
      </c>
      <c r="Q426" s="657">
        <v>45601</v>
      </c>
      <c r="R426" s="657">
        <v>45602</v>
      </c>
      <c r="S426" s="376"/>
      <c r="T426" s="377">
        <v>6000</v>
      </c>
      <c r="U426" s="378">
        <v>6000</v>
      </c>
      <c r="V426" s="379"/>
      <c r="W426" s="377">
        <v>5500</v>
      </c>
      <c r="X426" s="378">
        <v>5500</v>
      </c>
      <c r="Y426" s="380"/>
      <c r="Z426" s="381" t="str">
        <f t="shared" si="486"/>
        <v>n/a</v>
      </c>
      <c r="AA426" s="381" t="str">
        <f t="shared" si="486"/>
        <v>n/a</v>
      </c>
      <c r="AB426" s="381" t="str">
        <f t="shared" si="486"/>
        <v>n/a</v>
      </c>
      <c r="AC426" s="381" t="str">
        <f t="shared" si="486"/>
        <v>n/a</v>
      </c>
      <c r="AD426" s="381" t="str">
        <f t="shared" si="486"/>
        <v>n/a</v>
      </c>
      <c r="AE426" s="381" t="str">
        <f t="shared" si="486"/>
        <v>n/a</v>
      </c>
      <c r="AF426" s="381" t="str">
        <f t="shared" si="486"/>
        <v>n/a</v>
      </c>
      <c r="AG426" s="382"/>
      <c r="AH426" s="383"/>
    </row>
    <row r="427" spans="1:34" s="384" customFormat="1" ht="46.5" customHeight="1" x14ac:dyDescent="0.2">
      <c r="A427" s="370">
        <f>IF(C427=0,"  ",VLOOKUP(C427,CODES!$A$1:$B$145,2,FALSE))</f>
        <v>330100100001000</v>
      </c>
      <c r="B427" s="394" t="s">
        <v>576</v>
      </c>
      <c r="C427" s="372" t="s">
        <v>61</v>
      </c>
      <c r="D427" s="373" t="s">
        <v>1017</v>
      </c>
      <c r="E427" s="373" t="s">
        <v>51</v>
      </c>
      <c r="F427" s="374" t="str">
        <f t="shared" si="485"/>
        <v>n/a</v>
      </c>
      <c r="G427" s="374" t="str">
        <f t="shared" si="485"/>
        <v>n/a</v>
      </c>
      <c r="H427" s="374" t="str">
        <f t="shared" si="485"/>
        <v>n/a</v>
      </c>
      <c r="I427" s="374" t="str">
        <f t="shared" si="485"/>
        <v>n/a</v>
      </c>
      <c r="J427" s="656">
        <v>45554</v>
      </c>
      <c r="K427" s="656">
        <v>45554</v>
      </c>
      <c r="L427" s="375" t="s">
        <v>58</v>
      </c>
      <c r="M427" s="656">
        <v>45565</v>
      </c>
      <c r="N427" s="656">
        <v>45579</v>
      </c>
      <c r="O427" s="657">
        <v>45580</v>
      </c>
      <c r="P427" s="657">
        <v>45580</v>
      </c>
      <c r="Q427" s="657">
        <v>45587</v>
      </c>
      <c r="R427" s="657">
        <v>45587</v>
      </c>
      <c r="S427" s="376"/>
      <c r="T427" s="377">
        <v>4950</v>
      </c>
      <c r="U427" s="378">
        <v>4950</v>
      </c>
      <c r="V427" s="379"/>
      <c r="W427" s="377">
        <v>3150</v>
      </c>
      <c r="X427" s="378">
        <v>3150</v>
      </c>
      <c r="Y427" s="380"/>
      <c r="Z427" s="381" t="str">
        <f t="shared" si="486"/>
        <v>n/a</v>
      </c>
      <c r="AA427" s="381" t="str">
        <f t="shared" si="486"/>
        <v>n/a</v>
      </c>
      <c r="AB427" s="381" t="str">
        <f t="shared" si="486"/>
        <v>n/a</v>
      </c>
      <c r="AC427" s="381" t="str">
        <f t="shared" si="486"/>
        <v>n/a</v>
      </c>
      <c r="AD427" s="381" t="str">
        <f t="shared" si="486"/>
        <v>n/a</v>
      </c>
      <c r="AE427" s="381" t="str">
        <f t="shared" si="486"/>
        <v>n/a</v>
      </c>
      <c r="AF427" s="381" t="str">
        <f t="shared" si="486"/>
        <v>n/a</v>
      </c>
      <c r="AG427" s="382"/>
      <c r="AH427" s="383"/>
    </row>
    <row r="428" spans="1:34" s="384" customFormat="1" ht="46.5" customHeight="1" x14ac:dyDescent="0.2">
      <c r="A428" s="370" t="str">
        <f>IF(C428=0,"  ",VLOOKUP(C428,CODES!$A$1:$B$145,2,FALSE))</f>
        <v>PVB Trust Fund</v>
      </c>
      <c r="B428" s="394" t="s">
        <v>577</v>
      </c>
      <c r="C428" s="372" t="s">
        <v>538</v>
      </c>
      <c r="D428" s="373" t="s">
        <v>1017</v>
      </c>
      <c r="E428" s="373" t="s">
        <v>51</v>
      </c>
      <c r="F428" s="374" t="str">
        <f t="shared" si="485"/>
        <v>n/a</v>
      </c>
      <c r="G428" s="374" t="str">
        <f t="shared" si="485"/>
        <v>n/a</v>
      </c>
      <c r="H428" s="374" t="str">
        <f t="shared" si="485"/>
        <v>n/a</v>
      </c>
      <c r="I428" s="374" t="str">
        <f t="shared" si="485"/>
        <v>n/a</v>
      </c>
      <c r="J428" s="656">
        <v>45566</v>
      </c>
      <c r="K428" s="656">
        <v>45566</v>
      </c>
      <c r="L428" s="375" t="str">
        <f t="shared" ref="L428:L435" si="488">IF($E428="Public Bidding", "Date Required", IF($E428="Shopping", "n/a", IF($E428="Small Value Procurement", "n/a", IF($E428="Lease of Venue", "n/a", IF($E428="Agency to Agency", "n/a", IF($E428="Direct Contracting", "n/a", IF($E428="Emergency Cases", "n/a","Check Mode of Proc")))))))</f>
        <v>n/a</v>
      </c>
      <c r="M428" s="656">
        <v>45567</v>
      </c>
      <c r="N428" s="656">
        <v>45582</v>
      </c>
      <c r="O428" s="657">
        <v>45583</v>
      </c>
      <c r="P428" s="657">
        <v>45584</v>
      </c>
      <c r="Q428" s="657">
        <v>45624</v>
      </c>
      <c r="R428" s="657">
        <v>45625</v>
      </c>
      <c r="S428" s="376"/>
      <c r="T428" s="377">
        <f t="shared" ref="T428:T429" si="489">SUM(U428)</f>
        <v>10000</v>
      </c>
      <c r="U428" s="378">
        <v>10000</v>
      </c>
      <c r="V428" s="379"/>
      <c r="W428" s="377">
        <f t="shared" ref="W428:W429" si="490">SUM(X428)</f>
        <v>10000</v>
      </c>
      <c r="X428" s="378">
        <v>10000</v>
      </c>
      <c r="Y428" s="380"/>
      <c r="Z428" s="381" t="str">
        <f t="shared" si="486"/>
        <v>n/a</v>
      </c>
      <c r="AA428" s="381" t="str">
        <f t="shared" si="486"/>
        <v>n/a</v>
      </c>
      <c r="AB428" s="381" t="str">
        <f t="shared" si="486"/>
        <v>n/a</v>
      </c>
      <c r="AC428" s="381" t="str">
        <f t="shared" si="486"/>
        <v>n/a</v>
      </c>
      <c r="AD428" s="381" t="str">
        <f t="shared" si="486"/>
        <v>n/a</v>
      </c>
      <c r="AE428" s="381" t="str">
        <f t="shared" si="486"/>
        <v>n/a</v>
      </c>
      <c r="AF428" s="381" t="str">
        <f t="shared" si="486"/>
        <v>n/a</v>
      </c>
      <c r="AG428" s="382"/>
      <c r="AH428" s="383"/>
    </row>
    <row r="429" spans="1:34" s="384" customFormat="1" ht="46.5" customHeight="1" x14ac:dyDescent="0.2">
      <c r="A429" s="370">
        <f>IF(C429=0,"  ",VLOOKUP(C429,CODES!$A$1:$B$145,2,FALSE))</f>
        <v>320104100002000</v>
      </c>
      <c r="B429" s="394" t="s">
        <v>579</v>
      </c>
      <c r="C429" s="372" t="s">
        <v>580</v>
      </c>
      <c r="D429" s="373" t="s">
        <v>1017</v>
      </c>
      <c r="E429" s="373" t="s">
        <v>57</v>
      </c>
      <c r="F429" s="374" t="str">
        <f t="shared" si="485"/>
        <v>n/a</v>
      </c>
      <c r="G429" s="374" t="str">
        <f t="shared" si="485"/>
        <v>n/a</v>
      </c>
      <c r="H429" s="374" t="str">
        <f t="shared" si="485"/>
        <v>n/a</v>
      </c>
      <c r="I429" s="374" t="str">
        <f t="shared" si="485"/>
        <v>n/a</v>
      </c>
      <c r="J429" s="656">
        <v>45558</v>
      </c>
      <c r="K429" s="656">
        <v>45558</v>
      </c>
      <c r="L429" s="375" t="str">
        <f t="shared" si="488"/>
        <v>n/a</v>
      </c>
      <c r="M429" s="656">
        <v>45565</v>
      </c>
      <c r="N429" s="656">
        <v>45579</v>
      </c>
      <c r="O429" s="657">
        <v>45580</v>
      </c>
      <c r="P429" s="657">
        <v>45581</v>
      </c>
      <c r="Q429" s="657">
        <v>45583</v>
      </c>
      <c r="R429" s="657">
        <v>45584</v>
      </c>
      <c r="S429" s="376"/>
      <c r="T429" s="377">
        <f t="shared" si="489"/>
        <v>150000</v>
      </c>
      <c r="U429" s="378">
        <v>150000</v>
      </c>
      <c r="V429" s="379"/>
      <c r="W429" s="377">
        <f t="shared" si="490"/>
        <v>135000</v>
      </c>
      <c r="X429" s="378">
        <v>135000</v>
      </c>
      <c r="Y429" s="380"/>
      <c r="Z429" s="381" t="str">
        <f t="shared" ref="Z429:AF444" si="491">IF($E429="Public Bidding", "Date Required", IF($E429="Shopping", "n/a", IF($E429="Small Value Procurement", "n/a", IF($E429="Lease of Venue", "n/a", IF($E429="Agency to Agency", "n/a", IF($E429="Direct Contracting", "n/a", IF($E429="Emergency Cases", "n/a","Check Mode of Proc")))))))</f>
        <v>n/a</v>
      </c>
      <c r="AA429" s="381" t="str">
        <f t="shared" si="491"/>
        <v>n/a</v>
      </c>
      <c r="AB429" s="381" t="str">
        <f t="shared" si="491"/>
        <v>n/a</v>
      </c>
      <c r="AC429" s="381" t="str">
        <f t="shared" si="491"/>
        <v>n/a</v>
      </c>
      <c r="AD429" s="381" t="str">
        <f t="shared" si="491"/>
        <v>n/a</v>
      </c>
      <c r="AE429" s="381" t="str">
        <f t="shared" si="491"/>
        <v>n/a</v>
      </c>
      <c r="AF429" s="381" t="str">
        <f t="shared" si="491"/>
        <v>n/a</v>
      </c>
      <c r="AG429" s="382"/>
      <c r="AH429" s="383"/>
    </row>
    <row r="430" spans="1:34" s="384" customFormat="1" ht="46.5" customHeight="1" x14ac:dyDescent="0.2">
      <c r="A430" s="370" t="str">
        <f>IF(C430=0,"  ",VLOOKUP(C430,CODES!$A$1:$B$145,2,FALSE))</f>
        <v>PVB Trust Fund</v>
      </c>
      <c r="B430" s="394" t="s">
        <v>582</v>
      </c>
      <c r="C430" s="372" t="s">
        <v>538</v>
      </c>
      <c r="D430" s="373" t="s">
        <v>1017</v>
      </c>
      <c r="E430" s="373" t="s">
        <v>57</v>
      </c>
      <c r="F430" s="374" t="str">
        <f t="shared" si="485"/>
        <v>n/a</v>
      </c>
      <c r="G430" s="374" t="str">
        <f t="shared" si="485"/>
        <v>n/a</v>
      </c>
      <c r="H430" s="374" t="str">
        <f t="shared" si="485"/>
        <v>n/a</v>
      </c>
      <c r="I430" s="374" t="str">
        <f t="shared" si="485"/>
        <v>n/a</v>
      </c>
      <c r="J430" s="656">
        <v>45565</v>
      </c>
      <c r="K430" s="656">
        <v>45565</v>
      </c>
      <c r="L430" s="375" t="str">
        <f t="shared" si="488"/>
        <v>n/a</v>
      </c>
      <c r="M430" s="656">
        <v>45566</v>
      </c>
      <c r="N430" s="656">
        <v>45567</v>
      </c>
      <c r="O430" s="657">
        <v>45570</v>
      </c>
      <c r="P430" s="657">
        <v>45571</v>
      </c>
      <c r="Q430" s="657">
        <v>45583</v>
      </c>
      <c r="R430" s="657">
        <v>45584</v>
      </c>
      <c r="S430" s="376"/>
      <c r="T430" s="377">
        <v>261900</v>
      </c>
      <c r="U430" s="378">
        <v>261900</v>
      </c>
      <c r="V430" s="379"/>
      <c r="W430" s="377">
        <v>260550</v>
      </c>
      <c r="X430" s="378">
        <v>260550</v>
      </c>
      <c r="Y430" s="380"/>
      <c r="Z430" s="381" t="str">
        <f t="shared" si="491"/>
        <v>n/a</v>
      </c>
      <c r="AA430" s="381" t="str">
        <f t="shared" si="491"/>
        <v>n/a</v>
      </c>
      <c r="AB430" s="381" t="str">
        <f t="shared" si="491"/>
        <v>n/a</v>
      </c>
      <c r="AC430" s="381" t="str">
        <f t="shared" si="491"/>
        <v>n/a</v>
      </c>
      <c r="AD430" s="381" t="str">
        <f t="shared" si="491"/>
        <v>n/a</v>
      </c>
      <c r="AE430" s="381" t="str">
        <f t="shared" si="491"/>
        <v>n/a</v>
      </c>
      <c r="AF430" s="381" t="str">
        <f t="shared" si="491"/>
        <v>n/a</v>
      </c>
      <c r="AG430" s="382"/>
      <c r="AH430" s="383"/>
    </row>
    <row r="431" spans="1:34" s="384" customFormat="1" ht="46.5" customHeight="1" x14ac:dyDescent="0.2">
      <c r="A431" s="370" t="str">
        <f>IF(C431=0,"  ",VLOOKUP(C431,CODES!$A$1:$B$145,2,FALSE))</f>
        <v>PVB Trust Fund</v>
      </c>
      <c r="B431" s="394" t="s">
        <v>583</v>
      </c>
      <c r="C431" s="372" t="s">
        <v>538</v>
      </c>
      <c r="D431" s="373" t="s">
        <v>1017</v>
      </c>
      <c r="E431" s="373" t="s">
        <v>51</v>
      </c>
      <c r="F431" s="374" t="str">
        <f t="shared" si="485"/>
        <v>n/a</v>
      </c>
      <c r="G431" s="374" t="str">
        <f t="shared" si="485"/>
        <v>n/a</v>
      </c>
      <c r="H431" s="374" t="str">
        <f t="shared" si="485"/>
        <v>n/a</v>
      </c>
      <c r="I431" s="374" t="str">
        <f t="shared" si="485"/>
        <v>n/a</v>
      </c>
      <c r="J431" s="656">
        <v>45566</v>
      </c>
      <c r="K431" s="656">
        <v>45566</v>
      </c>
      <c r="L431" s="375" t="str">
        <f t="shared" si="488"/>
        <v>n/a</v>
      </c>
      <c r="M431" s="656">
        <v>45567</v>
      </c>
      <c r="N431" s="656">
        <v>45582</v>
      </c>
      <c r="O431" s="657">
        <v>45583</v>
      </c>
      <c r="P431" s="657">
        <v>45583</v>
      </c>
      <c r="Q431" s="657">
        <v>45583</v>
      </c>
      <c r="R431" s="657">
        <v>45584</v>
      </c>
      <c r="S431" s="376"/>
      <c r="T431" s="377">
        <f>SUM(U431)</f>
        <v>5600</v>
      </c>
      <c r="U431" s="378">
        <v>5600</v>
      </c>
      <c r="V431" s="379"/>
      <c r="W431" s="377">
        <f>SUM(X431)</f>
        <v>5600</v>
      </c>
      <c r="X431" s="378">
        <v>5600</v>
      </c>
      <c r="Y431" s="380"/>
      <c r="Z431" s="381" t="str">
        <f t="shared" si="491"/>
        <v>n/a</v>
      </c>
      <c r="AA431" s="381" t="str">
        <f t="shared" si="491"/>
        <v>n/a</v>
      </c>
      <c r="AB431" s="381" t="str">
        <f t="shared" si="491"/>
        <v>n/a</v>
      </c>
      <c r="AC431" s="381" t="str">
        <f t="shared" si="491"/>
        <v>n/a</v>
      </c>
      <c r="AD431" s="381" t="str">
        <f t="shared" si="491"/>
        <v>n/a</v>
      </c>
      <c r="AE431" s="381" t="str">
        <f t="shared" si="491"/>
        <v>n/a</v>
      </c>
      <c r="AF431" s="381" t="str">
        <f t="shared" si="491"/>
        <v>n/a</v>
      </c>
      <c r="AG431" s="382"/>
      <c r="AH431" s="383"/>
    </row>
    <row r="432" spans="1:34" s="384" customFormat="1" ht="46.5" customHeight="1" x14ac:dyDescent="0.2">
      <c r="A432" s="503">
        <v>320101100001000</v>
      </c>
      <c r="B432" s="394" t="s">
        <v>584</v>
      </c>
      <c r="C432" s="372" t="s">
        <v>60</v>
      </c>
      <c r="D432" s="373" t="s">
        <v>1017</v>
      </c>
      <c r="E432" s="373" t="s">
        <v>51</v>
      </c>
      <c r="F432" s="374" t="str">
        <f t="shared" si="485"/>
        <v>n/a</v>
      </c>
      <c r="G432" s="374" t="str">
        <f t="shared" si="485"/>
        <v>n/a</v>
      </c>
      <c r="H432" s="374" t="str">
        <f t="shared" si="485"/>
        <v>n/a</v>
      </c>
      <c r="I432" s="374" t="str">
        <f t="shared" si="485"/>
        <v>n/a</v>
      </c>
      <c r="J432" s="656">
        <v>45566</v>
      </c>
      <c r="K432" s="656">
        <v>45566</v>
      </c>
      <c r="L432" s="375" t="str">
        <f t="shared" si="488"/>
        <v>n/a</v>
      </c>
      <c r="M432" s="656">
        <v>45566</v>
      </c>
      <c r="N432" s="656">
        <v>45571</v>
      </c>
      <c r="O432" s="657">
        <v>45572</v>
      </c>
      <c r="P432" s="657">
        <v>45572</v>
      </c>
      <c r="Q432" s="657">
        <v>45632</v>
      </c>
      <c r="R432" s="657">
        <v>45633</v>
      </c>
      <c r="S432" s="376"/>
      <c r="T432" s="377">
        <f t="shared" ref="T432:T433" si="492">SUM(U432)</f>
        <v>12600</v>
      </c>
      <c r="U432" s="378">
        <v>12600</v>
      </c>
      <c r="V432" s="379"/>
      <c r="W432" s="377">
        <f t="shared" ref="W432:W441" si="493">SUM(X432)</f>
        <v>16800</v>
      </c>
      <c r="X432" s="378">
        <v>16800</v>
      </c>
      <c r="Y432" s="380"/>
      <c r="Z432" s="381" t="str">
        <f t="shared" si="491"/>
        <v>n/a</v>
      </c>
      <c r="AA432" s="381" t="str">
        <f t="shared" si="491"/>
        <v>n/a</v>
      </c>
      <c r="AB432" s="381" t="str">
        <f t="shared" si="491"/>
        <v>n/a</v>
      </c>
      <c r="AC432" s="381" t="str">
        <f t="shared" si="491"/>
        <v>n/a</v>
      </c>
      <c r="AD432" s="381" t="str">
        <f t="shared" si="491"/>
        <v>n/a</v>
      </c>
      <c r="AE432" s="381" t="str">
        <f t="shared" si="491"/>
        <v>n/a</v>
      </c>
      <c r="AF432" s="381" t="str">
        <f t="shared" si="491"/>
        <v>n/a</v>
      </c>
      <c r="AG432" s="382"/>
      <c r="AH432" s="383"/>
    </row>
    <row r="433" spans="1:34" s="384" customFormat="1" ht="63.75" customHeight="1" x14ac:dyDescent="0.2">
      <c r="A433" s="370">
        <f>IF(C433=0,"  ",VLOOKUP(C433,CODES!$A$1:$B$145,2,FALSE))</f>
        <v>310100100001000</v>
      </c>
      <c r="B433" s="394" t="s">
        <v>585</v>
      </c>
      <c r="C433" s="372" t="s">
        <v>83</v>
      </c>
      <c r="D433" s="373" t="s">
        <v>1017</v>
      </c>
      <c r="E433" s="373" t="s">
        <v>56</v>
      </c>
      <c r="F433" s="374" t="str">
        <f t="shared" si="485"/>
        <v>n/a</v>
      </c>
      <c r="G433" s="374" t="str">
        <f t="shared" si="485"/>
        <v>n/a</v>
      </c>
      <c r="H433" s="374" t="str">
        <f t="shared" si="485"/>
        <v>n/a</v>
      </c>
      <c r="I433" s="374" t="str">
        <f t="shared" si="485"/>
        <v>n/a</v>
      </c>
      <c r="J433" s="656">
        <v>45554</v>
      </c>
      <c r="K433" s="656">
        <v>45554</v>
      </c>
      <c r="L433" s="375" t="str">
        <f t="shared" si="488"/>
        <v>n/a</v>
      </c>
      <c r="M433" s="656">
        <v>45555</v>
      </c>
      <c r="N433" s="656">
        <v>45579</v>
      </c>
      <c r="O433" s="657">
        <v>45580</v>
      </c>
      <c r="P433" s="657">
        <v>45581</v>
      </c>
      <c r="Q433" s="657">
        <v>45581</v>
      </c>
      <c r="R433" s="657">
        <v>45581</v>
      </c>
      <c r="S433" s="376" t="s">
        <v>52</v>
      </c>
      <c r="T433" s="729">
        <f t="shared" si="492"/>
        <v>8250</v>
      </c>
      <c r="U433" s="378">
        <v>8250</v>
      </c>
      <c r="V433" s="379"/>
      <c r="W433" s="377">
        <f t="shared" si="493"/>
        <v>3675</v>
      </c>
      <c r="X433" s="378">
        <v>3675</v>
      </c>
      <c r="Y433" s="380"/>
      <c r="Z433" s="381" t="str">
        <f t="shared" si="491"/>
        <v>n/a</v>
      </c>
      <c r="AA433" s="381" t="str">
        <f t="shared" si="491"/>
        <v>n/a</v>
      </c>
      <c r="AB433" s="381" t="str">
        <f t="shared" si="491"/>
        <v>n/a</v>
      </c>
      <c r="AC433" s="381" t="str">
        <f t="shared" si="491"/>
        <v>n/a</v>
      </c>
      <c r="AD433" s="381" t="str">
        <f t="shared" si="491"/>
        <v>n/a</v>
      </c>
      <c r="AE433" s="381" t="str">
        <f t="shared" si="491"/>
        <v>n/a</v>
      </c>
      <c r="AF433" s="381" t="str">
        <f t="shared" si="491"/>
        <v>n/a</v>
      </c>
      <c r="AG433" s="382"/>
      <c r="AH433" s="383"/>
    </row>
    <row r="434" spans="1:34" s="384" customFormat="1" ht="56.25" customHeight="1" x14ac:dyDescent="0.2">
      <c r="A434" s="370">
        <f>IF(C434=0,"  ",VLOOKUP(C434,CODES!$A$1:$B$145,2,FALSE))</f>
        <v>310100100001000</v>
      </c>
      <c r="B434" s="504" t="s">
        <v>1035</v>
      </c>
      <c r="C434" s="372" t="s">
        <v>83</v>
      </c>
      <c r="D434" s="373" t="s">
        <v>1017</v>
      </c>
      <c r="E434" s="373" t="s">
        <v>56</v>
      </c>
      <c r="F434" s="374" t="str">
        <f t="shared" si="485"/>
        <v>n/a</v>
      </c>
      <c r="G434" s="374" t="str">
        <f t="shared" si="485"/>
        <v>n/a</v>
      </c>
      <c r="H434" s="374" t="str">
        <f t="shared" si="485"/>
        <v>n/a</v>
      </c>
      <c r="I434" s="374" t="str">
        <f t="shared" si="485"/>
        <v>n/a</v>
      </c>
      <c r="J434" s="656">
        <v>45554</v>
      </c>
      <c r="K434" s="656">
        <v>45554</v>
      </c>
      <c r="L434" s="375" t="str">
        <f t="shared" si="488"/>
        <v>n/a</v>
      </c>
      <c r="M434" s="656">
        <v>45555</v>
      </c>
      <c r="N434" s="656">
        <v>45579</v>
      </c>
      <c r="O434" s="657">
        <v>45580</v>
      </c>
      <c r="P434" s="657">
        <v>45580</v>
      </c>
      <c r="Q434" s="657">
        <v>45582</v>
      </c>
      <c r="R434" s="657">
        <v>45582</v>
      </c>
      <c r="S434" s="376" t="s">
        <v>52</v>
      </c>
      <c r="T434" s="730"/>
      <c r="U434" s="378">
        <v>8250</v>
      </c>
      <c r="V434" s="379"/>
      <c r="W434" s="377">
        <f t="shared" si="493"/>
        <v>3170</v>
      </c>
      <c r="X434" s="378">
        <v>3170</v>
      </c>
      <c r="Y434" s="380"/>
      <c r="Z434" s="381" t="str">
        <f t="shared" si="491"/>
        <v>n/a</v>
      </c>
      <c r="AA434" s="381" t="str">
        <f t="shared" si="491"/>
        <v>n/a</v>
      </c>
      <c r="AB434" s="381" t="str">
        <f t="shared" si="491"/>
        <v>n/a</v>
      </c>
      <c r="AC434" s="381" t="str">
        <f t="shared" si="491"/>
        <v>n/a</v>
      </c>
      <c r="AD434" s="381" t="str">
        <f t="shared" si="491"/>
        <v>n/a</v>
      </c>
      <c r="AE434" s="381" t="str">
        <f t="shared" si="491"/>
        <v>n/a</v>
      </c>
      <c r="AF434" s="381" t="str">
        <f t="shared" si="491"/>
        <v>n/a</v>
      </c>
      <c r="AG434" s="382"/>
      <c r="AH434" s="383"/>
    </row>
    <row r="435" spans="1:34" s="384" customFormat="1" ht="46.5" customHeight="1" x14ac:dyDescent="0.2">
      <c r="A435" s="370">
        <f>IF(C435=0,"  ",VLOOKUP(C435,CODES!$A$1:$B$145,2,FALSE))</f>
        <v>320104100001000</v>
      </c>
      <c r="B435" s="394" t="s">
        <v>586</v>
      </c>
      <c r="C435" s="372" t="s">
        <v>117</v>
      </c>
      <c r="D435" s="373" t="s">
        <v>1017</v>
      </c>
      <c r="E435" s="373" t="s">
        <v>51</v>
      </c>
      <c r="F435" s="374" t="str">
        <f t="shared" si="485"/>
        <v>n/a</v>
      </c>
      <c r="G435" s="374" t="str">
        <f t="shared" si="485"/>
        <v>n/a</v>
      </c>
      <c r="H435" s="374" t="str">
        <f t="shared" si="485"/>
        <v>n/a</v>
      </c>
      <c r="I435" s="374" t="str">
        <f t="shared" si="485"/>
        <v>n/a</v>
      </c>
      <c r="J435" s="656">
        <v>45559</v>
      </c>
      <c r="K435" s="656">
        <v>45559</v>
      </c>
      <c r="L435" s="375" t="str">
        <f t="shared" si="488"/>
        <v>n/a</v>
      </c>
      <c r="M435" s="656">
        <v>45572</v>
      </c>
      <c r="N435" s="656">
        <v>45579</v>
      </c>
      <c r="O435" s="657">
        <v>45573</v>
      </c>
      <c r="P435" s="657">
        <v>45573</v>
      </c>
      <c r="Q435" s="657">
        <v>45573</v>
      </c>
      <c r="R435" s="657">
        <v>45573</v>
      </c>
      <c r="S435" s="376"/>
      <c r="T435" s="377">
        <f t="shared" ref="T435:T436" si="494">SUM(U435)</f>
        <v>12000</v>
      </c>
      <c r="U435" s="378">
        <v>12000</v>
      </c>
      <c r="V435" s="379"/>
      <c r="W435" s="377">
        <f t="shared" si="493"/>
        <v>10800</v>
      </c>
      <c r="X435" s="378">
        <v>10800</v>
      </c>
      <c r="Y435" s="380"/>
      <c r="Z435" s="381" t="str">
        <f t="shared" si="491"/>
        <v>n/a</v>
      </c>
      <c r="AA435" s="381" t="str">
        <f t="shared" si="491"/>
        <v>n/a</v>
      </c>
      <c r="AB435" s="381" t="str">
        <f t="shared" si="491"/>
        <v>n/a</v>
      </c>
      <c r="AC435" s="381" t="str">
        <f t="shared" si="491"/>
        <v>n/a</v>
      </c>
      <c r="AD435" s="381" t="str">
        <f t="shared" si="491"/>
        <v>n/a</v>
      </c>
      <c r="AE435" s="381" t="str">
        <f t="shared" si="491"/>
        <v>n/a</v>
      </c>
      <c r="AF435" s="381" t="str">
        <f t="shared" si="491"/>
        <v>n/a</v>
      </c>
      <c r="AG435" s="382"/>
      <c r="AH435" s="383"/>
    </row>
    <row r="436" spans="1:34" s="384" customFormat="1" ht="46.5" customHeight="1" x14ac:dyDescent="0.2">
      <c r="A436" s="370">
        <f>IF(C436=0,"  ",VLOOKUP(C436,CODES!$A$1:$B$145,2,FALSE))</f>
        <v>320104100001000</v>
      </c>
      <c r="B436" s="394" t="s">
        <v>587</v>
      </c>
      <c r="C436" s="372" t="s">
        <v>79</v>
      </c>
      <c r="D436" s="373" t="s">
        <v>1017</v>
      </c>
      <c r="E436" s="373" t="s">
        <v>56</v>
      </c>
      <c r="F436" s="374" t="str">
        <f t="shared" si="485"/>
        <v>n/a</v>
      </c>
      <c r="G436" s="374" t="str">
        <f t="shared" si="485"/>
        <v>n/a</v>
      </c>
      <c r="H436" s="374" t="str">
        <f t="shared" si="485"/>
        <v>n/a</v>
      </c>
      <c r="I436" s="374" t="str">
        <f t="shared" si="485"/>
        <v>n/a</v>
      </c>
      <c r="J436" s="656">
        <v>45568</v>
      </c>
      <c r="K436" s="656">
        <v>45568</v>
      </c>
      <c r="L436" s="375" t="s">
        <v>58</v>
      </c>
      <c r="M436" s="656">
        <v>45572</v>
      </c>
      <c r="N436" s="656">
        <v>45579</v>
      </c>
      <c r="O436" s="657">
        <v>45581</v>
      </c>
      <c r="P436" s="657">
        <v>45581</v>
      </c>
      <c r="Q436" s="657">
        <v>45595</v>
      </c>
      <c r="R436" s="657">
        <v>45620</v>
      </c>
      <c r="S436" s="376" t="s">
        <v>52</v>
      </c>
      <c r="T436" s="377">
        <f t="shared" si="494"/>
        <v>50000</v>
      </c>
      <c r="U436" s="378">
        <v>50000</v>
      </c>
      <c r="V436" s="379"/>
      <c r="W436" s="377">
        <f t="shared" si="493"/>
        <v>60000</v>
      </c>
      <c r="X436" s="378">
        <v>60000</v>
      </c>
      <c r="Y436" s="380"/>
      <c r="Z436" s="381" t="str">
        <f t="shared" si="491"/>
        <v>n/a</v>
      </c>
      <c r="AA436" s="381" t="str">
        <f t="shared" si="491"/>
        <v>n/a</v>
      </c>
      <c r="AB436" s="381" t="str">
        <f t="shared" si="491"/>
        <v>n/a</v>
      </c>
      <c r="AC436" s="381" t="str">
        <f t="shared" si="491"/>
        <v>n/a</v>
      </c>
      <c r="AD436" s="381" t="str">
        <f t="shared" si="491"/>
        <v>n/a</v>
      </c>
      <c r="AE436" s="381" t="str">
        <f t="shared" si="491"/>
        <v>n/a</v>
      </c>
      <c r="AF436" s="381" t="str">
        <f t="shared" si="491"/>
        <v>n/a</v>
      </c>
      <c r="AG436" s="382"/>
      <c r="AH436" s="383"/>
    </row>
    <row r="437" spans="1:34" s="384" customFormat="1" ht="46.5" customHeight="1" x14ac:dyDescent="0.2">
      <c r="A437" s="370">
        <f>IF(C437=0,"  ",VLOOKUP(C437,CODES!$A$1:$B$145,2,FALSE))</f>
        <v>330100100001000</v>
      </c>
      <c r="B437" s="394" t="s">
        <v>588</v>
      </c>
      <c r="C437" s="372" t="s">
        <v>61</v>
      </c>
      <c r="D437" s="373" t="s">
        <v>1017</v>
      </c>
      <c r="E437" s="373" t="s">
        <v>57</v>
      </c>
      <c r="F437" s="374" t="str">
        <f t="shared" si="485"/>
        <v>n/a</v>
      </c>
      <c r="G437" s="374" t="str">
        <f t="shared" si="485"/>
        <v>n/a</v>
      </c>
      <c r="H437" s="374" t="str">
        <f t="shared" si="485"/>
        <v>n/a</v>
      </c>
      <c r="I437" s="374" t="str">
        <f t="shared" si="485"/>
        <v>n/a</v>
      </c>
      <c r="J437" s="656">
        <v>45572</v>
      </c>
      <c r="K437" s="656">
        <v>45572</v>
      </c>
      <c r="L437" s="375" t="str">
        <f t="shared" ref="L437:L446" si="495">IF($E437="Public Bidding", "Date Required", IF($E437="Shopping", "n/a", IF($E437="Small Value Procurement", "n/a", IF($E437="Lease of Venue", "n/a", IF($E437="Agency to Agency", "n/a", IF($E437="Direct Contracting", "n/a", IF($E437="Emergency Cases", "n/a","Check Mode of Proc")))))))</f>
        <v>n/a</v>
      </c>
      <c r="M437" s="656">
        <v>45572</v>
      </c>
      <c r="N437" s="656">
        <v>45579</v>
      </c>
      <c r="O437" s="657">
        <v>45580</v>
      </c>
      <c r="P437" s="657">
        <v>45581</v>
      </c>
      <c r="Q437" s="657">
        <v>45602</v>
      </c>
      <c r="R437" s="657">
        <v>45603</v>
      </c>
      <c r="S437" s="376" t="s">
        <v>52</v>
      </c>
      <c r="T437" s="377">
        <v>46200</v>
      </c>
      <c r="U437" s="378">
        <v>46200</v>
      </c>
      <c r="V437" s="379"/>
      <c r="W437" s="377">
        <f t="shared" si="493"/>
        <v>42900</v>
      </c>
      <c r="X437" s="378">
        <v>42900</v>
      </c>
      <c r="Y437" s="380"/>
      <c r="Z437" s="381" t="str">
        <f t="shared" si="491"/>
        <v>n/a</v>
      </c>
      <c r="AA437" s="381" t="str">
        <f t="shared" si="491"/>
        <v>n/a</v>
      </c>
      <c r="AB437" s="381" t="str">
        <f t="shared" si="491"/>
        <v>n/a</v>
      </c>
      <c r="AC437" s="381" t="str">
        <f t="shared" si="491"/>
        <v>n/a</v>
      </c>
      <c r="AD437" s="381" t="str">
        <f t="shared" si="491"/>
        <v>n/a</v>
      </c>
      <c r="AE437" s="381" t="str">
        <f t="shared" si="491"/>
        <v>n/a</v>
      </c>
      <c r="AF437" s="381" t="str">
        <f t="shared" si="491"/>
        <v>n/a</v>
      </c>
      <c r="AG437" s="382"/>
      <c r="AH437" s="383"/>
    </row>
    <row r="438" spans="1:34" s="384" customFormat="1" ht="46.5" customHeight="1" x14ac:dyDescent="0.2">
      <c r="A438" s="370">
        <f>IF(C438=0,"  ",VLOOKUP(C438,CODES!$A$1:$B$145,2,FALSE))</f>
        <v>200000100003000</v>
      </c>
      <c r="B438" s="394" t="s">
        <v>589</v>
      </c>
      <c r="C438" s="372" t="s">
        <v>106</v>
      </c>
      <c r="D438" s="373" t="s">
        <v>1017</v>
      </c>
      <c r="E438" s="373" t="s">
        <v>51</v>
      </c>
      <c r="F438" s="374" t="str">
        <f t="shared" si="485"/>
        <v>n/a</v>
      </c>
      <c r="G438" s="374" t="str">
        <f t="shared" si="485"/>
        <v>n/a</v>
      </c>
      <c r="H438" s="374" t="str">
        <f t="shared" si="485"/>
        <v>n/a</v>
      </c>
      <c r="I438" s="374" t="str">
        <f t="shared" si="485"/>
        <v>n/a</v>
      </c>
      <c r="J438" s="656">
        <v>45565</v>
      </c>
      <c r="K438" s="656">
        <v>45565</v>
      </c>
      <c r="L438" s="375" t="str">
        <f t="shared" si="495"/>
        <v>n/a</v>
      </c>
      <c r="M438" s="656">
        <v>45566</v>
      </c>
      <c r="N438" s="656">
        <v>45582</v>
      </c>
      <c r="O438" s="657">
        <v>45583</v>
      </c>
      <c r="P438" s="657">
        <v>45584</v>
      </c>
      <c r="Q438" s="657">
        <v>45621</v>
      </c>
      <c r="R438" s="657">
        <v>45622</v>
      </c>
      <c r="S438" s="376"/>
      <c r="T438" s="377">
        <f t="shared" ref="T438:T441" si="496">SUM(U438)</f>
        <v>30550</v>
      </c>
      <c r="U438" s="378">
        <v>30550</v>
      </c>
      <c r="V438" s="379"/>
      <c r="W438" s="377">
        <f t="shared" si="493"/>
        <v>18850</v>
      </c>
      <c r="X438" s="378">
        <v>18850</v>
      </c>
      <c r="Y438" s="380"/>
      <c r="Z438" s="381" t="str">
        <f t="shared" si="491"/>
        <v>n/a</v>
      </c>
      <c r="AA438" s="381" t="str">
        <f t="shared" si="491"/>
        <v>n/a</v>
      </c>
      <c r="AB438" s="381" t="str">
        <f t="shared" si="491"/>
        <v>n/a</v>
      </c>
      <c r="AC438" s="381" t="str">
        <f t="shared" si="491"/>
        <v>n/a</v>
      </c>
      <c r="AD438" s="381" t="str">
        <f t="shared" si="491"/>
        <v>n/a</v>
      </c>
      <c r="AE438" s="381" t="str">
        <f t="shared" si="491"/>
        <v>n/a</v>
      </c>
      <c r="AF438" s="381" t="str">
        <f t="shared" si="491"/>
        <v>n/a</v>
      </c>
      <c r="AG438" s="382"/>
      <c r="AH438" s="383"/>
    </row>
    <row r="439" spans="1:34" s="384" customFormat="1" ht="46.5" customHeight="1" x14ac:dyDescent="0.2">
      <c r="A439" s="370">
        <f>IF(C439=0,"  ",VLOOKUP(C439,CODES!$A$1:$B$145,2,FALSE))</f>
        <v>310100100001000</v>
      </c>
      <c r="B439" s="394" t="s">
        <v>590</v>
      </c>
      <c r="C439" s="372" t="s">
        <v>83</v>
      </c>
      <c r="D439" s="373" t="s">
        <v>1017</v>
      </c>
      <c r="E439" s="373" t="s">
        <v>57</v>
      </c>
      <c r="F439" s="374" t="str">
        <f t="shared" si="485"/>
        <v>n/a</v>
      </c>
      <c r="G439" s="374" t="str">
        <f t="shared" si="485"/>
        <v>n/a</v>
      </c>
      <c r="H439" s="374" t="str">
        <f t="shared" si="485"/>
        <v>n/a</v>
      </c>
      <c r="I439" s="374" t="str">
        <f t="shared" si="485"/>
        <v>n/a</v>
      </c>
      <c r="J439" s="656">
        <v>45572</v>
      </c>
      <c r="K439" s="656">
        <v>45572</v>
      </c>
      <c r="L439" s="375" t="str">
        <f t="shared" si="495"/>
        <v>n/a</v>
      </c>
      <c r="M439" s="656">
        <v>45572</v>
      </c>
      <c r="N439" s="656">
        <v>45579</v>
      </c>
      <c r="O439" s="657">
        <v>45580</v>
      </c>
      <c r="P439" s="657">
        <v>45581</v>
      </c>
      <c r="Q439" s="657">
        <v>45623</v>
      </c>
      <c r="R439" s="657">
        <v>45624</v>
      </c>
      <c r="S439" s="376" t="s">
        <v>52</v>
      </c>
      <c r="T439" s="377">
        <f t="shared" si="496"/>
        <v>145500</v>
      </c>
      <c r="U439" s="378">
        <v>145500</v>
      </c>
      <c r="V439" s="379"/>
      <c r="W439" s="377">
        <f t="shared" si="493"/>
        <v>145500</v>
      </c>
      <c r="X439" s="378">
        <v>145500</v>
      </c>
      <c r="Y439" s="380"/>
      <c r="Z439" s="381" t="str">
        <f t="shared" si="491"/>
        <v>n/a</v>
      </c>
      <c r="AA439" s="381" t="str">
        <f t="shared" si="491"/>
        <v>n/a</v>
      </c>
      <c r="AB439" s="381" t="str">
        <f t="shared" si="491"/>
        <v>n/a</v>
      </c>
      <c r="AC439" s="381" t="str">
        <f t="shared" si="491"/>
        <v>n/a</v>
      </c>
      <c r="AD439" s="381" t="str">
        <f t="shared" si="491"/>
        <v>n/a</v>
      </c>
      <c r="AE439" s="381" t="str">
        <f t="shared" si="491"/>
        <v>n/a</v>
      </c>
      <c r="AF439" s="381" t="str">
        <f t="shared" si="491"/>
        <v>n/a</v>
      </c>
      <c r="AG439" s="382"/>
      <c r="AH439" s="383"/>
    </row>
    <row r="440" spans="1:34" s="384" customFormat="1" ht="46.5" customHeight="1" x14ac:dyDescent="0.2">
      <c r="A440" s="370">
        <f>IF(C440=0,"  ",VLOOKUP(C440,CODES!$A$1:$B$145,2,FALSE))</f>
        <v>100000100001000</v>
      </c>
      <c r="B440" s="394" t="s">
        <v>591</v>
      </c>
      <c r="C440" s="372" t="s">
        <v>53</v>
      </c>
      <c r="D440" s="373" t="s">
        <v>1017</v>
      </c>
      <c r="E440" s="373" t="s">
        <v>51</v>
      </c>
      <c r="F440" s="374" t="str">
        <f t="shared" si="485"/>
        <v>n/a</v>
      </c>
      <c r="G440" s="374" t="str">
        <f t="shared" si="485"/>
        <v>n/a</v>
      </c>
      <c r="H440" s="374" t="str">
        <f t="shared" si="485"/>
        <v>n/a</v>
      </c>
      <c r="I440" s="374" t="str">
        <f t="shared" si="485"/>
        <v>n/a</v>
      </c>
      <c r="J440" s="656">
        <v>45568</v>
      </c>
      <c r="K440" s="656">
        <v>45568</v>
      </c>
      <c r="L440" s="375" t="str">
        <f t="shared" si="495"/>
        <v>n/a</v>
      </c>
      <c r="M440" s="656">
        <v>45572</v>
      </c>
      <c r="N440" s="656">
        <v>45579</v>
      </c>
      <c r="O440" s="657">
        <v>45580</v>
      </c>
      <c r="P440" s="657">
        <v>45581</v>
      </c>
      <c r="Q440" s="657">
        <v>45633</v>
      </c>
      <c r="R440" s="657">
        <v>45650</v>
      </c>
      <c r="S440" s="376"/>
      <c r="T440" s="377">
        <f t="shared" si="496"/>
        <v>32880</v>
      </c>
      <c r="U440" s="378">
        <v>32880</v>
      </c>
      <c r="V440" s="379"/>
      <c r="W440" s="377">
        <f t="shared" si="493"/>
        <v>20500</v>
      </c>
      <c r="X440" s="378">
        <v>20500</v>
      </c>
      <c r="Y440" s="380"/>
      <c r="Z440" s="381" t="str">
        <f t="shared" si="491"/>
        <v>n/a</v>
      </c>
      <c r="AA440" s="381" t="str">
        <f t="shared" si="491"/>
        <v>n/a</v>
      </c>
      <c r="AB440" s="381" t="str">
        <f t="shared" si="491"/>
        <v>n/a</v>
      </c>
      <c r="AC440" s="381" t="str">
        <f t="shared" si="491"/>
        <v>n/a</v>
      </c>
      <c r="AD440" s="381" t="str">
        <f t="shared" si="491"/>
        <v>n/a</v>
      </c>
      <c r="AE440" s="381" t="str">
        <f t="shared" si="491"/>
        <v>n/a</v>
      </c>
      <c r="AF440" s="381" t="str">
        <f t="shared" si="491"/>
        <v>n/a</v>
      </c>
      <c r="AG440" s="382"/>
      <c r="AH440" s="383"/>
    </row>
    <row r="441" spans="1:34" s="384" customFormat="1" ht="46.5" customHeight="1" x14ac:dyDescent="0.2">
      <c r="A441" s="407">
        <v>340100100001000</v>
      </c>
      <c r="B441" s="394" t="s">
        <v>592</v>
      </c>
      <c r="C441" s="372" t="s">
        <v>593</v>
      </c>
      <c r="D441" s="373" t="s">
        <v>1017</v>
      </c>
      <c r="E441" s="373" t="s">
        <v>56</v>
      </c>
      <c r="F441" s="374" t="str">
        <f t="shared" si="485"/>
        <v>n/a</v>
      </c>
      <c r="G441" s="374" t="str">
        <f t="shared" si="485"/>
        <v>n/a</v>
      </c>
      <c r="H441" s="374" t="str">
        <f t="shared" si="485"/>
        <v>n/a</v>
      </c>
      <c r="I441" s="374" t="str">
        <f t="shared" si="485"/>
        <v>n/a</v>
      </c>
      <c r="J441" s="656">
        <v>45558</v>
      </c>
      <c r="K441" s="656">
        <v>45558</v>
      </c>
      <c r="L441" s="375" t="str">
        <f t="shared" si="495"/>
        <v>n/a</v>
      </c>
      <c r="M441" s="656">
        <v>45566</v>
      </c>
      <c r="N441" s="656">
        <v>45579</v>
      </c>
      <c r="O441" s="657">
        <v>45580</v>
      </c>
      <c r="P441" s="657">
        <v>45580</v>
      </c>
      <c r="Q441" s="657">
        <v>45582</v>
      </c>
      <c r="R441" s="657">
        <v>45582</v>
      </c>
      <c r="S441" s="376" t="s">
        <v>52</v>
      </c>
      <c r="T441" s="377">
        <f t="shared" si="496"/>
        <v>8079.36</v>
      </c>
      <c r="U441" s="378">
        <v>8079.36</v>
      </c>
      <c r="V441" s="379"/>
      <c r="W441" s="377">
        <f t="shared" si="493"/>
        <v>3919</v>
      </c>
      <c r="X441" s="378">
        <v>3919</v>
      </c>
      <c r="Y441" s="380"/>
      <c r="Z441" s="381" t="str">
        <f t="shared" si="491"/>
        <v>n/a</v>
      </c>
      <c r="AA441" s="381" t="str">
        <f t="shared" si="491"/>
        <v>n/a</v>
      </c>
      <c r="AB441" s="381" t="str">
        <f t="shared" si="491"/>
        <v>n/a</v>
      </c>
      <c r="AC441" s="381" t="str">
        <f t="shared" si="491"/>
        <v>n/a</v>
      </c>
      <c r="AD441" s="381" t="str">
        <f t="shared" si="491"/>
        <v>n/a</v>
      </c>
      <c r="AE441" s="381" t="str">
        <f t="shared" si="491"/>
        <v>n/a</v>
      </c>
      <c r="AF441" s="381" t="str">
        <f t="shared" si="491"/>
        <v>n/a</v>
      </c>
      <c r="AG441" s="382"/>
      <c r="AH441" s="383"/>
    </row>
    <row r="442" spans="1:34" s="384" customFormat="1" ht="46.5" customHeight="1" x14ac:dyDescent="0.2">
      <c r="A442" s="370">
        <f>IF(C442=0,"  ",VLOOKUP(C442,CODES!$A$1:$B$145,2,FALSE))</f>
        <v>320104100001000</v>
      </c>
      <c r="B442" s="394" t="s">
        <v>594</v>
      </c>
      <c r="C442" s="372" t="s">
        <v>117</v>
      </c>
      <c r="D442" s="373" t="s">
        <v>1017</v>
      </c>
      <c r="E442" s="373" t="s">
        <v>51</v>
      </c>
      <c r="F442" s="374" t="str">
        <f t="shared" si="485"/>
        <v>n/a</v>
      </c>
      <c r="G442" s="374" t="str">
        <f t="shared" si="485"/>
        <v>n/a</v>
      </c>
      <c r="H442" s="374" t="str">
        <f t="shared" si="485"/>
        <v>n/a</v>
      </c>
      <c r="I442" s="374" t="str">
        <f t="shared" si="485"/>
        <v>n/a</v>
      </c>
      <c r="J442" s="656">
        <v>45565</v>
      </c>
      <c r="K442" s="656">
        <v>45565</v>
      </c>
      <c r="L442" s="375" t="str">
        <f t="shared" si="495"/>
        <v>n/a</v>
      </c>
      <c r="M442" s="656">
        <v>45573</v>
      </c>
      <c r="N442" s="656">
        <v>45593</v>
      </c>
      <c r="O442" s="657">
        <v>45594</v>
      </c>
      <c r="P442" s="657">
        <v>45600</v>
      </c>
      <c r="Q442" s="657">
        <v>45610</v>
      </c>
      <c r="R442" s="657">
        <v>45611</v>
      </c>
      <c r="S442" s="376"/>
      <c r="T442" s="377">
        <v>35000</v>
      </c>
      <c r="U442" s="378">
        <v>35000</v>
      </c>
      <c r="V442" s="379"/>
      <c r="W442" s="377">
        <v>21900</v>
      </c>
      <c r="X442" s="378">
        <v>21900</v>
      </c>
      <c r="Y442" s="380"/>
      <c r="Z442" s="381" t="str">
        <f t="shared" si="491"/>
        <v>n/a</v>
      </c>
      <c r="AA442" s="381" t="str">
        <f t="shared" si="491"/>
        <v>n/a</v>
      </c>
      <c r="AB442" s="381" t="str">
        <f t="shared" si="491"/>
        <v>n/a</v>
      </c>
      <c r="AC442" s="381" t="str">
        <f t="shared" si="491"/>
        <v>n/a</v>
      </c>
      <c r="AD442" s="381" t="str">
        <f t="shared" si="491"/>
        <v>n/a</v>
      </c>
      <c r="AE442" s="381" t="str">
        <f t="shared" si="491"/>
        <v>n/a</v>
      </c>
      <c r="AF442" s="381" t="str">
        <f t="shared" si="491"/>
        <v>n/a</v>
      </c>
      <c r="AG442" s="382"/>
      <c r="AH442" s="383"/>
    </row>
    <row r="443" spans="1:34" s="384" customFormat="1" ht="46.5" customHeight="1" x14ac:dyDescent="0.2">
      <c r="A443" s="407">
        <v>340100100001000</v>
      </c>
      <c r="B443" s="394" t="s">
        <v>595</v>
      </c>
      <c r="C443" s="372" t="s">
        <v>593</v>
      </c>
      <c r="D443" s="373" t="s">
        <v>1017</v>
      </c>
      <c r="E443" s="373" t="s">
        <v>56</v>
      </c>
      <c r="F443" s="374" t="str">
        <f t="shared" si="485"/>
        <v>n/a</v>
      </c>
      <c r="G443" s="374" t="str">
        <f t="shared" si="485"/>
        <v>n/a</v>
      </c>
      <c r="H443" s="374" t="str">
        <f t="shared" si="485"/>
        <v>n/a</v>
      </c>
      <c r="I443" s="374" t="str">
        <f t="shared" si="485"/>
        <v>n/a</v>
      </c>
      <c r="J443" s="656">
        <v>45558</v>
      </c>
      <c r="K443" s="656">
        <v>45558</v>
      </c>
      <c r="L443" s="375" t="str">
        <f t="shared" si="495"/>
        <v>n/a</v>
      </c>
      <c r="M443" s="656">
        <v>45566</v>
      </c>
      <c r="N443" s="656">
        <v>45579</v>
      </c>
      <c r="O443" s="657">
        <v>45580</v>
      </c>
      <c r="P443" s="657">
        <v>45580</v>
      </c>
      <c r="Q443" s="657">
        <v>45587</v>
      </c>
      <c r="R443" s="657">
        <v>45587</v>
      </c>
      <c r="S443" s="376"/>
      <c r="T443" s="377">
        <f t="shared" ref="T443:T444" si="497">SUM(U443)</f>
        <v>8079.36</v>
      </c>
      <c r="U443" s="378">
        <v>8079.36</v>
      </c>
      <c r="V443" s="379"/>
      <c r="W443" s="377">
        <f t="shared" ref="W443:W444" si="498">SUM(X443)</f>
        <v>3330</v>
      </c>
      <c r="X443" s="378">
        <v>3330</v>
      </c>
      <c r="Y443" s="380"/>
      <c r="Z443" s="381" t="str">
        <f t="shared" si="491"/>
        <v>n/a</v>
      </c>
      <c r="AA443" s="381" t="str">
        <f t="shared" si="491"/>
        <v>n/a</v>
      </c>
      <c r="AB443" s="381" t="str">
        <f t="shared" si="491"/>
        <v>n/a</v>
      </c>
      <c r="AC443" s="381" t="str">
        <f t="shared" si="491"/>
        <v>n/a</v>
      </c>
      <c r="AD443" s="381" t="str">
        <f t="shared" si="491"/>
        <v>n/a</v>
      </c>
      <c r="AE443" s="381" t="str">
        <f t="shared" si="491"/>
        <v>n/a</v>
      </c>
      <c r="AF443" s="381" t="str">
        <f t="shared" si="491"/>
        <v>n/a</v>
      </c>
      <c r="AG443" s="382"/>
      <c r="AH443" s="383"/>
    </row>
    <row r="444" spans="1:34" s="384" customFormat="1" ht="46.5" customHeight="1" x14ac:dyDescent="0.2">
      <c r="A444" s="370">
        <f>IF(C444=0,"  ",VLOOKUP(C444,CODES!$A$1:$B$145,2,FALSE))</f>
        <v>100000100001000</v>
      </c>
      <c r="B444" s="394" t="s">
        <v>596</v>
      </c>
      <c r="C444" s="372" t="s">
        <v>53</v>
      </c>
      <c r="D444" s="373" t="s">
        <v>1017</v>
      </c>
      <c r="E444" s="373" t="s">
        <v>51</v>
      </c>
      <c r="F444" s="374" t="str">
        <f t="shared" si="485"/>
        <v>n/a</v>
      </c>
      <c r="G444" s="374" t="str">
        <f t="shared" si="485"/>
        <v>n/a</v>
      </c>
      <c r="H444" s="374" t="str">
        <f t="shared" si="485"/>
        <v>n/a</v>
      </c>
      <c r="I444" s="374" t="str">
        <f t="shared" si="485"/>
        <v>n/a</v>
      </c>
      <c r="J444" s="656">
        <v>45568</v>
      </c>
      <c r="K444" s="656">
        <v>45568</v>
      </c>
      <c r="L444" s="375" t="str">
        <f t="shared" si="495"/>
        <v>n/a</v>
      </c>
      <c r="M444" s="656">
        <v>45572</v>
      </c>
      <c r="N444" s="656">
        <v>45579</v>
      </c>
      <c r="O444" s="657">
        <v>45580</v>
      </c>
      <c r="P444" s="657">
        <v>45580</v>
      </c>
      <c r="Q444" s="657">
        <v>45580</v>
      </c>
      <c r="R444" s="657">
        <v>45601</v>
      </c>
      <c r="S444" s="376"/>
      <c r="T444" s="377">
        <f t="shared" si="497"/>
        <v>32880</v>
      </c>
      <c r="U444" s="378">
        <v>32880</v>
      </c>
      <c r="V444" s="379"/>
      <c r="W444" s="377">
        <f t="shared" si="498"/>
        <v>17254</v>
      </c>
      <c r="X444" s="378">
        <v>17254</v>
      </c>
      <c r="Y444" s="380"/>
      <c r="Z444" s="381" t="str">
        <f t="shared" si="491"/>
        <v>n/a</v>
      </c>
      <c r="AA444" s="381" t="str">
        <f t="shared" si="491"/>
        <v>n/a</v>
      </c>
      <c r="AB444" s="381" t="str">
        <f t="shared" si="491"/>
        <v>n/a</v>
      </c>
      <c r="AC444" s="381" t="str">
        <f t="shared" si="491"/>
        <v>n/a</v>
      </c>
      <c r="AD444" s="381" t="str">
        <f t="shared" si="491"/>
        <v>n/a</v>
      </c>
      <c r="AE444" s="381" t="str">
        <f t="shared" si="491"/>
        <v>n/a</v>
      </c>
      <c r="AF444" s="381" t="str">
        <f t="shared" si="491"/>
        <v>n/a</v>
      </c>
      <c r="AG444" s="382"/>
      <c r="AH444" s="383"/>
    </row>
    <row r="445" spans="1:34" s="384" customFormat="1" ht="46.5" customHeight="1" x14ac:dyDescent="0.2">
      <c r="A445" s="370" t="str">
        <f>IF(C445=0,"  ",VLOOKUP(C445,CODES!$A$1:$B$145,2,FALSE))</f>
        <v>PVB Trust Fund</v>
      </c>
      <c r="B445" s="394" t="s">
        <v>597</v>
      </c>
      <c r="C445" s="372" t="s">
        <v>538</v>
      </c>
      <c r="D445" s="373" t="s">
        <v>1017</v>
      </c>
      <c r="E445" s="373" t="s">
        <v>51</v>
      </c>
      <c r="F445" s="374" t="str">
        <f t="shared" si="485"/>
        <v>n/a</v>
      </c>
      <c r="G445" s="374" t="str">
        <f t="shared" si="485"/>
        <v>n/a</v>
      </c>
      <c r="H445" s="374" t="str">
        <f t="shared" si="485"/>
        <v>n/a</v>
      </c>
      <c r="I445" s="374" t="str">
        <f t="shared" si="485"/>
        <v>n/a</v>
      </c>
      <c r="J445" s="656">
        <v>45555</v>
      </c>
      <c r="K445" s="656">
        <v>45555</v>
      </c>
      <c r="L445" s="375" t="str">
        <f t="shared" si="495"/>
        <v>n/a</v>
      </c>
      <c r="M445" s="656">
        <v>45566</v>
      </c>
      <c r="N445" s="656">
        <v>45579</v>
      </c>
      <c r="O445" s="657">
        <v>45580</v>
      </c>
      <c r="P445" s="657">
        <v>45581</v>
      </c>
      <c r="Q445" s="657">
        <v>45582</v>
      </c>
      <c r="R445" s="657">
        <v>45586</v>
      </c>
      <c r="S445" s="376"/>
      <c r="T445" s="377">
        <v>23390</v>
      </c>
      <c r="U445" s="378">
        <v>23390</v>
      </c>
      <c r="V445" s="379"/>
      <c r="W445" s="377">
        <v>15608</v>
      </c>
      <c r="X445" s="378">
        <v>15608</v>
      </c>
      <c r="Y445" s="380"/>
      <c r="Z445" s="381" t="str">
        <f t="shared" ref="Z445:AF460" si="499">IF($E445="Public Bidding", "Date Required", IF($E445="Shopping", "n/a", IF($E445="Small Value Procurement", "n/a", IF($E445="Lease of Venue", "n/a", IF($E445="Agency to Agency", "n/a", IF($E445="Direct Contracting", "n/a", IF($E445="Emergency Cases", "n/a","Check Mode of Proc")))))))</f>
        <v>n/a</v>
      </c>
      <c r="AA445" s="381" t="str">
        <f t="shared" si="499"/>
        <v>n/a</v>
      </c>
      <c r="AB445" s="381" t="str">
        <f t="shared" si="499"/>
        <v>n/a</v>
      </c>
      <c r="AC445" s="381" t="str">
        <f t="shared" si="499"/>
        <v>n/a</v>
      </c>
      <c r="AD445" s="381" t="str">
        <f t="shared" si="499"/>
        <v>n/a</v>
      </c>
      <c r="AE445" s="381" t="str">
        <f t="shared" si="499"/>
        <v>n/a</v>
      </c>
      <c r="AF445" s="381" t="str">
        <f t="shared" si="499"/>
        <v>n/a</v>
      </c>
      <c r="AG445" s="382"/>
      <c r="AH445" s="383"/>
    </row>
    <row r="446" spans="1:34" s="384" customFormat="1" ht="46.5" customHeight="1" x14ac:dyDescent="0.2">
      <c r="A446" s="370">
        <f>IF(C446=0,"  ",VLOOKUP(C446,CODES!$A$1:$B$145,2,FALSE))</f>
        <v>310100100001000</v>
      </c>
      <c r="B446" s="394" t="s">
        <v>598</v>
      </c>
      <c r="C446" s="372" t="s">
        <v>83</v>
      </c>
      <c r="D446" s="373" t="s">
        <v>1017</v>
      </c>
      <c r="E446" s="373" t="s">
        <v>56</v>
      </c>
      <c r="F446" s="374" t="str">
        <f t="shared" si="485"/>
        <v>n/a</v>
      </c>
      <c r="G446" s="374" t="str">
        <f t="shared" si="485"/>
        <v>n/a</v>
      </c>
      <c r="H446" s="374" t="str">
        <f t="shared" si="485"/>
        <v>n/a</v>
      </c>
      <c r="I446" s="374" t="str">
        <f t="shared" si="485"/>
        <v>n/a</v>
      </c>
      <c r="J446" s="656">
        <v>45554</v>
      </c>
      <c r="K446" s="656">
        <v>45554</v>
      </c>
      <c r="L446" s="375" t="str">
        <f t="shared" si="495"/>
        <v>n/a</v>
      </c>
      <c r="M446" s="656">
        <v>45555</v>
      </c>
      <c r="N446" s="656">
        <v>45582</v>
      </c>
      <c r="O446" s="657">
        <v>45586</v>
      </c>
      <c r="P446" s="657">
        <v>45587</v>
      </c>
      <c r="Q446" s="657">
        <v>45595</v>
      </c>
      <c r="R446" s="657">
        <v>45596</v>
      </c>
      <c r="S446" s="376"/>
      <c r="T446" s="377">
        <f t="shared" ref="T446:T447" si="500">SUM(U446)</f>
        <v>40499.120000000003</v>
      </c>
      <c r="U446" s="378">
        <v>40499.120000000003</v>
      </c>
      <c r="V446" s="379"/>
      <c r="W446" s="377">
        <f t="shared" ref="W446:W448" si="501">SUM(X446)</f>
        <v>11470</v>
      </c>
      <c r="X446" s="378">
        <v>11470</v>
      </c>
      <c r="Y446" s="380"/>
      <c r="Z446" s="381" t="str">
        <f t="shared" si="499"/>
        <v>n/a</v>
      </c>
      <c r="AA446" s="381" t="str">
        <f t="shared" si="499"/>
        <v>n/a</v>
      </c>
      <c r="AB446" s="381" t="str">
        <f t="shared" si="499"/>
        <v>n/a</v>
      </c>
      <c r="AC446" s="381" t="str">
        <f t="shared" si="499"/>
        <v>n/a</v>
      </c>
      <c r="AD446" s="381" t="str">
        <f t="shared" si="499"/>
        <v>n/a</v>
      </c>
      <c r="AE446" s="381" t="str">
        <f t="shared" si="499"/>
        <v>n/a</v>
      </c>
      <c r="AF446" s="381" t="str">
        <f t="shared" si="499"/>
        <v>n/a</v>
      </c>
      <c r="AG446" s="382"/>
      <c r="AH446" s="383"/>
    </row>
    <row r="447" spans="1:34" s="384" customFormat="1" ht="46.5" customHeight="1" x14ac:dyDescent="0.2">
      <c r="A447" s="370">
        <f>IF(C447=0,"  ",VLOOKUP(C447,CODES!$A$1:$B$145,2,FALSE))</f>
        <v>310100100001000</v>
      </c>
      <c r="B447" s="394" t="s">
        <v>599</v>
      </c>
      <c r="C447" s="372" t="s">
        <v>83</v>
      </c>
      <c r="D447" s="373" t="s">
        <v>1017</v>
      </c>
      <c r="E447" s="373" t="s">
        <v>56</v>
      </c>
      <c r="F447" s="374" t="str">
        <f t="shared" si="485"/>
        <v>n/a</v>
      </c>
      <c r="G447" s="374" t="str">
        <f t="shared" si="485"/>
        <v>n/a</v>
      </c>
      <c r="H447" s="374" t="str">
        <f t="shared" si="485"/>
        <v>n/a</v>
      </c>
      <c r="I447" s="374" t="str">
        <f t="shared" si="485"/>
        <v>n/a</v>
      </c>
      <c r="J447" s="656">
        <v>45554</v>
      </c>
      <c r="K447" s="656">
        <v>45554</v>
      </c>
      <c r="L447" s="375" t="s">
        <v>58</v>
      </c>
      <c r="M447" s="656">
        <v>45555</v>
      </c>
      <c r="N447" s="656">
        <v>45582</v>
      </c>
      <c r="O447" s="657">
        <v>45585</v>
      </c>
      <c r="P447" s="657">
        <v>45586</v>
      </c>
      <c r="Q447" s="657">
        <v>45593</v>
      </c>
      <c r="R447" s="657">
        <v>45593</v>
      </c>
      <c r="S447" s="376"/>
      <c r="T447" s="729">
        <f t="shared" si="500"/>
        <v>40499.120000000003</v>
      </c>
      <c r="U447" s="731">
        <v>40499.120000000003</v>
      </c>
      <c r="V447" s="379"/>
      <c r="W447" s="377">
        <f t="shared" si="501"/>
        <v>10850</v>
      </c>
      <c r="X447" s="378">
        <v>10850</v>
      </c>
      <c r="Y447" s="380"/>
      <c r="Z447" s="381" t="str">
        <f t="shared" si="499"/>
        <v>n/a</v>
      </c>
      <c r="AA447" s="381" t="str">
        <f t="shared" si="499"/>
        <v>n/a</v>
      </c>
      <c r="AB447" s="381" t="str">
        <f t="shared" si="499"/>
        <v>n/a</v>
      </c>
      <c r="AC447" s="381" t="str">
        <f t="shared" si="499"/>
        <v>n/a</v>
      </c>
      <c r="AD447" s="381" t="str">
        <f t="shared" si="499"/>
        <v>n/a</v>
      </c>
      <c r="AE447" s="381" t="str">
        <f t="shared" si="499"/>
        <v>n/a</v>
      </c>
      <c r="AF447" s="381" t="str">
        <f t="shared" si="499"/>
        <v>n/a</v>
      </c>
      <c r="AG447" s="382"/>
      <c r="AH447" s="383"/>
    </row>
    <row r="448" spans="1:34" s="384" customFormat="1" ht="46.5" customHeight="1" x14ac:dyDescent="0.2">
      <c r="A448" s="370">
        <f>IF(C448=0,"  ",VLOOKUP(C448,CODES!$A$1:$B$145,2,FALSE))</f>
        <v>310100100001000</v>
      </c>
      <c r="B448" s="394" t="s">
        <v>600</v>
      </c>
      <c r="C448" s="372" t="s">
        <v>83</v>
      </c>
      <c r="D448" s="373" t="s">
        <v>1017</v>
      </c>
      <c r="E448" s="373" t="s">
        <v>56</v>
      </c>
      <c r="F448" s="374" t="str">
        <f t="shared" si="485"/>
        <v>n/a</v>
      </c>
      <c r="G448" s="374" t="str">
        <f t="shared" si="485"/>
        <v>n/a</v>
      </c>
      <c r="H448" s="374" t="str">
        <f t="shared" si="485"/>
        <v>n/a</v>
      </c>
      <c r="I448" s="374" t="str">
        <f t="shared" si="485"/>
        <v>n/a</v>
      </c>
      <c r="J448" s="656">
        <v>45554</v>
      </c>
      <c r="K448" s="656">
        <v>45554</v>
      </c>
      <c r="L448" s="375" t="str">
        <f t="shared" ref="L448:L457" si="502">IF($E448="Public Bidding", "Date Required", IF($E448="Shopping", "n/a", IF($E448="Small Value Procurement", "n/a", IF($E448="Lease of Venue", "n/a", IF($E448="Agency to Agency", "n/a", IF($E448="Direct Contracting", "n/a", IF($E448="Emergency Cases", "n/a","Check Mode of Proc")))))))</f>
        <v>n/a</v>
      </c>
      <c r="M448" s="656">
        <v>45555</v>
      </c>
      <c r="N448" s="656">
        <v>45582</v>
      </c>
      <c r="O448" s="657">
        <v>45574</v>
      </c>
      <c r="P448" s="657">
        <v>45575</v>
      </c>
      <c r="Q448" s="657">
        <v>45593</v>
      </c>
      <c r="R448" s="657" t="s">
        <v>601</v>
      </c>
      <c r="S448" s="376"/>
      <c r="T448" s="730"/>
      <c r="U448" s="730"/>
      <c r="V448" s="379"/>
      <c r="W448" s="377">
        <f t="shared" si="501"/>
        <v>8056</v>
      </c>
      <c r="X448" s="378">
        <v>8056</v>
      </c>
      <c r="Y448" s="380"/>
      <c r="Z448" s="381" t="str">
        <f t="shared" si="499"/>
        <v>n/a</v>
      </c>
      <c r="AA448" s="381" t="str">
        <f t="shared" si="499"/>
        <v>n/a</v>
      </c>
      <c r="AB448" s="381" t="str">
        <f t="shared" si="499"/>
        <v>n/a</v>
      </c>
      <c r="AC448" s="381" t="str">
        <f t="shared" si="499"/>
        <v>n/a</v>
      </c>
      <c r="AD448" s="381" t="str">
        <f t="shared" si="499"/>
        <v>n/a</v>
      </c>
      <c r="AE448" s="381" t="str">
        <f t="shared" si="499"/>
        <v>n/a</v>
      </c>
      <c r="AF448" s="381" t="str">
        <f t="shared" si="499"/>
        <v>n/a</v>
      </c>
      <c r="AG448" s="382"/>
      <c r="AH448" s="383"/>
    </row>
    <row r="449" spans="1:34" s="384" customFormat="1" ht="46.5" customHeight="1" x14ac:dyDescent="0.2">
      <c r="A449" s="370">
        <f>IF(C449=0,"  ",VLOOKUP(C449,CODES!$A$1:$B$145,2,FALSE))</f>
        <v>330100100001000</v>
      </c>
      <c r="B449" s="394" t="s">
        <v>602</v>
      </c>
      <c r="C449" s="372" t="s">
        <v>61</v>
      </c>
      <c r="D449" s="373" t="s">
        <v>1017</v>
      </c>
      <c r="E449" s="373" t="s">
        <v>51</v>
      </c>
      <c r="F449" s="374" t="str">
        <f t="shared" si="485"/>
        <v>n/a</v>
      </c>
      <c r="G449" s="374" t="str">
        <f t="shared" si="485"/>
        <v>n/a</v>
      </c>
      <c r="H449" s="374" t="str">
        <f t="shared" si="485"/>
        <v>n/a</v>
      </c>
      <c r="I449" s="374" t="str">
        <f t="shared" si="485"/>
        <v>n/a</v>
      </c>
      <c r="J449" s="656">
        <v>45572</v>
      </c>
      <c r="K449" s="656">
        <v>45572</v>
      </c>
      <c r="L449" s="375" t="str">
        <f t="shared" si="502"/>
        <v>n/a</v>
      </c>
      <c r="M449" s="656">
        <v>45573</v>
      </c>
      <c r="N449" s="656">
        <v>45579</v>
      </c>
      <c r="O449" s="657">
        <v>45579</v>
      </c>
      <c r="P449" s="657">
        <v>45579</v>
      </c>
      <c r="Q449" s="657">
        <v>45579</v>
      </c>
      <c r="R449" s="657">
        <v>45580</v>
      </c>
      <c r="S449" s="376"/>
      <c r="T449" s="377">
        <v>10650</v>
      </c>
      <c r="U449" s="378">
        <v>10650</v>
      </c>
      <c r="V449" s="379"/>
      <c r="W449" s="377">
        <v>10650</v>
      </c>
      <c r="X449" s="378">
        <v>10650</v>
      </c>
      <c r="Y449" s="380"/>
      <c r="Z449" s="381" t="str">
        <f t="shared" si="499"/>
        <v>n/a</v>
      </c>
      <c r="AA449" s="381" t="str">
        <f t="shared" si="499"/>
        <v>n/a</v>
      </c>
      <c r="AB449" s="381" t="str">
        <f t="shared" si="499"/>
        <v>n/a</v>
      </c>
      <c r="AC449" s="381" t="str">
        <f t="shared" si="499"/>
        <v>n/a</v>
      </c>
      <c r="AD449" s="381" t="str">
        <f t="shared" si="499"/>
        <v>n/a</v>
      </c>
      <c r="AE449" s="381" t="str">
        <f t="shared" si="499"/>
        <v>n/a</v>
      </c>
      <c r="AF449" s="381" t="str">
        <f t="shared" si="499"/>
        <v>n/a</v>
      </c>
      <c r="AG449" s="382"/>
      <c r="AH449" s="383"/>
    </row>
    <row r="450" spans="1:34" s="384" customFormat="1" ht="46.5" customHeight="1" x14ac:dyDescent="0.2">
      <c r="A450" s="370">
        <f>IF(C450=0,"  ",VLOOKUP(C450,CODES!$A$1:$B$145,2,FALSE))</f>
        <v>100000100001000</v>
      </c>
      <c r="B450" s="394" t="s">
        <v>603</v>
      </c>
      <c r="C450" s="372" t="s">
        <v>53</v>
      </c>
      <c r="D450" s="373" t="s">
        <v>1017</v>
      </c>
      <c r="E450" s="373" t="s">
        <v>54</v>
      </c>
      <c r="F450" s="374" t="str">
        <f t="shared" si="485"/>
        <v>n/a</v>
      </c>
      <c r="G450" s="374" t="str">
        <f t="shared" si="485"/>
        <v>n/a</v>
      </c>
      <c r="H450" s="374" t="str">
        <f t="shared" si="485"/>
        <v>n/a</v>
      </c>
      <c r="I450" s="374" t="str">
        <f t="shared" si="485"/>
        <v>n/a</v>
      </c>
      <c r="J450" s="656">
        <v>45569</v>
      </c>
      <c r="K450" s="656">
        <v>45570</v>
      </c>
      <c r="L450" s="375" t="str">
        <f t="shared" si="502"/>
        <v>n/a</v>
      </c>
      <c r="M450" s="656">
        <v>45573</v>
      </c>
      <c r="N450" s="656">
        <v>45574</v>
      </c>
      <c r="O450" s="657">
        <v>45580</v>
      </c>
      <c r="P450" s="657">
        <v>45580</v>
      </c>
      <c r="Q450" s="657">
        <v>45608</v>
      </c>
      <c r="R450" s="657">
        <v>45608</v>
      </c>
      <c r="S450" s="376"/>
      <c r="T450" s="377">
        <v>57400</v>
      </c>
      <c r="U450" s="378">
        <v>57400</v>
      </c>
      <c r="V450" s="379"/>
      <c r="W450" s="377">
        <v>57400</v>
      </c>
      <c r="X450" s="378">
        <v>57400</v>
      </c>
      <c r="Y450" s="380"/>
      <c r="Z450" s="381" t="str">
        <f t="shared" si="499"/>
        <v>n/a</v>
      </c>
      <c r="AA450" s="381" t="str">
        <f t="shared" si="499"/>
        <v>n/a</v>
      </c>
      <c r="AB450" s="381" t="str">
        <f t="shared" si="499"/>
        <v>n/a</v>
      </c>
      <c r="AC450" s="381" t="str">
        <f t="shared" si="499"/>
        <v>n/a</v>
      </c>
      <c r="AD450" s="381" t="str">
        <f t="shared" si="499"/>
        <v>n/a</v>
      </c>
      <c r="AE450" s="381" t="str">
        <f t="shared" si="499"/>
        <v>n/a</v>
      </c>
      <c r="AF450" s="381" t="str">
        <f t="shared" si="499"/>
        <v>n/a</v>
      </c>
      <c r="AG450" s="382"/>
      <c r="AH450" s="383"/>
    </row>
    <row r="451" spans="1:34" s="384" customFormat="1" ht="46.5" customHeight="1" x14ac:dyDescent="0.2">
      <c r="A451" s="370">
        <f>IF(C451=0,"  ",VLOOKUP(C451,CODES!$A$1:$B$145,2,FALSE))</f>
        <v>320104100001000</v>
      </c>
      <c r="B451" s="394" t="s">
        <v>604</v>
      </c>
      <c r="C451" s="372" t="s">
        <v>66</v>
      </c>
      <c r="D451" s="373" t="s">
        <v>1017</v>
      </c>
      <c r="E451" s="373" t="s">
        <v>57</v>
      </c>
      <c r="F451" s="374" t="str">
        <f t="shared" si="485"/>
        <v>n/a</v>
      </c>
      <c r="G451" s="374" t="str">
        <f t="shared" si="485"/>
        <v>n/a</v>
      </c>
      <c r="H451" s="374" t="str">
        <f t="shared" si="485"/>
        <v>n/a</v>
      </c>
      <c r="I451" s="374" t="str">
        <f t="shared" si="485"/>
        <v>n/a</v>
      </c>
      <c r="J451" s="656">
        <v>45587</v>
      </c>
      <c r="K451" s="656">
        <v>45588</v>
      </c>
      <c r="L451" s="375" t="str">
        <f t="shared" si="502"/>
        <v>n/a</v>
      </c>
      <c r="M451" s="656">
        <v>45590</v>
      </c>
      <c r="N451" s="656">
        <v>45593</v>
      </c>
      <c r="O451" s="657">
        <v>45594</v>
      </c>
      <c r="P451" s="657">
        <v>45595</v>
      </c>
      <c r="Q451" s="657">
        <v>45569</v>
      </c>
      <c r="R451" s="657">
        <v>45570</v>
      </c>
      <c r="S451" s="376"/>
      <c r="T451" s="377">
        <v>903500</v>
      </c>
      <c r="U451" s="378">
        <v>903500</v>
      </c>
      <c r="V451" s="379"/>
      <c r="W451" s="377">
        <v>864500</v>
      </c>
      <c r="X451" s="378">
        <v>864500</v>
      </c>
      <c r="Y451" s="380"/>
      <c r="Z451" s="381" t="str">
        <f t="shared" si="499"/>
        <v>n/a</v>
      </c>
      <c r="AA451" s="381" t="str">
        <f t="shared" si="499"/>
        <v>n/a</v>
      </c>
      <c r="AB451" s="381" t="str">
        <f t="shared" si="499"/>
        <v>n/a</v>
      </c>
      <c r="AC451" s="381" t="str">
        <f t="shared" si="499"/>
        <v>n/a</v>
      </c>
      <c r="AD451" s="381" t="str">
        <f t="shared" si="499"/>
        <v>n/a</v>
      </c>
      <c r="AE451" s="381" t="str">
        <f t="shared" si="499"/>
        <v>n/a</v>
      </c>
      <c r="AF451" s="381" t="str">
        <f t="shared" si="499"/>
        <v>n/a</v>
      </c>
      <c r="AG451" s="382"/>
      <c r="AH451" s="383"/>
    </row>
    <row r="452" spans="1:34" s="384" customFormat="1" ht="46.5" customHeight="1" x14ac:dyDescent="0.2">
      <c r="A452" s="370">
        <f>IF(C452=0,"  ",VLOOKUP(C452,CODES!$A$1:$B$145,2,FALSE))</f>
        <v>100000100001000</v>
      </c>
      <c r="B452" s="394" t="s">
        <v>605</v>
      </c>
      <c r="C452" s="372" t="s">
        <v>53</v>
      </c>
      <c r="D452" s="373" t="s">
        <v>1017</v>
      </c>
      <c r="E452" s="373" t="s">
        <v>51</v>
      </c>
      <c r="F452" s="374" t="str">
        <f t="shared" si="485"/>
        <v>n/a</v>
      </c>
      <c r="G452" s="374" t="str">
        <f t="shared" si="485"/>
        <v>n/a</v>
      </c>
      <c r="H452" s="374" t="str">
        <f t="shared" si="485"/>
        <v>n/a</v>
      </c>
      <c r="I452" s="374" t="str">
        <f t="shared" si="485"/>
        <v>n/a</v>
      </c>
      <c r="J452" s="656">
        <v>45558</v>
      </c>
      <c r="K452" s="656">
        <v>45558</v>
      </c>
      <c r="L452" s="375" t="str">
        <f t="shared" si="502"/>
        <v>n/a</v>
      </c>
      <c r="M452" s="656">
        <v>45574</v>
      </c>
      <c r="N452" s="656">
        <v>45579</v>
      </c>
      <c r="O452" s="657">
        <v>45580</v>
      </c>
      <c r="P452" s="657">
        <v>45580</v>
      </c>
      <c r="Q452" s="657">
        <v>45582</v>
      </c>
      <c r="R452" s="657">
        <v>45582</v>
      </c>
      <c r="S452" s="376"/>
      <c r="T452" s="377">
        <v>22535</v>
      </c>
      <c r="U452" s="378">
        <v>22535</v>
      </c>
      <c r="V452" s="379"/>
      <c r="W452" s="377">
        <v>17000</v>
      </c>
      <c r="X452" s="378">
        <v>17000</v>
      </c>
      <c r="Y452" s="380"/>
      <c r="Z452" s="381" t="str">
        <f t="shared" si="499"/>
        <v>n/a</v>
      </c>
      <c r="AA452" s="381" t="str">
        <f t="shared" si="499"/>
        <v>n/a</v>
      </c>
      <c r="AB452" s="381" t="str">
        <f t="shared" si="499"/>
        <v>n/a</v>
      </c>
      <c r="AC452" s="381" t="str">
        <f t="shared" si="499"/>
        <v>n/a</v>
      </c>
      <c r="AD452" s="381" t="str">
        <f t="shared" si="499"/>
        <v>n/a</v>
      </c>
      <c r="AE452" s="381" t="str">
        <f t="shared" si="499"/>
        <v>n/a</v>
      </c>
      <c r="AF452" s="381" t="str">
        <f t="shared" si="499"/>
        <v>n/a</v>
      </c>
      <c r="AG452" s="382"/>
      <c r="AH452" s="383"/>
    </row>
    <row r="453" spans="1:34" s="384" customFormat="1" ht="46.5" customHeight="1" x14ac:dyDescent="0.2">
      <c r="A453" s="370">
        <f>IF(C453=0,"  ",VLOOKUP(C453,CODES!$A$1:$B$145,2,FALSE))</f>
        <v>100000100001000</v>
      </c>
      <c r="B453" s="394" t="s">
        <v>606</v>
      </c>
      <c r="C453" s="372" t="s">
        <v>53</v>
      </c>
      <c r="D453" s="373" t="s">
        <v>1017</v>
      </c>
      <c r="E453" s="373" t="s">
        <v>51</v>
      </c>
      <c r="F453" s="374" t="str">
        <f t="shared" si="485"/>
        <v>n/a</v>
      </c>
      <c r="G453" s="374" t="str">
        <f t="shared" si="485"/>
        <v>n/a</v>
      </c>
      <c r="H453" s="374" t="str">
        <f t="shared" si="485"/>
        <v>n/a</v>
      </c>
      <c r="I453" s="374" t="str">
        <f t="shared" si="485"/>
        <v>n/a</v>
      </c>
      <c r="J453" s="656">
        <v>45558</v>
      </c>
      <c r="K453" s="656">
        <v>45558</v>
      </c>
      <c r="L453" s="375" t="str">
        <f t="shared" si="502"/>
        <v>n/a</v>
      </c>
      <c r="M453" s="656">
        <v>45574</v>
      </c>
      <c r="N453" s="656">
        <v>45579</v>
      </c>
      <c r="O453" s="657">
        <v>45580</v>
      </c>
      <c r="P453" s="657">
        <v>45581</v>
      </c>
      <c r="Q453" s="657">
        <v>45631</v>
      </c>
      <c r="R453" s="657">
        <v>45641</v>
      </c>
      <c r="S453" s="376"/>
      <c r="T453" s="377">
        <v>5500</v>
      </c>
      <c r="U453" s="389">
        <v>5500</v>
      </c>
      <c r="V453" s="379"/>
      <c r="W453" s="377">
        <v>5500</v>
      </c>
      <c r="X453" s="378">
        <v>5500</v>
      </c>
      <c r="Y453" s="380"/>
      <c r="Z453" s="381" t="str">
        <f t="shared" si="499"/>
        <v>n/a</v>
      </c>
      <c r="AA453" s="381" t="str">
        <f t="shared" si="499"/>
        <v>n/a</v>
      </c>
      <c r="AB453" s="381" t="str">
        <f t="shared" si="499"/>
        <v>n/a</v>
      </c>
      <c r="AC453" s="381" t="str">
        <f t="shared" si="499"/>
        <v>n/a</v>
      </c>
      <c r="AD453" s="381" t="str">
        <f t="shared" si="499"/>
        <v>n/a</v>
      </c>
      <c r="AE453" s="381" t="str">
        <f t="shared" si="499"/>
        <v>n/a</v>
      </c>
      <c r="AF453" s="381" t="str">
        <f t="shared" si="499"/>
        <v>n/a</v>
      </c>
      <c r="AG453" s="382"/>
      <c r="AH453" s="383"/>
    </row>
    <row r="454" spans="1:34" s="384" customFormat="1" ht="46.5" customHeight="1" x14ac:dyDescent="0.2">
      <c r="A454" s="370">
        <f>IF(C454=0,"  ",VLOOKUP(C454,CODES!$A$1:$B$145,2,FALSE))</f>
        <v>320104100001000</v>
      </c>
      <c r="B454" s="394" t="s">
        <v>607</v>
      </c>
      <c r="C454" s="372" t="s">
        <v>117</v>
      </c>
      <c r="D454" s="373" t="s">
        <v>1017</v>
      </c>
      <c r="E454" s="373" t="s">
        <v>51</v>
      </c>
      <c r="F454" s="374" t="str">
        <f t="shared" si="485"/>
        <v>n/a</v>
      </c>
      <c r="G454" s="374" t="str">
        <f t="shared" si="485"/>
        <v>n/a</v>
      </c>
      <c r="H454" s="374" t="str">
        <f t="shared" si="485"/>
        <v>n/a</v>
      </c>
      <c r="I454" s="374" t="str">
        <f t="shared" si="485"/>
        <v>n/a</v>
      </c>
      <c r="J454" s="656">
        <v>45568</v>
      </c>
      <c r="K454" s="656">
        <v>45568</v>
      </c>
      <c r="L454" s="375" t="str">
        <f t="shared" si="502"/>
        <v>n/a</v>
      </c>
      <c r="M454" s="656">
        <v>45574</v>
      </c>
      <c r="N454" s="656">
        <v>45593</v>
      </c>
      <c r="O454" s="657">
        <v>45594</v>
      </c>
      <c r="P454" s="657">
        <v>45594</v>
      </c>
      <c r="Q454" s="657">
        <v>45624</v>
      </c>
      <c r="R454" s="657">
        <v>45625</v>
      </c>
      <c r="S454" s="376"/>
      <c r="T454" s="377">
        <v>10300</v>
      </c>
      <c r="U454" s="378">
        <v>10300</v>
      </c>
      <c r="V454" s="379"/>
      <c r="W454" s="377">
        <v>5272</v>
      </c>
      <c r="X454" s="378">
        <v>5272</v>
      </c>
      <c r="Y454" s="380"/>
      <c r="Z454" s="381" t="str">
        <f t="shared" si="499"/>
        <v>n/a</v>
      </c>
      <c r="AA454" s="381" t="str">
        <f t="shared" si="499"/>
        <v>n/a</v>
      </c>
      <c r="AB454" s="381" t="str">
        <f t="shared" si="499"/>
        <v>n/a</v>
      </c>
      <c r="AC454" s="381" t="str">
        <f t="shared" si="499"/>
        <v>n/a</v>
      </c>
      <c r="AD454" s="381" t="str">
        <f t="shared" si="499"/>
        <v>n/a</v>
      </c>
      <c r="AE454" s="381" t="str">
        <f t="shared" si="499"/>
        <v>n/a</v>
      </c>
      <c r="AF454" s="381" t="str">
        <f t="shared" si="499"/>
        <v>n/a</v>
      </c>
      <c r="AG454" s="382"/>
      <c r="AH454" s="383"/>
    </row>
    <row r="455" spans="1:34" s="384" customFormat="1" ht="46.5" customHeight="1" x14ac:dyDescent="0.2">
      <c r="A455" s="370">
        <f>IF(C455=0,"  ",VLOOKUP(C455,CODES!$A$1:$B$145,2,FALSE))</f>
        <v>310100100002000</v>
      </c>
      <c r="B455" s="394" t="s">
        <v>608</v>
      </c>
      <c r="C455" s="372" t="s">
        <v>67</v>
      </c>
      <c r="D455" s="373" t="s">
        <v>1017</v>
      </c>
      <c r="E455" s="373" t="s">
        <v>57</v>
      </c>
      <c r="F455" s="374" t="str">
        <f t="shared" si="485"/>
        <v>n/a</v>
      </c>
      <c r="G455" s="374" t="str">
        <f t="shared" si="485"/>
        <v>n/a</v>
      </c>
      <c r="H455" s="374" t="str">
        <f t="shared" si="485"/>
        <v>n/a</v>
      </c>
      <c r="I455" s="374" t="str">
        <f t="shared" si="485"/>
        <v>n/a</v>
      </c>
      <c r="J455" s="656">
        <v>45553</v>
      </c>
      <c r="K455" s="656">
        <v>45553</v>
      </c>
      <c r="L455" s="375" t="str">
        <f t="shared" si="502"/>
        <v>n/a</v>
      </c>
      <c r="M455" s="656">
        <v>45554</v>
      </c>
      <c r="N455" s="656">
        <v>45554</v>
      </c>
      <c r="O455" s="657">
        <v>45554</v>
      </c>
      <c r="P455" s="657">
        <v>45555</v>
      </c>
      <c r="Q455" s="657">
        <v>45555</v>
      </c>
      <c r="R455" s="657">
        <v>45556</v>
      </c>
      <c r="S455" s="376"/>
      <c r="T455" s="377">
        <v>13800</v>
      </c>
      <c r="U455" s="378">
        <v>13800</v>
      </c>
      <c r="V455" s="379"/>
      <c r="W455" s="377">
        <v>13550</v>
      </c>
      <c r="X455" s="378">
        <v>13550</v>
      </c>
      <c r="Y455" s="380"/>
      <c r="Z455" s="381" t="str">
        <f t="shared" si="499"/>
        <v>n/a</v>
      </c>
      <c r="AA455" s="381" t="str">
        <f t="shared" si="499"/>
        <v>n/a</v>
      </c>
      <c r="AB455" s="381" t="str">
        <f t="shared" si="499"/>
        <v>n/a</v>
      </c>
      <c r="AC455" s="381" t="str">
        <f t="shared" si="499"/>
        <v>n/a</v>
      </c>
      <c r="AD455" s="381" t="str">
        <f t="shared" si="499"/>
        <v>n/a</v>
      </c>
      <c r="AE455" s="381" t="str">
        <f t="shared" si="499"/>
        <v>n/a</v>
      </c>
      <c r="AF455" s="381" t="str">
        <f t="shared" si="499"/>
        <v>n/a</v>
      </c>
      <c r="AG455" s="382"/>
      <c r="AH455" s="383"/>
    </row>
    <row r="456" spans="1:34" s="384" customFormat="1" ht="46.5" customHeight="1" x14ac:dyDescent="0.2">
      <c r="A456" s="370">
        <f>IF(C456=0,"  ",VLOOKUP(C456,CODES!$A$1:$B$145,2,FALSE))</f>
        <v>330100100001000</v>
      </c>
      <c r="B456" s="394" t="s">
        <v>609</v>
      </c>
      <c r="C456" s="372" t="s">
        <v>61</v>
      </c>
      <c r="D456" s="373" t="s">
        <v>1017</v>
      </c>
      <c r="E456" s="373" t="s">
        <v>88</v>
      </c>
      <c r="F456" s="374" t="str">
        <f t="shared" si="485"/>
        <v>n/a</v>
      </c>
      <c r="G456" s="374" t="str">
        <f t="shared" si="485"/>
        <v>n/a</v>
      </c>
      <c r="H456" s="374" t="str">
        <f t="shared" si="485"/>
        <v>n/a</v>
      </c>
      <c r="I456" s="374" t="str">
        <f t="shared" si="485"/>
        <v>n/a</v>
      </c>
      <c r="J456" s="656" t="s">
        <v>122</v>
      </c>
      <c r="K456" s="656" t="s">
        <v>122</v>
      </c>
      <c r="L456" s="375" t="str">
        <f t="shared" si="502"/>
        <v>n/a</v>
      </c>
      <c r="M456" s="656" t="s">
        <v>122</v>
      </c>
      <c r="N456" s="656" t="s">
        <v>122</v>
      </c>
      <c r="O456" s="658" t="s">
        <v>190</v>
      </c>
      <c r="P456" s="658" t="s">
        <v>221</v>
      </c>
      <c r="Q456" s="658" t="s">
        <v>221</v>
      </c>
      <c r="R456" s="658" t="s">
        <v>137</v>
      </c>
      <c r="S456" s="376"/>
      <c r="T456" s="377">
        <v>68400000</v>
      </c>
      <c r="U456" s="378">
        <v>68400000</v>
      </c>
      <c r="V456" s="379"/>
      <c r="W456" s="377">
        <v>68400000</v>
      </c>
      <c r="X456" s="378">
        <v>68400000</v>
      </c>
      <c r="Y456" s="380"/>
      <c r="Z456" s="381" t="str">
        <f t="shared" si="499"/>
        <v>n/a</v>
      </c>
      <c r="AA456" s="381" t="str">
        <f t="shared" si="499"/>
        <v>n/a</v>
      </c>
      <c r="AB456" s="381" t="str">
        <f t="shared" si="499"/>
        <v>n/a</v>
      </c>
      <c r="AC456" s="381" t="str">
        <f t="shared" si="499"/>
        <v>n/a</v>
      </c>
      <c r="AD456" s="381" t="str">
        <f t="shared" si="499"/>
        <v>n/a</v>
      </c>
      <c r="AE456" s="381" t="str">
        <f t="shared" si="499"/>
        <v>n/a</v>
      </c>
      <c r="AF456" s="381" t="str">
        <f t="shared" si="499"/>
        <v>n/a</v>
      </c>
      <c r="AG456" s="382"/>
      <c r="AH456" s="383"/>
    </row>
    <row r="457" spans="1:34" s="384" customFormat="1" ht="46.5" customHeight="1" x14ac:dyDescent="0.2">
      <c r="A457" s="370" t="str">
        <f>IF(C457=0,"  ",VLOOKUP(C457,CODES!$A$1:$B$145,2,FALSE))</f>
        <v>PVB Trust Fund</v>
      </c>
      <c r="B457" s="394" t="s">
        <v>610</v>
      </c>
      <c r="C457" s="372" t="s">
        <v>538</v>
      </c>
      <c r="D457" s="373" t="s">
        <v>1017</v>
      </c>
      <c r="E457" s="373" t="s">
        <v>51</v>
      </c>
      <c r="F457" s="374" t="str">
        <f t="shared" si="485"/>
        <v>n/a</v>
      </c>
      <c r="G457" s="374" t="str">
        <f t="shared" si="485"/>
        <v>n/a</v>
      </c>
      <c r="H457" s="374" t="str">
        <f t="shared" si="485"/>
        <v>n/a</v>
      </c>
      <c r="I457" s="374" t="str">
        <f t="shared" si="485"/>
        <v>n/a</v>
      </c>
      <c r="J457" s="656">
        <v>45576</v>
      </c>
      <c r="K457" s="656">
        <v>45576</v>
      </c>
      <c r="L457" s="375" t="str">
        <f t="shared" si="502"/>
        <v>n/a</v>
      </c>
      <c r="M457" s="656">
        <v>45579</v>
      </c>
      <c r="N457" s="656">
        <v>45580</v>
      </c>
      <c r="O457" s="657">
        <v>45581</v>
      </c>
      <c r="P457" s="657">
        <v>45581</v>
      </c>
      <c r="Q457" s="657">
        <v>45581</v>
      </c>
      <c r="R457" s="657">
        <v>45582</v>
      </c>
      <c r="S457" s="376"/>
      <c r="T457" s="377">
        <v>8250</v>
      </c>
      <c r="U457" s="378">
        <v>8250</v>
      </c>
      <c r="V457" s="379"/>
      <c r="W457" s="377">
        <v>8250</v>
      </c>
      <c r="X457" s="378">
        <v>8250</v>
      </c>
      <c r="Y457" s="380"/>
      <c r="Z457" s="381" t="str">
        <f t="shared" si="499"/>
        <v>n/a</v>
      </c>
      <c r="AA457" s="381" t="str">
        <f t="shared" si="499"/>
        <v>n/a</v>
      </c>
      <c r="AB457" s="381" t="str">
        <f t="shared" si="499"/>
        <v>n/a</v>
      </c>
      <c r="AC457" s="381" t="str">
        <f t="shared" si="499"/>
        <v>n/a</v>
      </c>
      <c r="AD457" s="381" t="str">
        <f t="shared" si="499"/>
        <v>n/a</v>
      </c>
      <c r="AE457" s="381" t="str">
        <f t="shared" si="499"/>
        <v>n/a</v>
      </c>
      <c r="AF457" s="381" t="str">
        <f t="shared" si="499"/>
        <v>n/a</v>
      </c>
      <c r="AG457" s="382"/>
      <c r="AH457" s="383"/>
    </row>
    <row r="458" spans="1:34" s="384" customFormat="1" ht="46.5" customHeight="1" x14ac:dyDescent="0.2">
      <c r="A458" s="370">
        <f>IF(C458=0,"  ",VLOOKUP(C458,CODES!$A$1:$B$145,2,FALSE))</f>
        <v>200000100005000</v>
      </c>
      <c r="B458" s="394" t="s">
        <v>611</v>
      </c>
      <c r="C458" s="372" t="s">
        <v>62</v>
      </c>
      <c r="D458" s="373" t="s">
        <v>1017</v>
      </c>
      <c r="E458" s="373" t="s">
        <v>57</v>
      </c>
      <c r="F458" s="374" t="str">
        <f t="shared" si="485"/>
        <v>n/a</v>
      </c>
      <c r="G458" s="374" t="str">
        <f t="shared" si="485"/>
        <v>n/a</v>
      </c>
      <c r="H458" s="374" t="str">
        <f t="shared" si="485"/>
        <v>n/a</v>
      </c>
      <c r="I458" s="374" t="str">
        <f t="shared" si="485"/>
        <v>n/a</v>
      </c>
      <c r="J458" s="656">
        <v>45572</v>
      </c>
      <c r="K458" s="656">
        <v>45572</v>
      </c>
      <c r="L458" s="375" t="s">
        <v>58</v>
      </c>
      <c r="M458" s="656">
        <v>45572</v>
      </c>
      <c r="N458" s="656">
        <v>45593</v>
      </c>
      <c r="O458" s="657">
        <v>45594</v>
      </c>
      <c r="P458" s="657">
        <v>45595</v>
      </c>
      <c r="Q458" s="657">
        <v>45619</v>
      </c>
      <c r="R458" s="657">
        <v>45620</v>
      </c>
      <c r="S458" s="376"/>
      <c r="T458" s="377">
        <v>63000</v>
      </c>
      <c r="U458" s="378">
        <v>63000</v>
      </c>
      <c r="V458" s="379"/>
      <c r="W458" s="377">
        <v>63000</v>
      </c>
      <c r="X458" s="378">
        <v>63000</v>
      </c>
      <c r="Y458" s="380"/>
      <c r="Z458" s="381" t="str">
        <f t="shared" si="499"/>
        <v>n/a</v>
      </c>
      <c r="AA458" s="381" t="str">
        <f t="shared" si="499"/>
        <v>n/a</v>
      </c>
      <c r="AB458" s="381" t="str">
        <f t="shared" si="499"/>
        <v>n/a</v>
      </c>
      <c r="AC458" s="381" t="str">
        <f t="shared" si="499"/>
        <v>n/a</v>
      </c>
      <c r="AD458" s="381" t="str">
        <f t="shared" si="499"/>
        <v>n/a</v>
      </c>
      <c r="AE458" s="381" t="str">
        <f t="shared" si="499"/>
        <v>n/a</v>
      </c>
      <c r="AF458" s="381" t="str">
        <f t="shared" si="499"/>
        <v>n/a</v>
      </c>
      <c r="AG458" s="382"/>
      <c r="AH458" s="383"/>
    </row>
    <row r="459" spans="1:34" s="384" customFormat="1" ht="46.5" customHeight="1" x14ac:dyDescent="0.2">
      <c r="A459" s="370">
        <f>IF(C459=0,"  ",VLOOKUP(C459,CODES!$A$1:$B$145,2,FALSE))</f>
        <v>320104100001000</v>
      </c>
      <c r="B459" s="394" t="s">
        <v>612</v>
      </c>
      <c r="C459" s="372" t="s">
        <v>117</v>
      </c>
      <c r="D459" s="373" t="s">
        <v>1017</v>
      </c>
      <c r="E459" s="373" t="s">
        <v>51</v>
      </c>
      <c r="F459" s="374" t="str">
        <f t="shared" si="485"/>
        <v>n/a</v>
      </c>
      <c r="G459" s="374" t="str">
        <f t="shared" si="485"/>
        <v>n/a</v>
      </c>
      <c r="H459" s="374" t="str">
        <f t="shared" si="485"/>
        <v>n/a</v>
      </c>
      <c r="I459" s="374" t="str">
        <f t="shared" si="485"/>
        <v>n/a</v>
      </c>
      <c r="J459" s="656">
        <v>45569</v>
      </c>
      <c r="K459" s="656">
        <v>45569</v>
      </c>
      <c r="L459" s="375" t="str">
        <f t="shared" ref="L459:L466" si="503">IF($E459="Public Bidding", "Date Required", IF($E459="Shopping", "n/a", IF($E459="Small Value Procurement", "n/a", IF($E459="Lease of Venue", "n/a", IF($E459="Agency to Agency", "n/a", IF($E459="Direct Contracting", "n/a", IF($E459="Emergency Cases", "n/a","Check Mode of Proc")))))))</f>
        <v>n/a</v>
      </c>
      <c r="M459" s="656">
        <v>45572</v>
      </c>
      <c r="N459" s="656">
        <v>45593</v>
      </c>
      <c r="O459" s="657">
        <v>45594</v>
      </c>
      <c r="P459" s="657">
        <v>45595</v>
      </c>
      <c r="Q459" s="657">
        <v>45624</v>
      </c>
      <c r="R459" s="657">
        <v>45625</v>
      </c>
      <c r="S459" s="376"/>
      <c r="T459" s="377">
        <v>39500</v>
      </c>
      <c r="U459" s="378">
        <v>39500</v>
      </c>
      <c r="V459" s="379"/>
      <c r="W459" s="377">
        <v>39400</v>
      </c>
      <c r="X459" s="378">
        <v>39400</v>
      </c>
      <c r="Y459" s="380"/>
      <c r="Z459" s="381" t="str">
        <f t="shared" si="499"/>
        <v>n/a</v>
      </c>
      <c r="AA459" s="381" t="str">
        <f t="shared" si="499"/>
        <v>n/a</v>
      </c>
      <c r="AB459" s="381" t="str">
        <f t="shared" si="499"/>
        <v>n/a</v>
      </c>
      <c r="AC459" s="381" t="str">
        <f t="shared" si="499"/>
        <v>n/a</v>
      </c>
      <c r="AD459" s="381" t="str">
        <f t="shared" si="499"/>
        <v>n/a</v>
      </c>
      <c r="AE459" s="381" t="str">
        <f t="shared" si="499"/>
        <v>n/a</v>
      </c>
      <c r="AF459" s="381" t="str">
        <f t="shared" si="499"/>
        <v>n/a</v>
      </c>
      <c r="AG459" s="382"/>
      <c r="AH459" s="383"/>
    </row>
    <row r="460" spans="1:34" s="384" customFormat="1" ht="46.5" customHeight="1" x14ac:dyDescent="0.2">
      <c r="A460" s="370">
        <f>IF(C460=0,"  ",VLOOKUP(C460,CODES!$A$1:$B$145,2,FALSE))</f>
        <v>330100100001000</v>
      </c>
      <c r="B460" s="394" t="s">
        <v>614</v>
      </c>
      <c r="C460" s="372" t="s">
        <v>61</v>
      </c>
      <c r="D460" s="373" t="s">
        <v>1017</v>
      </c>
      <c r="E460" s="373" t="s">
        <v>51</v>
      </c>
      <c r="F460" s="374" t="str">
        <f t="shared" si="485"/>
        <v>n/a</v>
      </c>
      <c r="G460" s="374" t="str">
        <f t="shared" si="485"/>
        <v>n/a</v>
      </c>
      <c r="H460" s="374" t="str">
        <f t="shared" si="485"/>
        <v>n/a</v>
      </c>
      <c r="I460" s="374" t="str">
        <f t="shared" si="485"/>
        <v>n/a</v>
      </c>
      <c r="J460" s="656">
        <v>45580</v>
      </c>
      <c r="K460" s="656">
        <v>45580</v>
      </c>
      <c r="L460" s="375" t="str">
        <f t="shared" si="503"/>
        <v>n/a</v>
      </c>
      <c r="M460" s="656">
        <v>45580</v>
      </c>
      <c r="N460" s="656">
        <v>45581</v>
      </c>
      <c r="O460" s="657">
        <v>45581</v>
      </c>
      <c r="P460" s="657">
        <v>45581</v>
      </c>
      <c r="Q460" s="657">
        <v>45582</v>
      </c>
      <c r="R460" s="657">
        <v>45583</v>
      </c>
      <c r="S460" s="376"/>
      <c r="T460" s="377">
        <v>9750</v>
      </c>
      <c r="U460" s="378">
        <v>9750</v>
      </c>
      <c r="V460" s="379"/>
      <c r="W460" s="377">
        <v>9750</v>
      </c>
      <c r="X460" s="378">
        <v>9750</v>
      </c>
      <c r="Y460" s="380"/>
      <c r="Z460" s="381" t="str">
        <f t="shared" si="499"/>
        <v>n/a</v>
      </c>
      <c r="AA460" s="381" t="str">
        <f t="shared" si="499"/>
        <v>n/a</v>
      </c>
      <c r="AB460" s="381" t="str">
        <f t="shared" si="499"/>
        <v>n/a</v>
      </c>
      <c r="AC460" s="381" t="str">
        <f t="shared" si="499"/>
        <v>n/a</v>
      </c>
      <c r="AD460" s="381" t="str">
        <f t="shared" si="499"/>
        <v>n/a</v>
      </c>
      <c r="AE460" s="381" t="str">
        <f t="shared" si="499"/>
        <v>n/a</v>
      </c>
      <c r="AF460" s="381" t="str">
        <f t="shared" si="499"/>
        <v>n/a</v>
      </c>
      <c r="AG460" s="382"/>
      <c r="AH460" s="383"/>
    </row>
    <row r="461" spans="1:34" s="384" customFormat="1" ht="46.5" customHeight="1" x14ac:dyDescent="0.2">
      <c r="A461" s="370">
        <f>IF(C461=0,"  ",VLOOKUP(C461,CODES!$A$1:$B$145,2,FALSE))</f>
        <v>310100100002000</v>
      </c>
      <c r="B461" s="394" t="s">
        <v>615</v>
      </c>
      <c r="C461" s="372" t="s">
        <v>67</v>
      </c>
      <c r="D461" s="373" t="s">
        <v>1017</v>
      </c>
      <c r="E461" s="373" t="s">
        <v>57</v>
      </c>
      <c r="F461" s="374" t="str">
        <f t="shared" si="485"/>
        <v>n/a</v>
      </c>
      <c r="G461" s="374" t="str">
        <f t="shared" si="485"/>
        <v>n/a</v>
      </c>
      <c r="H461" s="374" t="str">
        <f t="shared" si="485"/>
        <v>n/a</v>
      </c>
      <c r="I461" s="374" t="str">
        <f t="shared" si="485"/>
        <v>n/a</v>
      </c>
      <c r="J461" s="656">
        <v>45572</v>
      </c>
      <c r="K461" s="656">
        <v>45572</v>
      </c>
      <c r="L461" s="375" t="str">
        <f t="shared" si="503"/>
        <v>n/a</v>
      </c>
      <c r="M461" s="656">
        <v>45572</v>
      </c>
      <c r="N461" s="656">
        <v>45593</v>
      </c>
      <c r="O461" s="657">
        <v>45594</v>
      </c>
      <c r="P461" s="657">
        <v>45595</v>
      </c>
      <c r="Q461" s="657">
        <v>45639</v>
      </c>
      <c r="R461" s="657">
        <v>45640</v>
      </c>
      <c r="S461" s="376"/>
      <c r="T461" s="377">
        <v>91000</v>
      </c>
      <c r="U461" s="378">
        <v>91000</v>
      </c>
      <c r="V461" s="379"/>
      <c r="W461" s="377">
        <v>91000</v>
      </c>
      <c r="X461" s="378">
        <v>91000</v>
      </c>
      <c r="Y461" s="380"/>
      <c r="Z461" s="381" t="str">
        <f t="shared" ref="Z461:AF476" si="504">IF($E461="Public Bidding", "Date Required", IF($E461="Shopping", "n/a", IF($E461="Small Value Procurement", "n/a", IF($E461="Lease of Venue", "n/a", IF($E461="Agency to Agency", "n/a", IF($E461="Direct Contracting", "n/a", IF($E461="Emergency Cases", "n/a","Check Mode of Proc")))))))</f>
        <v>n/a</v>
      </c>
      <c r="AA461" s="381" t="str">
        <f t="shared" si="504"/>
        <v>n/a</v>
      </c>
      <c r="AB461" s="381" t="str">
        <f t="shared" si="504"/>
        <v>n/a</v>
      </c>
      <c r="AC461" s="381" t="str">
        <f t="shared" si="504"/>
        <v>n/a</v>
      </c>
      <c r="AD461" s="381" t="str">
        <f t="shared" si="504"/>
        <v>n/a</v>
      </c>
      <c r="AE461" s="381" t="str">
        <f t="shared" si="504"/>
        <v>n/a</v>
      </c>
      <c r="AF461" s="381" t="str">
        <f t="shared" si="504"/>
        <v>n/a</v>
      </c>
      <c r="AG461" s="382"/>
      <c r="AH461" s="383"/>
    </row>
    <row r="462" spans="1:34" s="384" customFormat="1" ht="46.5" customHeight="1" x14ac:dyDescent="0.2">
      <c r="A462" s="370">
        <f>IF(C462=0,"  ",VLOOKUP(C462,CODES!$A$1:$B$145,2,FALSE))</f>
        <v>320104100001000</v>
      </c>
      <c r="B462" s="394" t="s">
        <v>617</v>
      </c>
      <c r="C462" s="372" t="s">
        <v>117</v>
      </c>
      <c r="D462" s="373" t="s">
        <v>1017</v>
      </c>
      <c r="E462" s="373" t="s">
        <v>51</v>
      </c>
      <c r="F462" s="374" t="str">
        <f t="shared" si="485"/>
        <v>n/a</v>
      </c>
      <c r="G462" s="374" t="str">
        <f t="shared" si="485"/>
        <v>n/a</v>
      </c>
      <c r="H462" s="374" t="str">
        <f t="shared" si="485"/>
        <v>n/a</v>
      </c>
      <c r="I462" s="374" t="str">
        <f t="shared" si="485"/>
        <v>n/a</v>
      </c>
      <c r="J462" s="656">
        <v>45555</v>
      </c>
      <c r="K462" s="656">
        <v>45555</v>
      </c>
      <c r="L462" s="375" t="str">
        <f t="shared" si="503"/>
        <v>n/a</v>
      </c>
      <c r="M462" s="656">
        <v>45573</v>
      </c>
      <c r="N462" s="656">
        <v>45593</v>
      </c>
      <c r="O462" s="657">
        <v>45600</v>
      </c>
      <c r="P462" s="657">
        <v>45600</v>
      </c>
      <c r="Q462" s="657">
        <v>45625</v>
      </c>
      <c r="R462" s="657">
        <v>45625</v>
      </c>
      <c r="S462" s="376"/>
      <c r="T462" s="729">
        <v>72000</v>
      </c>
      <c r="U462" s="731">
        <v>72000</v>
      </c>
      <c r="V462" s="379"/>
      <c r="W462" s="377">
        <v>26640</v>
      </c>
      <c r="X462" s="378">
        <v>26640</v>
      </c>
      <c r="Y462" s="380"/>
      <c r="Z462" s="381" t="str">
        <f t="shared" si="504"/>
        <v>n/a</v>
      </c>
      <c r="AA462" s="381" t="str">
        <f t="shared" si="504"/>
        <v>n/a</v>
      </c>
      <c r="AB462" s="381" t="str">
        <f t="shared" si="504"/>
        <v>n/a</v>
      </c>
      <c r="AC462" s="381" t="str">
        <f t="shared" si="504"/>
        <v>n/a</v>
      </c>
      <c r="AD462" s="381" t="str">
        <f t="shared" si="504"/>
        <v>n/a</v>
      </c>
      <c r="AE462" s="381" t="str">
        <f t="shared" si="504"/>
        <v>n/a</v>
      </c>
      <c r="AF462" s="381" t="str">
        <f t="shared" si="504"/>
        <v>n/a</v>
      </c>
      <c r="AG462" s="382"/>
      <c r="AH462" s="383"/>
    </row>
    <row r="463" spans="1:34" s="384" customFormat="1" ht="46.5" customHeight="1" x14ac:dyDescent="0.2">
      <c r="A463" s="370">
        <f>IF(C463=0,"  ",VLOOKUP(C463,CODES!$A$1:$B$145,2,FALSE))</f>
        <v>320104100001000</v>
      </c>
      <c r="B463" s="394" t="s">
        <v>618</v>
      </c>
      <c r="C463" s="372" t="s">
        <v>117</v>
      </c>
      <c r="D463" s="373" t="s">
        <v>1017</v>
      </c>
      <c r="E463" s="373" t="s">
        <v>51</v>
      </c>
      <c r="F463" s="374" t="str">
        <f t="shared" si="485"/>
        <v>n/a</v>
      </c>
      <c r="G463" s="374" t="str">
        <f t="shared" si="485"/>
        <v>n/a</v>
      </c>
      <c r="H463" s="374" t="str">
        <f t="shared" si="485"/>
        <v>n/a</v>
      </c>
      <c r="I463" s="374" t="str">
        <f t="shared" si="485"/>
        <v>n/a</v>
      </c>
      <c r="J463" s="656">
        <v>45555</v>
      </c>
      <c r="K463" s="656">
        <v>45555</v>
      </c>
      <c r="L463" s="375" t="str">
        <f t="shared" si="503"/>
        <v>n/a</v>
      </c>
      <c r="M463" s="656">
        <v>45573</v>
      </c>
      <c r="N463" s="656">
        <v>45593</v>
      </c>
      <c r="O463" s="657">
        <v>45616</v>
      </c>
      <c r="P463" s="657">
        <v>45616</v>
      </c>
      <c r="Q463" s="657">
        <v>45631</v>
      </c>
      <c r="R463" s="657">
        <v>45631</v>
      </c>
      <c r="S463" s="376"/>
      <c r="T463" s="735"/>
      <c r="U463" s="735"/>
      <c r="V463" s="379"/>
      <c r="W463" s="377">
        <v>3984</v>
      </c>
      <c r="X463" s="378">
        <v>3984</v>
      </c>
      <c r="Y463" s="380"/>
      <c r="Z463" s="381" t="str">
        <f t="shared" si="504"/>
        <v>n/a</v>
      </c>
      <c r="AA463" s="381" t="str">
        <f t="shared" si="504"/>
        <v>n/a</v>
      </c>
      <c r="AB463" s="381" t="str">
        <f t="shared" si="504"/>
        <v>n/a</v>
      </c>
      <c r="AC463" s="381" t="str">
        <f t="shared" si="504"/>
        <v>n/a</v>
      </c>
      <c r="AD463" s="381" t="str">
        <f t="shared" si="504"/>
        <v>n/a</v>
      </c>
      <c r="AE463" s="381" t="str">
        <f t="shared" si="504"/>
        <v>n/a</v>
      </c>
      <c r="AF463" s="381" t="str">
        <f t="shared" si="504"/>
        <v>n/a</v>
      </c>
      <c r="AG463" s="382"/>
      <c r="AH463" s="383"/>
    </row>
    <row r="464" spans="1:34" s="384" customFormat="1" ht="46.5" customHeight="1" x14ac:dyDescent="0.2">
      <c r="A464" s="370">
        <f>IF(C464=0,"  ",VLOOKUP(C464,CODES!$A$1:$B$145,2,FALSE))</f>
        <v>320104100001000</v>
      </c>
      <c r="B464" s="394" t="s">
        <v>619</v>
      </c>
      <c r="C464" s="372" t="s">
        <v>117</v>
      </c>
      <c r="D464" s="373" t="s">
        <v>1017</v>
      </c>
      <c r="E464" s="373" t="s">
        <v>51</v>
      </c>
      <c r="F464" s="374" t="str">
        <f t="shared" si="485"/>
        <v>n/a</v>
      </c>
      <c r="G464" s="374" t="str">
        <f t="shared" si="485"/>
        <v>n/a</v>
      </c>
      <c r="H464" s="374" t="str">
        <f t="shared" si="485"/>
        <v>n/a</v>
      </c>
      <c r="I464" s="374" t="str">
        <f t="shared" si="485"/>
        <v>n/a</v>
      </c>
      <c r="J464" s="656">
        <v>45555</v>
      </c>
      <c r="K464" s="656">
        <v>45555</v>
      </c>
      <c r="L464" s="375" t="str">
        <f t="shared" si="503"/>
        <v>n/a</v>
      </c>
      <c r="M464" s="656">
        <v>45573</v>
      </c>
      <c r="N464" s="656">
        <v>45593</v>
      </c>
      <c r="O464" s="657">
        <v>45595</v>
      </c>
      <c r="P464" s="657">
        <v>45595</v>
      </c>
      <c r="Q464" s="657">
        <v>45611</v>
      </c>
      <c r="R464" s="657">
        <v>45611</v>
      </c>
      <c r="S464" s="376"/>
      <c r="T464" s="730"/>
      <c r="U464" s="730"/>
      <c r="V464" s="379"/>
      <c r="W464" s="377">
        <v>14544</v>
      </c>
      <c r="X464" s="378">
        <v>14544</v>
      </c>
      <c r="Y464" s="380"/>
      <c r="Z464" s="381" t="str">
        <f t="shared" si="504"/>
        <v>n/a</v>
      </c>
      <c r="AA464" s="381" t="str">
        <f t="shared" si="504"/>
        <v>n/a</v>
      </c>
      <c r="AB464" s="381" t="str">
        <f t="shared" si="504"/>
        <v>n/a</v>
      </c>
      <c r="AC464" s="381" t="str">
        <f t="shared" si="504"/>
        <v>n/a</v>
      </c>
      <c r="AD464" s="381" t="str">
        <f t="shared" si="504"/>
        <v>n/a</v>
      </c>
      <c r="AE464" s="381" t="str">
        <f t="shared" si="504"/>
        <v>n/a</v>
      </c>
      <c r="AF464" s="381" t="str">
        <f t="shared" si="504"/>
        <v>n/a</v>
      </c>
      <c r="AG464" s="382"/>
      <c r="AH464" s="383"/>
    </row>
    <row r="465" spans="1:34" s="384" customFormat="1" ht="46.5" customHeight="1" x14ac:dyDescent="0.2">
      <c r="A465" s="370" t="str">
        <f>IF(C465=0,"  ",VLOOKUP(C465,CODES!$A$1:$B$145,2,FALSE))</f>
        <v>PVB Trust Fund</v>
      </c>
      <c r="B465" s="394" t="s">
        <v>620</v>
      </c>
      <c r="C465" s="372" t="s">
        <v>538</v>
      </c>
      <c r="D465" s="373" t="s">
        <v>1017</v>
      </c>
      <c r="E465" s="373" t="s">
        <v>51</v>
      </c>
      <c r="F465" s="374" t="str">
        <f t="shared" si="485"/>
        <v>n/a</v>
      </c>
      <c r="G465" s="374" t="str">
        <f t="shared" si="485"/>
        <v>n/a</v>
      </c>
      <c r="H465" s="374" t="str">
        <f t="shared" si="485"/>
        <v>n/a</v>
      </c>
      <c r="I465" s="374" t="str">
        <f t="shared" si="485"/>
        <v>n/a</v>
      </c>
      <c r="J465" s="656">
        <v>45579</v>
      </c>
      <c r="K465" s="656">
        <v>45579</v>
      </c>
      <c r="L465" s="375" t="str">
        <f t="shared" si="503"/>
        <v>n/a</v>
      </c>
      <c r="M465" s="656">
        <v>45580</v>
      </c>
      <c r="N465" s="656">
        <v>45581</v>
      </c>
      <c r="O465" s="657">
        <v>45582</v>
      </c>
      <c r="P465" s="657">
        <v>45583</v>
      </c>
      <c r="Q465" s="657">
        <v>45583</v>
      </c>
      <c r="R465" s="657">
        <v>45584</v>
      </c>
      <c r="S465" s="376"/>
      <c r="T465" s="377">
        <v>8250</v>
      </c>
      <c r="U465" s="378">
        <v>8250</v>
      </c>
      <c r="V465" s="379"/>
      <c r="W465" s="377">
        <v>8250</v>
      </c>
      <c r="X465" s="378">
        <v>8250</v>
      </c>
      <c r="Y465" s="380"/>
      <c r="Z465" s="381" t="str">
        <f t="shared" si="504"/>
        <v>n/a</v>
      </c>
      <c r="AA465" s="381" t="str">
        <f t="shared" si="504"/>
        <v>n/a</v>
      </c>
      <c r="AB465" s="381" t="str">
        <f t="shared" si="504"/>
        <v>n/a</v>
      </c>
      <c r="AC465" s="381" t="str">
        <f t="shared" si="504"/>
        <v>n/a</v>
      </c>
      <c r="AD465" s="381" t="str">
        <f t="shared" si="504"/>
        <v>n/a</v>
      </c>
      <c r="AE465" s="381" t="str">
        <f t="shared" si="504"/>
        <v>n/a</v>
      </c>
      <c r="AF465" s="381" t="str">
        <f t="shared" si="504"/>
        <v>n/a</v>
      </c>
      <c r="AG465" s="382"/>
      <c r="AH465" s="383"/>
    </row>
    <row r="466" spans="1:34" s="384" customFormat="1" ht="46.5" customHeight="1" x14ac:dyDescent="0.2">
      <c r="A466" s="370" t="str">
        <f>IF(C466=0,"  ",VLOOKUP(C466,CODES!$A$1:$B$145,2,FALSE))</f>
        <v>PVB Trust Fund</v>
      </c>
      <c r="B466" s="394" t="s">
        <v>621</v>
      </c>
      <c r="C466" s="372" t="s">
        <v>538</v>
      </c>
      <c r="D466" s="373" t="s">
        <v>1017</v>
      </c>
      <c r="E466" s="373" t="s">
        <v>51</v>
      </c>
      <c r="F466" s="374" t="str">
        <f t="shared" si="485"/>
        <v>n/a</v>
      </c>
      <c r="G466" s="374" t="str">
        <f t="shared" si="485"/>
        <v>n/a</v>
      </c>
      <c r="H466" s="374" t="str">
        <f t="shared" si="485"/>
        <v>n/a</v>
      </c>
      <c r="I466" s="374" t="str">
        <f t="shared" si="485"/>
        <v>n/a</v>
      </c>
      <c r="J466" s="656">
        <v>45579</v>
      </c>
      <c r="K466" s="656">
        <v>45579</v>
      </c>
      <c r="L466" s="375" t="str">
        <f t="shared" si="503"/>
        <v>n/a</v>
      </c>
      <c r="M466" s="656">
        <v>45580</v>
      </c>
      <c r="N466" s="656">
        <v>45581</v>
      </c>
      <c r="O466" s="657">
        <v>45582</v>
      </c>
      <c r="P466" s="657">
        <v>44852</v>
      </c>
      <c r="Q466" s="657">
        <v>45587</v>
      </c>
      <c r="R466" s="657">
        <v>45588</v>
      </c>
      <c r="S466" s="376"/>
      <c r="T466" s="377">
        <v>8250</v>
      </c>
      <c r="U466" s="378">
        <v>8250</v>
      </c>
      <c r="V466" s="379"/>
      <c r="W466" s="377">
        <v>8250</v>
      </c>
      <c r="X466" s="378">
        <v>8250</v>
      </c>
      <c r="Y466" s="380"/>
      <c r="Z466" s="381" t="str">
        <f t="shared" si="504"/>
        <v>n/a</v>
      </c>
      <c r="AA466" s="381" t="str">
        <f t="shared" si="504"/>
        <v>n/a</v>
      </c>
      <c r="AB466" s="381" t="str">
        <f t="shared" si="504"/>
        <v>n/a</v>
      </c>
      <c r="AC466" s="381" t="str">
        <f t="shared" si="504"/>
        <v>n/a</v>
      </c>
      <c r="AD466" s="381" t="str">
        <f t="shared" si="504"/>
        <v>n/a</v>
      </c>
      <c r="AE466" s="381" t="str">
        <f t="shared" si="504"/>
        <v>n/a</v>
      </c>
      <c r="AF466" s="381" t="str">
        <f t="shared" si="504"/>
        <v>n/a</v>
      </c>
      <c r="AG466" s="382"/>
      <c r="AH466" s="383"/>
    </row>
    <row r="467" spans="1:34" s="384" customFormat="1" ht="46.5" customHeight="1" x14ac:dyDescent="0.2">
      <c r="A467" s="370">
        <f>IF(C467=0,"  ",VLOOKUP(C467,CODES!$A$1:$B$145,2,FALSE))</f>
        <v>100000100001000</v>
      </c>
      <c r="B467" s="394" t="s">
        <v>622</v>
      </c>
      <c r="C467" s="372" t="s">
        <v>53</v>
      </c>
      <c r="D467" s="373" t="s">
        <v>1017</v>
      </c>
      <c r="E467" s="373" t="s">
        <v>51</v>
      </c>
      <c r="F467" s="374" t="str">
        <f t="shared" si="485"/>
        <v>n/a</v>
      </c>
      <c r="G467" s="374" t="str">
        <f t="shared" si="485"/>
        <v>n/a</v>
      </c>
      <c r="H467" s="374" t="str">
        <f t="shared" si="485"/>
        <v>n/a</v>
      </c>
      <c r="I467" s="374" t="str">
        <f t="shared" si="485"/>
        <v>n/a</v>
      </c>
      <c r="J467" s="656">
        <v>45573</v>
      </c>
      <c r="K467" s="656">
        <v>45573</v>
      </c>
      <c r="L467" s="375" t="s">
        <v>58</v>
      </c>
      <c r="M467" s="656">
        <v>45579</v>
      </c>
      <c r="N467" s="656">
        <v>45593</v>
      </c>
      <c r="O467" s="657">
        <v>45594</v>
      </c>
      <c r="P467" s="657">
        <v>45594</v>
      </c>
      <c r="Q467" s="657">
        <v>45630</v>
      </c>
      <c r="R467" s="657">
        <v>45630</v>
      </c>
      <c r="S467" s="376"/>
      <c r="T467" s="377">
        <v>8000</v>
      </c>
      <c r="U467" s="378">
        <v>8000</v>
      </c>
      <c r="V467" s="379"/>
      <c r="W467" s="377">
        <v>5500</v>
      </c>
      <c r="X467" s="378">
        <v>5500</v>
      </c>
      <c r="Y467" s="380"/>
      <c r="Z467" s="381" t="str">
        <f t="shared" si="504"/>
        <v>n/a</v>
      </c>
      <c r="AA467" s="381" t="str">
        <f t="shared" si="504"/>
        <v>n/a</v>
      </c>
      <c r="AB467" s="381" t="str">
        <f t="shared" si="504"/>
        <v>n/a</v>
      </c>
      <c r="AC467" s="381" t="str">
        <f t="shared" si="504"/>
        <v>n/a</v>
      </c>
      <c r="AD467" s="381" t="str">
        <f t="shared" si="504"/>
        <v>n/a</v>
      </c>
      <c r="AE467" s="381" t="str">
        <f t="shared" si="504"/>
        <v>n/a</v>
      </c>
      <c r="AF467" s="381" t="str">
        <f t="shared" si="504"/>
        <v>n/a</v>
      </c>
      <c r="AG467" s="382"/>
      <c r="AH467" s="383"/>
    </row>
    <row r="468" spans="1:34" s="384" customFormat="1" ht="46.5" customHeight="1" x14ac:dyDescent="0.2">
      <c r="A468" s="370" t="str">
        <f>IF(C468=0,"  ",VLOOKUP(C468,CODES!$A$1:$B$145,2,FALSE))</f>
        <v>PVB Trust Fund</v>
      </c>
      <c r="B468" s="394" t="s">
        <v>623</v>
      </c>
      <c r="C468" s="372" t="s">
        <v>538</v>
      </c>
      <c r="D468" s="373" t="s">
        <v>1017</v>
      </c>
      <c r="E468" s="373" t="s">
        <v>51</v>
      </c>
      <c r="F468" s="374" t="str">
        <f t="shared" si="485"/>
        <v>n/a</v>
      </c>
      <c r="G468" s="374" t="str">
        <f t="shared" si="485"/>
        <v>n/a</v>
      </c>
      <c r="H468" s="374" t="str">
        <f t="shared" si="485"/>
        <v>n/a</v>
      </c>
      <c r="I468" s="374" t="str">
        <f t="shared" si="485"/>
        <v>n/a</v>
      </c>
      <c r="J468" s="656">
        <v>45579</v>
      </c>
      <c r="K468" s="656">
        <v>45579</v>
      </c>
      <c r="L468" s="375" t="str">
        <f t="shared" ref="L468:L476" si="505">IF($E468="Public Bidding", "Date Required", IF($E468="Shopping", "n/a", IF($E468="Small Value Procurement", "n/a", IF($E468="Lease of Venue", "n/a", IF($E468="Agency to Agency", "n/a", IF($E468="Direct Contracting", "n/a", IF($E468="Emergency Cases", "n/a","Check Mode of Proc")))))))</f>
        <v>n/a</v>
      </c>
      <c r="M468" s="656">
        <v>45579</v>
      </c>
      <c r="N468" s="656">
        <v>45580</v>
      </c>
      <c r="O468" s="657">
        <v>45581</v>
      </c>
      <c r="P468" s="657">
        <v>45582</v>
      </c>
      <c r="Q468" s="657">
        <v>45586</v>
      </c>
      <c r="R468" s="657">
        <v>45587</v>
      </c>
      <c r="S468" s="376"/>
      <c r="T468" s="377">
        <v>8250</v>
      </c>
      <c r="U468" s="378">
        <v>8250</v>
      </c>
      <c r="V468" s="379"/>
      <c r="W468" s="377">
        <v>8250</v>
      </c>
      <c r="X468" s="378">
        <v>8250</v>
      </c>
      <c r="Y468" s="380"/>
      <c r="Z468" s="381" t="str">
        <f t="shared" si="504"/>
        <v>n/a</v>
      </c>
      <c r="AA468" s="381" t="str">
        <f t="shared" si="504"/>
        <v>n/a</v>
      </c>
      <c r="AB468" s="381" t="str">
        <f t="shared" si="504"/>
        <v>n/a</v>
      </c>
      <c r="AC468" s="381" t="str">
        <f t="shared" si="504"/>
        <v>n/a</v>
      </c>
      <c r="AD468" s="381" t="str">
        <f t="shared" si="504"/>
        <v>n/a</v>
      </c>
      <c r="AE468" s="381" t="str">
        <f t="shared" si="504"/>
        <v>n/a</v>
      </c>
      <c r="AF468" s="381" t="str">
        <f t="shared" si="504"/>
        <v>n/a</v>
      </c>
      <c r="AG468" s="382"/>
      <c r="AH468" s="383"/>
    </row>
    <row r="469" spans="1:34" s="384" customFormat="1" ht="46.5" customHeight="1" x14ac:dyDescent="0.2">
      <c r="A469" s="370" t="str">
        <f>IF(C469=0,"  ",VLOOKUP(C469,CODES!$A$1:$B$145,2,FALSE))</f>
        <v>PVB Trust Fund</v>
      </c>
      <c r="B469" s="394" t="s">
        <v>624</v>
      </c>
      <c r="C469" s="372" t="s">
        <v>538</v>
      </c>
      <c r="D469" s="373" t="s">
        <v>1017</v>
      </c>
      <c r="E469" s="373" t="s">
        <v>51</v>
      </c>
      <c r="F469" s="374" t="str">
        <f t="shared" si="485"/>
        <v>n/a</v>
      </c>
      <c r="G469" s="374" t="str">
        <f t="shared" si="485"/>
        <v>n/a</v>
      </c>
      <c r="H469" s="374" t="str">
        <f t="shared" si="485"/>
        <v>n/a</v>
      </c>
      <c r="I469" s="374" t="str">
        <f t="shared" si="485"/>
        <v>n/a</v>
      </c>
      <c r="J469" s="656">
        <v>45579</v>
      </c>
      <c r="K469" s="656">
        <v>45579</v>
      </c>
      <c r="L469" s="375" t="str">
        <f t="shared" si="505"/>
        <v>n/a</v>
      </c>
      <c r="M469" s="656">
        <v>45579</v>
      </c>
      <c r="N469" s="656">
        <v>45593</v>
      </c>
      <c r="O469" s="657">
        <v>45594</v>
      </c>
      <c r="P469" s="657">
        <v>45595</v>
      </c>
      <c r="Q469" s="657">
        <v>45601</v>
      </c>
      <c r="R469" s="657">
        <v>45602</v>
      </c>
      <c r="S469" s="376"/>
      <c r="T469" s="377">
        <v>8250</v>
      </c>
      <c r="U469" s="378">
        <v>8250</v>
      </c>
      <c r="V469" s="379"/>
      <c r="W469" s="377">
        <v>8250</v>
      </c>
      <c r="X469" s="378">
        <v>8250</v>
      </c>
      <c r="Y469" s="380"/>
      <c r="Z469" s="381" t="str">
        <f t="shared" si="504"/>
        <v>n/a</v>
      </c>
      <c r="AA469" s="381" t="str">
        <f t="shared" si="504"/>
        <v>n/a</v>
      </c>
      <c r="AB469" s="381" t="str">
        <f t="shared" si="504"/>
        <v>n/a</v>
      </c>
      <c r="AC469" s="381" t="str">
        <f t="shared" si="504"/>
        <v>n/a</v>
      </c>
      <c r="AD469" s="381" t="str">
        <f t="shared" si="504"/>
        <v>n/a</v>
      </c>
      <c r="AE469" s="381" t="str">
        <f t="shared" si="504"/>
        <v>n/a</v>
      </c>
      <c r="AF469" s="381" t="str">
        <f t="shared" si="504"/>
        <v>n/a</v>
      </c>
      <c r="AG469" s="382"/>
      <c r="AH469" s="383"/>
    </row>
    <row r="470" spans="1:34" s="384" customFormat="1" ht="46.5" customHeight="1" x14ac:dyDescent="0.2">
      <c r="A470" s="370" t="str">
        <f>IF(C470=0,"  ",VLOOKUP(C470,CODES!$A$1:$B$145,2,FALSE))</f>
        <v>PVB Trust Fund</v>
      </c>
      <c r="B470" s="394" t="s">
        <v>625</v>
      </c>
      <c r="C470" s="372" t="s">
        <v>538</v>
      </c>
      <c r="D470" s="373" t="s">
        <v>1017</v>
      </c>
      <c r="E470" s="373" t="s">
        <v>51</v>
      </c>
      <c r="F470" s="374" t="str">
        <f t="shared" si="485"/>
        <v>n/a</v>
      </c>
      <c r="G470" s="374" t="str">
        <f t="shared" si="485"/>
        <v>n/a</v>
      </c>
      <c r="H470" s="374" t="str">
        <f t="shared" si="485"/>
        <v>n/a</v>
      </c>
      <c r="I470" s="374" t="str">
        <f t="shared" si="485"/>
        <v>n/a</v>
      </c>
      <c r="J470" s="656">
        <v>45579</v>
      </c>
      <c r="K470" s="656">
        <v>45579</v>
      </c>
      <c r="L470" s="375" t="str">
        <f t="shared" si="505"/>
        <v>n/a</v>
      </c>
      <c r="M470" s="656">
        <v>45580</v>
      </c>
      <c r="N470" s="656">
        <v>45582</v>
      </c>
      <c r="O470" s="657">
        <v>45582</v>
      </c>
      <c r="P470" s="657">
        <v>45582</v>
      </c>
      <c r="Q470" s="657">
        <v>45582</v>
      </c>
      <c r="R470" s="657">
        <v>45582</v>
      </c>
      <c r="S470" s="376"/>
      <c r="T470" s="377">
        <f>AVERAGE(U470)</f>
        <v>8250</v>
      </c>
      <c r="U470" s="378">
        <v>8250</v>
      </c>
      <c r="V470" s="379"/>
      <c r="W470" s="377">
        <f>SUM(X470)</f>
        <v>8250</v>
      </c>
      <c r="X470" s="378">
        <v>8250</v>
      </c>
      <c r="Y470" s="380"/>
      <c r="Z470" s="381" t="str">
        <f t="shared" si="504"/>
        <v>n/a</v>
      </c>
      <c r="AA470" s="381" t="str">
        <f t="shared" si="504"/>
        <v>n/a</v>
      </c>
      <c r="AB470" s="381" t="str">
        <f t="shared" si="504"/>
        <v>n/a</v>
      </c>
      <c r="AC470" s="381" t="str">
        <f t="shared" si="504"/>
        <v>n/a</v>
      </c>
      <c r="AD470" s="381" t="str">
        <f t="shared" si="504"/>
        <v>n/a</v>
      </c>
      <c r="AE470" s="381" t="str">
        <f t="shared" si="504"/>
        <v>n/a</v>
      </c>
      <c r="AF470" s="381" t="str">
        <f t="shared" si="504"/>
        <v>n/a</v>
      </c>
      <c r="AG470" s="382"/>
      <c r="AH470" s="383"/>
    </row>
    <row r="471" spans="1:34" s="384" customFormat="1" ht="46.5" customHeight="1" x14ac:dyDescent="0.2">
      <c r="A471" s="370">
        <f>IF(C471=0,"  ",VLOOKUP(C471,CODES!$A$1:$B$145,2,FALSE))</f>
        <v>350100100001000</v>
      </c>
      <c r="B471" s="394" t="s">
        <v>626</v>
      </c>
      <c r="C471" s="372" t="s">
        <v>159</v>
      </c>
      <c r="D471" s="373" t="s">
        <v>1017</v>
      </c>
      <c r="E471" s="373" t="s">
        <v>51</v>
      </c>
      <c r="F471" s="374" t="str">
        <f t="shared" si="485"/>
        <v>n/a</v>
      </c>
      <c r="G471" s="374" t="str">
        <f t="shared" si="485"/>
        <v>n/a</v>
      </c>
      <c r="H471" s="374" t="str">
        <f t="shared" si="485"/>
        <v>n/a</v>
      </c>
      <c r="I471" s="374" t="str">
        <f t="shared" si="485"/>
        <v>n/a</v>
      </c>
      <c r="J471" s="656">
        <v>45573</v>
      </c>
      <c r="K471" s="656">
        <v>45573</v>
      </c>
      <c r="L471" s="375" t="str">
        <f t="shared" si="505"/>
        <v>n/a</v>
      </c>
      <c r="M471" s="656">
        <v>45575</v>
      </c>
      <c r="N471" s="656">
        <v>45594</v>
      </c>
      <c r="O471" s="657">
        <v>45583</v>
      </c>
      <c r="P471" s="657">
        <v>45583</v>
      </c>
      <c r="Q471" s="657">
        <v>45583</v>
      </c>
      <c r="R471" s="657">
        <v>45629</v>
      </c>
      <c r="S471" s="376"/>
      <c r="T471" s="377">
        <v>12000</v>
      </c>
      <c r="U471" s="378">
        <v>12000</v>
      </c>
      <c r="V471" s="379"/>
      <c r="W471" s="377">
        <v>11200</v>
      </c>
      <c r="X471" s="378">
        <v>11200</v>
      </c>
      <c r="Y471" s="380"/>
      <c r="Z471" s="381" t="str">
        <f t="shared" si="504"/>
        <v>n/a</v>
      </c>
      <c r="AA471" s="381" t="str">
        <f t="shared" si="504"/>
        <v>n/a</v>
      </c>
      <c r="AB471" s="381" t="str">
        <f t="shared" si="504"/>
        <v>n/a</v>
      </c>
      <c r="AC471" s="381" t="str">
        <f t="shared" si="504"/>
        <v>n/a</v>
      </c>
      <c r="AD471" s="381" t="str">
        <f t="shared" si="504"/>
        <v>n/a</v>
      </c>
      <c r="AE471" s="381" t="str">
        <f t="shared" si="504"/>
        <v>n/a</v>
      </c>
      <c r="AF471" s="381" t="str">
        <f t="shared" si="504"/>
        <v>n/a</v>
      </c>
      <c r="AG471" s="382"/>
      <c r="AH471" s="383"/>
    </row>
    <row r="472" spans="1:34" s="384" customFormat="1" ht="46.5" customHeight="1" x14ac:dyDescent="0.2">
      <c r="A472" s="370">
        <f>IF(C472=0,"  ",VLOOKUP(C472,CODES!$A$1:$B$145,2,FALSE))</f>
        <v>320101100001000</v>
      </c>
      <c r="B472" s="394" t="s">
        <v>628</v>
      </c>
      <c r="C472" s="372" t="s">
        <v>70</v>
      </c>
      <c r="D472" s="373" t="s">
        <v>1017</v>
      </c>
      <c r="E472" s="373" t="s">
        <v>51</v>
      </c>
      <c r="F472" s="374" t="str">
        <f t="shared" si="485"/>
        <v>n/a</v>
      </c>
      <c r="G472" s="374" t="str">
        <f t="shared" si="485"/>
        <v>n/a</v>
      </c>
      <c r="H472" s="374" t="str">
        <f t="shared" si="485"/>
        <v>n/a</v>
      </c>
      <c r="I472" s="374" t="str">
        <f t="shared" si="485"/>
        <v>n/a</v>
      </c>
      <c r="J472" s="656">
        <v>45573</v>
      </c>
      <c r="K472" s="656">
        <v>45573</v>
      </c>
      <c r="L472" s="375" t="str">
        <f t="shared" si="505"/>
        <v>n/a</v>
      </c>
      <c r="M472" s="656">
        <v>45580</v>
      </c>
      <c r="N472" s="656">
        <v>45581</v>
      </c>
      <c r="O472" s="657">
        <v>45581</v>
      </c>
      <c r="P472" s="657">
        <v>45582</v>
      </c>
      <c r="Q472" s="657">
        <v>45583</v>
      </c>
      <c r="R472" s="657">
        <v>45584</v>
      </c>
      <c r="S472" s="376"/>
      <c r="T472" s="377">
        <v>261705</v>
      </c>
      <c r="U472" s="378">
        <v>261705</v>
      </c>
      <c r="V472" s="379"/>
      <c r="W472" s="377">
        <v>261705</v>
      </c>
      <c r="X472" s="378">
        <v>261705</v>
      </c>
      <c r="Y472" s="380"/>
      <c r="Z472" s="381" t="str">
        <f t="shared" si="504"/>
        <v>n/a</v>
      </c>
      <c r="AA472" s="381" t="str">
        <f t="shared" si="504"/>
        <v>n/a</v>
      </c>
      <c r="AB472" s="381" t="str">
        <f t="shared" si="504"/>
        <v>n/a</v>
      </c>
      <c r="AC472" s="381" t="str">
        <f t="shared" si="504"/>
        <v>n/a</v>
      </c>
      <c r="AD472" s="381" t="str">
        <f t="shared" si="504"/>
        <v>n/a</v>
      </c>
      <c r="AE472" s="381" t="str">
        <f t="shared" si="504"/>
        <v>n/a</v>
      </c>
      <c r="AF472" s="381" t="str">
        <f t="shared" si="504"/>
        <v>n/a</v>
      </c>
      <c r="AG472" s="382"/>
      <c r="AH472" s="383"/>
    </row>
    <row r="473" spans="1:34" s="384" customFormat="1" ht="46.5" customHeight="1" x14ac:dyDescent="0.2">
      <c r="A473" s="370">
        <f>IF(C473=0,"  ",VLOOKUP(C473,CODES!$A$1:$B$145,2,FALSE))</f>
        <v>310100100001000</v>
      </c>
      <c r="B473" s="394" t="s">
        <v>629</v>
      </c>
      <c r="C473" s="372" t="s">
        <v>83</v>
      </c>
      <c r="D473" s="373" t="s">
        <v>1017</v>
      </c>
      <c r="E473" s="373" t="s">
        <v>51</v>
      </c>
      <c r="F473" s="374" t="str">
        <f t="shared" si="485"/>
        <v>n/a</v>
      </c>
      <c r="G473" s="374" t="str">
        <f t="shared" si="485"/>
        <v>n/a</v>
      </c>
      <c r="H473" s="374" t="str">
        <f t="shared" si="485"/>
        <v>n/a</v>
      </c>
      <c r="I473" s="374" t="str">
        <f t="shared" si="485"/>
        <v>n/a</v>
      </c>
      <c r="J473" s="656">
        <v>45568</v>
      </c>
      <c r="K473" s="656">
        <v>45568</v>
      </c>
      <c r="L473" s="375" t="str">
        <f t="shared" si="505"/>
        <v>n/a</v>
      </c>
      <c r="M473" s="656">
        <v>45575</v>
      </c>
      <c r="N473" s="656">
        <v>45593</v>
      </c>
      <c r="O473" s="657">
        <v>45594</v>
      </c>
      <c r="P473" s="657">
        <v>45594</v>
      </c>
      <c r="Q473" s="657">
        <v>45582</v>
      </c>
      <c r="R473" s="657">
        <v>45583</v>
      </c>
      <c r="S473" s="376"/>
      <c r="T473" s="377">
        <v>26500</v>
      </c>
      <c r="U473" s="378">
        <v>26500</v>
      </c>
      <c r="V473" s="379"/>
      <c r="W473" s="377">
        <v>12900</v>
      </c>
      <c r="X473" s="378">
        <v>12900</v>
      </c>
      <c r="Y473" s="380"/>
      <c r="Z473" s="381" t="str">
        <f t="shared" si="504"/>
        <v>n/a</v>
      </c>
      <c r="AA473" s="381" t="str">
        <f t="shared" si="504"/>
        <v>n/a</v>
      </c>
      <c r="AB473" s="381" t="str">
        <f t="shared" si="504"/>
        <v>n/a</v>
      </c>
      <c r="AC473" s="381" t="str">
        <f t="shared" si="504"/>
        <v>n/a</v>
      </c>
      <c r="AD473" s="381" t="str">
        <f t="shared" si="504"/>
        <v>n/a</v>
      </c>
      <c r="AE473" s="381" t="str">
        <f t="shared" si="504"/>
        <v>n/a</v>
      </c>
      <c r="AF473" s="381" t="str">
        <f t="shared" si="504"/>
        <v>n/a</v>
      </c>
      <c r="AG473" s="382"/>
      <c r="AH473" s="383"/>
    </row>
    <row r="474" spans="1:34" s="384" customFormat="1" ht="46.5" customHeight="1" x14ac:dyDescent="0.2">
      <c r="A474" s="370" t="str">
        <f>IF(C474=0,"  ",VLOOKUP(C474,CODES!$A$1:$B$145,2,FALSE))</f>
        <v>PVB Trust Fund</v>
      </c>
      <c r="B474" s="394" t="s">
        <v>630</v>
      </c>
      <c r="C474" s="372" t="s">
        <v>538</v>
      </c>
      <c r="D474" s="373" t="s">
        <v>1017</v>
      </c>
      <c r="E474" s="373" t="s">
        <v>57</v>
      </c>
      <c r="F474" s="374" t="str">
        <f t="shared" si="485"/>
        <v>n/a</v>
      </c>
      <c r="G474" s="374" t="str">
        <f t="shared" si="485"/>
        <v>n/a</v>
      </c>
      <c r="H474" s="374" t="str">
        <f t="shared" si="485"/>
        <v>n/a</v>
      </c>
      <c r="I474" s="374" t="str">
        <f t="shared" si="485"/>
        <v>n/a</v>
      </c>
      <c r="J474" s="656">
        <v>45576</v>
      </c>
      <c r="K474" s="656">
        <v>45576</v>
      </c>
      <c r="L474" s="375" t="str">
        <f t="shared" si="505"/>
        <v>n/a</v>
      </c>
      <c r="M474" s="656">
        <v>45579</v>
      </c>
      <c r="N474" s="656">
        <v>45593</v>
      </c>
      <c r="O474" s="657">
        <v>45594</v>
      </c>
      <c r="P474" s="657">
        <v>45595</v>
      </c>
      <c r="Q474" s="657">
        <v>45596</v>
      </c>
      <c r="R474" s="657">
        <v>45600</v>
      </c>
      <c r="S474" s="376"/>
      <c r="T474" s="377">
        <v>306900</v>
      </c>
      <c r="U474" s="378">
        <v>306900</v>
      </c>
      <c r="V474" s="379"/>
      <c r="W474" s="377">
        <v>282150</v>
      </c>
      <c r="X474" s="378">
        <v>282150</v>
      </c>
      <c r="Y474" s="380"/>
      <c r="Z474" s="381" t="str">
        <f t="shared" si="504"/>
        <v>n/a</v>
      </c>
      <c r="AA474" s="381" t="str">
        <f t="shared" si="504"/>
        <v>n/a</v>
      </c>
      <c r="AB474" s="381" t="str">
        <f t="shared" si="504"/>
        <v>n/a</v>
      </c>
      <c r="AC474" s="381" t="str">
        <f t="shared" si="504"/>
        <v>n/a</v>
      </c>
      <c r="AD474" s="381" t="str">
        <f t="shared" si="504"/>
        <v>n/a</v>
      </c>
      <c r="AE474" s="381" t="str">
        <f t="shared" si="504"/>
        <v>n/a</v>
      </c>
      <c r="AF474" s="381" t="str">
        <f t="shared" si="504"/>
        <v>n/a</v>
      </c>
      <c r="AG474" s="382"/>
      <c r="AH474" s="383"/>
    </row>
    <row r="475" spans="1:34" s="384" customFormat="1" ht="46.5" customHeight="1" x14ac:dyDescent="0.2">
      <c r="A475" s="370">
        <f>IF(C475=0,"  ",VLOOKUP(C475,CODES!$A$1:$B$145,2,FALSE))</f>
        <v>100000100001000</v>
      </c>
      <c r="B475" s="394" t="s">
        <v>631</v>
      </c>
      <c r="C475" s="372" t="s">
        <v>53</v>
      </c>
      <c r="D475" s="373" t="s">
        <v>1017</v>
      </c>
      <c r="E475" s="373" t="s">
        <v>54</v>
      </c>
      <c r="F475" s="374" t="str">
        <f t="shared" ref="F475:I538" si="506">IF($E475="Public Bidding", "Date Required", IF($E475="Shopping", "n/a", IF($E475="Small Value Procurement", "n/a", IF($E475="Lease of Venue", "n/a", IF($E475="Agency to Agency", "n/a", IF($E475="Direct Contracting", "n/a", IF($E475="Emergency Cases", "n/a","Check Mode of Proc")))))))</f>
        <v>n/a</v>
      </c>
      <c r="G475" s="374" t="str">
        <f t="shared" si="506"/>
        <v>n/a</v>
      </c>
      <c r="H475" s="374" t="str">
        <f t="shared" si="506"/>
        <v>n/a</v>
      </c>
      <c r="I475" s="374" t="str">
        <f t="shared" si="506"/>
        <v>n/a</v>
      </c>
      <c r="J475" s="656">
        <v>45581</v>
      </c>
      <c r="K475" s="656">
        <v>45581</v>
      </c>
      <c r="L475" s="375" t="str">
        <f t="shared" si="505"/>
        <v>n/a</v>
      </c>
      <c r="M475" s="656">
        <v>45582</v>
      </c>
      <c r="N475" s="656">
        <v>45583</v>
      </c>
      <c r="O475" s="657">
        <v>45586</v>
      </c>
      <c r="P475" s="657">
        <v>45586</v>
      </c>
      <c r="Q475" s="657">
        <v>45587</v>
      </c>
      <c r="R475" s="657">
        <v>45587</v>
      </c>
      <c r="S475" s="376"/>
      <c r="T475" s="377">
        <v>23296.85</v>
      </c>
      <c r="U475" s="378">
        <v>23296.85</v>
      </c>
      <c r="V475" s="379"/>
      <c r="W475" s="377">
        <v>23296.85</v>
      </c>
      <c r="X475" s="378">
        <v>23296.85</v>
      </c>
      <c r="Y475" s="380"/>
      <c r="Z475" s="381" t="str">
        <f t="shared" si="504"/>
        <v>n/a</v>
      </c>
      <c r="AA475" s="381" t="str">
        <f t="shared" si="504"/>
        <v>n/a</v>
      </c>
      <c r="AB475" s="381" t="str">
        <f t="shared" si="504"/>
        <v>n/a</v>
      </c>
      <c r="AC475" s="381" t="str">
        <f t="shared" si="504"/>
        <v>n/a</v>
      </c>
      <c r="AD475" s="381" t="str">
        <f t="shared" si="504"/>
        <v>n/a</v>
      </c>
      <c r="AE475" s="381" t="str">
        <f t="shared" si="504"/>
        <v>n/a</v>
      </c>
      <c r="AF475" s="381" t="str">
        <f t="shared" si="504"/>
        <v>n/a</v>
      </c>
      <c r="AG475" s="382"/>
      <c r="AH475" s="383"/>
    </row>
    <row r="476" spans="1:34" s="384" customFormat="1" ht="46.5" customHeight="1" x14ac:dyDescent="0.2">
      <c r="A476" s="370" t="str">
        <f>IF(C476=0,"  ",VLOOKUP(C476,CODES!$A$1:$B$145,2,FALSE))</f>
        <v>PVB Trust Fund</v>
      </c>
      <c r="B476" s="394" t="s">
        <v>634</v>
      </c>
      <c r="C476" s="372" t="s">
        <v>538</v>
      </c>
      <c r="D476" s="373" t="s">
        <v>1017</v>
      </c>
      <c r="E476" s="373" t="s">
        <v>51</v>
      </c>
      <c r="F476" s="374" t="str">
        <f t="shared" si="506"/>
        <v>n/a</v>
      </c>
      <c r="G476" s="374" t="str">
        <f t="shared" si="506"/>
        <v>n/a</v>
      </c>
      <c r="H476" s="374" t="str">
        <f t="shared" si="506"/>
        <v>n/a</v>
      </c>
      <c r="I476" s="374" t="str">
        <f t="shared" si="506"/>
        <v>n/a</v>
      </c>
      <c r="J476" s="656">
        <v>45575</v>
      </c>
      <c r="K476" s="656">
        <v>45575</v>
      </c>
      <c r="L476" s="375" t="str">
        <f t="shared" si="505"/>
        <v>n/a</v>
      </c>
      <c r="M476" s="656">
        <v>45579</v>
      </c>
      <c r="N476" s="656">
        <v>45593</v>
      </c>
      <c r="O476" s="657">
        <v>45594</v>
      </c>
      <c r="P476" s="657">
        <v>45594</v>
      </c>
      <c r="Q476" s="657">
        <v>45652</v>
      </c>
      <c r="R476" s="657">
        <v>45653</v>
      </c>
      <c r="S476" s="376"/>
      <c r="T476" s="377">
        <v>42995.6</v>
      </c>
      <c r="U476" s="378">
        <v>42995.6</v>
      </c>
      <c r="V476" s="379"/>
      <c r="W476" s="377">
        <v>33800</v>
      </c>
      <c r="X476" s="378">
        <v>33800</v>
      </c>
      <c r="Y476" s="380"/>
      <c r="Z476" s="381" t="str">
        <f t="shared" si="504"/>
        <v>n/a</v>
      </c>
      <c r="AA476" s="381" t="str">
        <f t="shared" si="504"/>
        <v>n/a</v>
      </c>
      <c r="AB476" s="381" t="str">
        <f t="shared" si="504"/>
        <v>n/a</v>
      </c>
      <c r="AC476" s="381" t="str">
        <f t="shared" si="504"/>
        <v>n/a</v>
      </c>
      <c r="AD476" s="381" t="str">
        <f t="shared" si="504"/>
        <v>n/a</v>
      </c>
      <c r="AE476" s="381" t="str">
        <f t="shared" si="504"/>
        <v>n/a</v>
      </c>
      <c r="AF476" s="381" t="str">
        <f t="shared" si="504"/>
        <v>n/a</v>
      </c>
      <c r="AG476" s="382"/>
      <c r="AH476" s="383"/>
    </row>
    <row r="477" spans="1:34" s="384" customFormat="1" ht="46.5" customHeight="1" x14ac:dyDescent="0.2">
      <c r="A477" s="370" t="str">
        <f>IF(C477=0,"  ",VLOOKUP(C477,CODES!$A$1:$B$145,2,FALSE))</f>
        <v>PVB Trust Fund</v>
      </c>
      <c r="B477" s="394" t="s">
        <v>635</v>
      </c>
      <c r="C477" s="372" t="s">
        <v>538</v>
      </c>
      <c r="D477" s="373" t="s">
        <v>1017</v>
      </c>
      <c r="E477" s="373" t="s">
        <v>51</v>
      </c>
      <c r="F477" s="374" t="str">
        <f t="shared" si="506"/>
        <v>n/a</v>
      </c>
      <c r="G477" s="374" t="str">
        <f t="shared" si="506"/>
        <v>n/a</v>
      </c>
      <c r="H477" s="374" t="str">
        <f t="shared" si="506"/>
        <v>n/a</v>
      </c>
      <c r="I477" s="374" t="str">
        <f t="shared" si="506"/>
        <v>n/a</v>
      </c>
      <c r="J477" s="656">
        <v>45579</v>
      </c>
      <c r="K477" s="656">
        <v>45579</v>
      </c>
      <c r="L477" s="375" t="s">
        <v>58</v>
      </c>
      <c r="M477" s="656">
        <v>45579</v>
      </c>
      <c r="N477" s="656">
        <v>45580</v>
      </c>
      <c r="O477" s="657">
        <v>45581</v>
      </c>
      <c r="P477" s="657">
        <v>45582</v>
      </c>
      <c r="Q477" s="657">
        <v>45590</v>
      </c>
      <c r="R477" s="657">
        <v>45591</v>
      </c>
      <c r="S477" s="376"/>
      <c r="T477" s="377">
        <v>8250</v>
      </c>
      <c r="U477" s="378">
        <v>8250</v>
      </c>
      <c r="V477" s="379"/>
      <c r="W477" s="377">
        <v>8250</v>
      </c>
      <c r="X477" s="378">
        <v>8250</v>
      </c>
      <c r="Y477" s="380"/>
      <c r="Z477" s="381" t="str">
        <f t="shared" ref="Z477:AF492" si="507">IF($E477="Public Bidding", "Date Required", IF($E477="Shopping", "n/a", IF($E477="Small Value Procurement", "n/a", IF($E477="Lease of Venue", "n/a", IF($E477="Agency to Agency", "n/a", IF($E477="Direct Contracting", "n/a", IF($E477="Emergency Cases", "n/a","Check Mode of Proc")))))))</f>
        <v>n/a</v>
      </c>
      <c r="AA477" s="381" t="str">
        <f t="shared" si="507"/>
        <v>n/a</v>
      </c>
      <c r="AB477" s="381" t="str">
        <f t="shared" si="507"/>
        <v>n/a</v>
      </c>
      <c r="AC477" s="381" t="str">
        <f t="shared" si="507"/>
        <v>n/a</v>
      </c>
      <c r="AD477" s="381" t="str">
        <f t="shared" si="507"/>
        <v>n/a</v>
      </c>
      <c r="AE477" s="381" t="str">
        <f t="shared" si="507"/>
        <v>n/a</v>
      </c>
      <c r="AF477" s="381" t="str">
        <f t="shared" si="507"/>
        <v>n/a</v>
      </c>
      <c r="AG477" s="382"/>
      <c r="AH477" s="383"/>
    </row>
    <row r="478" spans="1:34" s="384" customFormat="1" ht="46.5" customHeight="1" x14ac:dyDescent="0.2">
      <c r="A478" s="370">
        <f>IF(C478=0,"  ",VLOOKUP(C478,CODES!$A$1:$B$145,2,FALSE))</f>
        <v>100000100001000</v>
      </c>
      <c r="B478" s="394" t="s">
        <v>636</v>
      </c>
      <c r="C478" s="372" t="s">
        <v>53</v>
      </c>
      <c r="D478" s="373" t="s">
        <v>1017</v>
      </c>
      <c r="E478" s="373" t="s">
        <v>51</v>
      </c>
      <c r="F478" s="374" t="str">
        <f t="shared" si="506"/>
        <v>n/a</v>
      </c>
      <c r="G478" s="374" t="str">
        <f t="shared" si="506"/>
        <v>n/a</v>
      </c>
      <c r="H478" s="374" t="str">
        <f t="shared" si="506"/>
        <v>n/a</v>
      </c>
      <c r="I478" s="374" t="str">
        <f t="shared" si="506"/>
        <v>n/a</v>
      </c>
      <c r="J478" s="656">
        <v>45576</v>
      </c>
      <c r="K478" s="656">
        <v>45576</v>
      </c>
      <c r="L478" s="375" t="str">
        <f t="shared" ref="L478:L487" si="508">IF($E478="Public Bidding", "Date Required", IF($E478="Shopping", "n/a", IF($E478="Small Value Procurement", "n/a", IF($E478="Lease of Venue", "n/a", IF($E478="Agency to Agency", "n/a", IF($E478="Direct Contracting", "n/a", IF($E478="Emergency Cases", "n/a","Check Mode of Proc")))))))</f>
        <v>n/a</v>
      </c>
      <c r="M478" s="656">
        <v>45579</v>
      </c>
      <c r="N478" s="656">
        <v>45595</v>
      </c>
      <c r="O478" s="657">
        <v>45616</v>
      </c>
      <c r="P478" s="657">
        <v>45616</v>
      </c>
      <c r="Q478" s="657">
        <v>45633</v>
      </c>
      <c r="R478" s="657">
        <v>45650</v>
      </c>
      <c r="S478" s="376"/>
      <c r="T478" s="377">
        <v>99145</v>
      </c>
      <c r="U478" s="378">
        <v>99145</v>
      </c>
      <c r="V478" s="379"/>
      <c r="W478" s="377">
        <v>47000</v>
      </c>
      <c r="X478" s="378">
        <v>47000</v>
      </c>
      <c r="Y478" s="380"/>
      <c r="Z478" s="381" t="str">
        <f t="shared" si="507"/>
        <v>n/a</v>
      </c>
      <c r="AA478" s="381" t="str">
        <f t="shared" si="507"/>
        <v>n/a</v>
      </c>
      <c r="AB478" s="381" t="str">
        <f t="shared" si="507"/>
        <v>n/a</v>
      </c>
      <c r="AC478" s="381" t="str">
        <f t="shared" si="507"/>
        <v>n/a</v>
      </c>
      <c r="AD478" s="381" t="str">
        <f t="shared" si="507"/>
        <v>n/a</v>
      </c>
      <c r="AE478" s="381" t="str">
        <f t="shared" si="507"/>
        <v>n/a</v>
      </c>
      <c r="AF478" s="381" t="str">
        <f t="shared" si="507"/>
        <v>n/a</v>
      </c>
      <c r="AG478" s="382"/>
      <c r="AH478" s="383"/>
    </row>
    <row r="479" spans="1:34" s="384" customFormat="1" ht="46.5" customHeight="1" x14ac:dyDescent="0.2">
      <c r="A479" s="370">
        <f>IF(C479=0,"  ",VLOOKUP(C479,CODES!$A$1:$B$145,2,FALSE))</f>
        <v>100000100001000</v>
      </c>
      <c r="B479" s="394" t="s">
        <v>637</v>
      </c>
      <c r="C479" s="372" t="s">
        <v>53</v>
      </c>
      <c r="D479" s="373" t="s">
        <v>1017</v>
      </c>
      <c r="E479" s="373" t="s">
        <v>51</v>
      </c>
      <c r="F479" s="374" t="str">
        <f t="shared" si="506"/>
        <v>n/a</v>
      </c>
      <c r="G479" s="374" t="str">
        <f t="shared" si="506"/>
        <v>n/a</v>
      </c>
      <c r="H479" s="374" t="str">
        <f t="shared" si="506"/>
        <v>n/a</v>
      </c>
      <c r="I479" s="374" t="str">
        <f t="shared" si="506"/>
        <v>n/a</v>
      </c>
      <c r="J479" s="656">
        <v>45576</v>
      </c>
      <c r="K479" s="656">
        <v>45576</v>
      </c>
      <c r="L479" s="375" t="str">
        <f t="shared" si="508"/>
        <v>n/a</v>
      </c>
      <c r="M479" s="656">
        <v>45579</v>
      </c>
      <c r="N479" s="656">
        <v>45600</v>
      </c>
      <c r="O479" s="657">
        <v>45608</v>
      </c>
      <c r="P479" s="657">
        <v>45608</v>
      </c>
      <c r="Q479" s="657">
        <v>45625</v>
      </c>
      <c r="R479" s="657">
        <v>45626</v>
      </c>
      <c r="S479" s="376"/>
      <c r="T479" s="377">
        <v>99145</v>
      </c>
      <c r="U479" s="378">
        <v>99145</v>
      </c>
      <c r="V479" s="379"/>
      <c r="W479" s="377">
        <v>53629</v>
      </c>
      <c r="X479" s="378">
        <v>53629</v>
      </c>
      <c r="Y479" s="380"/>
      <c r="Z479" s="381" t="str">
        <f t="shared" si="507"/>
        <v>n/a</v>
      </c>
      <c r="AA479" s="381" t="str">
        <f t="shared" si="507"/>
        <v>n/a</v>
      </c>
      <c r="AB479" s="381" t="str">
        <f t="shared" si="507"/>
        <v>n/a</v>
      </c>
      <c r="AC479" s="381" t="str">
        <f t="shared" si="507"/>
        <v>n/a</v>
      </c>
      <c r="AD479" s="381" t="str">
        <f t="shared" si="507"/>
        <v>n/a</v>
      </c>
      <c r="AE479" s="381" t="str">
        <f t="shared" si="507"/>
        <v>n/a</v>
      </c>
      <c r="AF479" s="381" t="str">
        <f t="shared" si="507"/>
        <v>n/a</v>
      </c>
      <c r="AG479" s="382"/>
      <c r="AH479" s="383"/>
    </row>
    <row r="480" spans="1:34" s="384" customFormat="1" ht="46.5" customHeight="1" x14ac:dyDescent="0.2">
      <c r="A480" s="370">
        <f>IF(C480=0,"  ",VLOOKUP(C480,CODES!$A$1:$B$145,2,FALSE))</f>
        <v>100000100001000</v>
      </c>
      <c r="B480" s="394" t="s">
        <v>638</v>
      </c>
      <c r="C480" s="372" t="s">
        <v>53</v>
      </c>
      <c r="D480" s="373" t="s">
        <v>1017</v>
      </c>
      <c r="E480" s="373" t="s">
        <v>51</v>
      </c>
      <c r="F480" s="374" t="str">
        <f t="shared" si="506"/>
        <v>n/a</v>
      </c>
      <c r="G480" s="374" t="str">
        <f t="shared" si="506"/>
        <v>n/a</v>
      </c>
      <c r="H480" s="374" t="str">
        <f t="shared" si="506"/>
        <v>n/a</v>
      </c>
      <c r="I480" s="374" t="str">
        <f t="shared" si="506"/>
        <v>n/a</v>
      </c>
      <c r="J480" s="656">
        <v>45576</v>
      </c>
      <c r="K480" s="656">
        <v>45576</v>
      </c>
      <c r="L480" s="375" t="str">
        <f t="shared" si="508"/>
        <v>n/a</v>
      </c>
      <c r="M480" s="656">
        <v>45579</v>
      </c>
      <c r="N480" s="656">
        <v>45595</v>
      </c>
      <c r="O480" s="657">
        <v>45616</v>
      </c>
      <c r="P480" s="657">
        <v>45616</v>
      </c>
      <c r="Q480" s="657">
        <v>45623</v>
      </c>
      <c r="R480" s="657">
        <v>45623</v>
      </c>
      <c r="S480" s="376"/>
      <c r="T480" s="729">
        <v>77040</v>
      </c>
      <c r="U480" s="731">
        <v>77040</v>
      </c>
      <c r="V480" s="379"/>
      <c r="W480" s="377">
        <v>52651</v>
      </c>
      <c r="X480" s="378">
        <v>52651</v>
      </c>
      <c r="Y480" s="380"/>
      <c r="Z480" s="381" t="str">
        <f t="shared" si="507"/>
        <v>n/a</v>
      </c>
      <c r="AA480" s="381" t="str">
        <f t="shared" si="507"/>
        <v>n/a</v>
      </c>
      <c r="AB480" s="381" t="str">
        <f t="shared" si="507"/>
        <v>n/a</v>
      </c>
      <c r="AC480" s="381" t="str">
        <f t="shared" si="507"/>
        <v>n/a</v>
      </c>
      <c r="AD480" s="381" t="str">
        <f t="shared" si="507"/>
        <v>n/a</v>
      </c>
      <c r="AE480" s="381" t="str">
        <f t="shared" si="507"/>
        <v>n/a</v>
      </c>
      <c r="AF480" s="381" t="str">
        <f t="shared" si="507"/>
        <v>n/a</v>
      </c>
      <c r="AG480" s="382"/>
      <c r="AH480" s="383"/>
    </row>
    <row r="481" spans="1:34" s="384" customFormat="1" ht="46.5" customHeight="1" x14ac:dyDescent="0.2">
      <c r="A481" s="370">
        <f>IF(C481=0,"  ",VLOOKUP(C481,CODES!$A$1:$B$145,2,FALSE))</f>
        <v>100000100001000</v>
      </c>
      <c r="B481" s="394" t="s">
        <v>639</v>
      </c>
      <c r="C481" s="372" t="s">
        <v>53</v>
      </c>
      <c r="D481" s="373" t="s">
        <v>1017</v>
      </c>
      <c r="E481" s="373" t="s">
        <v>51</v>
      </c>
      <c r="F481" s="374" t="str">
        <f t="shared" si="506"/>
        <v>n/a</v>
      </c>
      <c r="G481" s="374" t="str">
        <f t="shared" si="506"/>
        <v>n/a</v>
      </c>
      <c r="H481" s="374" t="str">
        <f t="shared" si="506"/>
        <v>n/a</v>
      </c>
      <c r="I481" s="374" t="str">
        <f t="shared" si="506"/>
        <v>n/a</v>
      </c>
      <c r="J481" s="656">
        <v>45576</v>
      </c>
      <c r="K481" s="656">
        <v>45576</v>
      </c>
      <c r="L481" s="375" t="str">
        <f t="shared" si="508"/>
        <v>n/a</v>
      </c>
      <c r="M481" s="656">
        <v>45579</v>
      </c>
      <c r="N481" s="656">
        <v>45595</v>
      </c>
      <c r="O481" s="657">
        <v>45616</v>
      </c>
      <c r="P481" s="657">
        <v>45616</v>
      </c>
      <c r="Q481" s="657">
        <v>45616</v>
      </c>
      <c r="R481" s="657">
        <v>45616</v>
      </c>
      <c r="S481" s="376"/>
      <c r="T481" s="730"/>
      <c r="U481" s="730"/>
      <c r="V481" s="379"/>
      <c r="W481" s="377">
        <v>3920</v>
      </c>
      <c r="X481" s="378">
        <v>3920</v>
      </c>
      <c r="Y481" s="380"/>
      <c r="Z481" s="381" t="str">
        <f t="shared" si="507"/>
        <v>n/a</v>
      </c>
      <c r="AA481" s="381" t="str">
        <f t="shared" si="507"/>
        <v>n/a</v>
      </c>
      <c r="AB481" s="381" t="str">
        <f t="shared" si="507"/>
        <v>n/a</v>
      </c>
      <c r="AC481" s="381" t="str">
        <f t="shared" si="507"/>
        <v>n/a</v>
      </c>
      <c r="AD481" s="381" t="str">
        <f t="shared" si="507"/>
        <v>n/a</v>
      </c>
      <c r="AE481" s="381" t="str">
        <f t="shared" si="507"/>
        <v>n/a</v>
      </c>
      <c r="AF481" s="381" t="str">
        <f t="shared" si="507"/>
        <v>n/a</v>
      </c>
      <c r="AG481" s="382"/>
      <c r="AH481" s="383"/>
    </row>
    <row r="482" spans="1:34" s="384" customFormat="1" ht="46.5" customHeight="1" x14ac:dyDescent="0.2">
      <c r="A482" s="370">
        <f>IF(C482=0,"  ",VLOOKUP(C482,CODES!$A$1:$B$145,2,FALSE))</f>
        <v>200000100004000</v>
      </c>
      <c r="B482" s="394" t="s">
        <v>640</v>
      </c>
      <c r="C482" s="372" t="s">
        <v>55</v>
      </c>
      <c r="D482" s="373" t="s">
        <v>1017</v>
      </c>
      <c r="E482" s="373" t="s">
        <v>57</v>
      </c>
      <c r="F482" s="374" t="str">
        <f t="shared" si="506"/>
        <v>n/a</v>
      </c>
      <c r="G482" s="374" t="str">
        <f t="shared" si="506"/>
        <v>n/a</v>
      </c>
      <c r="H482" s="374" t="str">
        <f t="shared" si="506"/>
        <v>n/a</v>
      </c>
      <c r="I482" s="374" t="str">
        <f t="shared" si="506"/>
        <v>n/a</v>
      </c>
      <c r="J482" s="656">
        <v>45581</v>
      </c>
      <c r="K482" s="656">
        <v>45581</v>
      </c>
      <c r="L482" s="375" t="str">
        <f t="shared" si="508"/>
        <v>n/a</v>
      </c>
      <c r="M482" s="656">
        <v>45581</v>
      </c>
      <c r="N482" s="656">
        <v>45583</v>
      </c>
      <c r="O482" s="657">
        <v>45584</v>
      </c>
      <c r="P482" s="657">
        <v>45585</v>
      </c>
      <c r="Q482" s="657">
        <v>45596</v>
      </c>
      <c r="R482" s="657">
        <v>45600</v>
      </c>
      <c r="S482" s="376"/>
      <c r="T482" s="377">
        <v>656700</v>
      </c>
      <c r="U482" s="378">
        <v>656700</v>
      </c>
      <c r="V482" s="379"/>
      <c r="W482" s="377">
        <v>602700</v>
      </c>
      <c r="X482" s="378">
        <v>602700</v>
      </c>
      <c r="Y482" s="380"/>
      <c r="Z482" s="381" t="str">
        <f t="shared" si="507"/>
        <v>n/a</v>
      </c>
      <c r="AA482" s="381" t="str">
        <f t="shared" si="507"/>
        <v>n/a</v>
      </c>
      <c r="AB482" s="381" t="str">
        <f t="shared" si="507"/>
        <v>n/a</v>
      </c>
      <c r="AC482" s="381" t="str">
        <f t="shared" si="507"/>
        <v>n/a</v>
      </c>
      <c r="AD482" s="381" t="str">
        <f t="shared" si="507"/>
        <v>n/a</v>
      </c>
      <c r="AE482" s="381" t="str">
        <f t="shared" si="507"/>
        <v>n/a</v>
      </c>
      <c r="AF482" s="381" t="str">
        <f t="shared" si="507"/>
        <v>n/a</v>
      </c>
      <c r="AG482" s="382"/>
      <c r="AH482" s="383"/>
    </row>
    <row r="483" spans="1:34" s="384" customFormat="1" ht="46.5" customHeight="1" x14ac:dyDescent="0.2">
      <c r="A483" s="370" t="str">
        <f>IF(C483=0,"  ",VLOOKUP(C483,CODES!$A$1:$B$145,2,FALSE))</f>
        <v>PVB Trust Fund</v>
      </c>
      <c r="B483" s="394" t="s">
        <v>641</v>
      </c>
      <c r="C483" s="372" t="s">
        <v>538</v>
      </c>
      <c r="D483" s="373" t="s">
        <v>1017</v>
      </c>
      <c r="E483" s="373" t="s">
        <v>51</v>
      </c>
      <c r="F483" s="374" t="str">
        <f t="shared" si="506"/>
        <v>n/a</v>
      </c>
      <c r="G483" s="374" t="str">
        <f t="shared" si="506"/>
        <v>n/a</v>
      </c>
      <c r="H483" s="374" t="str">
        <f t="shared" si="506"/>
        <v>n/a</v>
      </c>
      <c r="I483" s="374" t="str">
        <f t="shared" si="506"/>
        <v>n/a</v>
      </c>
      <c r="J483" s="656">
        <v>45579</v>
      </c>
      <c r="K483" s="656">
        <v>45579</v>
      </c>
      <c r="L483" s="375" t="str">
        <f t="shared" si="508"/>
        <v>n/a</v>
      </c>
      <c r="M483" s="656">
        <v>45580</v>
      </c>
      <c r="N483" s="656">
        <v>45593</v>
      </c>
      <c r="O483" s="657">
        <v>45581</v>
      </c>
      <c r="P483" s="657">
        <v>45582</v>
      </c>
      <c r="Q483" s="657">
        <v>45593</v>
      </c>
      <c r="R483" s="657">
        <v>45594</v>
      </c>
      <c r="S483" s="376"/>
      <c r="T483" s="377">
        <v>8250</v>
      </c>
      <c r="U483" s="378">
        <v>8250</v>
      </c>
      <c r="V483" s="379"/>
      <c r="W483" s="377">
        <v>8250</v>
      </c>
      <c r="X483" s="378">
        <v>8250</v>
      </c>
      <c r="Y483" s="380"/>
      <c r="Z483" s="381" t="str">
        <f t="shared" si="507"/>
        <v>n/a</v>
      </c>
      <c r="AA483" s="381" t="str">
        <f t="shared" si="507"/>
        <v>n/a</v>
      </c>
      <c r="AB483" s="381" t="str">
        <f t="shared" si="507"/>
        <v>n/a</v>
      </c>
      <c r="AC483" s="381" t="str">
        <f t="shared" si="507"/>
        <v>n/a</v>
      </c>
      <c r="AD483" s="381" t="str">
        <f t="shared" si="507"/>
        <v>n/a</v>
      </c>
      <c r="AE483" s="381" t="str">
        <f t="shared" si="507"/>
        <v>n/a</v>
      </c>
      <c r="AF483" s="381" t="str">
        <f t="shared" si="507"/>
        <v>n/a</v>
      </c>
      <c r="AG483" s="382"/>
      <c r="AH483" s="383"/>
    </row>
    <row r="484" spans="1:34" s="384" customFormat="1" ht="46.5" customHeight="1" x14ac:dyDescent="0.2">
      <c r="A484" s="370" t="str">
        <f>IF(C484=0,"  ",VLOOKUP(C484,CODES!$A$1:$B$145,2,FALSE))</f>
        <v>PVB Trust Fund</v>
      </c>
      <c r="B484" s="394" t="s">
        <v>642</v>
      </c>
      <c r="C484" s="372" t="s">
        <v>538</v>
      </c>
      <c r="D484" s="373" t="s">
        <v>1017</v>
      </c>
      <c r="E484" s="373" t="s">
        <v>51</v>
      </c>
      <c r="F484" s="374" t="str">
        <f t="shared" si="506"/>
        <v>n/a</v>
      </c>
      <c r="G484" s="374" t="str">
        <f t="shared" si="506"/>
        <v>n/a</v>
      </c>
      <c r="H484" s="374" t="str">
        <f t="shared" si="506"/>
        <v>n/a</v>
      </c>
      <c r="I484" s="374" t="str">
        <f t="shared" si="506"/>
        <v>n/a</v>
      </c>
      <c r="J484" s="656">
        <v>45579</v>
      </c>
      <c r="K484" s="656">
        <v>45579</v>
      </c>
      <c r="L484" s="375" t="str">
        <f t="shared" si="508"/>
        <v>n/a</v>
      </c>
      <c r="M484" s="656">
        <v>45580</v>
      </c>
      <c r="N484" s="656">
        <v>45580</v>
      </c>
      <c r="O484" s="657">
        <v>45581</v>
      </c>
      <c r="P484" s="657">
        <v>45582</v>
      </c>
      <c r="Q484" s="668">
        <v>45593</v>
      </c>
      <c r="R484" s="657">
        <v>45594</v>
      </c>
      <c r="S484" s="376"/>
      <c r="T484" s="377">
        <v>8250</v>
      </c>
      <c r="U484" s="378">
        <v>8250</v>
      </c>
      <c r="V484" s="379"/>
      <c r="W484" s="377">
        <v>8250</v>
      </c>
      <c r="X484" s="378">
        <v>8250</v>
      </c>
      <c r="Y484" s="380"/>
      <c r="Z484" s="381" t="str">
        <f t="shared" si="507"/>
        <v>n/a</v>
      </c>
      <c r="AA484" s="381" t="str">
        <f t="shared" si="507"/>
        <v>n/a</v>
      </c>
      <c r="AB484" s="381" t="str">
        <f t="shared" si="507"/>
        <v>n/a</v>
      </c>
      <c r="AC484" s="381" t="str">
        <f t="shared" si="507"/>
        <v>n/a</v>
      </c>
      <c r="AD484" s="381" t="str">
        <f t="shared" si="507"/>
        <v>n/a</v>
      </c>
      <c r="AE484" s="381" t="str">
        <f t="shared" si="507"/>
        <v>n/a</v>
      </c>
      <c r="AF484" s="381" t="str">
        <f t="shared" si="507"/>
        <v>n/a</v>
      </c>
      <c r="AG484" s="382"/>
      <c r="AH484" s="383"/>
    </row>
    <row r="485" spans="1:34" s="384" customFormat="1" ht="46.5" customHeight="1" x14ac:dyDescent="0.2">
      <c r="A485" s="370" t="str">
        <f>IF(C485=0,"  ",VLOOKUP(C485,CODES!$A$1:$B$145,2,FALSE))</f>
        <v>PVB Trust Fund</v>
      </c>
      <c r="B485" s="394" t="s">
        <v>643</v>
      </c>
      <c r="C485" s="372" t="s">
        <v>538</v>
      </c>
      <c r="D485" s="373" t="s">
        <v>1017</v>
      </c>
      <c r="E485" s="373" t="s">
        <v>51</v>
      </c>
      <c r="F485" s="374" t="str">
        <f t="shared" si="506"/>
        <v>n/a</v>
      </c>
      <c r="G485" s="374" t="str">
        <f t="shared" si="506"/>
        <v>n/a</v>
      </c>
      <c r="H485" s="374" t="str">
        <f t="shared" si="506"/>
        <v>n/a</v>
      </c>
      <c r="I485" s="374" t="str">
        <f t="shared" si="506"/>
        <v>n/a</v>
      </c>
      <c r="J485" s="656">
        <v>45579</v>
      </c>
      <c r="K485" s="656">
        <v>45579</v>
      </c>
      <c r="L485" s="375" t="str">
        <f t="shared" si="508"/>
        <v>n/a</v>
      </c>
      <c r="M485" s="656">
        <v>45580</v>
      </c>
      <c r="N485" s="656">
        <v>45593</v>
      </c>
      <c r="O485" s="657">
        <v>45593</v>
      </c>
      <c r="P485" s="657">
        <v>45594</v>
      </c>
      <c r="Q485" s="668">
        <v>45595</v>
      </c>
      <c r="R485" s="657">
        <v>45596</v>
      </c>
      <c r="S485" s="376"/>
      <c r="T485" s="377">
        <v>8250</v>
      </c>
      <c r="U485" s="378">
        <v>8250</v>
      </c>
      <c r="V485" s="379"/>
      <c r="W485" s="377">
        <v>8250</v>
      </c>
      <c r="X485" s="378">
        <v>8250</v>
      </c>
      <c r="Y485" s="380"/>
      <c r="Z485" s="381" t="str">
        <f t="shared" si="507"/>
        <v>n/a</v>
      </c>
      <c r="AA485" s="381" t="str">
        <f t="shared" si="507"/>
        <v>n/a</v>
      </c>
      <c r="AB485" s="381" t="str">
        <f t="shared" si="507"/>
        <v>n/a</v>
      </c>
      <c r="AC485" s="381" t="str">
        <f t="shared" si="507"/>
        <v>n/a</v>
      </c>
      <c r="AD485" s="381" t="str">
        <f t="shared" si="507"/>
        <v>n/a</v>
      </c>
      <c r="AE485" s="381" t="str">
        <f t="shared" si="507"/>
        <v>n/a</v>
      </c>
      <c r="AF485" s="381" t="str">
        <f t="shared" si="507"/>
        <v>n/a</v>
      </c>
      <c r="AG485" s="382"/>
      <c r="AH485" s="383"/>
    </row>
    <row r="486" spans="1:34" s="384" customFormat="1" ht="46.5" customHeight="1" x14ac:dyDescent="0.2">
      <c r="A486" s="370" t="str">
        <f>IF(C486=0,"  ",VLOOKUP(C486,CODES!$A$1:$B$145,2,FALSE))</f>
        <v>PVB Trust Fund</v>
      </c>
      <c r="B486" s="394" t="s">
        <v>644</v>
      </c>
      <c r="C486" s="372" t="s">
        <v>538</v>
      </c>
      <c r="D486" s="373" t="s">
        <v>1017</v>
      </c>
      <c r="E486" s="373" t="s">
        <v>51</v>
      </c>
      <c r="F486" s="374" t="str">
        <f t="shared" si="506"/>
        <v>n/a</v>
      </c>
      <c r="G486" s="374" t="str">
        <f t="shared" si="506"/>
        <v>n/a</v>
      </c>
      <c r="H486" s="374" t="str">
        <f t="shared" si="506"/>
        <v>n/a</v>
      </c>
      <c r="I486" s="374" t="str">
        <f t="shared" si="506"/>
        <v>n/a</v>
      </c>
      <c r="J486" s="656">
        <v>45579</v>
      </c>
      <c r="K486" s="656">
        <v>45579</v>
      </c>
      <c r="L486" s="375" t="str">
        <f t="shared" si="508"/>
        <v>n/a</v>
      </c>
      <c r="M486" s="656">
        <v>45580</v>
      </c>
      <c r="N486" s="656">
        <v>45593</v>
      </c>
      <c r="O486" s="657">
        <v>45593</v>
      </c>
      <c r="P486" s="657">
        <v>45594</v>
      </c>
      <c r="Q486" s="668">
        <v>45594</v>
      </c>
      <c r="R486" s="657">
        <v>45595</v>
      </c>
      <c r="S486" s="376"/>
      <c r="T486" s="377">
        <v>8250</v>
      </c>
      <c r="U486" s="378">
        <v>8250</v>
      </c>
      <c r="V486" s="379"/>
      <c r="W486" s="377">
        <v>8250</v>
      </c>
      <c r="X486" s="378">
        <v>8250</v>
      </c>
      <c r="Y486" s="380"/>
      <c r="Z486" s="381" t="str">
        <f t="shared" si="507"/>
        <v>n/a</v>
      </c>
      <c r="AA486" s="381" t="str">
        <f t="shared" si="507"/>
        <v>n/a</v>
      </c>
      <c r="AB486" s="381" t="str">
        <f t="shared" si="507"/>
        <v>n/a</v>
      </c>
      <c r="AC486" s="381" t="str">
        <f t="shared" si="507"/>
        <v>n/a</v>
      </c>
      <c r="AD486" s="381" t="str">
        <f t="shared" si="507"/>
        <v>n/a</v>
      </c>
      <c r="AE486" s="381" t="str">
        <f t="shared" si="507"/>
        <v>n/a</v>
      </c>
      <c r="AF486" s="381" t="str">
        <f t="shared" si="507"/>
        <v>n/a</v>
      </c>
      <c r="AG486" s="382"/>
      <c r="AH486" s="383"/>
    </row>
    <row r="487" spans="1:34" s="384" customFormat="1" ht="46.5" customHeight="1" x14ac:dyDescent="0.2">
      <c r="A487" s="370" t="str">
        <f>IF(C487=0,"  ",VLOOKUP(C487,CODES!$A$1:$B$145,2,FALSE))</f>
        <v>PVB Trust Fund</v>
      </c>
      <c r="B487" s="394" t="s">
        <v>645</v>
      </c>
      <c r="C487" s="372" t="s">
        <v>538</v>
      </c>
      <c r="D487" s="373" t="s">
        <v>1017</v>
      </c>
      <c r="E487" s="373" t="s">
        <v>51</v>
      </c>
      <c r="F487" s="374" t="str">
        <f t="shared" si="506"/>
        <v>n/a</v>
      </c>
      <c r="G487" s="374" t="str">
        <f t="shared" si="506"/>
        <v>n/a</v>
      </c>
      <c r="H487" s="374" t="str">
        <f t="shared" si="506"/>
        <v>n/a</v>
      </c>
      <c r="I487" s="374" t="str">
        <f t="shared" si="506"/>
        <v>n/a</v>
      </c>
      <c r="J487" s="656">
        <v>45579</v>
      </c>
      <c r="K487" s="656">
        <v>45579</v>
      </c>
      <c r="L487" s="375" t="str">
        <f t="shared" si="508"/>
        <v>n/a</v>
      </c>
      <c r="M487" s="656">
        <v>45580</v>
      </c>
      <c r="N487" s="656">
        <v>45593</v>
      </c>
      <c r="O487" s="657">
        <v>45594</v>
      </c>
      <c r="P487" s="657">
        <v>45595</v>
      </c>
      <c r="Q487" s="668">
        <v>45596</v>
      </c>
      <c r="R487" s="657">
        <v>45600</v>
      </c>
      <c r="S487" s="376"/>
      <c r="T487" s="377">
        <v>8250</v>
      </c>
      <c r="U487" s="378">
        <v>8250</v>
      </c>
      <c r="V487" s="379"/>
      <c r="W487" s="377">
        <v>8250</v>
      </c>
      <c r="X487" s="378">
        <v>8250</v>
      </c>
      <c r="Y487" s="380"/>
      <c r="Z487" s="381" t="str">
        <f t="shared" si="507"/>
        <v>n/a</v>
      </c>
      <c r="AA487" s="381" t="str">
        <f t="shared" si="507"/>
        <v>n/a</v>
      </c>
      <c r="AB487" s="381" t="str">
        <f t="shared" si="507"/>
        <v>n/a</v>
      </c>
      <c r="AC487" s="381" t="str">
        <f t="shared" si="507"/>
        <v>n/a</v>
      </c>
      <c r="AD487" s="381" t="str">
        <f t="shared" si="507"/>
        <v>n/a</v>
      </c>
      <c r="AE487" s="381" t="str">
        <f t="shared" si="507"/>
        <v>n/a</v>
      </c>
      <c r="AF487" s="381" t="str">
        <f t="shared" si="507"/>
        <v>n/a</v>
      </c>
      <c r="AG487" s="382"/>
      <c r="AH487" s="383"/>
    </row>
    <row r="488" spans="1:34" s="384" customFormat="1" ht="46.5" customHeight="1" x14ac:dyDescent="0.2">
      <c r="A488" s="370" t="str">
        <f>IF(C488=0,"  ",VLOOKUP(C488,CODES!$A$1:$B$145,2,FALSE))</f>
        <v>PVB Trust Fund</v>
      </c>
      <c r="B488" s="394" t="s">
        <v>646</v>
      </c>
      <c r="C488" s="372" t="s">
        <v>538</v>
      </c>
      <c r="D488" s="373" t="s">
        <v>1017</v>
      </c>
      <c r="E488" s="373" t="s">
        <v>51</v>
      </c>
      <c r="F488" s="374" t="str">
        <f t="shared" si="506"/>
        <v>n/a</v>
      </c>
      <c r="G488" s="374" t="str">
        <f t="shared" si="506"/>
        <v>n/a</v>
      </c>
      <c r="H488" s="374" t="str">
        <f t="shared" si="506"/>
        <v>n/a</v>
      </c>
      <c r="I488" s="374" t="str">
        <f t="shared" si="506"/>
        <v>n/a</v>
      </c>
      <c r="J488" s="656">
        <v>45575</v>
      </c>
      <c r="K488" s="656">
        <v>45575</v>
      </c>
      <c r="L488" s="375" t="s">
        <v>58</v>
      </c>
      <c r="M488" s="656">
        <v>45579</v>
      </c>
      <c r="N488" s="656">
        <v>45600</v>
      </c>
      <c r="O488" s="657">
        <v>45616</v>
      </c>
      <c r="P488" s="657">
        <v>45616</v>
      </c>
      <c r="Q488" s="657">
        <v>45617</v>
      </c>
      <c r="R488" s="657">
        <v>45629</v>
      </c>
      <c r="S488" s="376"/>
      <c r="T488" s="729">
        <v>73095.600000000006</v>
      </c>
      <c r="U488" s="731">
        <v>73095.600000000006</v>
      </c>
      <c r="V488" s="379"/>
      <c r="W488" s="377">
        <v>24500</v>
      </c>
      <c r="X488" s="378">
        <v>24500</v>
      </c>
      <c r="Y488" s="380"/>
      <c r="Z488" s="381" t="str">
        <f t="shared" si="507"/>
        <v>n/a</v>
      </c>
      <c r="AA488" s="381" t="str">
        <f t="shared" si="507"/>
        <v>n/a</v>
      </c>
      <c r="AB488" s="381" t="str">
        <f t="shared" si="507"/>
        <v>n/a</v>
      </c>
      <c r="AC488" s="381" t="str">
        <f t="shared" si="507"/>
        <v>n/a</v>
      </c>
      <c r="AD488" s="381" t="str">
        <f t="shared" si="507"/>
        <v>n/a</v>
      </c>
      <c r="AE488" s="381" t="str">
        <f t="shared" si="507"/>
        <v>n/a</v>
      </c>
      <c r="AF488" s="381" t="str">
        <f t="shared" si="507"/>
        <v>n/a</v>
      </c>
      <c r="AG488" s="382"/>
      <c r="AH488" s="383"/>
    </row>
    <row r="489" spans="1:34" s="384" customFormat="1" ht="46.5" customHeight="1" x14ac:dyDescent="0.2">
      <c r="A489" s="370" t="str">
        <f>IF(C489=0,"  ",VLOOKUP(C489,CODES!$A$1:$B$145,2,FALSE))</f>
        <v>PVB Trust Fund</v>
      </c>
      <c r="B489" s="394" t="s">
        <v>647</v>
      </c>
      <c r="C489" s="372" t="s">
        <v>538</v>
      </c>
      <c r="D489" s="373" t="s">
        <v>1017</v>
      </c>
      <c r="E489" s="373" t="s">
        <v>51</v>
      </c>
      <c r="F489" s="374" t="str">
        <f t="shared" si="506"/>
        <v>n/a</v>
      </c>
      <c r="G489" s="374" t="str">
        <f t="shared" si="506"/>
        <v>n/a</v>
      </c>
      <c r="H489" s="374" t="str">
        <f t="shared" si="506"/>
        <v>n/a</v>
      </c>
      <c r="I489" s="374" t="str">
        <f t="shared" si="506"/>
        <v>n/a</v>
      </c>
      <c r="J489" s="656">
        <v>45575</v>
      </c>
      <c r="K489" s="656">
        <v>45575</v>
      </c>
      <c r="L489" s="375" t="str">
        <f t="shared" ref="L489:L497" si="509">IF($E489="Public Bidding", "Date Required", IF($E489="Shopping", "n/a", IF($E489="Small Value Procurement", "n/a", IF($E489="Lease of Venue", "n/a", IF($E489="Agency to Agency", "n/a", IF($E489="Direct Contracting", "n/a", IF($E489="Emergency Cases", "n/a","Check Mode of Proc")))))))</f>
        <v>n/a</v>
      </c>
      <c r="M489" s="656">
        <v>45579</v>
      </c>
      <c r="N489" s="656">
        <v>45600</v>
      </c>
      <c r="O489" s="657">
        <v>45608</v>
      </c>
      <c r="P489" s="657">
        <v>45608</v>
      </c>
      <c r="Q489" s="657">
        <v>45653</v>
      </c>
      <c r="R489" s="657">
        <v>45653</v>
      </c>
      <c r="S489" s="376"/>
      <c r="T489" s="730"/>
      <c r="U489" s="730"/>
      <c r="V489" s="379"/>
      <c r="W489" s="377">
        <v>25800</v>
      </c>
      <c r="X489" s="378">
        <v>25800</v>
      </c>
      <c r="Y489" s="380"/>
      <c r="Z489" s="381" t="str">
        <f t="shared" si="507"/>
        <v>n/a</v>
      </c>
      <c r="AA489" s="381" t="str">
        <f t="shared" si="507"/>
        <v>n/a</v>
      </c>
      <c r="AB489" s="381" t="str">
        <f t="shared" si="507"/>
        <v>n/a</v>
      </c>
      <c r="AC489" s="381" t="str">
        <f t="shared" si="507"/>
        <v>n/a</v>
      </c>
      <c r="AD489" s="381" t="str">
        <f t="shared" si="507"/>
        <v>n/a</v>
      </c>
      <c r="AE489" s="381" t="str">
        <f t="shared" si="507"/>
        <v>n/a</v>
      </c>
      <c r="AF489" s="381" t="str">
        <f t="shared" si="507"/>
        <v>n/a</v>
      </c>
      <c r="AG489" s="382"/>
      <c r="AH489" s="383"/>
    </row>
    <row r="490" spans="1:34" s="384" customFormat="1" ht="46.5" customHeight="1" x14ac:dyDescent="0.2">
      <c r="A490" s="370">
        <f>IF(C490=0,"  ",VLOOKUP(C490,CODES!$A$1:$B$145,2,FALSE))</f>
        <v>100000100001000</v>
      </c>
      <c r="B490" s="394" t="s">
        <v>648</v>
      </c>
      <c r="C490" s="372" t="s">
        <v>80</v>
      </c>
      <c r="D490" s="373" t="s">
        <v>1017</v>
      </c>
      <c r="E490" s="373" t="s">
        <v>56</v>
      </c>
      <c r="F490" s="374" t="str">
        <f t="shared" si="506"/>
        <v>n/a</v>
      </c>
      <c r="G490" s="374" t="str">
        <f t="shared" si="506"/>
        <v>n/a</v>
      </c>
      <c r="H490" s="374" t="str">
        <f t="shared" si="506"/>
        <v>n/a</v>
      </c>
      <c r="I490" s="374" t="str">
        <f t="shared" si="506"/>
        <v>n/a</v>
      </c>
      <c r="J490" s="656">
        <v>45558</v>
      </c>
      <c r="K490" s="656">
        <v>45558</v>
      </c>
      <c r="L490" s="375" t="str">
        <f t="shared" si="509"/>
        <v>n/a</v>
      </c>
      <c r="M490" s="656">
        <v>45559</v>
      </c>
      <c r="N490" s="656">
        <v>45595</v>
      </c>
      <c r="O490" s="657">
        <v>45616</v>
      </c>
      <c r="P490" s="657">
        <v>45616</v>
      </c>
      <c r="Q490" s="657">
        <v>45629</v>
      </c>
      <c r="R490" s="657">
        <v>45629</v>
      </c>
      <c r="S490" s="376"/>
      <c r="T490" s="729">
        <v>281707.98</v>
      </c>
      <c r="U490" s="731">
        <v>281707.98</v>
      </c>
      <c r="V490" s="379"/>
      <c r="W490" s="377">
        <f t="shared" ref="W490:W492" si="510">SUM(X490)</f>
        <v>17315</v>
      </c>
      <c r="X490" s="378">
        <v>17315</v>
      </c>
      <c r="Y490" s="380"/>
      <c r="Z490" s="381" t="str">
        <f t="shared" si="507"/>
        <v>n/a</v>
      </c>
      <c r="AA490" s="381" t="str">
        <f t="shared" si="507"/>
        <v>n/a</v>
      </c>
      <c r="AB490" s="381" t="str">
        <f t="shared" si="507"/>
        <v>n/a</v>
      </c>
      <c r="AC490" s="381" t="str">
        <f t="shared" si="507"/>
        <v>n/a</v>
      </c>
      <c r="AD490" s="381" t="str">
        <f t="shared" si="507"/>
        <v>n/a</v>
      </c>
      <c r="AE490" s="381" t="str">
        <f t="shared" si="507"/>
        <v>n/a</v>
      </c>
      <c r="AF490" s="381" t="str">
        <f t="shared" si="507"/>
        <v>n/a</v>
      </c>
      <c r="AG490" s="382"/>
      <c r="AH490" s="383"/>
    </row>
    <row r="491" spans="1:34" s="384" customFormat="1" ht="46.5" customHeight="1" x14ac:dyDescent="0.2">
      <c r="A491" s="370">
        <f>IF(C491=0,"  ",VLOOKUP(C491,CODES!$A$1:$B$145,2,FALSE))</f>
        <v>100000100001000</v>
      </c>
      <c r="B491" s="394" t="s">
        <v>649</v>
      </c>
      <c r="C491" s="372" t="s">
        <v>80</v>
      </c>
      <c r="D491" s="373" t="s">
        <v>1017</v>
      </c>
      <c r="E491" s="373" t="s">
        <v>56</v>
      </c>
      <c r="F491" s="374" t="str">
        <f t="shared" si="506"/>
        <v>n/a</v>
      </c>
      <c r="G491" s="374" t="str">
        <f t="shared" si="506"/>
        <v>n/a</v>
      </c>
      <c r="H491" s="374" t="str">
        <f t="shared" si="506"/>
        <v>n/a</v>
      </c>
      <c r="I491" s="374" t="str">
        <f t="shared" si="506"/>
        <v>n/a</v>
      </c>
      <c r="J491" s="656">
        <v>45558</v>
      </c>
      <c r="K491" s="656">
        <v>45558</v>
      </c>
      <c r="L491" s="375" t="str">
        <f t="shared" si="509"/>
        <v>n/a</v>
      </c>
      <c r="M491" s="656">
        <v>45559</v>
      </c>
      <c r="N491" s="656">
        <v>45595</v>
      </c>
      <c r="O491" s="657">
        <v>45616</v>
      </c>
      <c r="P491" s="657">
        <v>45616</v>
      </c>
      <c r="Q491" s="657">
        <v>45625</v>
      </c>
      <c r="R491" s="657">
        <v>45626</v>
      </c>
      <c r="S491" s="376"/>
      <c r="T491" s="735"/>
      <c r="U491" s="735"/>
      <c r="V491" s="379"/>
      <c r="W491" s="377">
        <f t="shared" si="510"/>
        <v>240887</v>
      </c>
      <c r="X491" s="378">
        <v>240887</v>
      </c>
      <c r="Y491" s="380"/>
      <c r="Z491" s="381" t="str">
        <f t="shared" si="507"/>
        <v>n/a</v>
      </c>
      <c r="AA491" s="381" t="str">
        <f t="shared" si="507"/>
        <v>n/a</v>
      </c>
      <c r="AB491" s="381" t="str">
        <f t="shared" si="507"/>
        <v>n/a</v>
      </c>
      <c r="AC491" s="381" t="str">
        <f t="shared" si="507"/>
        <v>n/a</v>
      </c>
      <c r="AD491" s="381" t="str">
        <f t="shared" si="507"/>
        <v>n/a</v>
      </c>
      <c r="AE491" s="381" t="str">
        <f t="shared" si="507"/>
        <v>n/a</v>
      </c>
      <c r="AF491" s="381" t="str">
        <f t="shared" si="507"/>
        <v>n/a</v>
      </c>
      <c r="AG491" s="382"/>
      <c r="AH491" s="383"/>
    </row>
    <row r="492" spans="1:34" s="384" customFormat="1" ht="46.5" customHeight="1" x14ac:dyDescent="0.2">
      <c r="A492" s="370">
        <f>IF(C492=0,"  ",VLOOKUP(C492,CODES!$A$1:$B$145,2,FALSE))</f>
        <v>100000100001000</v>
      </c>
      <c r="B492" s="394" t="s">
        <v>650</v>
      </c>
      <c r="C492" s="372" t="s">
        <v>80</v>
      </c>
      <c r="D492" s="373" t="s">
        <v>1017</v>
      </c>
      <c r="E492" s="373" t="s">
        <v>56</v>
      </c>
      <c r="F492" s="374" t="str">
        <f t="shared" si="506"/>
        <v>n/a</v>
      </c>
      <c r="G492" s="374" t="str">
        <f t="shared" si="506"/>
        <v>n/a</v>
      </c>
      <c r="H492" s="374" t="str">
        <f t="shared" si="506"/>
        <v>n/a</v>
      </c>
      <c r="I492" s="374" t="str">
        <f t="shared" si="506"/>
        <v>n/a</v>
      </c>
      <c r="J492" s="656">
        <v>45558</v>
      </c>
      <c r="K492" s="656">
        <v>45558</v>
      </c>
      <c r="L492" s="375" t="str">
        <f t="shared" si="509"/>
        <v>n/a</v>
      </c>
      <c r="M492" s="656">
        <v>45559</v>
      </c>
      <c r="N492" s="656">
        <v>45595</v>
      </c>
      <c r="O492" s="657">
        <v>45616</v>
      </c>
      <c r="P492" s="657">
        <v>45616</v>
      </c>
      <c r="Q492" s="657">
        <v>45624</v>
      </c>
      <c r="R492" s="657">
        <v>45625</v>
      </c>
      <c r="S492" s="376"/>
      <c r="T492" s="730"/>
      <c r="U492" s="730"/>
      <c r="V492" s="379"/>
      <c r="W492" s="377">
        <f t="shared" si="510"/>
        <v>9370</v>
      </c>
      <c r="X492" s="378">
        <v>9370</v>
      </c>
      <c r="Y492" s="380"/>
      <c r="Z492" s="381" t="str">
        <f t="shared" si="507"/>
        <v>n/a</v>
      </c>
      <c r="AA492" s="381" t="str">
        <f t="shared" si="507"/>
        <v>n/a</v>
      </c>
      <c r="AB492" s="381" t="str">
        <f t="shared" si="507"/>
        <v>n/a</v>
      </c>
      <c r="AC492" s="381" t="str">
        <f t="shared" si="507"/>
        <v>n/a</v>
      </c>
      <c r="AD492" s="381" t="str">
        <f t="shared" si="507"/>
        <v>n/a</v>
      </c>
      <c r="AE492" s="381" t="str">
        <f t="shared" si="507"/>
        <v>n/a</v>
      </c>
      <c r="AF492" s="381" t="str">
        <f t="shared" si="507"/>
        <v>n/a</v>
      </c>
      <c r="AG492" s="382"/>
      <c r="AH492" s="383"/>
    </row>
    <row r="493" spans="1:34" s="384" customFormat="1" ht="46.5" customHeight="1" x14ac:dyDescent="0.2">
      <c r="A493" s="505">
        <f>IF(C493=0,"  ",VLOOKUP(C493,CODES!$A$1:$B$145,2,FALSE))</f>
        <v>330100100001000</v>
      </c>
      <c r="B493" s="394" t="s">
        <v>651</v>
      </c>
      <c r="C493" s="372" t="s">
        <v>61</v>
      </c>
      <c r="D493" s="373" t="s">
        <v>1017</v>
      </c>
      <c r="E493" s="373" t="s">
        <v>51</v>
      </c>
      <c r="F493" s="374" t="str">
        <f t="shared" si="506"/>
        <v>n/a</v>
      </c>
      <c r="G493" s="374" t="str">
        <f t="shared" si="506"/>
        <v>n/a</v>
      </c>
      <c r="H493" s="374" t="str">
        <f t="shared" si="506"/>
        <v>n/a</v>
      </c>
      <c r="I493" s="374" t="str">
        <f t="shared" si="506"/>
        <v>n/a</v>
      </c>
      <c r="J493" s="656">
        <v>45573</v>
      </c>
      <c r="K493" s="656">
        <v>45573</v>
      </c>
      <c r="L493" s="375" t="str">
        <f t="shared" si="509"/>
        <v>n/a</v>
      </c>
      <c r="M493" s="656">
        <v>45580</v>
      </c>
      <c r="N493" s="656">
        <v>45600</v>
      </c>
      <c r="O493" s="657">
        <v>45611</v>
      </c>
      <c r="P493" s="657">
        <v>45611</v>
      </c>
      <c r="Q493" s="657">
        <v>45646</v>
      </c>
      <c r="R493" s="657">
        <v>45647</v>
      </c>
      <c r="S493" s="376"/>
      <c r="T493" s="377">
        <f>SUM(U493)</f>
        <v>49000</v>
      </c>
      <c r="U493" s="378">
        <v>49000</v>
      </c>
      <c r="V493" s="379"/>
      <c r="W493" s="377">
        <v>47500</v>
      </c>
      <c r="X493" s="378">
        <v>47500</v>
      </c>
      <c r="Y493" s="380"/>
      <c r="Z493" s="381" t="str">
        <f t="shared" ref="Z493:AF508" si="511">IF($E493="Public Bidding", "Date Required", IF($E493="Shopping", "n/a", IF($E493="Small Value Procurement", "n/a", IF($E493="Lease of Venue", "n/a", IF($E493="Agency to Agency", "n/a", IF($E493="Direct Contracting", "n/a", IF($E493="Emergency Cases", "n/a","Check Mode of Proc")))))))</f>
        <v>n/a</v>
      </c>
      <c r="AA493" s="381" t="str">
        <f t="shared" si="511"/>
        <v>n/a</v>
      </c>
      <c r="AB493" s="381" t="str">
        <f t="shared" si="511"/>
        <v>n/a</v>
      </c>
      <c r="AC493" s="381" t="str">
        <f t="shared" si="511"/>
        <v>n/a</v>
      </c>
      <c r="AD493" s="381" t="str">
        <f t="shared" si="511"/>
        <v>n/a</v>
      </c>
      <c r="AE493" s="381" t="str">
        <f t="shared" si="511"/>
        <v>n/a</v>
      </c>
      <c r="AF493" s="381" t="str">
        <f t="shared" si="511"/>
        <v>n/a</v>
      </c>
      <c r="AG493" s="382"/>
      <c r="AH493" s="506" t="s">
        <v>633</v>
      </c>
    </row>
    <row r="494" spans="1:34" s="384" customFormat="1" ht="46.5" customHeight="1" x14ac:dyDescent="0.2">
      <c r="A494" s="370">
        <f>IF(C494=0,"  ",VLOOKUP(C494,CODES!$A$1:$B$145,2,FALSE))</f>
        <v>100000100001000</v>
      </c>
      <c r="B494" s="394" t="s">
        <v>653</v>
      </c>
      <c r="C494" s="372" t="s">
        <v>53</v>
      </c>
      <c r="D494" s="373" t="s">
        <v>1017</v>
      </c>
      <c r="E494" s="373" t="s">
        <v>51</v>
      </c>
      <c r="F494" s="374" t="str">
        <f t="shared" si="506"/>
        <v>n/a</v>
      </c>
      <c r="G494" s="374" t="str">
        <f t="shared" si="506"/>
        <v>n/a</v>
      </c>
      <c r="H494" s="374" t="str">
        <f t="shared" si="506"/>
        <v>n/a</v>
      </c>
      <c r="I494" s="374" t="str">
        <f t="shared" si="506"/>
        <v>n/a</v>
      </c>
      <c r="J494" s="656">
        <v>45573</v>
      </c>
      <c r="K494" s="656">
        <v>45573</v>
      </c>
      <c r="L494" s="375" t="str">
        <f t="shared" si="509"/>
        <v>n/a</v>
      </c>
      <c r="M494" s="656">
        <v>45581</v>
      </c>
      <c r="N494" s="656">
        <v>45600</v>
      </c>
      <c r="O494" s="657">
        <v>45608</v>
      </c>
      <c r="P494" s="657">
        <v>45608</v>
      </c>
      <c r="Q494" s="657">
        <v>45612</v>
      </c>
      <c r="R494" s="657">
        <v>45613</v>
      </c>
      <c r="S494" s="376"/>
      <c r="T494" s="507">
        <v>27393</v>
      </c>
      <c r="U494" s="378">
        <v>27393</v>
      </c>
      <c r="V494" s="379"/>
      <c r="W494" s="507">
        <v>27393</v>
      </c>
      <c r="X494" s="378">
        <v>27393</v>
      </c>
      <c r="Y494" s="380"/>
      <c r="Z494" s="381" t="str">
        <f t="shared" si="511"/>
        <v>n/a</v>
      </c>
      <c r="AA494" s="381" t="str">
        <f t="shared" si="511"/>
        <v>n/a</v>
      </c>
      <c r="AB494" s="381" t="str">
        <f t="shared" si="511"/>
        <v>n/a</v>
      </c>
      <c r="AC494" s="381" t="str">
        <f t="shared" si="511"/>
        <v>n/a</v>
      </c>
      <c r="AD494" s="381" t="str">
        <f t="shared" si="511"/>
        <v>n/a</v>
      </c>
      <c r="AE494" s="381" t="str">
        <f t="shared" si="511"/>
        <v>n/a</v>
      </c>
      <c r="AF494" s="381" t="str">
        <f t="shared" si="511"/>
        <v>n/a</v>
      </c>
      <c r="AG494" s="382"/>
      <c r="AH494" s="383"/>
    </row>
    <row r="495" spans="1:34" s="384" customFormat="1" ht="46.5" customHeight="1" x14ac:dyDescent="0.2">
      <c r="A495" s="370">
        <f>IF(C495=0,"  ",VLOOKUP(C495,CODES!$A$1:$B$145,2,FALSE))</f>
        <v>330100100001000</v>
      </c>
      <c r="B495" s="394" t="s">
        <v>654</v>
      </c>
      <c r="C495" s="372" t="s">
        <v>61</v>
      </c>
      <c r="D495" s="373" t="s">
        <v>1017</v>
      </c>
      <c r="E495" s="373" t="s">
        <v>51</v>
      </c>
      <c r="F495" s="374" t="str">
        <f t="shared" si="506"/>
        <v>n/a</v>
      </c>
      <c r="G495" s="374" t="str">
        <f t="shared" si="506"/>
        <v>n/a</v>
      </c>
      <c r="H495" s="374" t="str">
        <f t="shared" si="506"/>
        <v>n/a</v>
      </c>
      <c r="I495" s="374" t="str">
        <f t="shared" si="506"/>
        <v>n/a</v>
      </c>
      <c r="J495" s="656">
        <v>45573</v>
      </c>
      <c r="K495" s="656">
        <v>45573</v>
      </c>
      <c r="L495" s="375" t="str">
        <f t="shared" si="509"/>
        <v>n/a</v>
      </c>
      <c r="M495" s="656">
        <v>45580</v>
      </c>
      <c r="N495" s="656">
        <v>45593</v>
      </c>
      <c r="O495" s="657">
        <v>45594</v>
      </c>
      <c r="P495" s="657">
        <v>45594</v>
      </c>
      <c r="Q495" s="657">
        <v>45584</v>
      </c>
      <c r="R495" s="657">
        <v>45585</v>
      </c>
      <c r="S495" s="376"/>
      <c r="T495" s="377">
        <v>49999</v>
      </c>
      <c r="U495" s="378">
        <v>49999</v>
      </c>
      <c r="V495" s="379"/>
      <c r="W495" s="377">
        <v>47900</v>
      </c>
      <c r="X495" s="378">
        <v>47900</v>
      </c>
      <c r="Y495" s="380"/>
      <c r="Z495" s="381" t="str">
        <f t="shared" si="511"/>
        <v>n/a</v>
      </c>
      <c r="AA495" s="381" t="str">
        <f t="shared" si="511"/>
        <v>n/a</v>
      </c>
      <c r="AB495" s="381" t="str">
        <f t="shared" si="511"/>
        <v>n/a</v>
      </c>
      <c r="AC495" s="381" t="str">
        <f t="shared" si="511"/>
        <v>n/a</v>
      </c>
      <c r="AD495" s="381" t="str">
        <f t="shared" si="511"/>
        <v>n/a</v>
      </c>
      <c r="AE495" s="381" t="str">
        <f t="shared" si="511"/>
        <v>n/a</v>
      </c>
      <c r="AF495" s="381" t="str">
        <f t="shared" si="511"/>
        <v>n/a</v>
      </c>
      <c r="AG495" s="382"/>
      <c r="AH495" s="383"/>
    </row>
    <row r="496" spans="1:34" s="384" customFormat="1" ht="46.5" customHeight="1" x14ac:dyDescent="0.2">
      <c r="A496" s="370">
        <f>IF(C496=0,"  ",VLOOKUP(C496,CODES!$A$1:$B$145,2,FALSE))</f>
        <v>100000100001000</v>
      </c>
      <c r="B496" s="394" t="s">
        <v>655</v>
      </c>
      <c r="C496" s="372" t="s">
        <v>656</v>
      </c>
      <c r="D496" s="373" t="s">
        <v>1017</v>
      </c>
      <c r="E496" s="373" t="s">
        <v>51</v>
      </c>
      <c r="F496" s="374" t="str">
        <f t="shared" si="506"/>
        <v>n/a</v>
      </c>
      <c r="G496" s="374" t="str">
        <f t="shared" si="506"/>
        <v>n/a</v>
      </c>
      <c r="H496" s="374" t="str">
        <f t="shared" si="506"/>
        <v>n/a</v>
      </c>
      <c r="I496" s="374" t="str">
        <f t="shared" si="506"/>
        <v>n/a</v>
      </c>
      <c r="J496" s="656">
        <v>45572</v>
      </c>
      <c r="K496" s="656">
        <v>45572</v>
      </c>
      <c r="L496" s="375" t="str">
        <f t="shared" si="509"/>
        <v>n/a</v>
      </c>
      <c r="M496" s="656">
        <v>45581</v>
      </c>
      <c r="N496" s="656">
        <v>45593</v>
      </c>
      <c r="O496" s="657">
        <v>45621</v>
      </c>
      <c r="P496" s="657">
        <v>45621</v>
      </c>
      <c r="Q496" s="657">
        <v>45624</v>
      </c>
      <c r="R496" s="657">
        <v>45625</v>
      </c>
      <c r="S496" s="376"/>
      <c r="T496" s="729">
        <v>16500</v>
      </c>
      <c r="U496" s="731">
        <v>16500</v>
      </c>
      <c r="V496" s="379"/>
      <c r="W496" s="377">
        <v>10500</v>
      </c>
      <c r="X496" s="378">
        <v>10500</v>
      </c>
      <c r="Y496" s="380"/>
      <c r="Z496" s="381" t="str">
        <f t="shared" si="511"/>
        <v>n/a</v>
      </c>
      <c r="AA496" s="381" t="str">
        <f t="shared" si="511"/>
        <v>n/a</v>
      </c>
      <c r="AB496" s="381" t="str">
        <f t="shared" si="511"/>
        <v>n/a</v>
      </c>
      <c r="AC496" s="381" t="str">
        <f t="shared" si="511"/>
        <v>n/a</v>
      </c>
      <c r="AD496" s="381" t="str">
        <f t="shared" si="511"/>
        <v>n/a</v>
      </c>
      <c r="AE496" s="381" t="str">
        <f t="shared" si="511"/>
        <v>n/a</v>
      </c>
      <c r="AF496" s="381" t="str">
        <f t="shared" si="511"/>
        <v>n/a</v>
      </c>
      <c r="AG496" s="382"/>
      <c r="AH496" s="383"/>
    </row>
    <row r="497" spans="1:34" s="384" customFormat="1" ht="46.5" customHeight="1" x14ac:dyDescent="0.2">
      <c r="A497" s="370">
        <f>IF(C497=0,"  ",VLOOKUP(C497,CODES!$A$1:$B$145,2,FALSE))</f>
        <v>100000100001000</v>
      </c>
      <c r="B497" s="394" t="s">
        <v>657</v>
      </c>
      <c r="C497" s="372" t="s">
        <v>656</v>
      </c>
      <c r="D497" s="373" t="s">
        <v>1017</v>
      </c>
      <c r="E497" s="373" t="s">
        <v>51</v>
      </c>
      <c r="F497" s="374" t="str">
        <f t="shared" si="506"/>
        <v>n/a</v>
      </c>
      <c r="G497" s="374" t="str">
        <f t="shared" si="506"/>
        <v>n/a</v>
      </c>
      <c r="H497" s="374" t="str">
        <f t="shared" si="506"/>
        <v>n/a</v>
      </c>
      <c r="I497" s="374" t="str">
        <f t="shared" si="506"/>
        <v>n/a</v>
      </c>
      <c r="J497" s="656">
        <v>45572</v>
      </c>
      <c r="K497" s="656">
        <v>45572</v>
      </c>
      <c r="L497" s="375" t="str">
        <f t="shared" si="509"/>
        <v>n/a</v>
      </c>
      <c r="M497" s="656">
        <v>45581</v>
      </c>
      <c r="N497" s="656">
        <v>45593</v>
      </c>
      <c r="O497" s="657" t="s">
        <v>658</v>
      </c>
      <c r="P497" s="657" t="s">
        <v>658</v>
      </c>
      <c r="Q497" s="657">
        <v>45632</v>
      </c>
      <c r="R497" s="657">
        <v>45632</v>
      </c>
      <c r="S497" s="376"/>
      <c r="T497" s="730"/>
      <c r="U497" s="730"/>
      <c r="V497" s="379"/>
      <c r="W497" s="377">
        <v>5850</v>
      </c>
      <c r="X497" s="378">
        <v>5850</v>
      </c>
      <c r="Y497" s="380"/>
      <c r="Z497" s="381" t="str">
        <f t="shared" si="511"/>
        <v>n/a</v>
      </c>
      <c r="AA497" s="381" t="str">
        <f t="shared" si="511"/>
        <v>n/a</v>
      </c>
      <c r="AB497" s="381" t="str">
        <f t="shared" si="511"/>
        <v>n/a</v>
      </c>
      <c r="AC497" s="381" t="str">
        <f t="shared" si="511"/>
        <v>n/a</v>
      </c>
      <c r="AD497" s="381" t="str">
        <f t="shared" si="511"/>
        <v>n/a</v>
      </c>
      <c r="AE497" s="381" t="str">
        <f t="shared" si="511"/>
        <v>n/a</v>
      </c>
      <c r="AF497" s="381" t="str">
        <f t="shared" si="511"/>
        <v>n/a</v>
      </c>
      <c r="AG497" s="382"/>
      <c r="AH497" s="383"/>
    </row>
    <row r="498" spans="1:34" s="384" customFormat="1" ht="46.5" customHeight="1" x14ac:dyDescent="0.2">
      <c r="A498" s="370">
        <f>IF(C498=0,"  ",VLOOKUP(C498,CODES!$A$1:$B$145,2,FALSE))</f>
        <v>330100100001000</v>
      </c>
      <c r="B498" s="394" t="s">
        <v>659</v>
      </c>
      <c r="C498" s="372" t="s">
        <v>61</v>
      </c>
      <c r="D498" s="373" t="s">
        <v>1017</v>
      </c>
      <c r="E498" s="373" t="s">
        <v>51</v>
      </c>
      <c r="F498" s="374" t="str">
        <f t="shared" si="506"/>
        <v>n/a</v>
      </c>
      <c r="G498" s="374" t="str">
        <f t="shared" si="506"/>
        <v>n/a</v>
      </c>
      <c r="H498" s="374" t="str">
        <f t="shared" si="506"/>
        <v>n/a</v>
      </c>
      <c r="I498" s="374" t="str">
        <f t="shared" si="506"/>
        <v>n/a</v>
      </c>
      <c r="J498" s="656">
        <v>45580</v>
      </c>
      <c r="K498" s="656">
        <v>45580</v>
      </c>
      <c r="L498" s="375" t="s">
        <v>58</v>
      </c>
      <c r="M498" s="656">
        <v>45580</v>
      </c>
      <c r="N498" s="656">
        <v>45595</v>
      </c>
      <c r="O498" s="657">
        <v>45586</v>
      </c>
      <c r="P498" s="657">
        <v>45587</v>
      </c>
      <c r="Q498" s="657">
        <v>45590</v>
      </c>
      <c r="R498" s="657">
        <v>45591</v>
      </c>
      <c r="S498" s="376"/>
      <c r="T498" s="377">
        <v>8250</v>
      </c>
      <c r="U498" s="378">
        <v>8250</v>
      </c>
      <c r="V498" s="379"/>
      <c r="W498" s="377">
        <v>8250</v>
      </c>
      <c r="X498" s="378">
        <v>8250</v>
      </c>
      <c r="Y498" s="380"/>
      <c r="Z498" s="381" t="str">
        <f t="shared" si="511"/>
        <v>n/a</v>
      </c>
      <c r="AA498" s="381" t="str">
        <f t="shared" si="511"/>
        <v>n/a</v>
      </c>
      <c r="AB498" s="381" t="str">
        <f t="shared" si="511"/>
        <v>n/a</v>
      </c>
      <c r="AC498" s="381" t="str">
        <f t="shared" si="511"/>
        <v>n/a</v>
      </c>
      <c r="AD498" s="381" t="str">
        <f t="shared" si="511"/>
        <v>n/a</v>
      </c>
      <c r="AE498" s="381" t="str">
        <f t="shared" si="511"/>
        <v>n/a</v>
      </c>
      <c r="AF498" s="381" t="str">
        <f t="shared" si="511"/>
        <v>n/a</v>
      </c>
      <c r="AG498" s="382"/>
      <c r="AH498" s="383"/>
    </row>
    <row r="499" spans="1:34" s="384" customFormat="1" ht="46.5" customHeight="1" x14ac:dyDescent="0.2">
      <c r="A499" s="370">
        <f>IF(C499=0,"  ",VLOOKUP(C499,CODES!$A$1:$B$145,2,FALSE))</f>
        <v>310100100001000</v>
      </c>
      <c r="B499" s="394" t="s">
        <v>660</v>
      </c>
      <c r="C499" s="372" t="s">
        <v>83</v>
      </c>
      <c r="D499" s="373" t="s">
        <v>1017</v>
      </c>
      <c r="E499" s="373" t="s">
        <v>51</v>
      </c>
      <c r="F499" s="374" t="str">
        <f t="shared" si="506"/>
        <v>n/a</v>
      </c>
      <c r="G499" s="374" t="str">
        <f t="shared" si="506"/>
        <v>n/a</v>
      </c>
      <c r="H499" s="374" t="str">
        <f t="shared" si="506"/>
        <v>n/a</v>
      </c>
      <c r="I499" s="374" t="str">
        <f t="shared" si="506"/>
        <v>n/a</v>
      </c>
      <c r="J499" s="656">
        <v>45581</v>
      </c>
      <c r="K499" s="656">
        <v>45581</v>
      </c>
      <c r="L499" s="375" t="str">
        <f t="shared" ref="L499:L506" si="512">IF($E499="Public Bidding", "Date Required", IF($E499="Shopping", "n/a", IF($E499="Small Value Procurement", "n/a", IF($E499="Lease of Venue", "n/a", IF($E499="Agency to Agency", "n/a", IF($E499="Direct Contracting", "n/a", IF($E499="Emergency Cases", "n/a","Check Mode of Proc")))))))</f>
        <v>n/a</v>
      </c>
      <c r="M499" s="656">
        <v>45583</v>
      </c>
      <c r="N499" s="656">
        <v>45593</v>
      </c>
      <c r="O499" s="657">
        <v>45594</v>
      </c>
      <c r="P499" s="657">
        <v>45594</v>
      </c>
      <c r="Q499" s="657">
        <v>45570</v>
      </c>
      <c r="R499" s="657">
        <v>45571</v>
      </c>
      <c r="S499" s="376"/>
      <c r="T499" s="729">
        <v>52584</v>
      </c>
      <c r="U499" s="731">
        <v>52584</v>
      </c>
      <c r="V499" s="379"/>
      <c r="W499" s="377">
        <v>5980</v>
      </c>
      <c r="X499" s="378">
        <v>5980</v>
      </c>
      <c r="Y499" s="380"/>
      <c r="Z499" s="381" t="str">
        <f t="shared" si="511"/>
        <v>n/a</v>
      </c>
      <c r="AA499" s="381" t="str">
        <f t="shared" si="511"/>
        <v>n/a</v>
      </c>
      <c r="AB499" s="381" t="str">
        <f t="shared" si="511"/>
        <v>n/a</v>
      </c>
      <c r="AC499" s="381" t="str">
        <f t="shared" si="511"/>
        <v>n/a</v>
      </c>
      <c r="AD499" s="381" t="str">
        <f t="shared" si="511"/>
        <v>n/a</v>
      </c>
      <c r="AE499" s="381" t="str">
        <f t="shared" si="511"/>
        <v>n/a</v>
      </c>
      <c r="AF499" s="381" t="str">
        <f t="shared" si="511"/>
        <v>n/a</v>
      </c>
      <c r="AG499" s="382"/>
      <c r="AH499" s="383"/>
    </row>
    <row r="500" spans="1:34" s="384" customFormat="1" ht="46.5" customHeight="1" x14ac:dyDescent="0.2">
      <c r="A500" s="370">
        <f>IF(C500=0,"  ",VLOOKUP(C500,CODES!$A$1:$B$145,2,FALSE))</f>
        <v>310100100001000</v>
      </c>
      <c r="B500" s="394" t="s">
        <v>661</v>
      </c>
      <c r="C500" s="372" t="s">
        <v>83</v>
      </c>
      <c r="D500" s="373" t="s">
        <v>1017</v>
      </c>
      <c r="E500" s="373" t="s">
        <v>51</v>
      </c>
      <c r="F500" s="374" t="str">
        <f t="shared" si="506"/>
        <v>n/a</v>
      </c>
      <c r="G500" s="374" t="str">
        <f t="shared" si="506"/>
        <v>n/a</v>
      </c>
      <c r="H500" s="374" t="str">
        <f t="shared" si="506"/>
        <v>n/a</v>
      </c>
      <c r="I500" s="374" t="str">
        <f t="shared" si="506"/>
        <v>n/a</v>
      </c>
      <c r="J500" s="656">
        <v>45581</v>
      </c>
      <c r="K500" s="656">
        <v>45581</v>
      </c>
      <c r="L500" s="375" t="str">
        <f t="shared" si="512"/>
        <v>n/a</v>
      </c>
      <c r="M500" s="656">
        <v>45583</v>
      </c>
      <c r="N500" s="656">
        <v>45593</v>
      </c>
      <c r="O500" s="657">
        <v>45594</v>
      </c>
      <c r="P500" s="657">
        <v>45594</v>
      </c>
      <c r="Q500" s="657">
        <v>45595</v>
      </c>
      <c r="R500" s="657">
        <v>45596</v>
      </c>
      <c r="S500" s="376"/>
      <c r="T500" s="730"/>
      <c r="U500" s="730"/>
      <c r="V500" s="379"/>
      <c r="W500" s="377">
        <v>22196</v>
      </c>
      <c r="X500" s="378">
        <v>22196</v>
      </c>
      <c r="Y500" s="380"/>
      <c r="Z500" s="381" t="str">
        <f t="shared" si="511"/>
        <v>n/a</v>
      </c>
      <c r="AA500" s="381" t="str">
        <f t="shared" si="511"/>
        <v>n/a</v>
      </c>
      <c r="AB500" s="381" t="str">
        <f t="shared" si="511"/>
        <v>n/a</v>
      </c>
      <c r="AC500" s="381" t="str">
        <f t="shared" si="511"/>
        <v>n/a</v>
      </c>
      <c r="AD500" s="381" t="str">
        <f t="shared" si="511"/>
        <v>n/a</v>
      </c>
      <c r="AE500" s="381" t="str">
        <f t="shared" si="511"/>
        <v>n/a</v>
      </c>
      <c r="AF500" s="381" t="str">
        <f t="shared" si="511"/>
        <v>n/a</v>
      </c>
      <c r="AG500" s="382"/>
      <c r="AH500" s="383"/>
    </row>
    <row r="501" spans="1:34" s="384" customFormat="1" ht="46.5" customHeight="1" x14ac:dyDescent="0.2">
      <c r="A501" s="370" t="str">
        <f>IF(C501=0,"  ",VLOOKUP(C501,CODES!$A$1:$B$145,2,FALSE))</f>
        <v>PVB Trust Fund</v>
      </c>
      <c r="B501" s="394" t="s">
        <v>662</v>
      </c>
      <c r="C501" s="372" t="s">
        <v>538</v>
      </c>
      <c r="D501" s="373" t="s">
        <v>1017</v>
      </c>
      <c r="E501" s="373" t="s">
        <v>51</v>
      </c>
      <c r="F501" s="374" t="str">
        <f t="shared" si="506"/>
        <v>n/a</v>
      </c>
      <c r="G501" s="374" t="str">
        <f t="shared" si="506"/>
        <v>n/a</v>
      </c>
      <c r="H501" s="374" t="str">
        <f t="shared" si="506"/>
        <v>n/a</v>
      </c>
      <c r="I501" s="374" t="str">
        <f t="shared" si="506"/>
        <v>n/a</v>
      </c>
      <c r="J501" s="656">
        <v>45579</v>
      </c>
      <c r="K501" s="656">
        <v>45579</v>
      </c>
      <c r="L501" s="375" t="str">
        <f t="shared" si="512"/>
        <v>n/a</v>
      </c>
      <c r="M501" s="656">
        <v>45583</v>
      </c>
      <c r="N501" s="656">
        <v>45603</v>
      </c>
      <c r="O501" s="657">
        <v>45611</v>
      </c>
      <c r="P501" s="657">
        <v>45611</v>
      </c>
      <c r="Q501" s="657">
        <v>45616</v>
      </c>
      <c r="R501" s="657">
        <v>45616</v>
      </c>
      <c r="S501" s="376"/>
      <c r="T501" s="377">
        <f t="shared" ref="T501:T504" si="513">SUM(U501)</f>
        <v>5779</v>
      </c>
      <c r="U501" s="378">
        <v>5779</v>
      </c>
      <c r="V501" s="379"/>
      <c r="W501" s="377">
        <f t="shared" ref="W501:W502" si="514">SUM(X501)</f>
        <v>5730</v>
      </c>
      <c r="X501" s="378">
        <v>5730</v>
      </c>
      <c r="Y501" s="380"/>
      <c r="Z501" s="381" t="str">
        <f t="shared" si="511"/>
        <v>n/a</v>
      </c>
      <c r="AA501" s="381" t="str">
        <f t="shared" si="511"/>
        <v>n/a</v>
      </c>
      <c r="AB501" s="381" t="str">
        <f t="shared" si="511"/>
        <v>n/a</v>
      </c>
      <c r="AC501" s="381" t="str">
        <f t="shared" si="511"/>
        <v>n/a</v>
      </c>
      <c r="AD501" s="381" t="str">
        <f t="shared" si="511"/>
        <v>n/a</v>
      </c>
      <c r="AE501" s="381" t="str">
        <f t="shared" si="511"/>
        <v>n/a</v>
      </c>
      <c r="AF501" s="381" t="str">
        <f t="shared" si="511"/>
        <v>n/a</v>
      </c>
      <c r="AG501" s="382"/>
      <c r="AH501" s="383"/>
    </row>
    <row r="502" spans="1:34" s="384" customFormat="1" ht="46.5" customHeight="1" x14ac:dyDescent="0.2">
      <c r="A502" s="370">
        <f>IF(C502=0,"  ",VLOOKUP(C502,CODES!$A$1:$B$145,2,FALSE))</f>
        <v>320104100001000</v>
      </c>
      <c r="B502" s="394" t="s">
        <v>663</v>
      </c>
      <c r="C502" s="372" t="s">
        <v>461</v>
      </c>
      <c r="D502" s="373" t="s">
        <v>1017</v>
      </c>
      <c r="E502" s="373" t="s">
        <v>51</v>
      </c>
      <c r="F502" s="374" t="str">
        <f t="shared" si="506"/>
        <v>n/a</v>
      </c>
      <c r="G502" s="374" t="str">
        <f t="shared" si="506"/>
        <v>n/a</v>
      </c>
      <c r="H502" s="374" t="str">
        <f t="shared" si="506"/>
        <v>n/a</v>
      </c>
      <c r="I502" s="374" t="str">
        <f t="shared" si="506"/>
        <v>n/a</v>
      </c>
      <c r="J502" s="656">
        <v>45586</v>
      </c>
      <c r="K502" s="656">
        <v>45586</v>
      </c>
      <c r="L502" s="375" t="str">
        <f t="shared" si="512"/>
        <v>n/a</v>
      </c>
      <c r="M502" s="656">
        <v>45587</v>
      </c>
      <c r="N502" s="656">
        <v>45602</v>
      </c>
      <c r="O502" s="657">
        <v>45608</v>
      </c>
      <c r="P502" s="657">
        <v>45608</v>
      </c>
      <c r="Q502" s="657">
        <v>45653</v>
      </c>
      <c r="R502" s="657">
        <v>45653</v>
      </c>
      <c r="S502" s="376"/>
      <c r="T502" s="377">
        <f t="shared" si="513"/>
        <v>11500</v>
      </c>
      <c r="U502" s="378">
        <v>11500</v>
      </c>
      <c r="V502" s="379"/>
      <c r="W502" s="377">
        <f t="shared" si="514"/>
        <v>12000</v>
      </c>
      <c r="X502" s="378">
        <v>12000</v>
      </c>
      <c r="Y502" s="380"/>
      <c r="Z502" s="381" t="str">
        <f t="shared" si="511"/>
        <v>n/a</v>
      </c>
      <c r="AA502" s="381" t="str">
        <f t="shared" si="511"/>
        <v>n/a</v>
      </c>
      <c r="AB502" s="381" t="str">
        <f t="shared" si="511"/>
        <v>n/a</v>
      </c>
      <c r="AC502" s="381" t="str">
        <f t="shared" si="511"/>
        <v>n/a</v>
      </c>
      <c r="AD502" s="381" t="str">
        <f t="shared" si="511"/>
        <v>n/a</v>
      </c>
      <c r="AE502" s="381" t="str">
        <f t="shared" si="511"/>
        <v>n/a</v>
      </c>
      <c r="AF502" s="381" t="str">
        <f t="shared" si="511"/>
        <v>n/a</v>
      </c>
      <c r="AG502" s="382"/>
      <c r="AH502" s="383"/>
    </row>
    <row r="503" spans="1:34" s="384" customFormat="1" ht="46.5" customHeight="1" x14ac:dyDescent="0.2">
      <c r="A503" s="370" t="str">
        <f>IF(C503=0,"  ",VLOOKUP(C503,CODES!$A$1:$B$145,2,FALSE))</f>
        <v>PVB Trust Fund</v>
      </c>
      <c r="B503" s="394" t="s">
        <v>664</v>
      </c>
      <c r="C503" s="372" t="s">
        <v>538</v>
      </c>
      <c r="D503" s="373" t="s">
        <v>1017</v>
      </c>
      <c r="E503" s="373" t="s">
        <v>51</v>
      </c>
      <c r="F503" s="374" t="str">
        <f t="shared" si="506"/>
        <v>n/a</v>
      </c>
      <c r="G503" s="374" t="str">
        <f t="shared" si="506"/>
        <v>n/a</v>
      </c>
      <c r="H503" s="374" t="str">
        <f t="shared" si="506"/>
        <v>n/a</v>
      </c>
      <c r="I503" s="374" t="str">
        <f t="shared" si="506"/>
        <v>n/a</v>
      </c>
      <c r="J503" s="656">
        <v>45576</v>
      </c>
      <c r="K503" s="656">
        <v>45576</v>
      </c>
      <c r="L503" s="375" t="str">
        <f t="shared" si="512"/>
        <v>n/a</v>
      </c>
      <c r="M503" s="656">
        <v>45583</v>
      </c>
      <c r="N503" s="656">
        <v>45603</v>
      </c>
      <c r="O503" s="657">
        <v>45608</v>
      </c>
      <c r="P503" s="657">
        <v>45608</v>
      </c>
      <c r="Q503" s="657">
        <v>45639</v>
      </c>
      <c r="R503" s="657">
        <v>45640</v>
      </c>
      <c r="S503" s="376"/>
      <c r="T503" s="377">
        <f t="shared" si="513"/>
        <v>137129.79999999999</v>
      </c>
      <c r="U503" s="378">
        <v>137129.79999999999</v>
      </c>
      <c r="V503" s="379"/>
      <c r="W503" s="377">
        <v>89950</v>
      </c>
      <c r="X503" s="378">
        <v>89950</v>
      </c>
      <c r="Y503" s="380"/>
      <c r="Z503" s="381" t="str">
        <f t="shared" si="511"/>
        <v>n/a</v>
      </c>
      <c r="AA503" s="381" t="str">
        <f t="shared" si="511"/>
        <v>n/a</v>
      </c>
      <c r="AB503" s="381" t="str">
        <f t="shared" si="511"/>
        <v>n/a</v>
      </c>
      <c r="AC503" s="381" t="str">
        <f t="shared" si="511"/>
        <v>n/a</v>
      </c>
      <c r="AD503" s="381" t="str">
        <f t="shared" si="511"/>
        <v>n/a</v>
      </c>
      <c r="AE503" s="381" t="str">
        <f t="shared" si="511"/>
        <v>n/a</v>
      </c>
      <c r="AF503" s="381" t="str">
        <f t="shared" si="511"/>
        <v>n/a</v>
      </c>
      <c r="AG503" s="382"/>
      <c r="AH503" s="383"/>
    </row>
    <row r="504" spans="1:34" s="384" customFormat="1" ht="46.5" customHeight="1" x14ac:dyDescent="0.2">
      <c r="A504" s="370" t="str">
        <f>IF(C504=0,"  ",VLOOKUP(C504,CODES!$A$1:$B$145,2,FALSE))</f>
        <v>PVB Trust Fund</v>
      </c>
      <c r="B504" s="394" t="s">
        <v>665</v>
      </c>
      <c r="C504" s="372" t="s">
        <v>538</v>
      </c>
      <c r="D504" s="373" t="s">
        <v>1017</v>
      </c>
      <c r="E504" s="373" t="s">
        <v>51</v>
      </c>
      <c r="F504" s="374" t="str">
        <f t="shared" si="506"/>
        <v>n/a</v>
      </c>
      <c r="G504" s="374" t="str">
        <f t="shared" si="506"/>
        <v>n/a</v>
      </c>
      <c r="H504" s="374" t="str">
        <f t="shared" si="506"/>
        <v>n/a</v>
      </c>
      <c r="I504" s="374" t="str">
        <f t="shared" si="506"/>
        <v>n/a</v>
      </c>
      <c r="J504" s="656">
        <v>45576</v>
      </c>
      <c r="K504" s="656">
        <v>45576</v>
      </c>
      <c r="L504" s="375" t="str">
        <f t="shared" si="512"/>
        <v>n/a</v>
      </c>
      <c r="M504" s="656">
        <v>45583</v>
      </c>
      <c r="N504" s="656">
        <v>45603</v>
      </c>
      <c r="O504" s="657">
        <v>45611</v>
      </c>
      <c r="P504" s="657">
        <v>45611</v>
      </c>
      <c r="Q504" s="657">
        <v>45612</v>
      </c>
      <c r="R504" s="657">
        <v>45616</v>
      </c>
      <c r="S504" s="376"/>
      <c r="T504" s="377">
        <f t="shared" si="513"/>
        <v>38998</v>
      </c>
      <c r="U504" s="378">
        <v>38998</v>
      </c>
      <c r="V504" s="379"/>
      <c r="W504" s="377">
        <f>SUM(X504)</f>
        <v>38998</v>
      </c>
      <c r="X504" s="378">
        <v>38998</v>
      </c>
      <c r="Y504" s="380"/>
      <c r="Z504" s="381" t="str">
        <f t="shared" si="511"/>
        <v>n/a</v>
      </c>
      <c r="AA504" s="381" t="str">
        <f t="shared" si="511"/>
        <v>n/a</v>
      </c>
      <c r="AB504" s="381" t="str">
        <f t="shared" si="511"/>
        <v>n/a</v>
      </c>
      <c r="AC504" s="381" t="str">
        <f t="shared" si="511"/>
        <v>n/a</v>
      </c>
      <c r="AD504" s="381" t="str">
        <f t="shared" si="511"/>
        <v>n/a</v>
      </c>
      <c r="AE504" s="381" t="str">
        <f t="shared" si="511"/>
        <v>n/a</v>
      </c>
      <c r="AF504" s="381" t="str">
        <f t="shared" si="511"/>
        <v>n/a</v>
      </c>
      <c r="AG504" s="382"/>
      <c r="AH504" s="383"/>
    </row>
    <row r="505" spans="1:34" s="384" customFormat="1" ht="63.75" customHeight="1" x14ac:dyDescent="0.2">
      <c r="A505" s="370">
        <f>IF(C505=0,"  ",VLOOKUP(C505,CODES!$A$1:$B$145,2,FALSE))</f>
        <v>320104100001000</v>
      </c>
      <c r="B505" s="394" t="s">
        <v>667</v>
      </c>
      <c r="C505" s="372" t="s">
        <v>461</v>
      </c>
      <c r="D505" s="373" t="s">
        <v>1017</v>
      </c>
      <c r="E505" s="373" t="s">
        <v>51</v>
      </c>
      <c r="F505" s="374" t="str">
        <f t="shared" si="506"/>
        <v>n/a</v>
      </c>
      <c r="G505" s="374" t="str">
        <f t="shared" si="506"/>
        <v>n/a</v>
      </c>
      <c r="H505" s="374" t="str">
        <f t="shared" si="506"/>
        <v>n/a</v>
      </c>
      <c r="I505" s="374" t="str">
        <f t="shared" si="506"/>
        <v>n/a</v>
      </c>
      <c r="J505" s="656">
        <v>45583</v>
      </c>
      <c r="K505" s="656">
        <v>45583</v>
      </c>
      <c r="L505" s="375" t="str">
        <f t="shared" si="512"/>
        <v>n/a</v>
      </c>
      <c r="M505" s="656">
        <v>45583</v>
      </c>
      <c r="N505" s="656">
        <v>45617</v>
      </c>
      <c r="O505" s="657">
        <v>45618</v>
      </c>
      <c r="P505" s="657">
        <v>45619</v>
      </c>
      <c r="Q505" s="657">
        <v>45621</v>
      </c>
      <c r="R505" s="657">
        <v>45625</v>
      </c>
      <c r="S505" s="376"/>
      <c r="T505" s="377">
        <v>8500</v>
      </c>
      <c r="U505" s="378">
        <v>8500</v>
      </c>
      <c r="V505" s="379"/>
      <c r="W505" s="377">
        <v>8500</v>
      </c>
      <c r="X505" s="378">
        <v>8500</v>
      </c>
      <c r="Y505" s="380"/>
      <c r="Z505" s="381" t="str">
        <f t="shared" si="511"/>
        <v>n/a</v>
      </c>
      <c r="AA505" s="381" t="str">
        <f t="shared" si="511"/>
        <v>n/a</v>
      </c>
      <c r="AB505" s="381" t="str">
        <f t="shared" si="511"/>
        <v>n/a</v>
      </c>
      <c r="AC505" s="381" t="str">
        <f t="shared" si="511"/>
        <v>n/a</v>
      </c>
      <c r="AD505" s="381" t="str">
        <f t="shared" si="511"/>
        <v>n/a</v>
      </c>
      <c r="AE505" s="381" t="str">
        <f t="shared" si="511"/>
        <v>n/a</v>
      </c>
      <c r="AF505" s="381" t="str">
        <f t="shared" si="511"/>
        <v>n/a</v>
      </c>
      <c r="AG505" s="382"/>
      <c r="AH505" s="383"/>
    </row>
    <row r="506" spans="1:34" s="384" customFormat="1" ht="46.5" customHeight="1" x14ac:dyDescent="0.2">
      <c r="A506" s="370" t="str">
        <f>IF(C506=0,"  ",VLOOKUP(C506,CODES!$A$1:$B$145,2,FALSE))</f>
        <v>PVB Trust Fund</v>
      </c>
      <c r="B506" s="394" t="s">
        <v>669</v>
      </c>
      <c r="C506" s="372" t="s">
        <v>538</v>
      </c>
      <c r="D506" s="373" t="s">
        <v>1017</v>
      </c>
      <c r="E506" s="373" t="s">
        <v>51</v>
      </c>
      <c r="F506" s="374" t="str">
        <f t="shared" si="506"/>
        <v>n/a</v>
      </c>
      <c r="G506" s="374" t="str">
        <f t="shared" si="506"/>
        <v>n/a</v>
      </c>
      <c r="H506" s="374" t="str">
        <f t="shared" si="506"/>
        <v>n/a</v>
      </c>
      <c r="I506" s="374" t="str">
        <f t="shared" si="506"/>
        <v>n/a</v>
      </c>
      <c r="J506" s="656">
        <v>45579</v>
      </c>
      <c r="K506" s="656">
        <v>45579</v>
      </c>
      <c r="L506" s="375" t="str">
        <f t="shared" si="512"/>
        <v>n/a</v>
      </c>
      <c r="M506" s="656">
        <v>45586</v>
      </c>
      <c r="N506" s="656">
        <v>45623</v>
      </c>
      <c r="O506" s="657">
        <v>45628</v>
      </c>
      <c r="P506" s="657">
        <v>45628</v>
      </c>
      <c r="Q506" s="657">
        <v>45631</v>
      </c>
      <c r="R506" s="657">
        <v>45631</v>
      </c>
      <c r="S506" s="376"/>
      <c r="T506" s="377">
        <f>SUM(U506)</f>
        <v>4180</v>
      </c>
      <c r="U506" s="378">
        <v>4180</v>
      </c>
      <c r="V506" s="379"/>
      <c r="W506" s="377">
        <f>SUM(X506)</f>
        <v>4160</v>
      </c>
      <c r="X506" s="378">
        <v>4160</v>
      </c>
      <c r="Y506" s="380"/>
      <c r="Z506" s="381" t="str">
        <f t="shared" si="511"/>
        <v>n/a</v>
      </c>
      <c r="AA506" s="381" t="str">
        <f t="shared" si="511"/>
        <v>n/a</v>
      </c>
      <c r="AB506" s="381" t="str">
        <f t="shared" si="511"/>
        <v>n/a</v>
      </c>
      <c r="AC506" s="381" t="str">
        <f t="shared" si="511"/>
        <v>n/a</v>
      </c>
      <c r="AD506" s="381" t="str">
        <f t="shared" si="511"/>
        <v>n/a</v>
      </c>
      <c r="AE506" s="381" t="str">
        <f t="shared" si="511"/>
        <v>n/a</v>
      </c>
      <c r="AF506" s="381" t="str">
        <f t="shared" si="511"/>
        <v>n/a</v>
      </c>
      <c r="AG506" s="382"/>
      <c r="AH506" s="383"/>
    </row>
    <row r="507" spans="1:34" s="384" customFormat="1" ht="46.5" customHeight="1" x14ac:dyDescent="0.2">
      <c r="A507" s="370" t="str">
        <f>IF(C507=0,"  ",VLOOKUP(C507,CODES!$A$1:$B$145,2,FALSE))</f>
        <v>PVB Trust Fund</v>
      </c>
      <c r="B507" s="394" t="s">
        <v>670</v>
      </c>
      <c r="C507" s="372" t="s">
        <v>538</v>
      </c>
      <c r="D507" s="373" t="s">
        <v>1017</v>
      </c>
      <c r="E507" s="373" t="s">
        <v>51</v>
      </c>
      <c r="F507" s="374" t="str">
        <f t="shared" si="506"/>
        <v>n/a</v>
      </c>
      <c r="G507" s="374" t="str">
        <f t="shared" si="506"/>
        <v>n/a</v>
      </c>
      <c r="H507" s="374" t="str">
        <f t="shared" si="506"/>
        <v>n/a</v>
      </c>
      <c r="I507" s="374" t="str">
        <f t="shared" si="506"/>
        <v>n/a</v>
      </c>
      <c r="J507" s="656">
        <v>45579</v>
      </c>
      <c r="K507" s="656">
        <v>45579</v>
      </c>
      <c r="L507" s="375" t="s">
        <v>58</v>
      </c>
      <c r="M507" s="656">
        <v>45586</v>
      </c>
      <c r="N507" s="656">
        <v>45610</v>
      </c>
      <c r="O507" s="657">
        <v>45611</v>
      </c>
      <c r="P507" s="657">
        <v>45611</v>
      </c>
      <c r="Q507" s="657">
        <v>45628</v>
      </c>
      <c r="R507" s="657">
        <v>45628</v>
      </c>
      <c r="S507" s="376"/>
      <c r="T507" s="377">
        <v>81347</v>
      </c>
      <c r="U507" s="378">
        <v>81347</v>
      </c>
      <c r="V507" s="379"/>
      <c r="W507" s="377">
        <v>72200</v>
      </c>
      <c r="X507" s="378">
        <v>72200</v>
      </c>
      <c r="Y507" s="380"/>
      <c r="Z507" s="381" t="str">
        <f t="shared" si="511"/>
        <v>n/a</v>
      </c>
      <c r="AA507" s="381" t="str">
        <f t="shared" si="511"/>
        <v>n/a</v>
      </c>
      <c r="AB507" s="381" t="str">
        <f t="shared" si="511"/>
        <v>n/a</v>
      </c>
      <c r="AC507" s="381" t="str">
        <f t="shared" si="511"/>
        <v>n/a</v>
      </c>
      <c r="AD507" s="381" t="str">
        <f t="shared" si="511"/>
        <v>n/a</v>
      </c>
      <c r="AE507" s="381" t="str">
        <f t="shared" si="511"/>
        <v>n/a</v>
      </c>
      <c r="AF507" s="381" t="str">
        <f t="shared" si="511"/>
        <v>n/a</v>
      </c>
      <c r="AG507" s="382"/>
      <c r="AH507" s="383"/>
    </row>
    <row r="508" spans="1:34" s="384" customFormat="1" ht="54" customHeight="1" x14ac:dyDescent="0.2">
      <c r="A508" s="370">
        <f>IF(C508=0,"  ",VLOOKUP(C508,CODES!$A$1:$B$145,2,FALSE))</f>
        <v>200000100001000</v>
      </c>
      <c r="B508" s="394" t="s">
        <v>671</v>
      </c>
      <c r="C508" s="372" t="s">
        <v>71</v>
      </c>
      <c r="D508" s="373" t="s">
        <v>1017</v>
      </c>
      <c r="E508" s="373" t="s">
        <v>54</v>
      </c>
      <c r="F508" s="374" t="str">
        <f t="shared" si="506"/>
        <v>n/a</v>
      </c>
      <c r="G508" s="374" t="str">
        <f t="shared" si="506"/>
        <v>n/a</v>
      </c>
      <c r="H508" s="374" t="str">
        <f t="shared" si="506"/>
        <v>n/a</v>
      </c>
      <c r="I508" s="374" t="str">
        <f t="shared" si="506"/>
        <v>n/a</v>
      </c>
      <c r="J508" s="656">
        <v>45554</v>
      </c>
      <c r="K508" s="656">
        <v>45554</v>
      </c>
      <c r="L508" s="375" t="str">
        <f t="shared" ref="L508:L515" si="515">IF($E508="Public Bidding", "Date Required", IF($E508="Shopping", "n/a", IF($E508="Small Value Procurement", "n/a", IF($E508="Lease of Venue", "n/a", IF($E508="Agency to Agency", "n/a", IF($E508="Direct Contracting", "n/a", IF($E508="Emergency Cases", "n/a","Check Mode of Proc")))))))</f>
        <v>n/a</v>
      </c>
      <c r="M508" s="656">
        <v>45595</v>
      </c>
      <c r="N508" s="656">
        <v>45617</v>
      </c>
      <c r="O508" s="657">
        <v>45618</v>
      </c>
      <c r="P508" s="657">
        <v>45619</v>
      </c>
      <c r="Q508" s="657">
        <v>45646</v>
      </c>
      <c r="R508" s="657">
        <v>45647</v>
      </c>
      <c r="S508" s="376"/>
      <c r="T508" s="377">
        <v>239996</v>
      </c>
      <c r="U508" s="378">
        <v>239996</v>
      </c>
      <c r="V508" s="508"/>
      <c r="W508" s="377">
        <v>239870</v>
      </c>
      <c r="X508" s="378">
        <v>239870</v>
      </c>
      <c r="Y508" s="509"/>
      <c r="Z508" s="381" t="str">
        <f t="shared" si="511"/>
        <v>n/a</v>
      </c>
      <c r="AA508" s="381" t="str">
        <f t="shared" si="511"/>
        <v>n/a</v>
      </c>
      <c r="AB508" s="381" t="str">
        <f t="shared" si="511"/>
        <v>n/a</v>
      </c>
      <c r="AC508" s="381" t="str">
        <f t="shared" si="511"/>
        <v>n/a</v>
      </c>
      <c r="AD508" s="381" t="str">
        <f t="shared" si="511"/>
        <v>n/a</v>
      </c>
      <c r="AE508" s="381" t="str">
        <f t="shared" si="511"/>
        <v>n/a</v>
      </c>
      <c r="AF508" s="381" t="str">
        <f t="shared" si="511"/>
        <v>n/a</v>
      </c>
      <c r="AG508" s="382"/>
      <c r="AH508" s="383"/>
    </row>
    <row r="509" spans="1:34" s="384" customFormat="1" ht="46.5" customHeight="1" x14ac:dyDescent="0.2">
      <c r="A509" s="370" t="str">
        <f>IF(C509=0,"  ",VLOOKUP(C509,CODES!$A$1:$B$145,2,FALSE))</f>
        <v>PVB Trust Fund</v>
      </c>
      <c r="B509" s="394" t="s">
        <v>672</v>
      </c>
      <c r="C509" s="372" t="s">
        <v>538</v>
      </c>
      <c r="D509" s="373" t="s">
        <v>1017</v>
      </c>
      <c r="E509" s="373" t="s">
        <v>51</v>
      </c>
      <c r="F509" s="374" t="str">
        <f t="shared" si="506"/>
        <v>n/a</v>
      </c>
      <c r="G509" s="374" t="str">
        <f t="shared" si="506"/>
        <v>n/a</v>
      </c>
      <c r="H509" s="374" t="str">
        <f t="shared" si="506"/>
        <v>n/a</v>
      </c>
      <c r="I509" s="374" t="str">
        <f t="shared" si="506"/>
        <v>n/a</v>
      </c>
      <c r="J509" s="656">
        <v>45579</v>
      </c>
      <c r="K509" s="656">
        <v>45579</v>
      </c>
      <c r="L509" s="375" t="str">
        <f t="shared" si="515"/>
        <v>n/a</v>
      </c>
      <c r="M509" s="656">
        <v>45586</v>
      </c>
      <c r="N509" s="656">
        <v>45610</v>
      </c>
      <c r="O509" s="657">
        <v>45611</v>
      </c>
      <c r="P509" s="657">
        <v>45611</v>
      </c>
      <c r="Q509" s="657">
        <v>45615</v>
      </c>
      <c r="R509" s="657">
        <v>45615</v>
      </c>
      <c r="S509" s="376"/>
      <c r="T509" s="377">
        <v>23320</v>
      </c>
      <c r="U509" s="378">
        <v>23320</v>
      </c>
      <c r="V509" s="379"/>
      <c r="W509" s="377">
        <v>23040</v>
      </c>
      <c r="X509" s="378">
        <v>23040</v>
      </c>
      <c r="Y509" s="380"/>
      <c r="Z509" s="381" t="str">
        <f t="shared" ref="Z509:AF545" si="516">IF($E509="Public Bidding", "Date Required", IF($E509="Shopping", "n/a", IF($E509="Small Value Procurement", "n/a", IF($E509="Lease of Venue", "n/a", IF($E509="Agency to Agency", "n/a", IF($E509="Direct Contracting", "n/a", IF($E509="Emergency Cases", "n/a","Check Mode of Proc")))))))</f>
        <v>n/a</v>
      </c>
      <c r="AA509" s="381" t="str">
        <f t="shared" si="516"/>
        <v>n/a</v>
      </c>
      <c r="AB509" s="381" t="str">
        <f t="shared" si="516"/>
        <v>n/a</v>
      </c>
      <c r="AC509" s="381" t="str">
        <f t="shared" si="516"/>
        <v>n/a</v>
      </c>
      <c r="AD509" s="381" t="str">
        <f t="shared" si="516"/>
        <v>n/a</v>
      </c>
      <c r="AE509" s="381" t="str">
        <f t="shared" si="516"/>
        <v>n/a</v>
      </c>
      <c r="AF509" s="381" t="str">
        <f t="shared" si="516"/>
        <v>n/a</v>
      </c>
      <c r="AG509" s="382"/>
      <c r="AH509" s="383"/>
    </row>
    <row r="510" spans="1:34" s="384" customFormat="1" ht="46.5" customHeight="1" x14ac:dyDescent="0.2">
      <c r="A510" s="370">
        <f>IF(C510=0,"  ",VLOOKUP(C510,CODES!$A$1:$B$145,2,FALSE))</f>
        <v>100000100001000</v>
      </c>
      <c r="B510" s="394" t="s">
        <v>673</v>
      </c>
      <c r="C510" s="372" t="s">
        <v>53</v>
      </c>
      <c r="D510" s="373" t="s">
        <v>1017</v>
      </c>
      <c r="E510" s="373" t="s">
        <v>54</v>
      </c>
      <c r="F510" s="374" t="str">
        <f t="shared" si="506"/>
        <v>n/a</v>
      </c>
      <c r="G510" s="374" t="str">
        <f t="shared" si="506"/>
        <v>n/a</v>
      </c>
      <c r="H510" s="374" t="str">
        <f t="shared" si="506"/>
        <v>n/a</v>
      </c>
      <c r="I510" s="374" t="str">
        <f t="shared" si="506"/>
        <v>n/a</v>
      </c>
      <c r="J510" s="656">
        <v>45632</v>
      </c>
      <c r="K510" s="656">
        <v>45632</v>
      </c>
      <c r="L510" s="375" t="str">
        <f t="shared" si="515"/>
        <v>n/a</v>
      </c>
      <c r="M510" s="656">
        <v>45634</v>
      </c>
      <c r="N510" s="656">
        <v>45634</v>
      </c>
      <c r="O510" s="657">
        <v>45635</v>
      </c>
      <c r="P510" s="657">
        <v>45635</v>
      </c>
      <c r="Q510" s="657">
        <v>45637</v>
      </c>
      <c r="R510" s="657">
        <v>45637</v>
      </c>
      <c r="S510" s="376"/>
      <c r="T510" s="377">
        <v>18906.37</v>
      </c>
      <c r="U510" s="378">
        <v>18906.37</v>
      </c>
      <c r="V510" s="379"/>
      <c r="W510" s="377">
        <v>18906.37</v>
      </c>
      <c r="X510" s="378">
        <v>18906.37</v>
      </c>
      <c r="Y510" s="380"/>
      <c r="Z510" s="381" t="str">
        <f t="shared" si="516"/>
        <v>n/a</v>
      </c>
      <c r="AA510" s="381" t="str">
        <f t="shared" si="516"/>
        <v>n/a</v>
      </c>
      <c r="AB510" s="381" t="str">
        <f t="shared" si="516"/>
        <v>n/a</v>
      </c>
      <c r="AC510" s="381" t="str">
        <f t="shared" si="516"/>
        <v>n/a</v>
      </c>
      <c r="AD510" s="381" t="str">
        <f t="shared" si="516"/>
        <v>n/a</v>
      </c>
      <c r="AE510" s="381" t="str">
        <f t="shared" si="516"/>
        <v>n/a</v>
      </c>
      <c r="AF510" s="381" t="str">
        <f t="shared" si="516"/>
        <v>n/a</v>
      </c>
      <c r="AG510" s="382"/>
      <c r="AH510" s="383"/>
    </row>
    <row r="511" spans="1:34" s="384" customFormat="1" ht="46.5" customHeight="1" x14ac:dyDescent="0.2">
      <c r="A511" s="370" t="str">
        <f>IF(C511=0,"  ",VLOOKUP(C511,CODES!$A$1:$B$145,2,FALSE))</f>
        <v>PVB Trust Fund</v>
      </c>
      <c r="B511" s="394" t="s">
        <v>675</v>
      </c>
      <c r="C511" s="372" t="s">
        <v>538</v>
      </c>
      <c r="D511" s="373" t="s">
        <v>1017</v>
      </c>
      <c r="E511" s="373" t="s">
        <v>51</v>
      </c>
      <c r="F511" s="374" t="str">
        <f t="shared" si="506"/>
        <v>n/a</v>
      </c>
      <c r="G511" s="374" t="str">
        <f t="shared" si="506"/>
        <v>n/a</v>
      </c>
      <c r="H511" s="374" t="str">
        <f t="shared" si="506"/>
        <v>n/a</v>
      </c>
      <c r="I511" s="374" t="str">
        <f t="shared" si="506"/>
        <v>n/a</v>
      </c>
      <c r="J511" s="656">
        <v>45575</v>
      </c>
      <c r="K511" s="656">
        <v>45575</v>
      </c>
      <c r="L511" s="375" t="str">
        <f t="shared" si="515"/>
        <v>n/a</v>
      </c>
      <c r="M511" s="656">
        <v>45586</v>
      </c>
      <c r="N511" s="656">
        <v>45610</v>
      </c>
      <c r="O511" s="657">
        <v>45611</v>
      </c>
      <c r="P511" s="657">
        <v>45611</v>
      </c>
      <c r="Q511" s="657">
        <v>45653</v>
      </c>
      <c r="R511" s="657">
        <v>45653</v>
      </c>
      <c r="S511" s="376"/>
      <c r="T511" s="377">
        <v>22876</v>
      </c>
      <c r="U511" s="378">
        <v>22876</v>
      </c>
      <c r="V511" s="379"/>
      <c r="W511" s="377">
        <v>10060</v>
      </c>
      <c r="X511" s="378">
        <v>10060</v>
      </c>
      <c r="Y511" s="380"/>
      <c r="Z511" s="381" t="str">
        <f t="shared" si="516"/>
        <v>n/a</v>
      </c>
      <c r="AA511" s="381" t="str">
        <f t="shared" si="516"/>
        <v>n/a</v>
      </c>
      <c r="AB511" s="381" t="str">
        <f t="shared" si="516"/>
        <v>n/a</v>
      </c>
      <c r="AC511" s="381" t="str">
        <f t="shared" si="516"/>
        <v>n/a</v>
      </c>
      <c r="AD511" s="381" t="str">
        <f t="shared" si="516"/>
        <v>n/a</v>
      </c>
      <c r="AE511" s="381" t="str">
        <f t="shared" si="516"/>
        <v>n/a</v>
      </c>
      <c r="AF511" s="381" t="str">
        <f t="shared" si="516"/>
        <v>n/a</v>
      </c>
      <c r="AG511" s="382"/>
      <c r="AH511" s="383"/>
    </row>
    <row r="512" spans="1:34" s="384" customFormat="1" ht="46.5" customHeight="1" x14ac:dyDescent="0.2">
      <c r="A512" s="370">
        <f>IF(C512=0,"  ",VLOOKUP(C512,CODES!$A$1:$B$145,2,FALSE))</f>
        <v>320104100001000</v>
      </c>
      <c r="B512" s="394" t="s">
        <v>676</v>
      </c>
      <c r="C512" s="372" t="s">
        <v>461</v>
      </c>
      <c r="D512" s="373" t="s">
        <v>1017</v>
      </c>
      <c r="E512" s="373" t="s">
        <v>51</v>
      </c>
      <c r="F512" s="374" t="str">
        <f t="shared" si="506"/>
        <v>n/a</v>
      </c>
      <c r="G512" s="374" t="str">
        <f t="shared" si="506"/>
        <v>n/a</v>
      </c>
      <c r="H512" s="374" t="str">
        <f t="shared" si="506"/>
        <v>n/a</v>
      </c>
      <c r="I512" s="374" t="str">
        <f t="shared" si="506"/>
        <v>n/a</v>
      </c>
      <c r="J512" s="656">
        <v>45574</v>
      </c>
      <c r="K512" s="656">
        <v>45574</v>
      </c>
      <c r="L512" s="375" t="str">
        <f t="shared" si="515"/>
        <v>n/a</v>
      </c>
      <c r="M512" s="656">
        <v>45583</v>
      </c>
      <c r="N512" s="656">
        <v>45623</v>
      </c>
      <c r="O512" s="657">
        <v>45631</v>
      </c>
      <c r="P512" s="657">
        <v>45631</v>
      </c>
      <c r="Q512" s="657">
        <v>45653</v>
      </c>
      <c r="R512" s="657">
        <v>45653</v>
      </c>
      <c r="S512" s="376"/>
      <c r="T512" s="377">
        <v>60200</v>
      </c>
      <c r="U512" s="378">
        <v>60200</v>
      </c>
      <c r="V512" s="379"/>
      <c r="W512" s="377">
        <v>33264</v>
      </c>
      <c r="X512" s="378">
        <v>33264</v>
      </c>
      <c r="Y512" s="380"/>
      <c r="Z512" s="381" t="str">
        <f t="shared" si="516"/>
        <v>n/a</v>
      </c>
      <c r="AA512" s="381" t="str">
        <f t="shared" si="516"/>
        <v>n/a</v>
      </c>
      <c r="AB512" s="381" t="str">
        <f t="shared" si="516"/>
        <v>n/a</v>
      </c>
      <c r="AC512" s="381" t="str">
        <f t="shared" si="516"/>
        <v>n/a</v>
      </c>
      <c r="AD512" s="381" t="str">
        <f t="shared" si="516"/>
        <v>n/a</v>
      </c>
      <c r="AE512" s="381" t="str">
        <f t="shared" si="516"/>
        <v>n/a</v>
      </c>
      <c r="AF512" s="381" t="str">
        <f t="shared" si="516"/>
        <v>n/a</v>
      </c>
      <c r="AG512" s="382"/>
      <c r="AH512" s="383"/>
    </row>
    <row r="513" spans="1:34" s="384" customFormat="1" ht="46.5" customHeight="1" x14ac:dyDescent="0.2">
      <c r="A513" s="370" t="str">
        <f>IF(C513=0,"  ",VLOOKUP(C513,CODES!$A$1:$B$145,2,FALSE))</f>
        <v>PVB Trust Fund</v>
      </c>
      <c r="B513" s="394" t="s">
        <v>677</v>
      </c>
      <c r="C513" s="372" t="s">
        <v>538</v>
      </c>
      <c r="D513" s="373" t="s">
        <v>1017</v>
      </c>
      <c r="E513" s="373" t="s">
        <v>51</v>
      </c>
      <c r="F513" s="374" t="str">
        <f t="shared" si="506"/>
        <v>n/a</v>
      </c>
      <c r="G513" s="374" t="str">
        <f t="shared" si="506"/>
        <v>n/a</v>
      </c>
      <c r="H513" s="374" t="str">
        <f t="shared" si="506"/>
        <v>n/a</v>
      </c>
      <c r="I513" s="374" t="str">
        <f t="shared" si="506"/>
        <v>n/a</v>
      </c>
      <c r="J513" s="656">
        <v>45579</v>
      </c>
      <c r="K513" s="656">
        <v>45579</v>
      </c>
      <c r="L513" s="375" t="str">
        <f t="shared" si="515"/>
        <v>n/a</v>
      </c>
      <c r="M513" s="656">
        <v>45583</v>
      </c>
      <c r="N513" s="656">
        <v>45610</v>
      </c>
      <c r="O513" s="657">
        <v>45611</v>
      </c>
      <c r="P513" s="657">
        <v>45611</v>
      </c>
      <c r="Q513" s="657">
        <v>45631</v>
      </c>
      <c r="R513" s="657">
        <v>45631</v>
      </c>
      <c r="S513" s="376"/>
      <c r="T513" s="377">
        <f>SUM(U513)</f>
        <v>15600</v>
      </c>
      <c r="U513" s="378">
        <v>15600</v>
      </c>
      <c r="V513" s="379"/>
      <c r="W513" s="377">
        <v>15600</v>
      </c>
      <c r="X513" s="378">
        <v>15600</v>
      </c>
      <c r="Y513" s="380"/>
      <c r="Z513" s="381" t="str">
        <f t="shared" si="516"/>
        <v>n/a</v>
      </c>
      <c r="AA513" s="381" t="str">
        <f t="shared" si="516"/>
        <v>n/a</v>
      </c>
      <c r="AB513" s="381" t="str">
        <f t="shared" si="516"/>
        <v>n/a</v>
      </c>
      <c r="AC513" s="381" t="str">
        <f t="shared" si="516"/>
        <v>n/a</v>
      </c>
      <c r="AD513" s="381" t="str">
        <f t="shared" si="516"/>
        <v>n/a</v>
      </c>
      <c r="AE513" s="381" t="str">
        <f t="shared" si="516"/>
        <v>n/a</v>
      </c>
      <c r="AF513" s="381" t="str">
        <f t="shared" si="516"/>
        <v>n/a</v>
      </c>
      <c r="AG513" s="382"/>
      <c r="AH513" s="383"/>
    </row>
    <row r="514" spans="1:34" s="384" customFormat="1" ht="46.5" customHeight="1" x14ac:dyDescent="0.2">
      <c r="A514" s="370">
        <f>IF(C514=0,"  ",VLOOKUP(C514,CODES!$A$1:$B$145,2,FALSE))</f>
        <v>320104100001000</v>
      </c>
      <c r="B514" s="394" t="s">
        <v>678</v>
      </c>
      <c r="C514" s="372" t="s">
        <v>461</v>
      </c>
      <c r="D514" s="373" t="s">
        <v>1017</v>
      </c>
      <c r="E514" s="373" t="s">
        <v>57</v>
      </c>
      <c r="F514" s="374" t="str">
        <f t="shared" si="506"/>
        <v>n/a</v>
      </c>
      <c r="G514" s="374" t="str">
        <f t="shared" si="506"/>
        <v>n/a</v>
      </c>
      <c r="H514" s="374" t="str">
        <f t="shared" si="506"/>
        <v>n/a</v>
      </c>
      <c r="I514" s="374" t="str">
        <f t="shared" si="506"/>
        <v>n/a</v>
      </c>
      <c r="J514" s="656">
        <v>45586</v>
      </c>
      <c r="K514" s="656">
        <v>45586</v>
      </c>
      <c r="L514" s="375" t="str">
        <f t="shared" si="515"/>
        <v>n/a</v>
      </c>
      <c r="M514" s="656">
        <v>45587</v>
      </c>
      <c r="N514" s="656">
        <v>45610</v>
      </c>
      <c r="O514" s="657">
        <v>45611</v>
      </c>
      <c r="P514" s="657">
        <v>45612</v>
      </c>
      <c r="Q514" s="657">
        <v>45618</v>
      </c>
      <c r="R514" s="657">
        <v>45619</v>
      </c>
      <c r="S514" s="376"/>
      <c r="T514" s="377">
        <v>90200</v>
      </c>
      <c r="U514" s="378">
        <v>90200</v>
      </c>
      <c r="V514" s="379"/>
      <c r="W514" s="377">
        <v>89480</v>
      </c>
      <c r="X514" s="378">
        <v>89480</v>
      </c>
      <c r="Y514" s="380"/>
      <c r="Z514" s="381" t="str">
        <f t="shared" si="516"/>
        <v>n/a</v>
      </c>
      <c r="AA514" s="381" t="str">
        <f t="shared" si="516"/>
        <v>n/a</v>
      </c>
      <c r="AB514" s="381" t="str">
        <f t="shared" si="516"/>
        <v>n/a</v>
      </c>
      <c r="AC514" s="381" t="str">
        <f t="shared" si="516"/>
        <v>n/a</v>
      </c>
      <c r="AD514" s="381" t="str">
        <f t="shared" si="516"/>
        <v>n/a</v>
      </c>
      <c r="AE514" s="381" t="str">
        <f t="shared" si="516"/>
        <v>n/a</v>
      </c>
      <c r="AF514" s="381" t="str">
        <f t="shared" si="516"/>
        <v>n/a</v>
      </c>
      <c r="AG514" s="382"/>
      <c r="AH514" s="383"/>
    </row>
    <row r="515" spans="1:34" s="384" customFormat="1" ht="46.5" customHeight="1" x14ac:dyDescent="0.2">
      <c r="A515" s="370">
        <f>IF(C515=0,"  ",VLOOKUP(C515,CODES!$A$1:$B$145,2,FALSE))</f>
        <v>200000100004000</v>
      </c>
      <c r="B515" s="394" t="s">
        <v>679</v>
      </c>
      <c r="C515" s="372" t="s">
        <v>680</v>
      </c>
      <c r="D515" s="373" t="s">
        <v>1017</v>
      </c>
      <c r="E515" s="373" t="s">
        <v>57</v>
      </c>
      <c r="F515" s="374" t="str">
        <f t="shared" si="506"/>
        <v>n/a</v>
      </c>
      <c r="G515" s="374" t="str">
        <f t="shared" si="506"/>
        <v>n/a</v>
      </c>
      <c r="H515" s="374" t="str">
        <f t="shared" si="506"/>
        <v>n/a</v>
      </c>
      <c r="I515" s="374" t="str">
        <f t="shared" si="506"/>
        <v>n/a</v>
      </c>
      <c r="J515" s="656">
        <v>45587</v>
      </c>
      <c r="K515" s="656">
        <v>45587</v>
      </c>
      <c r="L515" s="375" t="str">
        <f t="shared" si="515"/>
        <v>n/a</v>
      </c>
      <c r="M515" s="656">
        <v>45594</v>
      </c>
      <c r="N515" s="656">
        <v>45610</v>
      </c>
      <c r="O515" s="657">
        <v>45611</v>
      </c>
      <c r="P515" s="657">
        <v>45612</v>
      </c>
      <c r="Q515" s="657">
        <v>45636</v>
      </c>
      <c r="R515" s="657">
        <v>45637</v>
      </c>
      <c r="S515" s="376"/>
      <c r="T515" s="377">
        <v>23100</v>
      </c>
      <c r="U515" s="378">
        <v>23100</v>
      </c>
      <c r="V515" s="379"/>
      <c r="W515" s="377">
        <v>19800</v>
      </c>
      <c r="X515" s="378">
        <v>19800</v>
      </c>
      <c r="Y515" s="380"/>
      <c r="Z515" s="381" t="str">
        <f t="shared" si="516"/>
        <v>n/a</v>
      </c>
      <c r="AA515" s="381" t="str">
        <f t="shared" si="516"/>
        <v>n/a</v>
      </c>
      <c r="AB515" s="381" t="str">
        <f t="shared" si="516"/>
        <v>n/a</v>
      </c>
      <c r="AC515" s="381" t="str">
        <f t="shared" si="516"/>
        <v>n/a</v>
      </c>
      <c r="AD515" s="381" t="str">
        <f t="shared" si="516"/>
        <v>n/a</v>
      </c>
      <c r="AE515" s="381" t="str">
        <f t="shared" si="516"/>
        <v>n/a</v>
      </c>
      <c r="AF515" s="381" t="str">
        <f t="shared" si="516"/>
        <v>n/a</v>
      </c>
      <c r="AG515" s="382"/>
      <c r="AH515" s="383"/>
    </row>
    <row r="516" spans="1:34" s="384" customFormat="1" ht="46.5" customHeight="1" x14ac:dyDescent="0.2">
      <c r="A516" s="370">
        <f>IF(C516=0,"  ",VLOOKUP(C516,CODES!$A$1:$B$145,2,FALSE))</f>
        <v>100000100001000</v>
      </c>
      <c r="B516" s="394" t="s">
        <v>682</v>
      </c>
      <c r="C516" s="372" t="s">
        <v>53</v>
      </c>
      <c r="D516" s="373" t="s">
        <v>1017</v>
      </c>
      <c r="E516" s="373" t="s">
        <v>54</v>
      </c>
      <c r="F516" s="374" t="str">
        <f t="shared" si="506"/>
        <v>n/a</v>
      </c>
      <c r="G516" s="374" t="str">
        <f t="shared" si="506"/>
        <v>n/a</v>
      </c>
      <c r="H516" s="374" t="str">
        <f t="shared" si="506"/>
        <v>n/a</v>
      </c>
      <c r="I516" s="374" t="str">
        <f t="shared" si="506"/>
        <v>n/a</v>
      </c>
      <c r="J516" s="656">
        <v>45598</v>
      </c>
      <c r="K516" s="656">
        <v>45598</v>
      </c>
      <c r="L516" s="375" t="s">
        <v>58</v>
      </c>
      <c r="M516" s="656">
        <v>45601</v>
      </c>
      <c r="N516" s="656">
        <v>45602</v>
      </c>
      <c r="O516" s="657">
        <v>45608</v>
      </c>
      <c r="P516" s="657">
        <v>45608</v>
      </c>
      <c r="Q516" s="657">
        <v>45608</v>
      </c>
      <c r="R516" s="657">
        <v>45608</v>
      </c>
      <c r="S516" s="376"/>
      <c r="T516" s="377">
        <v>17422</v>
      </c>
      <c r="U516" s="378">
        <v>17422</v>
      </c>
      <c r="V516" s="379"/>
      <c r="W516" s="377">
        <v>17422</v>
      </c>
      <c r="X516" s="378">
        <v>17422</v>
      </c>
      <c r="Y516" s="380"/>
      <c r="Z516" s="381" t="str">
        <f t="shared" si="516"/>
        <v>n/a</v>
      </c>
      <c r="AA516" s="381" t="str">
        <f t="shared" si="516"/>
        <v>n/a</v>
      </c>
      <c r="AB516" s="381" t="str">
        <f t="shared" si="516"/>
        <v>n/a</v>
      </c>
      <c r="AC516" s="381" t="str">
        <f t="shared" si="516"/>
        <v>n/a</v>
      </c>
      <c r="AD516" s="381" t="str">
        <f t="shared" si="516"/>
        <v>n/a</v>
      </c>
      <c r="AE516" s="381" t="str">
        <f t="shared" si="516"/>
        <v>n/a</v>
      </c>
      <c r="AF516" s="381" t="str">
        <f t="shared" si="516"/>
        <v>n/a</v>
      </c>
      <c r="AG516" s="382"/>
      <c r="AH516" s="383"/>
    </row>
    <row r="517" spans="1:34" s="384" customFormat="1" ht="58.5" customHeight="1" x14ac:dyDescent="0.2">
      <c r="A517" s="370">
        <f>IF(C517=0,"  ",VLOOKUP(C517,CODES!$A$1:$B$145,2,FALSE))</f>
        <v>100000100001000</v>
      </c>
      <c r="B517" s="394" t="s">
        <v>683</v>
      </c>
      <c r="C517" s="372" t="s">
        <v>153</v>
      </c>
      <c r="D517" s="373" t="s">
        <v>1017</v>
      </c>
      <c r="E517" s="373" t="s">
        <v>54</v>
      </c>
      <c r="F517" s="374" t="str">
        <f t="shared" si="506"/>
        <v>n/a</v>
      </c>
      <c r="G517" s="374" t="str">
        <f t="shared" si="506"/>
        <v>n/a</v>
      </c>
      <c r="H517" s="374" t="str">
        <f t="shared" si="506"/>
        <v>n/a</v>
      </c>
      <c r="I517" s="374" t="str">
        <f t="shared" si="506"/>
        <v>n/a</v>
      </c>
      <c r="J517" s="656">
        <v>45586</v>
      </c>
      <c r="K517" s="656">
        <v>45586</v>
      </c>
      <c r="L517" s="375" t="str">
        <f t="shared" ref="L517:L525" si="517">IF($E517="Public Bidding", "Date Required", IF($E517="Shopping", "n/a", IF($E517="Small Value Procurement", "n/a", IF($E517="Lease of Venue", "n/a", IF($E517="Agency to Agency", "n/a", IF($E517="Direct Contracting", "n/a", IF($E517="Emergency Cases", "n/a","Check Mode of Proc")))))))</f>
        <v>n/a</v>
      </c>
      <c r="M517" s="656">
        <v>45586</v>
      </c>
      <c r="N517" s="656">
        <v>45610</v>
      </c>
      <c r="O517" s="657">
        <v>45611</v>
      </c>
      <c r="P517" s="657">
        <v>45611</v>
      </c>
      <c r="Q517" s="657">
        <v>45635</v>
      </c>
      <c r="R517" s="657">
        <v>45636</v>
      </c>
      <c r="S517" s="376"/>
      <c r="T517" s="377">
        <v>30000</v>
      </c>
      <c r="U517" s="378">
        <v>30000</v>
      </c>
      <c r="V517" s="379"/>
      <c r="W517" s="377">
        <v>30000</v>
      </c>
      <c r="X517" s="378">
        <v>30000</v>
      </c>
      <c r="Y517" s="380"/>
      <c r="Z517" s="381" t="str">
        <f t="shared" si="516"/>
        <v>n/a</v>
      </c>
      <c r="AA517" s="381" t="str">
        <f t="shared" si="516"/>
        <v>n/a</v>
      </c>
      <c r="AB517" s="381" t="str">
        <f t="shared" si="516"/>
        <v>n/a</v>
      </c>
      <c r="AC517" s="381" t="str">
        <f t="shared" si="516"/>
        <v>n/a</v>
      </c>
      <c r="AD517" s="381" t="str">
        <f t="shared" si="516"/>
        <v>n/a</v>
      </c>
      <c r="AE517" s="381" t="str">
        <f t="shared" si="516"/>
        <v>n/a</v>
      </c>
      <c r="AF517" s="381" t="str">
        <f t="shared" si="516"/>
        <v>n/a</v>
      </c>
      <c r="AG517" s="382"/>
      <c r="AH517" s="383"/>
    </row>
    <row r="518" spans="1:34" s="384" customFormat="1" ht="46.5" customHeight="1" x14ac:dyDescent="0.2">
      <c r="A518" s="370">
        <f>IF(C518=0,"  ",VLOOKUP(C518,CODES!$A$1:$B$145,2,FALSE))</f>
        <v>100000100001000</v>
      </c>
      <c r="B518" s="394" t="s">
        <v>684</v>
      </c>
      <c r="C518" s="372" t="s">
        <v>68</v>
      </c>
      <c r="D518" s="373" t="s">
        <v>1017</v>
      </c>
      <c r="E518" s="373" t="s">
        <v>57</v>
      </c>
      <c r="F518" s="374" t="str">
        <f t="shared" si="506"/>
        <v>n/a</v>
      </c>
      <c r="G518" s="374" t="str">
        <f t="shared" si="506"/>
        <v>n/a</v>
      </c>
      <c r="H518" s="374" t="str">
        <f t="shared" si="506"/>
        <v>n/a</v>
      </c>
      <c r="I518" s="374" t="str">
        <f t="shared" si="506"/>
        <v>n/a</v>
      </c>
      <c r="J518" s="656" t="s">
        <v>122</v>
      </c>
      <c r="K518" s="656" t="s">
        <v>122</v>
      </c>
      <c r="L518" s="375" t="str">
        <f t="shared" si="517"/>
        <v>n/a</v>
      </c>
      <c r="M518" s="656">
        <v>45474</v>
      </c>
      <c r="N518" s="656">
        <v>45474</v>
      </c>
      <c r="O518" s="657">
        <v>45475</v>
      </c>
      <c r="P518" s="657">
        <v>45475</v>
      </c>
      <c r="Q518" s="657">
        <v>45475</v>
      </c>
      <c r="R518" s="657">
        <v>45476</v>
      </c>
      <c r="S518" s="376"/>
      <c r="T518" s="377">
        <v>9400</v>
      </c>
      <c r="U518" s="378">
        <v>9400</v>
      </c>
      <c r="V518" s="379"/>
      <c r="W518" s="377">
        <v>9400</v>
      </c>
      <c r="X518" s="378">
        <v>9400</v>
      </c>
      <c r="Y518" s="380"/>
      <c r="Z518" s="381" t="str">
        <f t="shared" si="516"/>
        <v>n/a</v>
      </c>
      <c r="AA518" s="381" t="str">
        <f t="shared" si="516"/>
        <v>n/a</v>
      </c>
      <c r="AB518" s="381" t="str">
        <f t="shared" si="516"/>
        <v>n/a</v>
      </c>
      <c r="AC518" s="381" t="str">
        <f t="shared" si="516"/>
        <v>n/a</v>
      </c>
      <c r="AD518" s="381" t="str">
        <f t="shared" si="516"/>
        <v>n/a</v>
      </c>
      <c r="AE518" s="381" t="str">
        <f t="shared" si="516"/>
        <v>n/a</v>
      </c>
      <c r="AF518" s="381" t="str">
        <f t="shared" si="516"/>
        <v>n/a</v>
      </c>
      <c r="AG518" s="382"/>
      <c r="AH518" s="383"/>
    </row>
    <row r="519" spans="1:34" s="384" customFormat="1" ht="46.5" customHeight="1" x14ac:dyDescent="0.2">
      <c r="A519" s="370">
        <f>IF(C519=0,"  ",VLOOKUP(C519,CODES!$A$1:$B$145,2,FALSE))</f>
        <v>320101100001000</v>
      </c>
      <c r="B519" s="394" t="s">
        <v>685</v>
      </c>
      <c r="C519" s="372" t="s">
        <v>63</v>
      </c>
      <c r="D519" s="373" t="s">
        <v>1017</v>
      </c>
      <c r="E519" s="373" t="s">
        <v>54</v>
      </c>
      <c r="F519" s="374" t="str">
        <f t="shared" si="506"/>
        <v>n/a</v>
      </c>
      <c r="G519" s="374" t="str">
        <f t="shared" si="506"/>
        <v>n/a</v>
      </c>
      <c r="H519" s="374" t="str">
        <f t="shared" si="506"/>
        <v>n/a</v>
      </c>
      <c r="I519" s="374" t="str">
        <f t="shared" si="506"/>
        <v>n/a</v>
      </c>
      <c r="J519" s="656">
        <v>45566</v>
      </c>
      <c r="K519" s="656">
        <v>45566</v>
      </c>
      <c r="L519" s="375" t="str">
        <f t="shared" si="517"/>
        <v>n/a</v>
      </c>
      <c r="M519" s="656">
        <v>45602</v>
      </c>
      <c r="N519" s="656">
        <v>45617</v>
      </c>
      <c r="O519" s="657">
        <v>45618</v>
      </c>
      <c r="P519" s="657">
        <v>45619</v>
      </c>
      <c r="Q519" s="657">
        <v>45589</v>
      </c>
      <c r="R519" s="657">
        <v>45625</v>
      </c>
      <c r="S519" s="376"/>
      <c r="T519" s="377">
        <v>49990</v>
      </c>
      <c r="U519" s="378">
        <v>49990</v>
      </c>
      <c r="V519" s="379"/>
      <c r="W519" s="377">
        <v>49990</v>
      </c>
      <c r="X519" s="378">
        <v>49990</v>
      </c>
      <c r="Y519" s="380"/>
      <c r="Z519" s="381" t="str">
        <f t="shared" si="516"/>
        <v>n/a</v>
      </c>
      <c r="AA519" s="381" t="str">
        <f t="shared" si="516"/>
        <v>n/a</v>
      </c>
      <c r="AB519" s="381" t="str">
        <f t="shared" si="516"/>
        <v>n/a</v>
      </c>
      <c r="AC519" s="381" t="str">
        <f t="shared" si="516"/>
        <v>n/a</v>
      </c>
      <c r="AD519" s="381" t="str">
        <f t="shared" si="516"/>
        <v>n/a</v>
      </c>
      <c r="AE519" s="381" t="str">
        <f t="shared" si="516"/>
        <v>n/a</v>
      </c>
      <c r="AF519" s="381" t="str">
        <f t="shared" si="516"/>
        <v>n/a</v>
      </c>
      <c r="AG519" s="382"/>
      <c r="AH519" s="383"/>
    </row>
    <row r="520" spans="1:34" s="384" customFormat="1" ht="46.5" customHeight="1" x14ac:dyDescent="0.2">
      <c r="A520" s="370" t="str">
        <f>IF(C520=0,"  ",VLOOKUP(C520,CODES!$A$1:$B$145,2,FALSE))</f>
        <v>3201021100001000</v>
      </c>
      <c r="B520" s="394" t="s">
        <v>686</v>
      </c>
      <c r="C520" s="372" t="s">
        <v>113</v>
      </c>
      <c r="D520" s="373" t="s">
        <v>1017</v>
      </c>
      <c r="E520" s="373" t="s">
        <v>51</v>
      </c>
      <c r="F520" s="374" t="str">
        <f t="shared" si="506"/>
        <v>n/a</v>
      </c>
      <c r="G520" s="374" t="str">
        <f t="shared" si="506"/>
        <v>n/a</v>
      </c>
      <c r="H520" s="374" t="str">
        <f t="shared" si="506"/>
        <v>n/a</v>
      </c>
      <c r="I520" s="374" t="str">
        <f t="shared" si="506"/>
        <v>n/a</v>
      </c>
      <c r="J520" s="656">
        <v>45581</v>
      </c>
      <c r="K520" s="656">
        <v>45581</v>
      </c>
      <c r="L520" s="375" t="str">
        <f t="shared" si="517"/>
        <v>n/a</v>
      </c>
      <c r="M520" s="656">
        <v>45593</v>
      </c>
      <c r="N520" s="656">
        <v>45617</v>
      </c>
      <c r="O520" s="657">
        <v>45618</v>
      </c>
      <c r="P520" s="657">
        <v>45618</v>
      </c>
      <c r="Q520" s="657">
        <v>45621</v>
      </c>
      <c r="R520" s="657">
        <v>45625</v>
      </c>
      <c r="S520" s="376"/>
      <c r="T520" s="377">
        <v>6778.96</v>
      </c>
      <c r="U520" s="378">
        <v>6778.96</v>
      </c>
      <c r="V520" s="379"/>
      <c r="W520" s="377">
        <v>4596</v>
      </c>
      <c r="X520" s="378">
        <v>4596</v>
      </c>
      <c r="Y520" s="380"/>
      <c r="Z520" s="381" t="str">
        <f t="shared" si="516"/>
        <v>n/a</v>
      </c>
      <c r="AA520" s="381" t="str">
        <f t="shared" si="516"/>
        <v>n/a</v>
      </c>
      <c r="AB520" s="381" t="str">
        <f t="shared" si="516"/>
        <v>n/a</v>
      </c>
      <c r="AC520" s="381" t="str">
        <f t="shared" si="516"/>
        <v>n/a</v>
      </c>
      <c r="AD520" s="381" t="str">
        <f t="shared" si="516"/>
        <v>n/a</v>
      </c>
      <c r="AE520" s="381" t="str">
        <f t="shared" si="516"/>
        <v>n/a</v>
      </c>
      <c r="AF520" s="381" t="str">
        <f t="shared" si="516"/>
        <v>n/a</v>
      </c>
      <c r="AG520" s="382"/>
      <c r="AH520" s="383"/>
    </row>
    <row r="521" spans="1:34" s="384" customFormat="1" ht="46.5" customHeight="1" x14ac:dyDescent="0.2">
      <c r="A521" s="370">
        <f>IF(C521=0,"  ",VLOOKUP(C521,CODES!$A$1:$B$145,2,FALSE))</f>
        <v>320105100001000</v>
      </c>
      <c r="B521" s="394" t="s">
        <v>687</v>
      </c>
      <c r="C521" s="372" t="s">
        <v>142</v>
      </c>
      <c r="D521" s="373" t="s">
        <v>1017</v>
      </c>
      <c r="E521" s="373" t="s">
        <v>57</v>
      </c>
      <c r="F521" s="374" t="str">
        <f t="shared" si="506"/>
        <v>n/a</v>
      </c>
      <c r="G521" s="374" t="str">
        <f t="shared" si="506"/>
        <v>n/a</v>
      </c>
      <c r="H521" s="374" t="str">
        <f t="shared" si="506"/>
        <v>n/a</v>
      </c>
      <c r="I521" s="374" t="str">
        <f t="shared" si="506"/>
        <v>n/a</v>
      </c>
      <c r="J521" s="656">
        <v>45594</v>
      </c>
      <c r="K521" s="656">
        <v>45594</v>
      </c>
      <c r="L521" s="375" t="str">
        <f t="shared" si="517"/>
        <v>n/a</v>
      </c>
      <c r="M521" s="656">
        <v>45600</v>
      </c>
      <c r="N521" s="656">
        <v>45617</v>
      </c>
      <c r="O521" s="657">
        <v>45618</v>
      </c>
      <c r="P521" s="657">
        <v>45619</v>
      </c>
      <c r="Q521" s="669">
        <v>45601</v>
      </c>
      <c r="R521" s="657">
        <v>45602</v>
      </c>
      <c r="S521" s="376"/>
      <c r="T521" s="377">
        <f t="shared" ref="T521:T527" si="518">SUM(U521)</f>
        <v>52500</v>
      </c>
      <c r="U521" s="378">
        <v>52500</v>
      </c>
      <c r="V521" s="379"/>
      <c r="W521" s="377">
        <f t="shared" ref="W521:W525" si="519">SUM(X521)</f>
        <v>51975</v>
      </c>
      <c r="X521" s="378">
        <v>51975</v>
      </c>
      <c r="Y521" s="380"/>
      <c r="Z521" s="381" t="str">
        <f t="shared" si="516"/>
        <v>n/a</v>
      </c>
      <c r="AA521" s="381" t="str">
        <f t="shared" si="516"/>
        <v>n/a</v>
      </c>
      <c r="AB521" s="381" t="str">
        <f t="shared" si="516"/>
        <v>n/a</v>
      </c>
      <c r="AC521" s="381" t="str">
        <f t="shared" si="516"/>
        <v>n/a</v>
      </c>
      <c r="AD521" s="381" t="str">
        <f t="shared" si="516"/>
        <v>n/a</v>
      </c>
      <c r="AE521" s="381" t="str">
        <f t="shared" si="516"/>
        <v>n/a</v>
      </c>
      <c r="AF521" s="381" t="str">
        <f t="shared" si="516"/>
        <v>n/a</v>
      </c>
      <c r="AG521" s="382"/>
      <c r="AH521" s="383"/>
    </row>
    <row r="522" spans="1:34" s="384" customFormat="1" ht="46.5" customHeight="1" x14ac:dyDescent="0.2">
      <c r="A522" s="370">
        <f>IF(C522=0,"  ",VLOOKUP(C522,CODES!$A$1:$B$145,2,FALSE))</f>
        <v>310100100001000</v>
      </c>
      <c r="B522" s="510" t="s">
        <v>688</v>
      </c>
      <c r="C522" s="372" t="s">
        <v>83</v>
      </c>
      <c r="D522" s="373" t="s">
        <v>1017</v>
      </c>
      <c r="E522" s="373" t="s">
        <v>57</v>
      </c>
      <c r="F522" s="374" t="str">
        <f t="shared" si="506"/>
        <v>n/a</v>
      </c>
      <c r="G522" s="374" t="str">
        <f t="shared" si="506"/>
        <v>n/a</v>
      </c>
      <c r="H522" s="374" t="str">
        <f t="shared" si="506"/>
        <v>n/a</v>
      </c>
      <c r="I522" s="374" t="str">
        <f t="shared" si="506"/>
        <v>n/a</v>
      </c>
      <c r="J522" s="656">
        <v>45593</v>
      </c>
      <c r="K522" s="656">
        <v>45593</v>
      </c>
      <c r="L522" s="375" t="str">
        <f t="shared" si="517"/>
        <v>n/a</v>
      </c>
      <c r="M522" s="656">
        <v>45600</v>
      </c>
      <c r="N522" s="656">
        <v>45617</v>
      </c>
      <c r="O522" s="657">
        <v>45617</v>
      </c>
      <c r="P522" s="657">
        <v>45618</v>
      </c>
      <c r="Q522" s="657">
        <v>45618</v>
      </c>
      <c r="R522" s="657">
        <v>45619</v>
      </c>
      <c r="S522" s="376"/>
      <c r="T522" s="377">
        <f t="shared" si="518"/>
        <v>202500</v>
      </c>
      <c r="U522" s="378">
        <v>202500</v>
      </c>
      <c r="V522" s="379"/>
      <c r="W522" s="377">
        <f t="shared" si="519"/>
        <v>190500</v>
      </c>
      <c r="X522" s="378">
        <v>190500</v>
      </c>
      <c r="Y522" s="380"/>
      <c r="Z522" s="381" t="str">
        <f t="shared" si="516"/>
        <v>n/a</v>
      </c>
      <c r="AA522" s="381" t="str">
        <f t="shared" si="516"/>
        <v>n/a</v>
      </c>
      <c r="AB522" s="381" t="str">
        <f t="shared" si="516"/>
        <v>n/a</v>
      </c>
      <c r="AC522" s="381" t="str">
        <f t="shared" si="516"/>
        <v>n/a</v>
      </c>
      <c r="AD522" s="381" t="str">
        <f t="shared" si="516"/>
        <v>n/a</v>
      </c>
      <c r="AE522" s="381" t="str">
        <f t="shared" si="516"/>
        <v>n/a</v>
      </c>
      <c r="AF522" s="381" t="str">
        <f t="shared" si="516"/>
        <v>n/a</v>
      </c>
      <c r="AG522" s="382"/>
      <c r="AH522" s="383"/>
    </row>
    <row r="523" spans="1:34" s="384" customFormat="1" ht="73.5" customHeight="1" x14ac:dyDescent="0.2">
      <c r="A523" s="370">
        <f>IF(C523=0,"  ",VLOOKUP(C523,CODES!$A$1:$B$145,2,FALSE))</f>
        <v>320104100001000</v>
      </c>
      <c r="B523" s="394" t="s">
        <v>689</v>
      </c>
      <c r="C523" s="372" t="s">
        <v>117</v>
      </c>
      <c r="D523" s="373" t="s">
        <v>1017</v>
      </c>
      <c r="E523" s="373" t="s">
        <v>57</v>
      </c>
      <c r="F523" s="374" t="str">
        <f t="shared" si="506"/>
        <v>n/a</v>
      </c>
      <c r="G523" s="374" t="str">
        <f t="shared" si="506"/>
        <v>n/a</v>
      </c>
      <c r="H523" s="374" t="str">
        <f t="shared" si="506"/>
        <v>n/a</v>
      </c>
      <c r="I523" s="374" t="str">
        <f t="shared" si="506"/>
        <v>n/a</v>
      </c>
      <c r="J523" s="656">
        <v>45586</v>
      </c>
      <c r="K523" s="656">
        <v>45586</v>
      </c>
      <c r="L523" s="375" t="str">
        <f t="shared" si="517"/>
        <v>n/a</v>
      </c>
      <c r="M523" s="656">
        <v>45600</v>
      </c>
      <c r="N523" s="656">
        <v>45617</v>
      </c>
      <c r="O523" s="657">
        <v>45618</v>
      </c>
      <c r="P523" s="657">
        <v>45619</v>
      </c>
      <c r="Q523" s="657">
        <v>45632</v>
      </c>
      <c r="R523" s="657">
        <v>45633</v>
      </c>
      <c r="S523" s="376"/>
      <c r="T523" s="377">
        <f t="shared" si="518"/>
        <v>87000</v>
      </c>
      <c r="U523" s="378">
        <v>87000</v>
      </c>
      <c r="V523" s="379"/>
      <c r="W523" s="377">
        <f t="shared" si="519"/>
        <v>86250</v>
      </c>
      <c r="X523" s="378">
        <v>86250</v>
      </c>
      <c r="Y523" s="380"/>
      <c r="Z523" s="381" t="str">
        <f t="shared" si="516"/>
        <v>n/a</v>
      </c>
      <c r="AA523" s="381" t="str">
        <f t="shared" si="516"/>
        <v>n/a</v>
      </c>
      <c r="AB523" s="381" t="str">
        <f t="shared" si="516"/>
        <v>n/a</v>
      </c>
      <c r="AC523" s="381" t="str">
        <f t="shared" si="516"/>
        <v>n/a</v>
      </c>
      <c r="AD523" s="381" t="str">
        <f t="shared" si="516"/>
        <v>n/a</v>
      </c>
      <c r="AE523" s="381" t="str">
        <f t="shared" si="516"/>
        <v>n/a</v>
      </c>
      <c r="AF523" s="381" t="str">
        <f t="shared" si="516"/>
        <v>n/a</v>
      </c>
      <c r="AG523" s="382"/>
      <c r="AH523" s="383"/>
    </row>
    <row r="524" spans="1:34" s="384" customFormat="1" ht="46.5" customHeight="1" x14ac:dyDescent="0.2">
      <c r="A524" s="370">
        <f>IF(C524=0,"  ",VLOOKUP(C524,CODES!$A$1:$B$145,2,FALSE))</f>
        <v>100000100001000</v>
      </c>
      <c r="B524" s="394" t="s">
        <v>690</v>
      </c>
      <c r="C524" s="372" t="s">
        <v>53</v>
      </c>
      <c r="D524" s="373" t="s">
        <v>1017</v>
      </c>
      <c r="E524" s="373" t="s">
        <v>54</v>
      </c>
      <c r="F524" s="374" t="str">
        <f t="shared" si="506"/>
        <v>n/a</v>
      </c>
      <c r="G524" s="374" t="str">
        <f t="shared" si="506"/>
        <v>n/a</v>
      </c>
      <c r="H524" s="374" t="str">
        <f t="shared" si="506"/>
        <v>n/a</v>
      </c>
      <c r="I524" s="374" t="str">
        <f t="shared" si="506"/>
        <v>n/a</v>
      </c>
      <c r="J524" s="656">
        <v>45601</v>
      </c>
      <c r="K524" s="656">
        <v>45601</v>
      </c>
      <c r="L524" s="375" t="str">
        <f t="shared" si="517"/>
        <v>n/a</v>
      </c>
      <c r="M524" s="656">
        <v>45604</v>
      </c>
      <c r="N524" s="656">
        <v>45604</v>
      </c>
      <c r="O524" s="657">
        <v>45605</v>
      </c>
      <c r="P524" s="657">
        <v>45606</v>
      </c>
      <c r="Q524" s="657">
        <v>45609</v>
      </c>
      <c r="R524" s="657">
        <v>45611</v>
      </c>
      <c r="S524" s="376"/>
      <c r="T524" s="377">
        <f t="shared" si="518"/>
        <v>13806.12</v>
      </c>
      <c r="U524" s="378">
        <v>13806.12</v>
      </c>
      <c r="V524" s="379"/>
      <c r="W524" s="377">
        <f t="shared" si="519"/>
        <v>13806.12</v>
      </c>
      <c r="X524" s="378">
        <v>13806.12</v>
      </c>
      <c r="Y524" s="380"/>
      <c r="Z524" s="381" t="str">
        <f t="shared" si="516"/>
        <v>n/a</v>
      </c>
      <c r="AA524" s="381" t="str">
        <f t="shared" si="516"/>
        <v>n/a</v>
      </c>
      <c r="AB524" s="381" t="str">
        <f t="shared" si="516"/>
        <v>n/a</v>
      </c>
      <c r="AC524" s="381" t="str">
        <f t="shared" si="516"/>
        <v>n/a</v>
      </c>
      <c r="AD524" s="381" t="str">
        <f t="shared" si="516"/>
        <v>n/a</v>
      </c>
      <c r="AE524" s="381" t="str">
        <f t="shared" si="516"/>
        <v>n/a</v>
      </c>
      <c r="AF524" s="381" t="str">
        <f t="shared" si="516"/>
        <v>n/a</v>
      </c>
      <c r="AG524" s="382"/>
      <c r="AH524" s="383"/>
    </row>
    <row r="525" spans="1:34" s="384" customFormat="1" ht="68.25" customHeight="1" x14ac:dyDescent="0.2">
      <c r="A525" s="370">
        <f>IF(C525=0,"  ",VLOOKUP(C525,CODES!$A$1:$B$145,2,FALSE))</f>
        <v>100000100001000</v>
      </c>
      <c r="B525" s="394" t="s">
        <v>692</v>
      </c>
      <c r="C525" s="372" t="s">
        <v>68</v>
      </c>
      <c r="D525" s="373" t="s">
        <v>1017</v>
      </c>
      <c r="E525" s="373" t="s">
        <v>51</v>
      </c>
      <c r="F525" s="374" t="str">
        <f t="shared" si="506"/>
        <v>n/a</v>
      </c>
      <c r="G525" s="374" t="str">
        <f t="shared" si="506"/>
        <v>n/a</v>
      </c>
      <c r="H525" s="374" t="str">
        <f t="shared" si="506"/>
        <v>n/a</v>
      </c>
      <c r="I525" s="374" t="str">
        <f t="shared" si="506"/>
        <v>n/a</v>
      </c>
      <c r="J525" s="656">
        <v>45594</v>
      </c>
      <c r="K525" s="656">
        <v>45594</v>
      </c>
      <c r="L525" s="375" t="str">
        <f t="shared" si="517"/>
        <v>n/a</v>
      </c>
      <c r="M525" s="656">
        <v>45601</v>
      </c>
      <c r="N525" s="656">
        <v>45617</v>
      </c>
      <c r="O525" s="657">
        <v>45617</v>
      </c>
      <c r="P525" s="657">
        <v>45618</v>
      </c>
      <c r="Q525" s="657">
        <v>45622</v>
      </c>
      <c r="R525" s="657">
        <v>45625</v>
      </c>
      <c r="S525" s="376"/>
      <c r="T525" s="377">
        <f t="shared" si="518"/>
        <v>35000</v>
      </c>
      <c r="U525" s="378">
        <v>35000</v>
      </c>
      <c r="V525" s="379"/>
      <c r="W525" s="377">
        <f t="shared" si="519"/>
        <v>28000</v>
      </c>
      <c r="X525" s="378">
        <v>28000</v>
      </c>
      <c r="Y525" s="380"/>
      <c r="Z525" s="381" t="str">
        <f t="shared" si="516"/>
        <v>n/a</v>
      </c>
      <c r="AA525" s="381" t="str">
        <f t="shared" si="516"/>
        <v>n/a</v>
      </c>
      <c r="AB525" s="381" t="str">
        <f t="shared" si="516"/>
        <v>n/a</v>
      </c>
      <c r="AC525" s="381" t="str">
        <f t="shared" si="516"/>
        <v>n/a</v>
      </c>
      <c r="AD525" s="381" t="str">
        <f t="shared" si="516"/>
        <v>n/a</v>
      </c>
      <c r="AE525" s="381" t="str">
        <f t="shared" si="516"/>
        <v>n/a</v>
      </c>
      <c r="AF525" s="381" t="str">
        <f t="shared" si="516"/>
        <v>n/a</v>
      </c>
      <c r="AG525" s="382"/>
      <c r="AH525" s="383"/>
    </row>
    <row r="526" spans="1:34" s="384" customFormat="1" ht="46.5" customHeight="1" x14ac:dyDescent="0.2">
      <c r="A526" s="370">
        <f>IF(C526=0,"  ",VLOOKUP(C526,CODES!$A$1:$B$145,2,FALSE))</f>
        <v>100000100001000</v>
      </c>
      <c r="B526" s="394" t="s">
        <v>693</v>
      </c>
      <c r="C526" s="372" t="s">
        <v>53</v>
      </c>
      <c r="D526" s="373" t="s">
        <v>1017</v>
      </c>
      <c r="E526" s="373" t="s">
        <v>51</v>
      </c>
      <c r="F526" s="374" t="str">
        <f t="shared" si="506"/>
        <v>n/a</v>
      </c>
      <c r="G526" s="374" t="str">
        <f t="shared" si="506"/>
        <v>n/a</v>
      </c>
      <c r="H526" s="374" t="str">
        <f t="shared" si="506"/>
        <v>n/a</v>
      </c>
      <c r="I526" s="374" t="str">
        <f t="shared" si="506"/>
        <v>n/a</v>
      </c>
      <c r="J526" s="656">
        <v>45595</v>
      </c>
      <c r="K526" s="656">
        <v>45595</v>
      </c>
      <c r="L526" s="375" t="s">
        <v>58</v>
      </c>
      <c r="M526" s="656">
        <v>45601</v>
      </c>
      <c r="N526" s="656">
        <v>45617</v>
      </c>
      <c r="O526" s="657">
        <v>45621</v>
      </c>
      <c r="P526" s="657">
        <v>45622</v>
      </c>
      <c r="Q526" s="657">
        <v>45623</v>
      </c>
      <c r="R526" s="657">
        <v>45624</v>
      </c>
      <c r="S526" s="376"/>
      <c r="T526" s="377">
        <f t="shared" si="518"/>
        <v>58000</v>
      </c>
      <c r="U526" s="378">
        <v>58000</v>
      </c>
      <c r="V526" s="379"/>
      <c r="W526" s="377">
        <v>54232</v>
      </c>
      <c r="X526" s="378">
        <v>54232</v>
      </c>
      <c r="Y526" s="380"/>
      <c r="Z526" s="381" t="str">
        <f t="shared" si="516"/>
        <v>n/a</v>
      </c>
      <c r="AA526" s="381" t="str">
        <f t="shared" si="516"/>
        <v>n/a</v>
      </c>
      <c r="AB526" s="381" t="str">
        <f t="shared" si="516"/>
        <v>n/a</v>
      </c>
      <c r="AC526" s="381" t="str">
        <f t="shared" si="516"/>
        <v>n/a</v>
      </c>
      <c r="AD526" s="381" t="str">
        <f t="shared" si="516"/>
        <v>n/a</v>
      </c>
      <c r="AE526" s="381" t="str">
        <f t="shared" si="516"/>
        <v>n/a</v>
      </c>
      <c r="AF526" s="381" t="str">
        <f t="shared" si="516"/>
        <v>n/a</v>
      </c>
      <c r="AG526" s="382"/>
      <c r="AH526" s="383"/>
    </row>
    <row r="527" spans="1:34" s="384" customFormat="1" ht="46.5" customHeight="1" x14ac:dyDescent="0.2">
      <c r="A527" s="370">
        <f>IF(C527=0,"  ",VLOOKUP(C527,CODES!$A$1:$B$145,2,FALSE))</f>
        <v>320101100001000</v>
      </c>
      <c r="B527" s="394" t="s">
        <v>697</v>
      </c>
      <c r="C527" s="372" t="s">
        <v>63</v>
      </c>
      <c r="D527" s="373" t="s">
        <v>1017</v>
      </c>
      <c r="E527" s="373" t="s">
        <v>51</v>
      </c>
      <c r="F527" s="374" t="str">
        <f t="shared" si="506"/>
        <v>n/a</v>
      </c>
      <c r="G527" s="374" t="str">
        <f t="shared" si="506"/>
        <v>n/a</v>
      </c>
      <c r="H527" s="374" t="str">
        <f t="shared" si="506"/>
        <v>n/a</v>
      </c>
      <c r="I527" s="374" t="str">
        <f t="shared" si="506"/>
        <v>n/a</v>
      </c>
      <c r="J527" s="656">
        <v>45582</v>
      </c>
      <c r="K527" s="656">
        <v>45582</v>
      </c>
      <c r="L527" s="375" t="str">
        <f>IF($E527="Public Bidding", "Date Required", IF($E527="Shopping", "n/a", IF($E527="Small Value Procurement", "n/a", IF($E527="Lease of Venue", "n/a", IF($E527="Agency to Agency", "n/a", IF($E527="Direct Contracting", "n/a", IF($E527="Emergency Cases", "n/a","Check Mode of Proc")))))))</f>
        <v>n/a</v>
      </c>
      <c r="M527" s="656">
        <v>45601</v>
      </c>
      <c r="N527" s="656">
        <v>45617</v>
      </c>
      <c r="O527" s="657">
        <v>45618</v>
      </c>
      <c r="P527" s="657">
        <v>45619</v>
      </c>
      <c r="Q527" s="657">
        <v>45625</v>
      </c>
      <c r="R527" s="657">
        <v>45626</v>
      </c>
      <c r="S527" s="376"/>
      <c r="T527" s="377">
        <f t="shared" si="518"/>
        <v>9600</v>
      </c>
      <c r="U527" s="378">
        <v>9600</v>
      </c>
      <c r="V527" s="379"/>
      <c r="W527" s="377">
        <f t="shared" ref="W527" si="520">SUM(X527)</f>
        <v>9600</v>
      </c>
      <c r="X527" s="378">
        <v>9600</v>
      </c>
      <c r="Y527" s="380"/>
      <c r="Z527" s="381" t="str">
        <f t="shared" si="516"/>
        <v>n/a</v>
      </c>
      <c r="AA527" s="381" t="str">
        <f t="shared" si="516"/>
        <v>n/a</v>
      </c>
      <c r="AB527" s="381" t="str">
        <f t="shared" si="516"/>
        <v>n/a</v>
      </c>
      <c r="AC527" s="381" t="str">
        <f t="shared" si="516"/>
        <v>n/a</v>
      </c>
      <c r="AD527" s="381" t="str">
        <f t="shared" si="516"/>
        <v>n/a</v>
      </c>
      <c r="AE527" s="381" t="str">
        <f t="shared" si="516"/>
        <v>n/a</v>
      </c>
      <c r="AF527" s="381" t="str">
        <f t="shared" si="516"/>
        <v>n/a</v>
      </c>
      <c r="AG527" s="382"/>
      <c r="AH527" s="383"/>
    </row>
    <row r="528" spans="1:34" s="384" customFormat="1" ht="58.5" customHeight="1" x14ac:dyDescent="0.2">
      <c r="A528" s="370">
        <f>IF(C528=0,"  ",VLOOKUP(C528,CODES!$A$1:$B$145,2,FALSE))</f>
        <v>310100100002000</v>
      </c>
      <c r="B528" s="394" t="s">
        <v>700</v>
      </c>
      <c r="C528" s="372" t="s">
        <v>67</v>
      </c>
      <c r="D528" s="373" t="s">
        <v>1017</v>
      </c>
      <c r="E528" s="373" t="s">
        <v>56</v>
      </c>
      <c r="F528" s="374" t="str">
        <f t="shared" si="506"/>
        <v>n/a</v>
      </c>
      <c r="G528" s="374" t="str">
        <f t="shared" si="506"/>
        <v>n/a</v>
      </c>
      <c r="H528" s="374" t="str">
        <f t="shared" si="506"/>
        <v>n/a</v>
      </c>
      <c r="I528" s="374" t="str">
        <f t="shared" si="506"/>
        <v>n/a</v>
      </c>
      <c r="J528" s="656">
        <v>45601</v>
      </c>
      <c r="K528" s="656">
        <v>45601</v>
      </c>
      <c r="L528" s="375" t="str">
        <f>IF($E528="Public Bidding", "Date Required", IF($E528="Shopping", "n/a", IF($E528="Small Value Procurement", "n/a", IF($E528="Lease of Venue", "n/a", IF($E528="Agency to Agency", "n/a", IF($E528="Direct Contracting", "n/a", IF($E528="Emergency Cases", "n/a","Check Mode of Proc")))))))</f>
        <v>n/a</v>
      </c>
      <c r="M528" s="656">
        <v>45601</v>
      </c>
      <c r="N528" s="656">
        <v>45617</v>
      </c>
      <c r="O528" s="657">
        <v>45618</v>
      </c>
      <c r="P528" s="657">
        <v>45619</v>
      </c>
      <c r="Q528" s="657">
        <v>45623</v>
      </c>
      <c r="R528" s="657">
        <v>45624</v>
      </c>
      <c r="S528" s="376"/>
      <c r="T528" s="729">
        <v>12000</v>
      </c>
      <c r="U528" s="731">
        <v>12000</v>
      </c>
      <c r="V528" s="379"/>
      <c r="W528" s="377">
        <v>3395</v>
      </c>
      <c r="X528" s="378">
        <v>3395</v>
      </c>
      <c r="Y528" s="380"/>
      <c r="Z528" s="381" t="str">
        <f t="shared" si="516"/>
        <v>n/a</v>
      </c>
      <c r="AA528" s="381" t="str">
        <f t="shared" si="516"/>
        <v>n/a</v>
      </c>
      <c r="AB528" s="381" t="str">
        <f t="shared" si="516"/>
        <v>n/a</v>
      </c>
      <c r="AC528" s="381" t="str">
        <f t="shared" si="516"/>
        <v>n/a</v>
      </c>
      <c r="AD528" s="381" t="str">
        <f t="shared" si="516"/>
        <v>n/a</v>
      </c>
      <c r="AE528" s="381" t="str">
        <f t="shared" si="516"/>
        <v>n/a</v>
      </c>
      <c r="AF528" s="381" t="str">
        <f t="shared" si="516"/>
        <v>n/a</v>
      </c>
      <c r="AG528" s="382"/>
      <c r="AH528" s="383"/>
    </row>
    <row r="529" spans="1:34" s="384" customFormat="1" ht="46.5" customHeight="1" x14ac:dyDescent="0.2">
      <c r="A529" s="370">
        <f>IF(C529=0,"  ",VLOOKUP(C529,CODES!$A$1:$B$145,2,FALSE))</f>
        <v>310100100002000</v>
      </c>
      <c r="B529" s="510" t="s">
        <v>701</v>
      </c>
      <c r="C529" s="372" t="s">
        <v>67</v>
      </c>
      <c r="D529" s="373" t="s">
        <v>1017</v>
      </c>
      <c r="E529" s="373" t="s">
        <v>56</v>
      </c>
      <c r="F529" s="374" t="str">
        <f t="shared" si="506"/>
        <v>n/a</v>
      </c>
      <c r="G529" s="374" t="str">
        <f t="shared" si="506"/>
        <v>n/a</v>
      </c>
      <c r="H529" s="374" t="str">
        <f t="shared" si="506"/>
        <v>n/a</v>
      </c>
      <c r="I529" s="374" t="str">
        <f t="shared" si="506"/>
        <v>n/a</v>
      </c>
      <c r="J529" s="656">
        <v>45601</v>
      </c>
      <c r="K529" s="656">
        <v>45601</v>
      </c>
      <c r="L529" s="375" t="str">
        <f>IF($E529="Public Bidding", "Date Required", IF($E529="Shopping", "n/a", IF($E529="Small Value Procurement", "n/a", IF($E529="Lease of Venue", "n/a", IF($E529="Agency to Agency", "n/a", IF($E529="Direct Contracting", "n/a", IF($E529="Emergency Cases", "n/a","Check Mode of Proc")))))))</f>
        <v>n/a</v>
      </c>
      <c r="M529" s="656">
        <v>45601</v>
      </c>
      <c r="N529" s="656">
        <v>45617</v>
      </c>
      <c r="O529" s="657">
        <v>45621</v>
      </c>
      <c r="P529" s="657">
        <v>45622</v>
      </c>
      <c r="Q529" s="657">
        <v>45625</v>
      </c>
      <c r="R529" s="657">
        <v>45626</v>
      </c>
      <c r="S529" s="376"/>
      <c r="T529" s="730"/>
      <c r="U529" s="730"/>
      <c r="V529" s="379"/>
      <c r="W529" s="377">
        <f>SUM(X529)</f>
        <v>3577.5</v>
      </c>
      <c r="X529" s="378">
        <v>3577.5</v>
      </c>
      <c r="Y529" s="380"/>
      <c r="Z529" s="381" t="str">
        <f t="shared" si="516"/>
        <v>n/a</v>
      </c>
      <c r="AA529" s="381" t="str">
        <f t="shared" si="516"/>
        <v>n/a</v>
      </c>
      <c r="AB529" s="381" t="str">
        <f t="shared" si="516"/>
        <v>n/a</v>
      </c>
      <c r="AC529" s="381" t="str">
        <f t="shared" si="516"/>
        <v>n/a</v>
      </c>
      <c r="AD529" s="381" t="str">
        <f t="shared" si="516"/>
        <v>n/a</v>
      </c>
      <c r="AE529" s="381" t="str">
        <f t="shared" si="516"/>
        <v>n/a</v>
      </c>
      <c r="AF529" s="381" t="str">
        <f t="shared" si="516"/>
        <v>n/a</v>
      </c>
      <c r="AG529" s="382"/>
      <c r="AH529" s="383"/>
    </row>
    <row r="530" spans="1:34" s="384" customFormat="1" ht="46.5" customHeight="1" x14ac:dyDescent="0.2">
      <c r="A530" s="370">
        <f>IF(C530=0,"  ",VLOOKUP(C530,CODES!$A$1:$B$145,2,FALSE))</f>
        <v>310100100002000</v>
      </c>
      <c r="B530" s="394" t="s">
        <v>702</v>
      </c>
      <c r="C530" s="372" t="s">
        <v>67</v>
      </c>
      <c r="D530" s="373" t="s">
        <v>1017</v>
      </c>
      <c r="E530" s="373" t="s">
        <v>57</v>
      </c>
      <c r="F530" s="374" t="str">
        <f t="shared" si="506"/>
        <v>n/a</v>
      </c>
      <c r="G530" s="374" t="str">
        <f t="shared" si="506"/>
        <v>n/a</v>
      </c>
      <c r="H530" s="374" t="str">
        <f t="shared" si="506"/>
        <v>n/a</v>
      </c>
      <c r="I530" s="374" t="str">
        <f t="shared" si="506"/>
        <v>n/a</v>
      </c>
      <c r="J530" s="656" t="s">
        <v>122</v>
      </c>
      <c r="K530" s="656" t="s">
        <v>122</v>
      </c>
      <c r="L530" s="375" t="str">
        <f>IF($E530="Public Bidding", "Date Required", IF($E530="Shopping", "n/a", IF($E530="Small Value Procurement", "n/a", IF($E530="Lease of Venue", "n/a", IF($E530="Agency to Agency", "n/a", IF($E530="Direct Contracting", "n/a", IF($E530="Emergency Cases", "n/a","Check Mode of Proc")))))))</f>
        <v>n/a</v>
      </c>
      <c r="M530" s="656" t="s">
        <v>122</v>
      </c>
      <c r="N530" s="656">
        <v>45617</v>
      </c>
      <c r="O530" s="657">
        <v>45617</v>
      </c>
      <c r="P530" s="657">
        <v>45617</v>
      </c>
      <c r="Q530" s="657">
        <v>45583</v>
      </c>
      <c r="R530" s="657">
        <v>45584</v>
      </c>
      <c r="S530" s="376"/>
      <c r="T530" s="377">
        <v>44980</v>
      </c>
      <c r="U530" s="378">
        <v>44980</v>
      </c>
      <c r="V530" s="379"/>
      <c r="W530" s="377">
        <v>44980</v>
      </c>
      <c r="X530" s="378">
        <v>44980</v>
      </c>
      <c r="Y530" s="380"/>
      <c r="Z530" s="381" t="str">
        <f t="shared" si="516"/>
        <v>n/a</v>
      </c>
      <c r="AA530" s="381" t="str">
        <f t="shared" si="516"/>
        <v>n/a</v>
      </c>
      <c r="AB530" s="381" t="str">
        <f t="shared" si="516"/>
        <v>n/a</v>
      </c>
      <c r="AC530" s="381" t="str">
        <f t="shared" si="516"/>
        <v>n/a</v>
      </c>
      <c r="AD530" s="381" t="str">
        <f t="shared" si="516"/>
        <v>n/a</v>
      </c>
      <c r="AE530" s="381" t="str">
        <f t="shared" si="516"/>
        <v>n/a</v>
      </c>
      <c r="AF530" s="381" t="str">
        <f t="shared" si="516"/>
        <v>n/a</v>
      </c>
      <c r="AG530" s="382"/>
      <c r="AH530" s="383"/>
    </row>
    <row r="531" spans="1:34" s="384" customFormat="1" ht="46.5" customHeight="1" x14ac:dyDescent="0.2">
      <c r="A531" s="370">
        <f>IF(C531=0,"  ",VLOOKUP(C531,CODES!$A$1:$B$145,2,FALSE))</f>
        <v>310100100002000</v>
      </c>
      <c r="B531" s="394" t="s">
        <v>703</v>
      </c>
      <c r="C531" s="372" t="s">
        <v>67</v>
      </c>
      <c r="D531" s="373" t="s">
        <v>1017</v>
      </c>
      <c r="E531" s="373" t="s">
        <v>57</v>
      </c>
      <c r="F531" s="374" t="str">
        <f t="shared" si="506"/>
        <v>n/a</v>
      </c>
      <c r="G531" s="374" t="str">
        <f t="shared" si="506"/>
        <v>n/a</v>
      </c>
      <c r="H531" s="374" t="str">
        <f t="shared" si="506"/>
        <v>n/a</v>
      </c>
      <c r="I531" s="374" t="str">
        <f t="shared" si="506"/>
        <v>n/a</v>
      </c>
      <c r="J531" s="656">
        <v>45600</v>
      </c>
      <c r="K531" s="656">
        <v>45600</v>
      </c>
      <c r="L531" s="375" t="str">
        <f>IF($E531="Public Bidding", "Date Required", IF($E531="Shopping", "n/a", IF($E531="Small Value Procurement", "n/a", IF($E531="Lease of Venue", "n/a", IF($E531="Agency to Agency", "n/a", IF($E531="Direct Contracting", "n/a", IF($E531="Emergency Cases", "n/a","Check Mode of Proc")))))))</f>
        <v>n/a</v>
      </c>
      <c r="M531" s="656">
        <v>45608</v>
      </c>
      <c r="N531" s="656">
        <v>45622</v>
      </c>
      <c r="O531" s="657">
        <v>45623</v>
      </c>
      <c r="P531" s="657">
        <v>45624</v>
      </c>
      <c r="Q531" s="657">
        <v>45625</v>
      </c>
      <c r="R531" s="657">
        <v>45626</v>
      </c>
      <c r="S531" s="376"/>
      <c r="T531" s="377">
        <f>SUM(U531)</f>
        <v>536000</v>
      </c>
      <c r="U531" s="378">
        <v>536000</v>
      </c>
      <c r="V531" s="379"/>
      <c r="W531" s="377">
        <f>SUM(X531)</f>
        <v>440000</v>
      </c>
      <c r="X531" s="378">
        <v>440000</v>
      </c>
      <c r="Y531" s="380"/>
      <c r="Z531" s="381" t="str">
        <f t="shared" si="516"/>
        <v>n/a</v>
      </c>
      <c r="AA531" s="381" t="str">
        <f t="shared" si="516"/>
        <v>n/a</v>
      </c>
      <c r="AB531" s="381" t="str">
        <f t="shared" si="516"/>
        <v>n/a</v>
      </c>
      <c r="AC531" s="381" t="str">
        <f t="shared" si="516"/>
        <v>n/a</v>
      </c>
      <c r="AD531" s="381" t="str">
        <f t="shared" si="516"/>
        <v>n/a</v>
      </c>
      <c r="AE531" s="381" t="str">
        <f t="shared" si="516"/>
        <v>n/a</v>
      </c>
      <c r="AF531" s="381" t="str">
        <f t="shared" si="516"/>
        <v>n/a</v>
      </c>
      <c r="AG531" s="382"/>
      <c r="AH531" s="383"/>
    </row>
    <row r="532" spans="1:34" s="384" customFormat="1" ht="46.5" customHeight="1" x14ac:dyDescent="0.2">
      <c r="A532" s="370">
        <f>IF(C532=0,"  ",VLOOKUP(C532,CODES!$A$1:$B$145,2,FALSE))</f>
        <v>320104100001000</v>
      </c>
      <c r="B532" s="394" t="s">
        <v>706</v>
      </c>
      <c r="C532" s="372" t="s">
        <v>69</v>
      </c>
      <c r="D532" s="373" t="s">
        <v>1017</v>
      </c>
      <c r="E532" s="373" t="s">
        <v>51</v>
      </c>
      <c r="F532" s="374" t="str">
        <f t="shared" si="506"/>
        <v>n/a</v>
      </c>
      <c r="G532" s="374" t="str">
        <f t="shared" si="506"/>
        <v>n/a</v>
      </c>
      <c r="H532" s="374" t="str">
        <f t="shared" si="506"/>
        <v>n/a</v>
      </c>
      <c r="I532" s="374" t="str">
        <f t="shared" si="506"/>
        <v>n/a</v>
      </c>
      <c r="J532" s="656">
        <v>45558</v>
      </c>
      <c r="K532" s="656">
        <v>45558</v>
      </c>
      <c r="L532" s="375" t="s">
        <v>58</v>
      </c>
      <c r="M532" s="656">
        <v>45565</v>
      </c>
      <c r="N532" s="656">
        <v>45625</v>
      </c>
      <c r="O532" s="657">
        <v>45628</v>
      </c>
      <c r="P532" s="657">
        <v>45628</v>
      </c>
      <c r="Q532" s="657">
        <v>45637</v>
      </c>
      <c r="R532" s="657">
        <v>45642</v>
      </c>
      <c r="S532" s="376"/>
      <c r="T532" s="729">
        <v>39000</v>
      </c>
      <c r="U532" s="731">
        <v>39000</v>
      </c>
      <c r="V532" s="379"/>
      <c r="W532" s="377">
        <v>9318.4</v>
      </c>
      <c r="X532" s="378">
        <v>9318.4</v>
      </c>
      <c r="Y532" s="380"/>
      <c r="Z532" s="381" t="str">
        <f t="shared" si="516"/>
        <v>n/a</v>
      </c>
      <c r="AA532" s="381" t="str">
        <f t="shared" si="516"/>
        <v>n/a</v>
      </c>
      <c r="AB532" s="381" t="str">
        <f t="shared" si="516"/>
        <v>n/a</v>
      </c>
      <c r="AC532" s="381" t="str">
        <f t="shared" si="516"/>
        <v>n/a</v>
      </c>
      <c r="AD532" s="381" t="str">
        <f t="shared" si="516"/>
        <v>n/a</v>
      </c>
      <c r="AE532" s="381" t="str">
        <f t="shared" si="516"/>
        <v>n/a</v>
      </c>
      <c r="AF532" s="381" t="str">
        <f t="shared" si="516"/>
        <v>n/a</v>
      </c>
      <c r="AG532" s="382"/>
      <c r="AH532" s="383"/>
    </row>
    <row r="533" spans="1:34" s="384" customFormat="1" ht="46.5" customHeight="1" x14ac:dyDescent="0.2">
      <c r="A533" s="370">
        <f>IF(C533=0,"  ",VLOOKUP(C533,CODES!$A$1:$B$145,2,FALSE))</f>
        <v>320104100001000</v>
      </c>
      <c r="B533" s="394" t="s">
        <v>707</v>
      </c>
      <c r="C533" s="372" t="s">
        <v>69</v>
      </c>
      <c r="D533" s="373" t="s">
        <v>1017</v>
      </c>
      <c r="E533" s="373" t="s">
        <v>51</v>
      </c>
      <c r="F533" s="374" t="str">
        <f t="shared" si="506"/>
        <v>n/a</v>
      </c>
      <c r="G533" s="374" t="str">
        <f t="shared" si="506"/>
        <v>n/a</v>
      </c>
      <c r="H533" s="374" t="str">
        <f t="shared" si="506"/>
        <v>n/a</v>
      </c>
      <c r="I533" s="374" t="str">
        <f t="shared" si="506"/>
        <v>n/a</v>
      </c>
      <c r="J533" s="656">
        <v>45558</v>
      </c>
      <c r="K533" s="656">
        <v>45558</v>
      </c>
      <c r="L533" s="375" t="str">
        <f t="shared" ref="L533:L541" si="521">IF($E533="Public Bidding", "Date Required", IF($E533="Shopping", "n/a", IF($E533="Small Value Procurement", "n/a", IF($E533="Lease of Venue", "n/a", IF($E533="Agency to Agency", "n/a", IF($E533="Direct Contracting", "n/a", IF($E533="Emergency Cases", "n/a","Check Mode of Proc")))))))</f>
        <v>n/a</v>
      </c>
      <c r="M533" s="656">
        <v>45565</v>
      </c>
      <c r="N533" s="656">
        <v>45625</v>
      </c>
      <c r="O533" s="657">
        <v>45628</v>
      </c>
      <c r="P533" s="657">
        <v>45628</v>
      </c>
      <c r="Q533" s="657">
        <v>45632</v>
      </c>
      <c r="R533" s="657">
        <v>45632</v>
      </c>
      <c r="S533" s="376"/>
      <c r="T533" s="730"/>
      <c r="U533" s="730"/>
      <c r="V533" s="379"/>
      <c r="W533" s="377">
        <v>10790</v>
      </c>
      <c r="X533" s="378">
        <v>10790</v>
      </c>
      <c r="Y533" s="380"/>
      <c r="Z533" s="381" t="str">
        <f t="shared" si="516"/>
        <v>n/a</v>
      </c>
      <c r="AA533" s="381" t="str">
        <f t="shared" si="516"/>
        <v>n/a</v>
      </c>
      <c r="AB533" s="381" t="str">
        <f t="shared" si="516"/>
        <v>n/a</v>
      </c>
      <c r="AC533" s="381" t="str">
        <f t="shared" si="516"/>
        <v>n/a</v>
      </c>
      <c r="AD533" s="381" t="str">
        <f t="shared" si="516"/>
        <v>n/a</v>
      </c>
      <c r="AE533" s="381" t="str">
        <f t="shared" si="516"/>
        <v>n/a</v>
      </c>
      <c r="AF533" s="381" t="str">
        <f t="shared" si="516"/>
        <v>n/a</v>
      </c>
      <c r="AG533" s="382"/>
      <c r="AH533" s="383"/>
    </row>
    <row r="534" spans="1:34" s="384" customFormat="1" ht="46.5" customHeight="1" x14ac:dyDescent="0.2">
      <c r="A534" s="370">
        <f>IF(C534=0,"  ",VLOOKUP(C534,CODES!$A$1:$B$145,2,FALSE))</f>
        <v>100000100001000</v>
      </c>
      <c r="B534" s="394" t="s">
        <v>708</v>
      </c>
      <c r="C534" s="372" t="s">
        <v>53</v>
      </c>
      <c r="D534" s="373" t="s">
        <v>1017</v>
      </c>
      <c r="E534" s="373" t="s">
        <v>54</v>
      </c>
      <c r="F534" s="374" t="str">
        <f t="shared" si="506"/>
        <v>n/a</v>
      </c>
      <c r="G534" s="374" t="str">
        <f t="shared" si="506"/>
        <v>n/a</v>
      </c>
      <c r="H534" s="374" t="str">
        <f t="shared" si="506"/>
        <v>n/a</v>
      </c>
      <c r="I534" s="374" t="str">
        <f t="shared" si="506"/>
        <v>n/a</v>
      </c>
      <c r="J534" s="656">
        <v>45606</v>
      </c>
      <c r="K534" s="656">
        <v>45606</v>
      </c>
      <c r="L534" s="375" t="str">
        <f t="shared" si="521"/>
        <v>n/a</v>
      </c>
      <c r="M534" s="656">
        <v>45610</v>
      </c>
      <c r="N534" s="656">
        <v>45611</v>
      </c>
      <c r="O534" s="657">
        <v>45614</v>
      </c>
      <c r="P534" s="657">
        <v>45614</v>
      </c>
      <c r="Q534" s="657">
        <v>45614</v>
      </c>
      <c r="R534" s="657">
        <v>45628</v>
      </c>
      <c r="S534" s="376"/>
      <c r="T534" s="377">
        <v>26309.99</v>
      </c>
      <c r="U534" s="378">
        <v>26309.99</v>
      </c>
      <c r="V534" s="379"/>
      <c r="W534" s="377">
        <v>26309.99</v>
      </c>
      <c r="X534" s="378">
        <v>26309.99</v>
      </c>
      <c r="Y534" s="380"/>
      <c r="Z534" s="381" t="str">
        <f t="shared" si="516"/>
        <v>n/a</v>
      </c>
      <c r="AA534" s="381" t="str">
        <f t="shared" si="516"/>
        <v>n/a</v>
      </c>
      <c r="AB534" s="381" t="str">
        <f t="shared" si="516"/>
        <v>n/a</v>
      </c>
      <c r="AC534" s="381" t="str">
        <f t="shared" si="516"/>
        <v>n/a</v>
      </c>
      <c r="AD534" s="381" t="str">
        <f t="shared" si="516"/>
        <v>n/a</v>
      </c>
      <c r="AE534" s="381" t="str">
        <f t="shared" si="516"/>
        <v>n/a</v>
      </c>
      <c r="AF534" s="381" t="str">
        <f t="shared" si="516"/>
        <v>n/a</v>
      </c>
      <c r="AG534" s="382"/>
      <c r="AH534" s="383"/>
    </row>
    <row r="535" spans="1:34" s="384" customFormat="1" ht="46.5" customHeight="1" x14ac:dyDescent="0.2">
      <c r="A535" s="370">
        <f>IF(C535=0,"  ",VLOOKUP(C535,CODES!$A$1:$B$145,2,FALSE))</f>
        <v>310100100001000</v>
      </c>
      <c r="B535" s="394" t="s">
        <v>710</v>
      </c>
      <c r="C535" s="372" t="s">
        <v>373</v>
      </c>
      <c r="D535" s="373" t="s">
        <v>1017</v>
      </c>
      <c r="E535" s="373" t="s">
        <v>56</v>
      </c>
      <c r="F535" s="374" t="str">
        <f t="shared" si="506"/>
        <v>n/a</v>
      </c>
      <c r="G535" s="374" t="str">
        <f t="shared" si="506"/>
        <v>n/a</v>
      </c>
      <c r="H535" s="374" t="str">
        <f t="shared" si="506"/>
        <v>n/a</v>
      </c>
      <c r="I535" s="374" t="str">
        <f t="shared" si="506"/>
        <v>n/a</v>
      </c>
      <c r="J535" s="656">
        <v>45595</v>
      </c>
      <c r="K535" s="656">
        <v>45595</v>
      </c>
      <c r="L535" s="375" t="str">
        <f t="shared" si="521"/>
        <v>n/a</v>
      </c>
      <c r="M535" s="656">
        <v>45603</v>
      </c>
      <c r="N535" s="656">
        <v>45617</v>
      </c>
      <c r="O535" s="657">
        <v>45618</v>
      </c>
      <c r="P535" s="657">
        <v>45618</v>
      </c>
      <c r="Q535" s="657">
        <v>45625</v>
      </c>
      <c r="R535" s="657">
        <v>45629</v>
      </c>
      <c r="S535" s="376"/>
      <c r="T535" s="377">
        <f>450*250</f>
        <v>112500</v>
      </c>
      <c r="U535" s="378">
        <v>112500</v>
      </c>
      <c r="V535" s="379"/>
      <c r="W535" s="377">
        <f>450*250</f>
        <v>112500</v>
      </c>
      <c r="X535" s="378">
        <v>112500</v>
      </c>
      <c r="Y535" s="380"/>
      <c r="Z535" s="381" t="str">
        <f t="shared" si="516"/>
        <v>n/a</v>
      </c>
      <c r="AA535" s="381" t="str">
        <f t="shared" si="516"/>
        <v>n/a</v>
      </c>
      <c r="AB535" s="381" t="str">
        <f t="shared" si="516"/>
        <v>n/a</v>
      </c>
      <c r="AC535" s="381" t="str">
        <f t="shared" si="516"/>
        <v>n/a</v>
      </c>
      <c r="AD535" s="381" t="str">
        <f t="shared" si="516"/>
        <v>n/a</v>
      </c>
      <c r="AE535" s="381" t="str">
        <f t="shared" si="516"/>
        <v>n/a</v>
      </c>
      <c r="AF535" s="381" t="str">
        <f t="shared" si="516"/>
        <v>n/a</v>
      </c>
      <c r="AG535" s="382"/>
      <c r="AH535" s="383"/>
    </row>
    <row r="536" spans="1:34" s="384" customFormat="1" ht="58.5" customHeight="1" x14ac:dyDescent="0.2">
      <c r="A536" s="370">
        <f>IF(C536=0,"  ",VLOOKUP(C536,CODES!$A$1:$B$145,2,FALSE))</f>
        <v>320104100001000</v>
      </c>
      <c r="B536" s="394" t="s">
        <v>711</v>
      </c>
      <c r="C536" s="372" t="s">
        <v>461</v>
      </c>
      <c r="D536" s="373" t="s">
        <v>1017</v>
      </c>
      <c r="E536" s="373" t="s">
        <v>51</v>
      </c>
      <c r="F536" s="374" t="str">
        <f t="shared" si="506"/>
        <v>n/a</v>
      </c>
      <c r="G536" s="374" t="str">
        <f t="shared" si="506"/>
        <v>n/a</v>
      </c>
      <c r="H536" s="374" t="str">
        <f t="shared" si="506"/>
        <v>n/a</v>
      </c>
      <c r="I536" s="374" t="str">
        <f t="shared" si="506"/>
        <v>n/a</v>
      </c>
      <c r="J536" s="656">
        <v>45595</v>
      </c>
      <c r="K536" s="656">
        <v>45595</v>
      </c>
      <c r="L536" s="375" t="str">
        <f t="shared" si="521"/>
        <v>n/a</v>
      </c>
      <c r="M536" s="656">
        <v>45603</v>
      </c>
      <c r="N536" s="656">
        <v>45617</v>
      </c>
      <c r="O536" s="657">
        <v>45618</v>
      </c>
      <c r="P536" s="657">
        <v>45618</v>
      </c>
      <c r="Q536" s="657">
        <v>45621</v>
      </c>
      <c r="R536" s="657">
        <v>45997</v>
      </c>
      <c r="S536" s="376"/>
      <c r="T536" s="377">
        <v>33600</v>
      </c>
      <c r="U536" s="378">
        <v>33600</v>
      </c>
      <c r="V536" s="379"/>
      <c r="W536" s="377">
        <v>33600</v>
      </c>
      <c r="X536" s="378">
        <v>33600</v>
      </c>
      <c r="Y536" s="380"/>
      <c r="Z536" s="381" t="str">
        <f t="shared" si="516"/>
        <v>n/a</v>
      </c>
      <c r="AA536" s="381" t="str">
        <f t="shared" si="516"/>
        <v>n/a</v>
      </c>
      <c r="AB536" s="381" t="str">
        <f t="shared" si="516"/>
        <v>n/a</v>
      </c>
      <c r="AC536" s="381" t="str">
        <f t="shared" si="516"/>
        <v>n/a</v>
      </c>
      <c r="AD536" s="381" t="str">
        <f t="shared" si="516"/>
        <v>n/a</v>
      </c>
      <c r="AE536" s="381" t="str">
        <f t="shared" si="516"/>
        <v>n/a</v>
      </c>
      <c r="AF536" s="381" t="str">
        <f t="shared" si="516"/>
        <v>n/a</v>
      </c>
      <c r="AG536" s="382"/>
      <c r="AH536" s="383"/>
    </row>
    <row r="537" spans="1:34" s="384" customFormat="1" ht="46.5" customHeight="1" x14ac:dyDescent="0.2">
      <c r="A537" s="370">
        <f>IF(C537=0,"  ",VLOOKUP(C537,CODES!$A$1:$B$145,2,FALSE))</f>
        <v>320104100001000</v>
      </c>
      <c r="B537" s="394" t="s">
        <v>712</v>
      </c>
      <c r="C537" s="372" t="s">
        <v>66</v>
      </c>
      <c r="D537" s="373" t="s">
        <v>1017</v>
      </c>
      <c r="E537" s="373" t="s">
        <v>56</v>
      </c>
      <c r="F537" s="374" t="str">
        <f t="shared" si="506"/>
        <v>n/a</v>
      </c>
      <c r="G537" s="374" t="str">
        <f t="shared" si="506"/>
        <v>n/a</v>
      </c>
      <c r="H537" s="374" t="str">
        <f t="shared" si="506"/>
        <v>n/a</v>
      </c>
      <c r="I537" s="374" t="str">
        <f t="shared" si="506"/>
        <v>n/a</v>
      </c>
      <c r="J537" s="656">
        <v>45573</v>
      </c>
      <c r="K537" s="656">
        <v>45573</v>
      </c>
      <c r="L537" s="375" t="str">
        <f t="shared" si="521"/>
        <v>n/a</v>
      </c>
      <c r="M537" s="656">
        <v>45603</v>
      </c>
      <c r="N537" s="656">
        <v>45617</v>
      </c>
      <c r="O537" s="657">
        <v>45618</v>
      </c>
      <c r="P537" s="657">
        <v>45618</v>
      </c>
      <c r="Q537" s="657">
        <v>45625</v>
      </c>
      <c r="R537" s="657">
        <v>45629</v>
      </c>
      <c r="S537" s="376"/>
      <c r="T537" s="729">
        <f>U537</f>
        <v>254980.56</v>
      </c>
      <c r="U537" s="731">
        <v>254980.56</v>
      </c>
      <c r="V537" s="379"/>
      <c r="W537" s="377">
        <v>55343</v>
      </c>
      <c r="X537" s="378">
        <v>55343</v>
      </c>
      <c r="Y537" s="380"/>
      <c r="Z537" s="381" t="str">
        <f t="shared" si="516"/>
        <v>n/a</v>
      </c>
      <c r="AA537" s="381" t="str">
        <f t="shared" si="516"/>
        <v>n/a</v>
      </c>
      <c r="AB537" s="381" t="str">
        <f t="shared" si="516"/>
        <v>n/a</v>
      </c>
      <c r="AC537" s="381" t="str">
        <f t="shared" si="516"/>
        <v>n/a</v>
      </c>
      <c r="AD537" s="381" t="str">
        <f t="shared" si="516"/>
        <v>n/a</v>
      </c>
      <c r="AE537" s="381" t="str">
        <f t="shared" si="516"/>
        <v>n/a</v>
      </c>
      <c r="AF537" s="381" t="str">
        <f t="shared" si="516"/>
        <v>n/a</v>
      </c>
      <c r="AG537" s="382"/>
      <c r="AH537" s="383"/>
    </row>
    <row r="538" spans="1:34" s="384" customFormat="1" ht="46.5" customHeight="1" x14ac:dyDescent="0.2">
      <c r="A538" s="370">
        <f>IF(C538=0,"  ",VLOOKUP(C538,CODES!$A$1:$B$145,2,FALSE))</f>
        <v>320104100001000</v>
      </c>
      <c r="B538" s="394" t="s">
        <v>713</v>
      </c>
      <c r="C538" s="372" t="s">
        <v>66</v>
      </c>
      <c r="D538" s="373" t="s">
        <v>1017</v>
      </c>
      <c r="E538" s="373" t="s">
        <v>56</v>
      </c>
      <c r="F538" s="374" t="str">
        <f t="shared" si="506"/>
        <v>n/a</v>
      </c>
      <c r="G538" s="374" t="str">
        <f t="shared" si="506"/>
        <v>n/a</v>
      </c>
      <c r="H538" s="374" t="str">
        <f t="shared" si="506"/>
        <v>n/a</v>
      </c>
      <c r="I538" s="374" t="str">
        <f t="shared" ref="F538:I594" si="522">IF($E538="Public Bidding", "Date Required", IF($E538="Shopping", "n/a", IF($E538="Small Value Procurement", "n/a", IF($E538="Lease of Venue", "n/a", IF($E538="Agency to Agency", "n/a", IF($E538="Direct Contracting", "n/a", IF($E538="Emergency Cases", "n/a","Check Mode of Proc")))))))</f>
        <v>n/a</v>
      </c>
      <c r="J538" s="656">
        <v>45573</v>
      </c>
      <c r="K538" s="656">
        <v>45573</v>
      </c>
      <c r="L538" s="375" t="str">
        <f t="shared" si="521"/>
        <v>n/a</v>
      </c>
      <c r="M538" s="656">
        <v>45603</v>
      </c>
      <c r="N538" s="656">
        <v>45617</v>
      </c>
      <c r="O538" s="657">
        <v>45618</v>
      </c>
      <c r="P538" s="657">
        <v>45618</v>
      </c>
      <c r="Q538" s="657">
        <v>45631</v>
      </c>
      <c r="R538" s="657">
        <v>45631</v>
      </c>
      <c r="S538" s="376"/>
      <c r="T538" s="735"/>
      <c r="U538" s="735"/>
      <c r="V538" s="379"/>
      <c r="W538" s="377">
        <v>92780</v>
      </c>
      <c r="X538" s="378">
        <v>92780</v>
      </c>
      <c r="Y538" s="380"/>
      <c r="Z538" s="381" t="str">
        <f t="shared" si="516"/>
        <v>n/a</v>
      </c>
      <c r="AA538" s="381" t="str">
        <f t="shared" si="516"/>
        <v>n/a</v>
      </c>
      <c r="AB538" s="381" t="str">
        <f t="shared" si="516"/>
        <v>n/a</v>
      </c>
      <c r="AC538" s="381" t="str">
        <f t="shared" si="516"/>
        <v>n/a</v>
      </c>
      <c r="AD538" s="381" t="str">
        <f t="shared" si="516"/>
        <v>n/a</v>
      </c>
      <c r="AE538" s="381" t="str">
        <f t="shared" si="516"/>
        <v>n/a</v>
      </c>
      <c r="AF538" s="381" t="str">
        <f t="shared" si="516"/>
        <v>n/a</v>
      </c>
      <c r="AG538" s="382"/>
      <c r="AH538" s="383"/>
    </row>
    <row r="539" spans="1:34" s="384" customFormat="1" ht="46.5" customHeight="1" x14ac:dyDescent="0.2">
      <c r="A539" s="370">
        <f>IF(C539=0,"  ",VLOOKUP(C539,CODES!$A$1:$B$145,2,FALSE))</f>
        <v>320104100001000</v>
      </c>
      <c r="B539" s="394" t="s">
        <v>714</v>
      </c>
      <c r="C539" s="372" t="s">
        <v>66</v>
      </c>
      <c r="D539" s="373" t="s">
        <v>1017</v>
      </c>
      <c r="E539" s="373" t="s">
        <v>56</v>
      </c>
      <c r="F539" s="374" t="str">
        <f t="shared" ref="F539:I602" si="523">IF($E539="Public Bidding", "Date Required", IF($E539="Shopping", "n/a", IF($E539="Small Value Procurement", "n/a", IF($E539="Lease of Venue", "n/a", IF($E539="Agency to Agency", "n/a", IF($E539="Direct Contracting", "n/a", IF($E539="Emergency Cases", "n/a","Check Mode of Proc")))))))</f>
        <v>n/a</v>
      </c>
      <c r="G539" s="374" t="str">
        <f t="shared" si="523"/>
        <v>n/a</v>
      </c>
      <c r="H539" s="374" t="str">
        <f t="shared" si="523"/>
        <v>n/a</v>
      </c>
      <c r="I539" s="374" t="str">
        <f t="shared" si="523"/>
        <v>n/a</v>
      </c>
      <c r="J539" s="656">
        <v>45573</v>
      </c>
      <c r="K539" s="656">
        <v>45573</v>
      </c>
      <c r="L539" s="375" t="str">
        <f t="shared" si="521"/>
        <v>n/a</v>
      </c>
      <c r="M539" s="656">
        <v>45603</v>
      </c>
      <c r="N539" s="656">
        <v>45617</v>
      </c>
      <c r="O539" s="657">
        <v>45629</v>
      </c>
      <c r="P539" s="657">
        <v>45629</v>
      </c>
      <c r="Q539" s="657">
        <v>45632</v>
      </c>
      <c r="R539" s="657">
        <v>45632</v>
      </c>
      <c r="S539" s="376"/>
      <c r="T539" s="730"/>
      <c r="U539" s="730"/>
      <c r="V539" s="379"/>
      <c r="W539" s="377">
        <v>15150</v>
      </c>
      <c r="X539" s="378">
        <v>15150</v>
      </c>
      <c r="Y539" s="380"/>
      <c r="Z539" s="381" t="str">
        <f t="shared" si="516"/>
        <v>n/a</v>
      </c>
      <c r="AA539" s="381" t="str">
        <f t="shared" si="516"/>
        <v>n/a</v>
      </c>
      <c r="AB539" s="381" t="str">
        <f t="shared" si="516"/>
        <v>n/a</v>
      </c>
      <c r="AC539" s="381" t="str">
        <f t="shared" si="516"/>
        <v>n/a</v>
      </c>
      <c r="AD539" s="381" t="str">
        <f t="shared" si="516"/>
        <v>n/a</v>
      </c>
      <c r="AE539" s="381" t="str">
        <f t="shared" si="516"/>
        <v>n/a</v>
      </c>
      <c r="AF539" s="381" t="str">
        <f t="shared" si="516"/>
        <v>n/a</v>
      </c>
      <c r="AG539" s="382"/>
      <c r="AH539" s="383"/>
    </row>
    <row r="540" spans="1:34" s="384" customFormat="1" ht="46.5" customHeight="1" x14ac:dyDescent="0.2">
      <c r="A540" s="370">
        <f>IF(C540=0,"  ",VLOOKUP(C540,CODES!$A$1:$B$145,2,FALSE))</f>
        <v>100000100001000</v>
      </c>
      <c r="B540" s="394" t="s">
        <v>715</v>
      </c>
      <c r="C540" s="372" t="s">
        <v>53</v>
      </c>
      <c r="D540" s="373" t="s">
        <v>1017</v>
      </c>
      <c r="E540" s="373" t="s">
        <v>54</v>
      </c>
      <c r="F540" s="374" t="str">
        <f t="shared" si="523"/>
        <v>n/a</v>
      </c>
      <c r="G540" s="374" t="str">
        <f t="shared" si="523"/>
        <v>n/a</v>
      </c>
      <c r="H540" s="374" t="str">
        <f t="shared" si="523"/>
        <v>n/a</v>
      </c>
      <c r="I540" s="374" t="str">
        <f t="shared" si="523"/>
        <v>n/a</v>
      </c>
      <c r="J540" s="656">
        <v>45602</v>
      </c>
      <c r="K540" s="656">
        <v>45602</v>
      </c>
      <c r="L540" s="375" t="str">
        <f t="shared" si="521"/>
        <v>n/a</v>
      </c>
      <c r="M540" s="656">
        <v>45612</v>
      </c>
      <c r="N540" s="656">
        <v>45617</v>
      </c>
      <c r="O540" s="670" t="s">
        <v>694</v>
      </c>
      <c r="P540" s="657">
        <v>45622</v>
      </c>
      <c r="Q540" s="657">
        <v>45630</v>
      </c>
      <c r="R540" s="657">
        <v>45632</v>
      </c>
      <c r="S540" s="376"/>
      <c r="T540" s="377">
        <f>SUM(T537:T539)</f>
        <v>254980.56</v>
      </c>
      <c r="U540" s="378">
        <v>23171.37</v>
      </c>
      <c r="V540" s="379"/>
      <c r="W540" s="377">
        <v>23171.37</v>
      </c>
      <c r="X540" s="378">
        <v>23171.37</v>
      </c>
      <c r="Y540" s="380"/>
      <c r="Z540" s="381" t="str">
        <f t="shared" si="516"/>
        <v>n/a</v>
      </c>
      <c r="AA540" s="381" t="str">
        <f t="shared" si="516"/>
        <v>n/a</v>
      </c>
      <c r="AB540" s="381" t="str">
        <f t="shared" si="516"/>
        <v>n/a</v>
      </c>
      <c r="AC540" s="381" t="str">
        <f t="shared" si="516"/>
        <v>n/a</v>
      </c>
      <c r="AD540" s="381" t="str">
        <f t="shared" si="516"/>
        <v>n/a</v>
      </c>
      <c r="AE540" s="381" t="str">
        <f t="shared" si="516"/>
        <v>n/a</v>
      </c>
      <c r="AF540" s="381" t="str">
        <f t="shared" si="516"/>
        <v>n/a</v>
      </c>
      <c r="AG540" s="382"/>
      <c r="AH540" s="383"/>
    </row>
    <row r="541" spans="1:34" s="384" customFormat="1" ht="46.5" customHeight="1" x14ac:dyDescent="0.2">
      <c r="A541" s="370">
        <f>IF(C541=0,"  ",VLOOKUP(C541,CODES!$A$1:$B$145,2,FALSE))</f>
        <v>100000100001000</v>
      </c>
      <c r="B541" s="394" t="s">
        <v>716</v>
      </c>
      <c r="C541" s="372" t="s">
        <v>53</v>
      </c>
      <c r="D541" s="373" t="s">
        <v>1017</v>
      </c>
      <c r="E541" s="373" t="s">
        <v>51</v>
      </c>
      <c r="F541" s="374" t="str">
        <f t="shared" si="523"/>
        <v>n/a</v>
      </c>
      <c r="G541" s="374" t="str">
        <f t="shared" si="523"/>
        <v>n/a</v>
      </c>
      <c r="H541" s="374" t="str">
        <f t="shared" si="523"/>
        <v>n/a</v>
      </c>
      <c r="I541" s="374" t="str">
        <f t="shared" si="523"/>
        <v>n/a</v>
      </c>
      <c r="J541" s="656">
        <v>45602</v>
      </c>
      <c r="K541" s="656">
        <v>45602</v>
      </c>
      <c r="L541" s="375" t="str">
        <f t="shared" si="521"/>
        <v>n/a</v>
      </c>
      <c r="M541" s="656">
        <v>45608</v>
      </c>
      <c r="N541" s="656">
        <v>45623</v>
      </c>
      <c r="O541" s="657">
        <v>45628</v>
      </c>
      <c r="P541" s="657">
        <v>45628</v>
      </c>
      <c r="Q541" s="657">
        <v>45653</v>
      </c>
      <c r="R541" s="657">
        <v>45653</v>
      </c>
      <c r="S541" s="376"/>
      <c r="T541" s="377">
        <f>SUM(U541)</f>
        <v>8000</v>
      </c>
      <c r="U541" s="378">
        <v>8000</v>
      </c>
      <c r="V541" s="379"/>
      <c r="W541" s="377">
        <f>SUM(X541)</f>
        <v>7500</v>
      </c>
      <c r="X541" s="378">
        <v>7500</v>
      </c>
      <c r="Y541" s="380"/>
      <c r="Z541" s="381" t="str">
        <f t="shared" si="516"/>
        <v>n/a</v>
      </c>
      <c r="AA541" s="381" t="str">
        <f t="shared" si="516"/>
        <v>n/a</v>
      </c>
      <c r="AB541" s="381" t="str">
        <f t="shared" si="516"/>
        <v>n/a</v>
      </c>
      <c r="AC541" s="381" t="str">
        <f t="shared" si="516"/>
        <v>n/a</v>
      </c>
      <c r="AD541" s="381" t="str">
        <f t="shared" si="516"/>
        <v>n/a</v>
      </c>
      <c r="AE541" s="381" t="str">
        <f t="shared" si="516"/>
        <v>n/a</v>
      </c>
      <c r="AF541" s="381" t="str">
        <f t="shared" si="516"/>
        <v>n/a</v>
      </c>
      <c r="AG541" s="382"/>
      <c r="AH541" s="383"/>
    </row>
    <row r="542" spans="1:34" s="384" customFormat="1" ht="46.5" customHeight="1" x14ac:dyDescent="0.2">
      <c r="A542" s="370" t="str">
        <f>IF(C542=0,"  ",VLOOKUP(C542,CODES!$A$1:$B$145,2,FALSE))</f>
        <v>PVB Trust Fund</v>
      </c>
      <c r="B542" s="394" t="s">
        <v>717</v>
      </c>
      <c r="C542" s="372" t="s">
        <v>538</v>
      </c>
      <c r="D542" s="373" t="s">
        <v>1017</v>
      </c>
      <c r="E542" s="373" t="s">
        <v>51</v>
      </c>
      <c r="F542" s="374" t="str">
        <f t="shared" si="522"/>
        <v>n/a</v>
      </c>
      <c r="G542" s="374" t="str">
        <f t="shared" si="522"/>
        <v>n/a</v>
      </c>
      <c r="H542" s="374" t="str">
        <f t="shared" si="522"/>
        <v>n/a</v>
      </c>
      <c r="I542" s="374" t="str">
        <f t="shared" si="522"/>
        <v>n/a</v>
      </c>
      <c r="J542" s="656">
        <v>45608</v>
      </c>
      <c r="K542" s="656">
        <v>45608</v>
      </c>
      <c r="L542" s="375" t="s">
        <v>58</v>
      </c>
      <c r="M542" s="656">
        <v>45608</v>
      </c>
      <c r="N542" s="656">
        <v>45617</v>
      </c>
      <c r="O542" s="657">
        <v>45618</v>
      </c>
      <c r="P542" s="657">
        <v>45619</v>
      </c>
      <c r="Q542" s="657">
        <v>45622</v>
      </c>
      <c r="R542" s="657">
        <v>45623</v>
      </c>
      <c r="S542" s="376"/>
      <c r="T542" s="377">
        <v>13301</v>
      </c>
      <c r="U542" s="378">
        <v>13301</v>
      </c>
      <c r="V542" s="379"/>
      <c r="W542" s="377">
        <v>9000</v>
      </c>
      <c r="X542" s="378">
        <v>9000</v>
      </c>
      <c r="Y542" s="380"/>
      <c r="Z542" s="381" t="str">
        <f t="shared" si="516"/>
        <v>n/a</v>
      </c>
      <c r="AA542" s="381" t="str">
        <f t="shared" si="516"/>
        <v>n/a</v>
      </c>
      <c r="AB542" s="381" t="str">
        <f t="shared" si="516"/>
        <v>n/a</v>
      </c>
      <c r="AC542" s="381" t="str">
        <f t="shared" si="516"/>
        <v>n/a</v>
      </c>
      <c r="AD542" s="381" t="str">
        <f t="shared" si="516"/>
        <v>n/a</v>
      </c>
      <c r="AE542" s="381" t="str">
        <f t="shared" si="516"/>
        <v>n/a</v>
      </c>
      <c r="AF542" s="381" t="str">
        <f t="shared" si="516"/>
        <v>n/a</v>
      </c>
      <c r="AG542" s="382"/>
      <c r="AH542" s="383"/>
    </row>
    <row r="543" spans="1:34" s="384" customFormat="1" ht="46.5" customHeight="1" x14ac:dyDescent="0.2">
      <c r="A543" s="370">
        <f>IF(C543=0,"  ",VLOOKUP(C543,CODES!$A$1:$B$145,2,FALSE))</f>
        <v>100000100001000</v>
      </c>
      <c r="B543" s="394" t="s">
        <v>718</v>
      </c>
      <c r="C543" s="372" t="s">
        <v>53</v>
      </c>
      <c r="D543" s="373" t="s">
        <v>1017</v>
      </c>
      <c r="E543" s="373" t="s">
        <v>54</v>
      </c>
      <c r="F543" s="374" t="str">
        <f t="shared" si="523"/>
        <v>n/a</v>
      </c>
      <c r="G543" s="374" t="str">
        <f t="shared" si="523"/>
        <v>n/a</v>
      </c>
      <c r="H543" s="374" t="str">
        <f t="shared" si="523"/>
        <v>n/a</v>
      </c>
      <c r="I543" s="374" t="str">
        <f t="shared" si="523"/>
        <v>n/a</v>
      </c>
      <c r="J543" s="656">
        <v>45611</v>
      </c>
      <c r="K543" s="656">
        <v>45611</v>
      </c>
      <c r="L543" s="375" t="str">
        <f t="shared" ref="L543:L551" si="524">IF($E543="Public Bidding", "Date Required", IF($E543="Shopping", "n/a", IF($E543="Small Value Procurement", "n/a", IF($E543="Lease of Venue", "n/a", IF($E543="Agency to Agency", "n/a", IF($E543="Direct Contracting", "n/a", IF($E543="Emergency Cases", "n/a","Check Mode of Proc")))))))</f>
        <v>n/a</v>
      </c>
      <c r="M543" s="656">
        <v>45614</v>
      </c>
      <c r="N543" s="656">
        <v>45617</v>
      </c>
      <c r="O543" s="657">
        <v>45621</v>
      </c>
      <c r="P543" s="657">
        <v>46717</v>
      </c>
      <c r="Q543" s="657">
        <v>45623</v>
      </c>
      <c r="R543" s="657">
        <v>45624</v>
      </c>
      <c r="S543" s="376"/>
      <c r="T543" s="377">
        <v>5750</v>
      </c>
      <c r="U543" s="378">
        <v>5750</v>
      </c>
      <c r="V543" s="379"/>
      <c r="W543" s="377">
        <v>5750</v>
      </c>
      <c r="X543" s="378">
        <v>5750</v>
      </c>
      <c r="Y543" s="380"/>
      <c r="Z543" s="381" t="str">
        <f t="shared" si="516"/>
        <v>n/a</v>
      </c>
      <c r="AA543" s="381" t="str">
        <f t="shared" si="516"/>
        <v>n/a</v>
      </c>
      <c r="AB543" s="381" t="str">
        <f t="shared" si="516"/>
        <v>n/a</v>
      </c>
      <c r="AC543" s="381" t="str">
        <f t="shared" si="516"/>
        <v>n/a</v>
      </c>
      <c r="AD543" s="381" t="str">
        <f t="shared" si="516"/>
        <v>n/a</v>
      </c>
      <c r="AE543" s="381" t="str">
        <f t="shared" si="516"/>
        <v>n/a</v>
      </c>
      <c r="AF543" s="381" t="str">
        <f t="shared" si="516"/>
        <v>n/a</v>
      </c>
      <c r="AG543" s="382"/>
      <c r="AH543" s="383"/>
    </row>
    <row r="544" spans="1:34" s="384" customFormat="1" ht="46.5" customHeight="1" x14ac:dyDescent="0.2">
      <c r="A544" s="370">
        <f>IF(C544=0,"  ",VLOOKUP(C544,CODES!$A$1:$B$145,2,FALSE))</f>
        <v>100000100001000</v>
      </c>
      <c r="B544" s="394" t="s">
        <v>719</v>
      </c>
      <c r="C544" s="372" t="s">
        <v>53</v>
      </c>
      <c r="D544" s="373" t="s">
        <v>1017</v>
      </c>
      <c r="E544" s="373" t="s">
        <v>51</v>
      </c>
      <c r="F544" s="374" t="str">
        <f t="shared" si="523"/>
        <v>n/a</v>
      </c>
      <c r="G544" s="374" t="str">
        <f t="shared" si="523"/>
        <v>n/a</v>
      </c>
      <c r="H544" s="374" t="str">
        <f t="shared" si="523"/>
        <v>n/a</v>
      </c>
      <c r="I544" s="374" t="str">
        <f t="shared" si="523"/>
        <v>n/a</v>
      </c>
      <c r="J544" s="656">
        <v>45616</v>
      </c>
      <c r="K544" s="656">
        <v>45616</v>
      </c>
      <c r="L544" s="375" t="str">
        <f t="shared" si="524"/>
        <v>n/a</v>
      </c>
      <c r="M544" s="656">
        <v>45618</v>
      </c>
      <c r="N544" s="656">
        <v>45625</v>
      </c>
      <c r="O544" s="657">
        <v>45628</v>
      </c>
      <c r="P544" s="657">
        <v>45628</v>
      </c>
      <c r="Q544" s="657">
        <v>45629</v>
      </c>
      <c r="R544" s="657">
        <v>45629</v>
      </c>
      <c r="S544" s="376"/>
      <c r="T544" s="377">
        <v>18000</v>
      </c>
      <c r="U544" s="378">
        <v>18000</v>
      </c>
      <c r="V544" s="379"/>
      <c r="W544" s="377">
        <v>14504</v>
      </c>
      <c r="X544" s="378">
        <v>14504</v>
      </c>
      <c r="Y544" s="380"/>
      <c r="Z544" s="381" t="str">
        <f t="shared" si="516"/>
        <v>n/a</v>
      </c>
      <c r="AA544" s="381" t="str">
        <f t="shared" si="516"/>
        <v>n/a</v>
      </c>
      <c r="AB544" s="381" t="str">
        <f t="shared" si="516"/>
        <v>n/a</v>
      </c>
      <c r="AC544" s="381" t="str">
        <f t="shared" si="516"/>
        <v>n/a</v>
      </c>
      <c r="AD544" s="381" t="str">
        <f t="shared" si="516"/>
        <v>n/a</v>
      </c>
      <c r="AE544" s="381" t="str">
        <f t="shared" si="516"/>
        <v>n/a</v>
      </c>
      <c r="AF544" s="381" t="str">
        <f t="shared" si="516"/>
        <v>n/a</v>
      </c>
      <c r="AG544" s="382"/>
      <c r="AH544" s="383"/>
    </row>
    <row r="545" spans="1:34" s="384" customFormat="1" ht="46.5" customHeight="1" x14ac:dyDescent="0.2">
      <c r="A545" s="370">
        <f>IF(C545=0,"  ",VLOOKUP(C545,CODES!$A$1:$B$145,2,FALSE))</f>
        <v>200000100004000</v>
      </c>
      <c r="B545" s="394" t="s">
        <v>720</v>
      </c>
      <c r="C545" s="372" t="s">
        <v>55</v>
      </c>
      <c r="D545" s="373" t="s">
        <v>1017</v>
      </c>
      <c r="E545" s="373" t="s">
        <v>57</v>
      </c>
      <c r="F545" s="374" t="str">
        <f t="shared" si="523"/>
        <v>n/a</v>
      </c>
      <c r="G545" s="374" t="str">
        <f t="shared" si="523"/>
        <v>n/a</v>
      </c>
      <c r="H545" s="374" t="str">
        <f t="shared" si="523"/>
        <v>n/a</v>
      </c>
      <c r="I545" s="374" t="str">
        <f t="shared" si="523"/>
        <v>n/a</v>
      </c>
      <c r="J545" s="656">
        <v>45562</v>
      </c>
      <c r="K545" s="656">
        <v>45562</v>
      </c>
      <c r="L545" s="375" t="str">
        <f t="shared" si="524"/>
        <v>n/a</v>
      </c>
      <c r="M545" s="656">
        <v>45611</v>
      </c>
      <c r="N545" s="671" t="s">
        <v>721</v>
      </c>
      <c r="O545" s="657">
        <v>45616</v>
      </c>
      <c r="P545" s="657">
        <v>45617</v>
      </c>
      <c r="Q545" s="657">
        <v>45587</v>
      </c>
      <c r="R545" s="657">
        <v>45588</v>
      </c>
      <c r="S545" s="376"/>
      <c r="T545" s="377">
        <f>SUM(U545)</f>
        <v>110000</v>
      </c>
      <c r="U545" s="378">
        <v>110000</v>
      </c>
      <c r="V545" s="379"/>
      <c r="W545" s="377">
        <f>SUM(X545)</f>
        <v>103000</v>
      </c>
      <c r="X545" s="378">
        <v>103000</v>
      </c>
      <c r="Y545" s="380"/>
      <c r="Z545" s="381" t="str">
        <f t="shared" si="516"/>
        <v>n/a</v>
      </c>
      <c r="AA545" s="381" t="str">
        <f t="shared" si="516"/>
        <v>n/a</v>
      </c>
      <c r="AB545" s="381" t="str">
        <f t="shared" si="516"/>
        <v>n/a</v>
      </c>
      <c r="AC545" s="381" t="str">
        <f t="shared" ref="Z545:AF581" si="525">IF($E545="Public Bidding", "Date Required", IF($E545="Shopping", "n/a", IF($E545="Small Value Procurement", "n/a", IF($E545="Lease of Venue", "n/a", IF($E545="Agency to Agency", "n/a", IF($E545="Direct Contracting", "n/a", IF($E545="Emergency Cases", "n/a","Check Mode of Proc")))))))</f>
        <v>n/a</v>
      </c>
      <c r="AD545" s="381" t="str">
        <f t="shared" si="525"/>
        <v>n/a</v>
      </c>
      <c r="AE545" s="381" t="str">
        <f t="shared" si="525"/>
        <v>n/a</v>
      </c>
      <c r="AF545" s="381" t="str">
        <f t="shared" si="525"/>
        <v>n/a</v>
      </c>
      <c r="AG545" s="382"/>
      <c r="AH545" s="383"/>
    </row>
    <row r="546" spans="1:34" s="384" customFormat="1" ht="46.5" customHeight="1" x14ac:dyDescent="0.2">
      <c r="A546" s="370">
        <f>IF(C546=0,"  ",VLOOKUP(C546,CODES!$A$1:$B$145,2,FALSE))</f>
        <v>320101100001000</v>
      </c>
      <c r="B546" s="394" t="s">
        <v>722</v>
      </c>
      <c r="C546" s="372" t="s">
        <v>60</v>
      </c>
      <c r="D546" s="373" t="s">
        <v>1017</v>
      </c>
      <c r="E546" s="373" t="s">
        <v>51</v>
      </c>
      <c r="F546" s="374" t="str">
        <f t="shared" si="522"/>
        <v>n/a</v>
      </c>
      <c r="G546" s="374" t="str">
        <f t="shared" si="522"/>
        <v>n/a</v>
      </c>
      <c r="H546" s="374" t="str">
        <f t="shared" si="522"/>
        <v>n/a</v>
      </c>
      <c r="I546" s="374" t="str">
        <f t="shared" si="522"/>
        <v>n/a</v>
      </c>
      <c r="J546" s="656">
        <v>45602</v>
      </c>
      <c r="K546" s="656">
        <v>45602</v>
      </c>
      <c r="L546" s="375" t="str">
        <f t="shared" si="524"/>
        <v>n/a</v>
      </c>
      <c r="M546" s="656">
        <v>45608</v>
      </c>
      <c r="N546" s="656">
        <v>45617</v>
      </c>
      <c r="O546" s="657">
        <v>45618</v>
      </c>
      <c r="P546" s="657">
        <v>45618</v>
      </c>
      <c r="Q546" s="657">
        <v>45618</v>
      </c>
      <c r="R546" s="657">
        <v>45618</v>
      </c>
      <c r="S546" s="376"/>
      <c r="T546" s="377">
        <v>42000</v>
      </c>
      <c r="U546" s="378">
        <v>42000</v>
      </c>
      <c r="V546" s="379"/>
      <c r="W546" s="377">
        <v>41340</v>
      </c>
      <c r="X546" s="378">
        <v>41340</v>
      </c>
      <c r="Y546" s="380"/>
      <c r="Z546" s="381" t="str">
        <f t="shared" si="525"/>
        <v>n/a</v>
      </c>
      <c r="AA546" s="381" t="str">
        <f t="shared" si="525"/>
        <v>n/a</v>
      </c>
      <c r="AB546" s="381" t="str">
        <f t="shared" si="525"/>
        <v>n/a</v>
      </c>
      <c r="AC546" s="381" t="str">
        <f t="shared" si="525"/>
        <v>n/a</v>
      </c>
      <c r="AD546" s="381" t="str">
        <f t="shared" si="525"/>
        <v>n/a</v>
      </c>
      <c r="AE546" s="381" t="str">
        <f t="shared" si="525"/>
        <v>n/a</v>
      </c>
      <c r="AF546" s="381" t="str">
        <f t="shared" si="525"/>
        <v>n/a</v>
      </c>
      <c r="AG546" s="382"/>
      <c r="AH546" s="383"/>
    </row>
    <row r="547" spans="1:34" s="384" customFormat="1" ht="46.5" customHeight="1" x14ac:dyDescent="0.2">
      <c r="A547" s="370">
        <f>IF(C547=0,"  ",VLOOKUP(C547,CODES!$A$1:$B$145,2,FALSE))</f>
        <v>100000100001000</v>
      </c>
      <c r="B547" s="394" t="s">
        <v>723</v>
      </c>
      <c r="C547" s="372" t="s">
        <v>53</v>
      </c>
      <c r="D547" s="373" t="s">
        <v>1017</v>
      </c>
      <c r="E547" s="373" t="s">
        <v>51</v>
      </c>
      <c r="F547" s="374" t="str">
        <f t="shared" si="523"/>
        <v>n/a</v>
      </c>
      <c r="G547" s="374" t="str">
        <f t="shared" si="523"/>
        <v>n/a</v>
      </c>
      <c r="H547" s="374" t="str">
        <f t="shared" si="523"/>
        <v>n/a</v>
      </c>
      <c r="I547" s="374" t="str">
        <f t="shared" si="523"/>
        <v>n/a</v>
      </c>
      <c r="J547" s="656">
        <v>45602</v>
      </c>
      <c r="K547" s="656">
        <v>45602</v>
      </c>
      <c r="L547" s="375" t="str">
        <f t="shared" si="524"/>
        <v>n/a</v>
      </c>
      <c r="M547" s="656">
        <v>45608</v>
      </c>
      <c r="N547" s="656">
        <v>45617</v>
      </c>
      <c r="O547" s="657">
        <v>45618</v>
      </c>
      <c r="P547" s="657">
        <v>45619</v>
      </c>
      <c r="Q547" s="657">
        <v>45625</v>
      </c>
      <c r="R547" s="657">
        <v>45626</v>
      </c>
      <c r="S547" s="376"/>
      <c r="T547" s="377">
        <f>42000</f>
        <v>42000</v>
      </c>
      <c r="U547" s="378">
        <v>42000</v>
      </c>
      <c r="V547" s="379"/>
      <c r="W547" s="377">
        <v>5500</v>
      </c>
      <c r="X547" s="378">
        <v>5500</v>
      </c>
      <c r="Y547" s="380"/>
      <c r="Z547" s="381" t="str">
        <f t="shared" si="525"/>
        <v>n/a</v>
      </c>
      <c r="AA547" s="381" t="str">
        <f t="shared" si="525"/>
        <v>n/a</v>
      </c>
      <c r="AB547" s="381" t="str">
        <f t="shared" si="525"/>
        <v>n/a</v>
      </c>
      <c r="AC547" s="381" t="str">
        <f t="shared" si="525"/>
        <v>n/a</v>
      </c>
      <c r="AD547" s="381" t="str">
        <f t="shared" si="525"/>
        <v>n/a</v>
      </c>
      <c r="AE547" s="381" t="str">
        <f t="shared" si="525"/>
        <v>n/a</v>
      </c>
      <c r="AF547" s="381" t="str">
        <f t="shared" si="525"/>
        <v>n/a</v>
      </c>
      <c r="AG547" s="382"/>
      <c r="AH547" s="383"/>
    </row>
    <row r="548" spans="1:34" s="384" customFormat="1" ht="58.5" customHeight="1" x14ac:dyDescent="0.2">
      <c r="A548" s="370">
        <f>IF(C548=0,"  ",VLOOKUP(C548,CODES!$A$1:$B$145,2,FALSE))</f>
        <v>100000100001000</v>
      </c>
      <c r="B548" s="394" t="s">
        <v>724</v>
      </c>
      <c r="C548" s="372" t="s">
        <v>53</v>
      </c>
      <c r="D548" s="373" t="s">
        <v>1017</v>
      </c>
      <c r="E548" s="373" t="s">
        <v>51</v>
      </c>
      <c r="F548" s="374" t="str">
        <f t="shared" si="523"/>
        <v>n/a</v>
      </c>
      <c r="G548" s="374" t="str">
        <f t="shared" si="523"/>
        <v>n/a</v>
      </c>
      <c r="H548" s="374" t="str">
        <f t="shared" si="523"/>
        <v>n/a</v>
      </c>
      <c r="I548" s="374" t="str">
        <f t="shared" si="523"/>
        <v>n/a</v>
      </c>
      <c r="J548" s="656">
        <v>45602</v>
      </c>
      <c r="K548" s="656">
        <v>45602</v>
      </c>
      <c r="L548" s="375" t="str">
        <f t="shared" si="524"/>
        <v>n/a</v>
      </c>
      <c r="M548" s="656">
        <v>45610</v>
      </c>
      <c r="N548" s="656">
        <v>45617</v>
      </c>
      <c r="O548" s="657">
        <v>45618</v>
      </c>
      <c r="P548" s="657">
        <v>45619</v>
      </c>
      <c r="Q548" s="657">
        <v>45625</v>
      </c>
      <c r="R548" s="657">
        <v>45626</v>
      </c>
      <c r="S548" s="376"/>
      <c r="T548" s="377">
        <f>SUM(U548)</f>
        <v>9900</v>
      </c>
      <c r="U548" s="378">
        <v>9900</v>
      </c>
      <c r="V548" s="379"/>
      <c r="W548" s="377">
        <f>SUM(X548)</f>
        <v>9900</v>
      </c>
      <c r="X548" s="378">
        <v>9900</v>
      </c>
      <c r="Y548" s="380"/>
      <c r="Z548" s="381" t="str">
        <f t="shared" si="525"/>
        <v>n/a</v>
      </c>
      <c r="AA548" s="381" t="str">
        <f t="shared" si="525"/>
        <v>n/a</v>
      </c>
      <c r="AB548" s="381" t="str">
        <f t="shared" si="525"/>
        <v>n/a</v>
      </c>
      <c r="AC548" s="381" t="str">
        <f t="shared" si="525"/>
        <v>n/a</v>
      </c>
      <c r="AD548" s="381" t="str">
        <f t="shared" si="525"/>
        <v>n/a</v>
      </c>
      <c r="AE548" s="381" t="str">
        <f t="shared" si="525"/>
        <v>n/a</v>
      </c>
      <c r="AF548" s="381" t="str">
        <f t="shared" si="525"/>
        <v>n/a</v>
      </c>
      <c r="AG548" s="382"/>
      <c r="AH548" s="383"/>
    </row>
    <row r="549" spans="1:34" s="384" customFormat="1" ht="60.75" customHeight="1" x14ac:dyDescent="0.2">
      <c r="A549" s="370">
        <f>IF(C549=0,"  ",VLOOKUP(C549,CODES!$A$1:$B$145,2,FALSE))</f>
        <v>100000100001000</v>
      </c>
      <c r="B549" s="394" t="s">
        <v>725</v>
      </c>
      <c r="C549" s="372" t="s">
        <v>53</v>
      </c>
      <c r="D549" s="373" t="s">
        <v>1017</v>
      </c>
      <c r="E549" s="373" t="s">
        <v>51</v>
      </c>
      <c r="F549" s="374" t="str">
        <f t="shared" si="523"/>
        <v>n/a</v>
      </c>
      <c r="G549" s="374" t="str">
        <f t="shared" si="523"/>
        <v>n/a</v>
      </c>
      <c r="H549" s="374" t="str">
        <f t="shared" si="523"/>
        <v>n/a</v>
      </c>
      <c r="I549" s="374" t="str">
        <f t="shared" si="523"/>
        <v>n/a</v>
      </c>
      <c r="J549" s="656">
        <v>45602</v>
      </c>
      <c r="K549" s="656">
        <v>45602</v>
      </c>
      <c r="L549" s="375" t="str">
        <f t="shared" si="524"/>
        <v>n/a</v>
      </c>
      <c r="M549" s="656">
        <v>45610</v>
      </c>
      <c r="N549" s="656">
        <v>45617</v>
      </c>
      <c r="O549" s="657" t="s">
        <v>726</v>
      </c>
      <c r="P549" s="657">
        <v>45622</v>
      </c>
      <c r="Q549" s="657">
        <v>45643</v>
      </c>
      <c r="R549" s="657">
        <v>45646</v>
      </c>
      <c r="S549" s="376"/>
      <c r="T549" s="377">
        <v>10070</v>
      </c>
      <c r="U549" s="378">
        <v>10070</v>
      </c>
      <c r="V549" s="379"/>
      <c r="W549" s="377">
        <v>11495</v>
      </c>
      <c r="X549" s="378">
        <v>11495</v>
      </c>
      <c r="Y549" s="380"/>
      <c r="Z549" s="381" t="str">
        <f t="shared" si="525"/>
        <v>n/a</v>
      </c>
      <c r="AA549" s="381" t="str">
        <f t="shared" si="525"/>
        <v>n/a</v>
      </c>
      <c r="AB549" s="381" t="str">
        <f t="shared" si="525"/>
        <v>n/a</v>
      </c>
      <c r="AC549" s="381" t="str">
        <f t="shared" si="525"/>
        <v>n/a</v>
      </c>
      <c r="AD549" s="381" t="str">
        <f t="shared" si="525"/>
        <v>n/a</v>
      </c>
      <c r="AE549" s="381" t="str">
        <f t="shared" si="525"/>
        <v>n/a</v>
      </c>
      <c r="AF549" s="381" t="str">
        <f t="shared" si="525"/>
        <v>n/a</v>
      </c>
      <c r="AG549" s="382"/>
      <c r="AH549" s="383"/>
    </row>
    <row r="550" spans="1:34" s="384" customFormat="1" ht="60.75" customHeight="1" x14ac:dyDescent="0.2">
      <c r="A550" s="370">
        <f>IF(C550=0,"  ",VLOOKUP(C550,CODES!$A$1:$B$145,2,FALSE))</f>
        <v>100000100001000</v>
      </c>
      <c r="B550" s="394" t="s">
        <v>727</v>
      </c>
      <c r="C550" s="372" t="s">
        <v>53</v>
      </c>
      <c r="D550" s="373" t="s">
        <v>1017</v>
      </c>
      <c r="E550" s="373" t="s">
        <v>51</v>
      </c>
      <c r="F550" s="374" t="str">
        <f t="shared" si="522"/>
        <v>n/a</v>
      </c>
      <c r="G550" s="374" t="str">
        <f t="shared" si="522"/>
        <v>n/a</v>
      </c>
      <c r="H550" s="374" t="str">
        <f t="shared" si="522"/>
        <v>n/a</v>
      </c>
      <c r="I550" s="374" t="str">
        <f t="shared" si="522"/>
        <v>n/a</v>
      </c>
      <c r="J550" s="656">
        <v>45594</v>
      </c>
      <c r="K550" s="656">
        <v>45594</v>
      </c>
      <c r="L550" s="375" t="str">
        <f t="shared" si="524"/>
        <v>n/a</v>
      </c>
      <c r="M550" s="656">
        <v>45610</v>
      </c>
      <c r="N550" s="656">
        <v>45617</v>
      </c>
      <c r="O550" s="657">
        <v>45617</v>
      </c>
      <c r="P550" s="657">
        <v>45617</v>
      </c>
      <c r="Q550" s="657">
        <v>45618</v>
      </c>
      <c r="R550" s="657">
        <v>45619</v>
      </c>
      <c r="S550" s="376"/>
      <c r="T550" s="377">
        <f>SUM(U550)</f>
        <v>19000</v>
      </c>
      <c r="U550" s="378">
        <v>19000</v>
      </c>
      <c r="V550" s="379"/>
      <c r="W550" s="377">
        <f>SUM(X550)</f>
        <v>15900</v>
      </c>
      <c r="X550" s="378">
        <v>15900</v>
      </c>
      <c r="Y550" s="380"/>
      <c r="Z550" s="381" t="str">
        <f t="shared" si="525"/>
        <v>n/a</v>
      </c>
      <c r="AA550" s="381" t="str">
        <f t="shared" si="525"/>
        <v>n/a</v>
      </c>
      <c r="AB550" s="381" t="str">
        <f t="shared" si="525"/>
        <v>n/a</v>
      </c>
      <c r="AC550" s="381" t="str">
        <f t="shared" si="525"/>
        <v>n/a</v>
      </c>
      <c r="AD550" s="381" t="str">
        <f t="shared" si="525"/>
        <v>n/a</v>
      </c>
      <c r="AE550" s="381" t="str">
        <f t="shared" si="525"/>
        <v>n/a</v>
      </c>
      <c r="AF550" s="381" t="str">
        <f t="shared" si="525"/>
        <v>n/a</v>
      </c>
      <c r="AG550" s="382"/>
      <c r="AH550" s="383"/>
    </row>
    <row r="551" spans="1:34" s="384" customFormat="1" ht="46.5" customHeight="1" x14ac:dyDescent="0.2">
      <c r="A551" s="370">
        <f>IF(C551=0,"  ",VLOOKUP(C551,CODES!$A$1:$B$145,2,FALSE))</f>
        <v>320105100001000</v>
      </c>
      <c r="B551" s="394" t="s">
        <v>728</v>
      </c>
      <c r="C551" s="372" t="s">
        <v>142</v>
      </c>
      <c r="D551" s="373" t="s">
        <v>1017</v>
      </c>
      <c r="E551" s="373" t="s">
        <v>57</v>
      </c>
      <c r="F551" s="374" t="str">
        <f t="shared" si="523"/>
        <v>n/a</v>
      </c>
      <c r="G551" s="374" t="str">
        <f t="shared" si="523"/>
        <v>n/a</v>
      </c>
      <c r="H551" s="374" t="str">
        <f t="shared" si="523"/>
        <v>n/a</v>
      </c>
      <c r="I551" s="374" t="str">
        <f t="shared" si="523"/>
        <v>n/a</v>
      </c>
      <c r="J551" s="656">
        <v>45631</v>
      </c>
      <c r="K551" s="656">
        <v>45631</v>
      </c>
      <c r="L551" s="375" t="str">
        <f t="shared" si="524"/>
        <v>n/a</v>
      </c>
      <c r="M551" s="656">
        <v>45631</v>
      </c>
      <c r="N551" s="656">
        <v>45642</v>
      </c>
      <c r="O551" s="657">
        <v>45642</v>
      </c>
      <c r="P551" s="657">
        <v>45643</v>
      </c>
      <c r="Q551" s="657">
        <v>45644</v>
      </c>
      <c r="R551" s="657">
        <v>9102</v>
      </c>
      <c r="S551" s="376"/>
      <c r="T551" s="377">
        <v>25500</v>
      </c>
      <c r="U551" s="378">
        <v>25500</v>
      </c>
      <c r="V551" s="379"/>
      <c r="W551" s="377">
        <v>25500</v>
      </c>
      <c r="X551" s="378">
        <v>25500</v>
      </c>
      <c r="Y551" s="380"/>
      <c r="Z551" s="381" t="str">
        <f t="shared" si="525"/>
        <v>n/a</v>
      </c>
      <c r="AA551" s="381" t="str">
        <f t="shared" si="525"/>
        <v>n/a</v>
      </c>
      <c r="AB551" s="381" t="str">
        <f t="shared" si="525"/>
        <v>n/a</v>
      </c>
      <c r="AC551" s="381" t="str">
        <f t="shared" si="525"/>
        <v>n/a</v>
      </c>
      <c r="AD551" s="381" t="str">
        <f t="shared" si="525"/>
        <v>n/a</v>
      </c>
      <c r="AE551" s="381" t="str">
        <f t="shared" si="525"/>
        <v>n/a</v>
      </c>
      <c r="AF551" s="381" t="str">
        <f t="shared" si="525"/>
        <v>n/a</v>
      </c>
      <c r="AG551" s="382"/>
      <c r="AH551" s="383"/>
    </row>
    <row r="552" spans="1:34" s="384" customFormat="1" ht="46.5" customHeight="1" x14ac:dyDescent="0.2">
      <c r="A552" s="370">
        <f>IF(C552=0,"  ",VLOOKUP(C552,CODES!$A$1:$B$145,2,FALSE))</f>
        <v>100000100001000</v>
      </c>
      <c r="B552" s="394" t="s">
        <v>730</v>
      </c>
      <c r="C552" s="372" t="s">
        <v>53</v>
      </c>
      <c r="D552" s="373" t="s">
        <v>1017</v>
      </c>
      <c r="E552" s="373" t="s">
        <v>51</v>
      </c>
      <c r="F552" s="374" t="str">
        <f t="shared" si="523"/>
        <v>n/a</v>
      </c>
      <c r="G552" s="374" t="str">
        <f t="shared" si="523"/>
        <v>n/a</v>
      </c>
      <c r="H552" s="374" t="str">
        <f t="shared" si="523"/>
        <v>n/a</v>
      </c>
      <c r="I552" s="374" t="str">
        <f t="shared" si="523"/>
        <v>n/a</v>
      </c>
      <c r="J552" s="656">
        <v>45595</v>
      </c>
      <c r="K552" s="656">
        <v>45595</v>
      </c>
      <c r="L552" s="375" t="s">
        <v>58</v>
      </c>
      <c r="M552" s="656">
        <v>45610</v>
      </c>
      <c r="N552" s="656">
        <v>45617</v>
      </c>
      <c r="O552" s="657">
        <v>45621</v>
      </c>
      <c r="P552" s="657">
        <v>45621</v>
      </c>
      <c r="Q552" s="657">
        <v>45636</v>
      </c>
      <c r="R552" s="657">
        <v>45636</v>
      </c>
      <c r="S552" s="376"/>
      <c r="T552" s="377">
        <v>44000</v>
      </c>
      <c r="U552" s="378">
        <v>44000</v>
      </c>
      <c r="V552" s="379"/>
      <c r="W552" s="377">
        <v>39200</v>
      </c>
      <c r="X552" s="378">
        <v>39200</v>
      </c>
      <c r="Y552" s="380"/>
      <c r="Z552" s="381" t="str">
        <f t="shared" si="525"/>
        <v>n/a</v>
      </c>
      <c r="AA552" s="381" t="str">
        <f t="shared" si="525"/>
        <v>n/a</v>
      </c>
      <c r="AB552" s="381" t="str">
        <f t="shared" si="525"/>
        <v>n/a</v>
      </c>
      <c r="AC552" s="381" t="str">
        <f t="shared" si="525"/>
        <v>n/a</v>
      </c>
      <c r="AD552" s="381" t="str">
        <f t="shared" si="525"/>
        <v>n/a</v>
      </c>
      <c r="AE552" s="381" t="str">
        <f t="shared" si="525"/>
        <v>n/a</v>
      </c>
      <c r="AF552" s="381" t="str">
        <f t="shared" si="525"/>
        <v>n/a</v>
      </c>
      <c r="AG552" s="382"/>
      <c r="AH552" s="383"/>
    </row>
    <row r="553" spans="1:34" s="384" customFormat="1" ht="46.5" customHeight="1" x14ac:dyDescent="0.2">
      <c r="A553" s="370" t="str">
        <f>IF(C553=0,"  ",VLOOKUP(C553,CODES!$A$1:$B$145,2,FALSE))</f>
        <v>PVB Trust Fund</v>
      </c>
      <c r="B553" s="394" t="s">
        <v>731</v>
      </c>
      <c r="C553" s="372" t="s">
        <v>538</v>
      </c>
      <c r="D553" s="373" t="s">
        <v>1017</v>
      </c>
      <c r="E553" s="373" t="s">
        <v>51</v>
      </c>
      <c r="F553" s="374" t="str">
        <f t="shared" si="523"/>
        <v>n/a</v>
      </c>
      <c r="G553" s="374" t="str">
        <f t="shared" si="523"/>
        <v>n/a</v>
      </c>
      <c r="H553" s="374" t="str">
        <f t="shared" si="523"/>
        <v>n/a</v>
      </c>
      <c r="I553" s="374" t="str">
        <f t="shared" si="523"/>
        <v>n/a</v>
      </c>
      <c r="J553" s="656">
        <v>45612</v>
      </c>
      <c r="K553" s="656">
        <v>45612</v>
      </c>
      <c r="L553" s="375" t="str">
        <f t="shared" ref="L553:L561" si="526">IF($E553="Public Bidding", "Date Required", IF($E553="Shopping", "n/a", IF($E553="Small Value Procurement", "n/a", IF($E553="Lease of Venue", "n/a", IF($E553="Agency to Agency", "n/a", IF($E553="Direct Contracting", "n/a", IF($E553="Emergency Cases", "n/a","Check Mode of Proc")))))))</f>
        <v>n/a</v>
      </c>
      <c r="M553" s="656">
        <v>45614</v>
      </c>
      <c r="N553" s="656">
        <v>45623</v>
      </c>
      <c r="O553" s="657">
        <v>45623</v>
      </c>
      <c r="P553" s="657">
        <v>45624</v>
      </c>
      <c r="Q553" s="657">
        <v>45653</v>
      </c>
      <c r="R553" s="657">
        <v>45653</v>
      </c>
      <c r="S553" s="376"/>
      <c r="T553" s="377">
        <f>SUM(U553)</f>
        <v>13300</v>
      </c>
      <c r="U553" s="378">
        <v>13300</v>
      </c>
      <c r="V553" s="379"/>
      <c r="W553" s="377">
        <v>13300</v>
      </c>
      <c r="X553" s="378">
        <v>13300</v>
      </c>
      <c r="Y553" s="380"/>
      <c r="Z553" s="381" t="str">
        <f t="shared" si="525"/>
        <v>n/a</v>
      </c>
      <c r="AA553" s="381" t="str">
        <f t="shared" si="525"/>
        <v>n/a</v>
      </c>
      <c r="AB553" s="381" t="str">
        <f t="shared" si="525"/>
        <v>n/a</v>
      </c>
      <c r="AC553" s="381" t="str">
        <f t="shared" si="525"/>
        <v>n/a</v>
      </c>
      <c r="AD553" s="381" t="str">
        <f t="shared" si="525"/>
        <v>n/a</v>
      </c>
      <c r="AE553" s="381" t="str">
        <f t="shared" si="525"/>
        <v>n/a</v>
      </c>
      <c r="AF553" s="381" t="str">
        <f t="shared" si="525"/>
        <v>n/a</v>
      </c>
      <c r="AG553" s="382"/>
      <c r="AH553" s="383"/>
    </row>
    <row r="554" spans="1:34" s="384" customFormat="1" ht="46.5" customHeight="1" x14ac:dyDescent="0.2">
      <c r="A554" s="370" t="str">
        <f>IF(C554=0,"  ",VLOOKUP(C554,CODES!$A$1:$B$145,2,FALSE))</f>
        <v>PVB Trust Fund</v>
      </c>
      <c r="B554" s="394" t="s">
        <v>732</v>
      </c>
      <c r="C554" s="372" t="s">
        <v>538</v>
      </c>
      <c r="D554" s="373" t="s">
        <v>1017</v>
      </c>
      <c r="E554" s="373" t="s">
        <v>51</v>
      </c>
      <c r="F554" s="374" t="str">
        <f t="shared" si="522"/>
        <v>n/a</v>
      </c>
      <c r="G554" s="374" t="str">
        <f t="shared" si="522"/>
        <v>n/a</v>
      </c>
      <c r="H554" s="374" t="str">
        <f t="shared" si="522"/>
        <v>n/a</v>
      </c>
      <c r="I554" s="374" t="str">
        <f t="shared" si="522"/>
        <v>n/a</v>
      </c>
      <c r="J554" s="656">
        <v>45602</v>
      </c>
      <c r="K554" s="656">
        <v>45602</v>
      </c>
      <c r="L554" s="375" t="str">
        <f t="shared" si="526"/>
        <v>n/a</v>
      </c>
      <c r="M554" s="656">
        <v>45614</v>
      </c>
      <c r="N554" s="656">
        <v>45623</v>
      </c>
      <c r="O554" s="657">
        <v>45629</v>
      </c>
      <c r="P554" s="657">
        <v>45629</v>
      </c>
      <c r="Q554" s="657">
        <v>45666</v>
      </c>
      <c r="R554" s="657">
        <v>45666</v>
      </c>
      <c r="S554" s="376"/>
      <c r="T554" s="377">
        <f>AVERAGE(U554)</f>
        <v>3956</v>
      </c>
      <c r="U554" s="378">
        <v>3956</v>
      </c>
      <c r="V554" s="379"/>
      <c r="W554" s="377">
        <f t="shared" ref="W554:W555" si="527">SUM(X554)</f>
        <v>3956</v>
      </c>
      <c r="X554" s="378">
        <v>3956</v>
      </c>
      <c r="Y554" s="380"/>
      <c r="Z554" s="381" t="str">
        <f t="shared" si="525"/>
        <v>n/a</v>
      </c>
      <c r="AA554" s="381" t="str">
        <f t="shared" si="525"/>
        <v>n/a</v>
      </c>
      <c r="AB554" s="381" t="str">
        <f t="shared" si="525"/>
        <v>n/a</v>
      </c>
      <c r="AC554" s="381" t="str">
        <f t="shared" si="525"/>
        <v>n/a</v>
      </c>
      <c r="AD554" s="381" t="str">
        <f t="shared" si="525"/>
        <v>n/a</v>
      </c>
      <c r="AE554" s="381" t="str">
        <f t="shared" si="525"/>
        <v>n/a</v>
      </c>
      <c r="AF554" s="381" t="str">
        <f t="shared" si="525"/>
        <v>n/a</v>
      </c>
      <c r="AG554" s="382"/>
      <c r="AH554" s="383"/>
    </row>
    <row r="555" spans="1:34" s="384" customFormat="1" ht="46.5" customHeight="1" x14ac:dyDescent="0.2">
      <c r="A555" s="370" t="str">
        <f>IF(C555=0,"  ",VLOOKUP(C555,CODES!$A$1:$B$145,2,FALSE))</f>
        <v>PVB Trust Fund</v>
      </c>
      <c r="B555" s="394" t="s">
        <v>733</v>
      </c>
      <c r="C555" s="372" t="s">
        <v>538</v>
      </c>
      <c r="D555" s="373" t="s">
        <v>1017</v>
      </c>
      <c r="E555" s="373" t="s">
        <v>51</v>
      </c>
      <c r="F555" s="374" t="str">
        <f t="shared" si="523"/>
        <v>n/a</v>
      </c>
      <c r="G555" s="374" t="str">
        <f t="shared" si="523"/>
        <v>n/a</v>
      </c>
      <c r="H555" s="374" t="str">
        <f t="shared" si="523"/>
        <v>n/a</v>
      </c>
      <c r="I555" s="374" t="str">
        <f t="shared" si="523"/>
        <v>n/a</v>
      </c>
      <c r="J555" s="656">
        <v>45595</v>
      </c>
      <c r="K555" s="656">
        <v>45595</v>
      </c>
      <c r="L555" s="375" t="str">
        <f t="shared" si="526"/>
        <v>n/a</v>
      </c>
      <c r="M555" s="656">
        <v>45614</v>
      </c>
      <c r="N555" s="656">
        <v>45623</v>
      </c>
      <c r="O555" s="657">
        <v>45628</v>
      </c>
      <c r="P555" s="657">
        <v>45628</v>
      </c>
      <c r="Q555" s="657">
        <v>45629</v>
      </c>
      <c r="R555" s="657">
        <v>45629</v>
      </c>
      <c r="S555" s="376"/>
      <c r="T555" s="377">
        <f>SUM(U555)</f>
        <v>17490</v>
      </c>
      <c r="U555" s="378">
        <v>17490</v>
      </c>
      <c r="V555" s="379"/>
      <c r="W555" s="377">
        <f t="shared" si="527"/>
        <v>17045</v>
      </c>
      <c r="X555" s="378">
        <v>17045</v>
      </c>
      <c r="Y555" s="380"/>
      <c r="Z555" s="381" t="str">
        <f t="shared" si="525"/>
        <v>n/a</v>
      </c>
      <c r="AA555" s="381" t="str">
        <f t="shared" si="525"/>
        <v>n/a</v>
      </c>
      <c r="AB555" s="381" t="str">
        <f t="shared" si="525"/>
        <v>n/a</v>
      </c>
      <c r="AC555" s="381" t="str">
        <f t="shared" si="525"/>
        <v>n/a</v>
      </c>
      <c r="AD555" s="381" t="str">
        <f t="shared" si="525"/>
        <v>n/a</v>
      </c>
      <c r="AE555" s="381" t="str">
        <f t="shared" si="525"/>
        <v>n/a</v>
      </c>
      <c r="AF555" s="381" t="str">
        <f t="shared" si="525"/>
        <v>n/a</v>
      </c>
      <c r="AG555" s="382"/>
      <c r="AH555" s="383"/>
    </row>
    <row r="556" spans="1:34" s="384" customFormat="1" ht="46.5" customHeight="1" x14ac:dyDescent="0.2">
      <c r="A556" s="370">
        <f>IF(C556=0,"  ",VLOOKUP(C556,CODES!$A$1:$B$145,2,FALSE))</f>
        <v>320103100001000</v>
      </c>
      <c r="B556" s="394" t="s">
        <v>734</v>
      </c>
      <c r="C556" s="372" t="s">
        <v>248</v>
      </c>
      <c r="D556" s="373" t="s">
        <v>1017</v>
      </c>
      <c r="E556" s="373" t="s">
        <v>51</v>
      </c>
      <c r="F556" s="374" t="str">
        <f t="shared" si="523"/>
        <v>n/a</v>
      </c>
      <c r="G556" s="374" t="str">
        <f t="shared" si="523"/>
        <v>n/a</v>
      </c>
      <c r="H556" s="374" t="str">
        <f t="shared" si="523"/>
        <v>n/a</v>
      </c>
      <c r="I556" s="374" t="str">
        <f t="shared" si="523"/>
        <v>n/a</v>
      </c>
      <c r="J556" s="656">
        <v>45579</v>
      </c>
      <c r="K556" s="656">
        <v>45579</v>
      </c>
      <c r="L556" s="375" t="str">
        <f t="shared" si="526"/>
        <v>n/a</v>
      </c>
      <c r="M556" s="656">
        <v>45614</v>
      </c>
      <c r="N556" s="656">
        <v>45628</v>
      </c>
      <c r="O556" s="657">
        <v>45631</v>
      </c>
      <c r="P556" s="657">
        <v>45631</v>
      </c>
      <c r="Q556" s="657">
        <v>45632</v>
      </c>
      <c r="R556" s="657">
        <v>45632</v>
      </c>
      <c r="S556" s="376"/>
      <c r="T556" s="377">
        <v>30000</v>
      </c>
      <c r="U556" s="378">
        <v>30000</v>
      </c>
      <c r="V556" s="379"/>
      <c r="W556" s="377">
        <v>22500</v>
      </c>
      <c r="X556" s="378">
        <v>22500</v>
      </c>
      <c r="Y556" s="380"/>
      <c r="Z556" s="381" t="str">
        <f t="shared" si="525"/>
        <v>n/a</v>
      </c>
      <c r="AA556" s="381" t="str">
        <f t="shared" si="525"/>
        <v>n/a</v>
      </c>
      <c r="AB556" s="381" t="str">
        <f t="shared" si="525"/>
        <v>n/a</v>
      </c>
      <c r="AC556" s="381" t="str">
        <f t="shared" si="525"/>
        <v>n/a</v>
      </c>
      <c r="AD556" s="381" t="str">
        <f t="shared" si="525"/>
        <v>n/a</v>
      </c>
      <c r="AE556" s="381" t="str">
        <f t="shared" si="525"/>
        <v>n/a</v>
      </c>
      <c r="AF556" s="381" t="str">
        <f t="shared" si="525"/>
        <v>n/a</v>
      </c>
      <c r="AG556" s="382"/>
      <c r="AH556" s="383"/>
    </row>
    <row r="557" spans="1:34" s="384" customFormat="1" ht="87.75" customHeight="1" x14ac:dyDescent="0.2">
      <c r="A557" s="370">
        <f>IF(C557=0,"  ",VLOOKUP(C557,CODES!$A$1:$B$145,2,FALSE))</f>
        <v>310100100001000</v>
      </c>
      <c r="B557" s="394" t="s">
        <v>735</v>
      </c>
      <c r="C557" s="372" t="s">
        <v>83</v>
      </c>
      <c r="D557" s="373" t="s">
        <v>1017</v>
      </c>
      <c r="E557" s="373" t="s">
        <v>51</v>
      </c>
      <c r="F557" s="374" t="str">
        <f t="shared" si="523"/>
        <v>n/a</v>
      </c>
      <c r="G557" s="374" t="str">
        <f t="shared" si="523"/>
        <v>n/a</v>
      </c>
      <c r="H557" s="374" t="str">
        <f t="shared" si="523"/>
        <v>n/a</v>
      </c>
      <c r="I557" s="374" t="str">
        <f t="shared" si="523"/>
        <v>n/a</v>
      </c>
      <c r="J557" s="656">
        <v>45581</v>
      </c>
      <c r="K557" s="656">
        <v>45581</v>
      </c>
      <c r="L557" s="375" t="str">
        <f t="shared" si="526"/>
        <v>n/a</v>
      </c>
      <c r="M557" s="656">
        <v>45614</v>
      </c>
      <c r="N557" s="656">
        <v>45623</v>
      </c>
      <c r="O557" s="657">
        <v>45624</v>
      </c>
      <c r="P557" s="657">
        <v>45625</v>
      </c>
      <c r="Q557" s="657">
        <v>45298</v>
      </c>
      <c r="R557" s="657">
        <v>45299</v>
      </c>
      <c r="S557" s="376"/>
      <c r="T557" s="377">
        <v>35000</v>
      </c>
      <c r="U557" s="378">
        <v>35000</v>
      </c>
      <c r="V557" s="379"/>
      <c r="W557" s="377">
        <v>35000</v>
      </c>
      <c r="X557" s="378">
        <v>35000</v>
      </c>
      <c r="Y557" s="380"/>
      <c r="Z557" s="381" t="str">
        <f t="shared" si="525"/>
        <v>n/a</v>
      </c>
      <c r="AA557" s="381" t="str">
        <f t="shared" si="525"/>
        <v>n/a</v>
      </c>
      <c r="AB557" s="381" t="str">
        <f t="shared" si="525"/>
        <v>n/a</v>
      </c>
      <c r="AC557" s="381" t="str">
        <f t="shared" si="525"/>
        <v>n/a</v>
      </c>
      <c r="AD557" s="381" t="str">
        <f t="shared" si="525"/>
        <v>n/a</v>
      </c>
      <c r="AE557" s="381" t="str">
        <f t="shared" si="525"/>
        <v>n/a</v>
      </c>
      <c r="AF557" s="381" t="str">
        <f t="shared" si="525"/>
        <v>n/a</v>
      </c>
      <c r="AG557" s="382"/>
      <c r="AH557" s="383"/>
    </row>
    <row r="558" spans="1:34" s="384" customFormat="1" ht="60" customHeight="1" x14ac:dyDescent="0.2">
      <c r="A558" s="370" t="str">
        <f>IF(C558=0,"  ",VLOOKUP(C558,CODES!$A$1:$B$145,2,FALSE))</f>
        <v>PVB Trust Fund</v>
      </c>
      <c r="B558" s="394" t="s">
        <v>736</v>
      </c>
      <c r="C558" s="372" t="s">
        <v>538</v>
      </c>
      <c r="D558" s="373" t="s">
        <v>1017</v>
      </c>
      <c r="E558" s="373" t="s">
        <v>51</v>
      </c>
      <c r="F558" s="374" t="str">
        <f t="shared" si="522"/>
        <v>n/a</v>
      </c>
      <c r="G558" s="374" t="str">
        <f t="shared" si="522"/>
        <v>n/a</v>
      </c>
      <c r="H558" s="374" t="str">
        <f t="shared" si="522"/>
        <v>n/a</v>
      </c>
      <c r="I558" s="374" t="str">
        <f t="shared" si="522"/>
        <v>n/a</v>
      </c>
      <c r="J558" s="656">
        <v>45611</v>
      </c>
      <c r="K558" s="656">
        <v>45611</v>
      </c>
      <c r="L558" s="375" t="str">
        <f t="shared" si="526"/>
        <v>n/a</v>
      </c>
      <c r="M558" s="656">
        <v>45614</v>
      </c>
      <c r="N558" s="656">
        <v>45623</v>
      </c>
      <c r="O558" s="657">
        <v>45623</v>
      </c>
      <c r="P558" s="657">
        <v>45624</v>
      </c>
      <c r="Q558" s="657">
        <v>45623</v>
      </c>
      <c r="R558" s="657">
        <v>45624</v>
      </c>
      <c r="S558" s="376"/>
      <c r="T558" s="377">
        <v>6000</v>
      </c>
      <c r="U558" s="378">
        <v>6000</v>
      </c>
      <c r="V558" s="379"/>
      <c r="W558" s="377">
        <v>6000</v>
      </c>
      <c r="X558" s="378">
        <v>60000</v>
      </c>
      <c r="Y558" s="380"/>
      <c r="Z558" s="381" t="str">
        <f t="shared" si="525"/>
        <v>n/a</v>
      </c>
      <c r="AA558" s="381" t="str">
        <f t="shared" si="525"/>
        <v>n/a</v>
      </c>
      <c r="AB558" s="381" t="str">
        <f t="shared" si="525"/>
        <v>n/a</v>
      </c>
      <c r="AC558" s="381" t="str">
        <f t="shared" si="525"/>
        <v>n/a</v>
      </c>
      <c r="AD558" s="381" t="str">
        <f t="shared" si="525"/>
        <v>n/a</v>
      </c>
      <c r="AE558" s="381" t="str">
        <f t="shared" si="525"/>
        <v>n/a</v>
      </c>
      <c r="AF558" s="381" t="str">
        <f t="shared" si="525"/>
        <v>n/a</v>
      </c>
      <c r="AG558" s="382"/>
      <c r="AH558" s="383"/>
    </row>
    <row r="559" spans="1:34" s="384" customFormat="1" ht="46.5" customHeight="1" x14ac:dyDescent="0.2">
      <c r="A559" s="370">
        <f>IF(C559=0,"  ",VLOOKUP(C559,CODES!$A$1:$B$145,2,FALSE))</f>
        <v>100000100001000</v>
      </c>
      <c r="B559" s="394" t="s">
        <v>738</v>
      </c>
      <c r="C559" s="372" t="s">
        <v>53</v>
      </c>
      <c r="D559" s="373" t="s">
        <v>1017</v>
      </c>
      <c r="E559" s="373" t="s">
        <v>51</v>
      </c>
      <c r="F559" s="374" t="str">
        <f t="shared" si="523"/>
        <v>n/a</v>
      </c>
      <c r="G559" s="374" t="str">
        <f t="shared" si="523"/>
        <v>n/a</v>
      </c>
      <c r="H559" s="374" t="str">
        <f t="shared" si="523"/>
        <v>n/a</v>
      </c>
      <c r="I559" s="374" t="str">
        <f t="shared" si="523"/>
        <v>n/a</v>
      </c>
      <c r="J559" s="656">
        <v>45615</v>
      </c>
      <c r="K559" s="656">
        <v>45615</v>
      </c>
      <c r="L559" s="375" t="str">
        <f t="shared" si="526"/>
        <v>n/a</v>
      </c>
      <c r="M559" s="656">
        <v>45616</v>
      </c>
      <c r="N559" s="656">
        <v>45623</v>
      </c>
      <c r="O559" s="657">
        <v>45621</v>
      </c>
      <c r="P559" s="657">
        <v>45621</v>
      </c>
      <c r="Q559" s="657">
        <v>45644</v>
      </c>
      <c r="R559" s="657">
        <v>45646</v>
      </c>
      <c r="S559" s="376"/>
      <c r="T559" s="377">
        <f>SUM(U559)</f>
        <v>45500</v>
      </c>
      <c r="U559" s="378">
        <v>45500</v>
      </c>
      <c r="V559" s="379"/>
      <c r="W559" s="377">
        <f>SUM(X559)</f>
        <v>36859.910000000003</v>
      </c>
      <c r="X559" s="378">
        <v>36859.910000000003</v>
      </c>
      <c r="Y559" s="380"/>
      <c r="Z559" s="381" t="str">
        <f t="shared" si="525"/>
        <v>n/a</v>
      </c>
      <c r="AA559" s="381" t="str">
        <f t="shared" si="525"/>
        <v>n/a</v>
      </c>
      <c r="AB559" s="381" t="str">
        <f t="shared" si="525"/>
        <v>n/a</v>
      </c>
      <c r="AC559" s="381" t="str">
        <f t="shared" si="525"/>
        <v>n/a</v>
      </c>
      <c r="AD559" s="381" t="str">
        <f t="shared" si="525"/>
        <v>n/a</v>
      </c>
      <c r="AE559" s="381" t="str">
        <f t="shared" si="525"/>
        <v>n/a</v>
      </c>
      <c r="AF559" s="381" t="str">
        <f t="shared" si="525"/>
        <v>n/a</v>
      </c>
      <c r="AG559" s="382"/>
      <c r="AH559" s="383"/>
    </row>
    <row r="560" spans="1:34" s="384" customFormat="1" ht="46.5" customHeight="1" x14ac:dyDescent="0.2">
      <c r="A560" s="370">
        <f>IF(C560=0,"  ",VLOOKUP(C560,CODES!$A$1:$B$145,2,FALSE))</f>
        <v>330100100001000</v>
      </c>
      <c r="B560" s="394" t="s">
        <v>739</v>
      </c>
      <c r="C560" s="372" t="s">
        <v>61</v>
      </c>
      <c r="D560" s="373" t="s">
        <v>1017</v>
      </c>
      <c r="E560" s="373" t="s">
        <v>88</v>
      </c>
      <c r="F560" s="374" t="str">
        <f t="shared" si="523"/>
        <v>n/a</v>
      </c>
      <c r="G560" s="374" t="str">
        <f t="shared" si="523"/>
        <v>n/a</v>
      </c>
      <c r="H560" s="374" t="str">
        <f t="shared" si="523"/>
        <v>n/a</v>
      </c>
      <c r="I560" s="374" t="str">
        <f t="shared" si="523"/>
        <v>n/a</v>
      </c>
      <c r="J560" s="656" t="s">
        <v>122</v>
      </c>
      <c r="K560" s="656" t="s">
        <v>122</v>
      </c>
      <c r="L560" s="375" t="str">
        <f t="shared" si="526"/>
        <v>n/a</v>
      </c>
      <c r="M560" s="656" t="s">
        <v>122</v>
      </c>
      <c r="N560" s="656">
        <v>45616</v>
      </c>
      <c r="O560" s="657">
        <v>45616</v>
      </c>
      <c r="P560" s="657">
        <v>45616</v>
      </c>
      <c r="Q560" s="657">
        <v>45616</v>
      </c>
      <c r="R560" s="657">
        <v>45597</v>
      </c>
      <c r="S560" s="376"/>
      <c r="T560" s="377">
        <v>15200000</v>
      </c>
      <c r="U560" s="378">
        <v>15200000</v>
      </c>
      <c r="V560" s="379"/>
      <c r="W560" s="377">
        <v>15200000</v>
      </c>
      <c r="X560" s="378">
        <v>15200000</v>
      </c>
      <c r="Y560" s="380"/>
      <c r="Z560" s="381" t="str">
        <f t="shared" si="525"/>
        <v>n/a</v>
      </c>
      <c r="AA560" s="381" t="str">
        <f t="shared" si="525"/>
        <v>n/a</v>
      </c>
      <c r="AB560" s="381" t="str">
        <f t="shared" si="525"/>
        <v>n/a</v>
      </c>
      <c r="AC560" s="381" t="str">
        <f t="shared" si="525"/>
        <v>n/a</v>
      </c>
      <c r="AD560" s="381" t="str">
        <f t="shared" si="525"/>
        <v>n/a</v>
      </c>
      <c r="AE560" s="381" t="str">
        <f t="shared" si="525"/>
        <v>n/a</v>
      </c>
      <c r="AF560" s="381" t="str">
        <f t="shared" si="525"/>
        <v>n/a</v>
      </c>
      <c r="AG560" s="382"/>
      <c r="AH560" s="383"/>
    </row>
    <row r="561" spans="1:34" s="384" customFormat="1" ht="46.5" customHeight="1" x14ac:dyDescent="0.2">
      <c r="A561" s="370">
        <f>IF(C561=0,"  ",VLOOKUP(C561,CODES!$A$1:$B$145,2,FALSE))</f>
        <v>100000100001000</v>
      </c>
      <c r="B561" s="394" t="s">
        <v>740</v>
      </c>
      <c r="C561" s="372" t="s">
        <v>53</v>
      </c>
      <c r="D561" s="373" t="s">
        <v>1017</v>
      </c>
      <c r="E561" s="373" t="s">
        <v>54</v>
      </c>
      <c r="F561" s="374" t="str">
        <f t="shared" si="523"/>
        <v>n/a</v>
      </c>
      <c r="G561" s="374" t="str">
        <f t="shared" si="523"/>
        <v>n/a</v>
      </c>
      <c r="H561" s="374" t="str">
        <f t="shared" si="523"/>
        <v>n/a</v>
      </c>
      <c r="I561" s="374" t="str">
        <f t="shared" si="523"/>
        <v>n/a</v>
      </c>
      <c r="J561" s="656">
        <v>45616</v>
      </c>
      <c r="K561" s="656">
        <v>45616</v>
      </c>
      <c r="L561" s="375" t="str">
        <f t="shared" si="526"/>
        <v>n/a</v>
      </c>
      <c r="M561" s="656">
        <v>45616</v>
      </c>
      <c r="N561" s="656">
        <v>45623</v>
      </c>
      <c r="O561" s="657">
        <v>45635</v>
      </c>
      <c r="P561" s="657">
        <v>45635</v>
      </c>
      <c r="Q561" s="657">
        <v>45635</v>
      </c>
      <c r="R561" s="657">
        <v>45635</v>
      </c>
      <c r="S561" s="376"/>
      <c r="T561" s="377">
        <f>SUM(U561)</f>
        <v>17056.37</v>
      </c>
      <c r="U561" s="378">
        <v>17056.37</v>
      </c>
      <c r="V561" s="379"/>
      <c r="W561" s="377">
        <f>SUM(X561)</f>
        <v>17056.37</v>
      </c>
      <c r="X561" s="378">
        <v>17056.37</v>
      </c>
      <c r="Y561" s="380"/>
      <c r="Z561" s="381" t="str">
        <f t="shared" si="525"/>
        <v>n/a</v>
      </c>
      <c r="AA561" s="381" t="str">
        <f t="shared" si="525"/>
        <v>n/a</v>
      </c>
      <c r="AB561" s="381" t="str">
        <f t="shared" si="525"/>
        <v>n/a</v>
      </c>
      <c r="AC561" s="381" t="str">
        <f t="shared" si="525"/>
        <v>n/a</v>
      </c>
      <c r="AD561" s="381" t="str">
        <f t="shared" si="525"/>
        <v>n/a</v>
      </c>
      <c r="AE561" s="381" t="str">
        <f t="shared" si="525"/>
        <v>n/a</v>
      </c>
      <c r="AF561" s="381" t="str">
        <f t="shared" si="525"/>
        <v>n/a</v>
      </c>
      <c r="AG561" s="382"/>
      <c r="AH561" s="383"/>
    </row>
    <row r="562" spans="1:34" s="384" customFormat="1" ht="46.5" customHeight="1" x14ac:dyDescent="0.2">
      <c r="A562" s="370">
        <f>IF(C562=0,"  ",VLOOKUP(C562,CODES!$A$1:$B$145,2,FALSE))</f>
        <v>100000100001000</v>
      </c>
      <c r="B562" s="394" t="s">
        <v>741</v>
      </c>
      <c r="C562" s="372" t="s">
        <v>53</v>
      </c>
      <c r="D562" s="373" t="s">
        <v>1017</v>
      </c>
      <c r="E562" s="373" t="s">
        <v>54</v>
      </c>
      <c r="F562" s="374" t="str">
        <f t="shared" si="522"/>
        <v>n/a</v>
      </c>
      <c r="G562" s="374" t="str">
        <f t="shared" si="522"/>
        <v>n/a</v>
      </c>
      <c r="H562" s="374" t="str">
        <f t="shared" si="522"/>
        <v>n/a</v>
      </c>
      <c r="I562" s="374" t="str">
        <f t="shared" si="522"/>
        <v>n/a</v>
      </c>
      <c r="J562" s="656">
        <v>45616</v>
      </c>
      <c r="K562" s="656">
        <v>45616</v>
      </c>
      <c r="L562" s="375" t="s">
        <v>58</v>
      </c>
      <c r="M562" s="656">
        <v>45616</v>
      </c>
      <c r="N562" s="656">
        <v>45623</v>
      </c>
      <c r="O562" s="657">
        <v>45623</v>
      </c>
      <c r="P562" s="657">
        <v>45623</v>
      </c>
      <c r="Q562" s="657">
        <v>45653</v>
      </c>
      <c r="R562" s="657">
        <v>45653</v>
      </c>
      <c r="S562" s="376"/>
      <c r="T562" s="377">
        <v>50866.59</v>
      </c>
      <c r="U562" s="378">
        <v>50866.59</v>
      </c>
      <c r="V562" s="379"/>
      <c r="W562" s="377">
        <v>50866.59</v>
      </c>
      <c r="X562" s="378">
        <v>50866.59</v>
      </c>
      <c r="Y562" s="380"/>
      <c r="Z562" s="381" t="str">
        <f t="shared" si="525"/>
        <v>n/a</v>
      </c>
      <c r="AA562" s="381" t="str">
        <f t="shared" si="525"/>
        <v>n/a</v>
      </c>
      <c r="AB562" s="381" t="str">
        <f t="shared" si="525"/>
        <v>n/a</v>
      </c>
      <c r="AC562" s="381" t="str">
        <f t="shared" si="525"/>
        <v>n/a</v>
      </c>
      <c r="AD562" s="381" t="str">
        <f t="shared" si="525"/>
        <v>n/a</v>
      </c>
      <c r="AE562" s="381" t="str">
        <f t="shared" si="525"/>
        <v>n/a</v>
      </c>
      <c r="AF562" s="381" t="str">
        <f t="shared" si="525"/>
        <v>n/a</v>
      </c>
      <c r="AG562" s="382"/>
      <c r="AH562" s="383"/>
    </row>
    <row r="563" spans="1:34" s="384" customFormat="1" ht="46.5" customHeight="1" x14ac:dyDescent="0.2">
      <c r="A563" s="370">
        <f>IF(C563=0,"  ",VLOOKUP(C563,CODES!$A$1:$B$145,2,FALSE))</f>
        <v>100000100001000</v>
      </c>
      <c r="B563" s="394" t="s">
        <v>742</v>
      </c>
      <c r="C563" s="372" t="s">
        <v>53</v>
      </c>
      <c r="D563" s="373" t="s">
        <v>1017</v>
      </c>
      <c r="E563" s="373" t="s">
        <v>54</v>
      </c>
      <c r="F563" s="374" t="str">
        <f t="shared" si="523"/>
        <v>n/a</v>
      </c>
      <c r="G563" s="374" t="str">
        <f t="shared" si="523"/>
        <v>n/a</v>
      </c>
      <c r="H563" s="374" t="str">
        <f t="shared" si="523"/>
        <v>n/a</v>
      </c>
      <c r="I563" s="374" t="str">
        <f t="shared" si="523"/>
        <v>n/a</v>
      </c>
      <c r="J563" s="656">
        <v>45616</v>
      </c>
      <c r="K563" s="656">
        <v>45616</v>
      </c>
      <c r="L563" s="375" t="str">
        <f t="shared" ref="L563:L569" si="528">IF($E563="Public Bidding", "Date Required", IF($E563="Shopping", "n/a", IF($E563="Small Value Procurement", "n/a", IF($E563="Lease of Venue", "n/a", IF($E563="Agency to Agency", "n/a", IF($E563="Direct Contracting", "n/a", IF($E563="Emergency Cases", "n/a","Check Mode of Proc")))))))</f>
        <v>n/a</v>
      </c>
      <c r="M563" s="656">
        <v>45616</v>
      </c>
      <c r="N563" s="656">
        <v>45616</v>
      </c>
      <c r="O563" s="657">
        <v>45624</v>
      </c>
      <c r="P563" s="657">
        <v>45624</v>
      </c>
      <c r="Q563" s="657">
        <v>45635</v>
      </c>
      <c r="R563" s="657">
        <v>45642</v>
      </c>
      <c r="S563" s="376"/>
      <c r="T563" s="377">
        <f>SUM(U563)</f>
        <v>17056.37</v>
      </c>
      <c r="U563" s="378">
        <v>17056.37</v>
      </c>
      <c r="V563" s="379"/>
      <c r="W563" s="377">
        <f>SUM(X563)</f>
        <v>17056.37</v>
      </c>
      <c r="X563" s="378">
        <v>17056.37</v>
      </c>
      <c r="Y563" s="380"/>
      <c r="Z563" s="381" t="str">
        <f t="shared" si="525"/>
        <v>n/a</v>
      </c>
      <c r="AA563" s="381" t="str">
        <f t="shared" si="525"/>
        <v>n/a</v>
      </c>
      <c r="AB563" s="381" t="str">
        <f t="shared" si="525"/>
        <v>n/a</v>
      </c>
      <c r="AC563" s="381" t="str">
        <f t="shared" si="525"/>
        <v>n/a</v>
      </c>
      <c r="AD563" s="381" t="str">
        <f t="shared" si="525"/>
        <v>n/a</v>
      </c>
      <c r="AE563" s="381" t="str">
        <f t="shared" si="525"/>
        <v>n/a</v>
      </c>
      <c r="AF563" s="381" t="str">
        <f t="shared" si="525"/>
        <v>n/a</v>
      </c>
      <c r="AG563" s="382"/>
      <c r="AH563" s="383"/>
    </row>
    <row r="564" spans="1:34" s="384" customFormat="1" ht="46.5" customHeight="1" x14ac:dyDescent="0.2">
      <c r="A564" s="370">
        <f>IF(C564=0,"  ",VLOOKUP(C564,CODES!$A$1:$B$145,2,FALSE))</f>
        <v>320104100002000</v>
      </c>
      <c r="B564" s="394" t="s">
        <v>744</v>
      </c>
      <c r="C564" s="372" t="s">
        <v>745</v>
      </c>
      <c r="D564" s="373" t="s">
        <v>1017</v>
      </c>
      <c r="E564" s="373" t="s">
        <v>51</v>
      </c>
      <c r="F564" s="374" t="str">
        <f t="shared" si="523"/>
        <v>n/a</v>
      </c>
      <c r="G564" s="374" t="str">
        <f t="shared" si="523"/>
        <v>n/a</v>
      </c>
      <c r="H564" s="374" t="str">
        <f t="shared" si="523"/>
        <v>n/a</v>
      </c>
      <c r="I564" s="374" t="str">
        <f t="shared" si="523"/>
        <v>n/a</v>
      </c>
      <c r="J564" s="656">
        <v>45611</v>
      </c>
      <c r="K564" s="656">
        <v>45611</v>
      </c>
      <c r="L564" s="375" t="str">
        <f t="shared" si="528"/>
        <v>n/a</v>
      </c>
      <c r="M564" s="656">
        <v>45614</v>
      </c>
      <c r="N564" s="656">
        <v>45616</v>
      </c>
      <c r="O564" s="657">
        <v>45617</v>
      </c>
      <c r="P564" s="657">
        <v>45618</v>
      </c>
      <c r="Q564" s="657">
        <v>45622</v>
      </c>
      <c r="R564" s="657">
        <v>45623</v>
      </c>
      <c r="S564" s="376"/>
      <c r="T564" s="377">
        <v>30000</v>
      </c>
      <c r="U564" s="378">
        <v>30000</v>
      </c>
      <c r="V564" s="379"/>
      <c r="W564" s="377">
        <v>29000</v>
      </c>
      <c r="X564" s="378">
        <v>29000</v>
      </c>
      <c r="Y564" s="380"/>
      <c r="Z564" s="381" t="str">
        <f t="shared" si="525"/>
        <v>n/a</v>
      </c>
      <c r="AA564" s="381" t="str">
        <f t="shared" si="525"/>
        <v>n/a</v>
      </c>
      <c r="AB564" s="381" t="str">
        <f t="shared" si="525"/>
        <v>n/a</v>
      </c>
      <c r="AC564" s="381" t="str">
        <f t="shared" si="525"/>
        <v>n/a</v>
      </c>
      <c r="AD564" s="381" t="str">
        <f t="shared" si="525"/>
        <v>n/a</v>
      </c>
      <c r="AE564" s="381" t="str">
        <f t="shared" si="525"/>
        <v>n/a</v>
      </c>
      <c r="AF564" s="381" t="str">
        <f t="shared" si="525"/>
        <v>n/a</v>
      </c>
      <c r="AG564" s="382"/>
      <c r="AH564" s="383"/>
    </row>
    <row r="565" spans="1:34" s="384" customFormat="1" ht="46.5" customHeight="1" x14ac:dyDescent="0.2">
      <c r="A565" s="370">
        <f>IF(C565=0,"  ",VLOOKUP(C565,CODES!$A$1:$B$145,2,FALSE))</f>
        <v>100000100001000</v>
      </c>
      <c r="B565" s="394" t="s">
        <v>746</v>
      </c>
      <c r="C565" s="372" t="s">
        <v>53</v>
      </c>
      <c r="D565" s="373" t="s">
        <v>1017</v>
      </c>
      <c r="E565" s="373" t="s">
        <v>51</v>
      </c>
      <c r="F565" s="374" t="str">
        <f t="shared" si="523"/>
        <v>n/a</v>
      </c>
      <c r="G565" s="374" t="str">
        <f t="shared" si="523"/>
        <v>n/a</v>
      </c>
      <c r="H565" s="374" t="str">
        <f t="shared" si="523"/>
        <v>n/a</v>
      </c>
      <c r="I565" s="374" t="str">
        <f t="shared" si="523"/>
        <v>n/a</v>
      </c>
      <c r="J565" s="656">
        <v>45614</v>
      </c>
      <c r="K565" s="656">
        <v>45614</v>
      </c>
      <c r="L565" s="375" t="str">
        <f t="shared" si="528"/>
        <v>n/a</v>
      </c>
      <c r="M565" s="656">
        <v>45615</v>
      </c>
      <c r="N565" s="656">
        <v>45623</v>
      </c>
      <c r="O565" s="657">
        <v>45630</v>
      </c>
      <c r="P565" s="657">
        <v>45630</v>
      </c>
      <c r="Q565" s="657">
        <v>45649</v>
      </c>
      <c r="R565" s="657">
        <v>45649</v>
      </c>
      <c r="S565" s="376"/>
      <c r="T565" s="377">
        <f>SUM(U565)</f>
        <v>9650</v>
      </c>
      <c r="U565" s="378">
        <v>9650</v>
      </c>
      <c r="V565" s="379"/>
      <c r="W565" s="377">
        <f>SUM(X565)</f>
        <v>9650</v>
      </c>
      <c r="X565" s="378">
        <v>9650</v>
      </c>
      <c r="Y565" s="380"/>
      <c r="Z565" s="381" t="str">
        <f t="shared" si="525"/>
        <v>n/a</v>
      </c>
      <c r="AA565" s="381" t="str">
        <f t="shared" si="525"/>
        <v>n/a</v>
      </c>
      <c r="AB565" s="381" t="str">
        <f t="shared" si="525"/>
        <v>n/a</v>
      </c>
      <c r="AC565" s="381" t="str">
        <f t="shared" si="525"/>
        <v>n/a</v>
      </c>
      <c r="AD565" s="381" t="str">
        <f t="shared" si="525"/>
        <v>n/a</v>
      </c>
      <c r="AE565" s="381" t="str">
        <f t="shared" si="525"/>
        <v>n/a</v>
      </c>
      <c r="AF565" s="381" t="str">
        <f t="shared" si="525"/>
        <v>n/a</v>
      </c>
      <c r="AG565" s="382"/>
      <c r="AH565" s="383"/>
    </row>
    <row r="566" spans="1:34" s="384" customFormat="1" ht="46.5" customHeight="1" x14ac:dyDescent="0.2">
      <c r="A566" s="370">
        <f>IF(C566=0,"  ",VLOOKUP(C566,CODES!$A$1:$B$145,2,FALSE))</f>
        <v>310100200002000</v>
      </c>
      <c r="B566" s="394" t="s">
        <v>747</v>
      </c>
      <c r="C566" s="372" t="s">
        <v>127</v>
      </c>
      <c r="D566" s="373" t="s">
        <v>1017</v>
      </c>
      <c r="E566" s="373" t="s">
        <v>51</v>
      </c>
      <c r="F566" s="374" t="str">
        <f t="shared" si="522"/>
        <v>n/a</v>
      </c>
      <c r="G566" s="374" t="str">
        <f t="shared" si="522"/>
        <v>n/a</v>
      </c>
      <c r="H566" s="374" t="str">
        <f t="shared" si="522"/>
        <v>n/a</v>
      </c>
      <c r="I566" s="374" t="str">
        <f t="shared" si="522"/>
        <v>n/a</v>
      </c>
      <c r="J566" s="656">
        <v>45608</v>
      </c>
      <c r="K566" s="656">
        <v>45608</v>
      </c>
      <c r="L566" s="375" t="str">
        <f t="shared" si="528"/>
        <v>n/a</v>
      </c>
      <c r="M566" s="656">
        <v>45615</v>
      </c>
      <c r="N566" s="656">
        <v>45625</v>
      </c>
      <c r="O566" s="657">
        <v>45617</v>
      </c>
      <c r="P566" s="657">
        <v>45617</v>
      </c>
      <c r="Q566" s="657">
        <v>45643</v>
      </c>
      <c r="R566" s="657">
        <v>45643</v>
      </c>
      <c r="S566" s="376"/>
      <c r="T566" s="377">
        <v>38800</v>
      </c>
      <c r="U566" s="378">
        <v>38800</v>
      </c>
      <c r="V566" s="379"/>
      <c r="W566" s="377">
        <v>38800</v>
      </c>
      <c r="X566" s="378">
        <v>38800</v>
      </c>
      <c r="Y566" s="380"/>
      <c r="Z566" s="381" t="str">
        <f t="shared" si="525"/>
        <v>n/a</v>
      </c>
      <c r="AA566" s="381" t="str">
        <f t="shared" si="525"/>
        <v>n/a</v>
      </c>
      <c r="AB566" s="381" t="str">
        <f t="shared" si="525"/>
        <v>n/a</v>
      </c>
      <c r="AC566" s="381" t="str">
        <f t="shared" si="525"/>
        <v>n/a</v>
      </c>
      <c r="AD566" s="381" t="str">
        <f t="shared" si="525"/>
        <v>n/a</v>
      </c>
      <c r="AE566" s="381" t="str">
        <f t="shared" si="525"/>
        <v>n/a</v>
      </c>
      <c r="AF566" s="381" t="str">
        <f t="shared" si="525"/>
        <v>n/a</v>
      </c>
      <c r="AG566" s="382"/>
      <c r="AH566" s="383"/>
    </row>
    <row r="567" spans="1:34" s="384" customFormat="1" ht="54.75" customHeight="1" x14ac:dyDescent="0.2">
      <c r="A567" s="370">
        <f>IF(C567=0,"  ",VLOOKUP(C567,CODES!$A$1:$B$145,2,FALSE))</f>
        <v>310100100001000</v>
      </c>
      <c r="B567" s="394" t="s">
        <v>749</v>
      </c>
      <c r="C567" s="372" t="s">
        <v>83</v>
      </c>
      <c r="D567" s="373" t="s">
        <v>1017</v>
      </c>
      <c r="E567" s="373" t="s">
        <v>51</v>
      </c>
      <c r="F567" s="374" t="str">
        <f t="shared" si="523"/>
        <v>n/a</v>
      </c>
      <c r="G567" s="374" t="str">
        <f t="shared" si="523"/>
        <v>n/a</v>
      </c>
      <c r="H567" s="374" t="str">
        <f t="shared" si="523"/>
        <v>n/a</v>
      </c>
      <c r="I567" s="374" t="str">
        <f t="shared" si="523"/>
        <v>n/a</v>
      </c>
      <c r="J567" s="656">
        <v>45611</v>
      </c>
      <c r="K567" s="656">
        <v>45611</v>
      </c>
      <c r="L567" s="375" t="str">
        <f t="shared" si="528"/>
        <v>n/a</v>
      </c>
      <c r="M567" s="656">
        <v>45615</v>
      </c>
      <c r="N567" s="656">
        <v>45625</v>
      </c>
      <c r="O567" s="657">
        <v>45628</v>
      </c>
      <c r="P567" s="657">
        <v>45628</v>
      </c>
      <c r="Q567" s="657">
        <v>45635</v>
      </c>
      <c r="R567" s="657">
        <v>45636</v>
      </c>
      <c r="S567" s="376"/>
      <c r="T567" s="377">
        <v>36084</v>
      </c>
      <c r="U567" s="378">
        <v>36084</v>
      </c>
      <c r="V567" s="379"/>
      <c r="W567" s="377">
        <v>15458</v>
      </c>
      <c r="X567" s="378">
        <v>15458</v>
      </c>
      <c r="Y567" s="380"/>
      <c r="Z567" s="381" t="str">
        <f t="shared" si="525"/>
        <v>n/a</v>
      </c>
      <c r="AA567" s="381" t="str">
        <f t="shared" si="525"/>
        <v>n/a</v>
      </c>
      <c r="AB567" s="381" t="str">
        <f t="shared" si="525"/>
        <v>n/a</v>
      </c>
      <c r="AC567" s="381" t="str">
        <f t="shared" si="525"/>
        <v>n/a</v>
      </c>
      <c r="AD567" s="381" t="str">
        <f t="shared" si="525"/>
        <v>n/a</v>
      </c>
      <c r="AE567" s="381" t="str">
        <f t="shared" si="525"/>
        <v>n/a</v>
      </c>
      <c r="AF567" s="381" t="str">
        <f t="shared" si="525"/>
        <v>n/a</v>
      </c>
      <c r="AG567" s="382"/>
      <c r="AH567" s="383"/>
    </row>
    <row r="568" spans="1:34" s="384" customFormat="1" ht="46.5" customHeight="1" x14ac:dyDescent="0.2">
      <c r="A568" s="370" t="str">
        <f>IF(C568=0,"  ",VLOOKUP(C568,CODES!$A$1:$B$145,2,FALSE))</f>
        <v>PVB Trust Fund</v>
      </c>
      <c r="B568" s="394" t="s">
        <v>751</v>
      </c>
      <c r="C568" s="372" t="s">
        <v>538</v>
      </c>
      <c r="D568" s="373" t="s">
        <v>1017</v>
      </c>
      <c r="E568" s="373" t="s">
        <v>51</v>
      </c>
      <c r="F568" s="374" t="str">
        <f t="shared" si="523"/>
        <v>n/a</v>
      </c>
      <c r="G568" s="374" t="str">
        <f t="shared" si="523"/>
        <v>n/a</v>
      </c>
      <c r="H568" s="374" t="str">
        <f t="shared" si="523"/>
        <v>n/a</v>
      </c>
      <c r="I568" s="374" t="str">
        <f t="shared" si="523"/>
        <v>n/a</v>
      </c>
      <c r="J568" s="656">
        <v>45618</v>
      </c>
      <c r="K568" s="656">
        <v>45618</v>
      </c>
      <c r="L568" s="375" t="str">
        <f t="shared" si="528"/>
        <v>n/a</v>
      </c>
      <c r="M568" s="656">
        <v>45618</v>
      </c>
      <c r="N568" s="656">
        <v>45619</v>
      </c>
      <c r="O568" s="657">
        <v>45620</v>
      </c>
      <c r="P568" s="657">
        <v>45621</v>
      </c>
      <c r="Q568" s="657">
        <v>45621</v>
      </c>
      <c r="R568" s="657">
        <v>45622</v>
      </c>
      <c r="S568" s="376"/>
      <c r="T568" s="377">
        <v>78750</v>
      </c>
      <c r="U568" s="378">
        <v>78750</v>
      </c>
      <c r="V568" s="379"/>
      <c r="W568" s="377">
        <v>78750</v>
      </c>
      <c r="X568" s="378">
        <v>78750</v>
      </c>
      <c r="Y568" s="380"/>
      <c r="Z568" s="381" t="str">
        <f t="shared" si="525"/>
        <v>n/a</v>
      </c>
      <c r="AA568" s="381" t="str">
        <f t="shared" si="525"/>
        <v>n/a</v>
      </c>
      <c r="AB568" s="381" t="str">
        <f t="shared" si="525"/>
        <v>n/a</v>
      </c>
      <c r="AC568" s="381" t="str">
        <f t="shared" si="525"/>
        <v>n/a</v>
      </c>
      <c r="AD568" s="381" t="str">
        <f t="shared" si="525"/>
        <v>n/a</v>
      </c>
      <c r="AE568" s="381" t="str">
        <f t="shared" si="525"/>
        <v>n/a</v>
      </c>
      <c r="AF568" s="381" t="str">
        <f t="shared" si="525"/>
        <v>n/a</v>
      </c>
      <c r="AG568" s="382"/>
      <c r="AH568" s="383"/>
    </row>
    <row r="569" spans="1:34" s="384" customFormat="1" ht="93" customHeight="1" x14ac:dyDescent="0.2">
      <c r="A569" s="370">
        <f>IF(C569=0,"  ",VLOOKUP(C569,CODES!$A$1:$B$145,2,FALSE))</f>
        <v>310100100001000</v>
      </c>
      <c r="B569" s="394" t="s">
        <v>752</v>
      </c>
      <c r="C569" s="372" t="s">
        <v>83</v>
      </c>
      <c r="D569" s="373" t="s">
        <v>1017</v>
      </c>
      <c r="E569" s="373" t="s">
        <v>57</v>
      </c>
      <c r="F569" s="374" t="str">
        <f t="shared" si="523"/>
        <v>n/a</v>
      </c>
      <c r="G569" s="374" t="str">
        <f t="shared" si="523"/>
        <v>n/a</v>
      </c>
      <c r="H569" s="374" t="str">
        <f t="shared" si="523"/>
        <v>n/a</v>
      </c>
      <c r="I569" s="374" t="str">
        <f t="shared" si="523"/>
        <v>n/a</v>
      </c>
      <c r="J569" s="656">
        <v>45586</v>
      </c>
      <c r="K569" s="656">
        <v>45586</v>
      </c>
      <c r="L569" s="375" t="str">
        <f t="shared" si="528"/>
        <v>n/a</v>
      </c>
      <c r="M569" s="656">
        <v>45616</v>
      </c>
      <c r="N569" s="656">
        <v>45628</v>
      </c>
      <c r="O569" s="657">
        <v>45629</v>
      </c>
      <c r="P569" s="657">
        <v>45630</v>
      </c>
      <c r="Q569" s="657">
        <v>45643</v>
      </c>
      <c r="R569" s="657">
        <v>45644</v>
      </c>
      <c r="S569" s="376"/>
      <c r="T569" s="377">
        <v>1227000</v>
      </c>
      <c r="U569" s="378">
        <v>1227000</v>
      </c>
      <c r="V569" s="379"/>
      <c r="W569" s="377">
        <v>1171580</v>
      </c>
      <c r="X569" s="378">
        <v>1171580</v>
      </c>
      <c r="Y569" s="380"/>
      <c r="Z569" s="381" t="str">
        <f t="shared" si="525"/>
        <v>n/a</v>
      </c>
      <c r="AA569" s="381" t="str">
        <f t="shared" si="525"/>
        <v>n/a</v>
      </c>
      <c r="AB569" s="381" t="str">
        <f t="shared" si="525"/>
        <v>n/a</v>
      </c>
      <c r="AC569" s="381" t="str">
        <f t="shared" si="525"/>
        <v>n/a</v>
      </c>
      <c r="AD569" s="381" t="str">
        <f t="shared" si="525"/>
        <v>n/a</v>
      </c>
      <c r="AE569" s="381" t="str">
        <f t="shared" si="525"/>
        <v>n/a</v>
      </c>
      <c r="AF569" s="381" t="str">
        <f t="shared" si="525"/>
        <v>n/a</v>
      </c>
      <c r="AG569" s="382"/>
      <c r="AH569" s="383"/>
    </row>
    <row r="570" spans="1:34" s="384" customFormat="1" ht="46.5" customHeight="1" x14ac:dyDescent="0.2">
      <c r="A570" s="370">
        <f>IF(C570=0,"  ",VLOOKUP(C570,CODES!$A$1:$B$145,2,FALSE))</f>
        <v>320104100001000</v>
      </c>
      <c r="B570" s="394" t="s">
        <v>753</v>
      </c>
      <c r="C570" s="372" t="s">
        <v>117</v>
      </c>
      <c r="D570" s="373" t="s">
        <v>1017</v>
      </c>
      <c r="E570" s="373" t="s">
        <v>51</v>
      </c>
      <c r="F570" s="374" t="str">
        <f t="shared" si="522"/>
        <v>n/a</v>
      </c>
      <c r="G570" s="374" t="str">
        <f t="shared" si="522"/>
        <v>n/a</v>
      </c>
      <c r="H570" s="374" t="str">
        <f t="shared" si="522"/>
        <v>n/a</v>
      </c>
      <c r="I570" s="374" t="str">
        <f t="shared" si="522"/>
        <v>n/a</v>
      </c>
      <c r="J570" s="656">
        <v>45594</v>
      </c>
      <c r="K570" s="656">
        <v>45594</v>
      </c>
      <c r="L570" s="375" t="s">
        <v>58</v>
      </c>
      <c r="M570" s="656">
        <v>45617</v>
      </c>
      <c r="N570" s="656">
        <v>45625</v>
      </c>
      <c r="O570" s="657">
        <v>45628</v>
      </c>
      <c r="P570" s="657">
        <v>45628</v>
      </c>
      <c r="Q570" s="657">
        <v>45649</v>
      </c>
      <c r="R570" s="657">
        <v>45649</v>
      </c>
      <c r="S570" s="376"/>
      <c r="T570" s="377">
        <v>9600</v>
      </c>
      <c r="U570" s="378">
        <v>9600</v>
      </c>
      <c r="V570" s="379"/>
      <c r="W570" s="377">
        <v>4480</v>
      </c>
      <c r="X570" s="378">
        <v>4480</v>
      </c>
      <c r="Y570" s="380"/>
      <c r="Z570" s="381" t="str">
        <f t="shared" si="525"/>
        <v>n/a</v>
      </c>
      <c r="AA570" s="381" t="str">
        <f t="shared" si="525"/>
        <v>n/a</v>
      </c>
      <c r="AB570" s="381" t="str">
        <f t="shared" si="525"/>
        <v>n/a</v>
      </c>
      <c r="AC570" s="381" t="str">
        <f t="shared" si="525"/>
        <v>n/a</v>
      </c>
      <c r="AD570" s="381" t="str">
        <f t="shared" si="525"/>
        <v>n/a</v>
      </c>
      <c r="AE570" s="381" t="str">
        <f t="shared" si="525"/>
        <v>n/a</v>
      </c>
      <c r="AF570" s="381" t="str">
        <f t="shared" si="525"/>
        <v>n/a</v>
      </c>
      <c r="AG570" s="382"/>
      <c r="AH570" s="383"/>
    </row>
    <row r="571" spans="1:34" s="384" customFormat="1" ht="46.5" customHeight="1" x14ac:dyDescent="0.2">
      <c r="A571" s="370">
        <f>IF(C571=0,"  ",VLOOKUP(C571,CODES!$A$1:$B$145,2,FALSE))</f>
        <v>320104100001000</v>
      </c>
      <c r="B571" s="394" t="s">
        <v>754</v>
      </c>
      <c r="C571" s="372" t="s">
        <v>117</v>
      </c>
      <c r="D571" s="373" t="s">
        <v>1017</v>
      </c>
      <c r="E571" s="373" t="s">
        <v>51</v>
      </c>
      <c r="F571" s="374" t="str">
        <f t="shared" si="523"/>
        <v>n/a</v>
      </c>
      <c r="G571" s="374" t="str">
        <f t="shared" si="523"/>
        <v>n/a</v>
      </c>
      <c r="H571" s="374" t="str">
        <f t="shared" si="523"/>
        <v>n/a</v>
      </c>
      <c r="I571" s="374" t="str">
        <f t="shared" si="523"/>
        <v>n/a</v>
      </c>
      <c r="J571" s="656">
        <v>45594</v>
      </c>
      <c r="K571" s="656">
        <v>45594</v>
      </c>
      <c r="L571" s="375" t="str">
        <f t="shared" ref="L571:L579" si="529">IF($E571="Public Bidding", "Date Required", IF($E571="Shopping", "n/a", IF($E571="Small Value Procurement", "n/a", IF($E571="Lease of Venue", "n/a", IF($E571="Agency to Agency", "n/a", IF($E571="Direct Contracting", "n/a", IF($E571="Emergency Cases", "n/a","Check Mode of Proc")))))))</f>
        <v>n/a</v>
      </c>
      <c r="M571" s="656">
        <v>45617</v>
      </c>
      <c r="N571" s="656">
        <v>45625</v>
      </c>
      <c r="O571" s="657">
        <v>45628</v>
      </c>
      <c r="P571" s="657">
        <v>45628</v>
      </c>
      <c r="Q571" s="657">
        <v>45649</v>
      </c>
      <c r="R571" s="657">
        <v>45649</v>
      </c>
      <c r="S571" s="376"/>
      <c r="T571" s="377">
        <v>11000</v>
      </c>
      <c r="U571" s="378">
        <v>11000</v>
      </c>
      <c r="V571" s="379"/>
      <c r="W571" s="377">
        <v>7600</v>
      </c>
      <c r="X571" s="378">
        <v>7600</v>
      </c>
      <c r="Y571" s="380"/>
      <c r="Z571" s="381" t="str">
        <f t="shared" si="525"/>
        <v>n/a</v>
      </c>
      <c r="AA571" s="381" t="str">
        <f t="shared" si="525"/>
        <v>n/a</v>
      </c>
      <c r="AB571" s="381" t="str">
        <f t="shared" si="525"/>
        <v>n/a</v>
      </c>
      <c r="AC571" s="381" t="str">
        <f t="shared" si="525"/>
        <v>n/a</v>
      </c>
      <c r="AD571" s="381" t="str">
        <f t="shared" si="525"/>
        <v>n/a</v>
      </c>
      <c r="AE571" s="381" t="str">
        <f t="shared" si="525"/>
        <v>n/a</v>
      </c>
      <c r="AF571" s="381" t="str">
        <f t="shared" si="525"/>
        <v>n/a</v>
      </c>
      <c r="AG571" s="382"/>
      <c r="AH571" s="383"/>
    </row>
    <row r="572" spans="1:34" s="384" customFormat="1" ht="63.75" customHeight="1" x14ac:dyDescent="0.2">
      <c r="A572" s="370" t="str">
        <f>IF(C572=0,"  ",VLOOKUP(C572,CODES!$A$1:$B$145,2,FALSE))</f>
        <v>PVB Trust Fund</v>
      </c>
      <c r="B572" s="394" t="s">
        <v>755</v>
      </c>
      <c r="C572" s="372" t="s">
        <v>538</v>
      </c>
      <c r="D572" s="373" t="s">
        <v>1017</v>
      </c>
      <c r="E572" s="373" t="s">
        <v>57</v>
      </c>
      <c r="F572" s="374" t="str">
        <f t="shared" si="523"/>
        <v>n/a</v>
      </c>
      <c r="G572" s="374" t="str">
        <f t="shared" si="523"/>
        <v>n/a</v>
      </c>
      <c r="H572" s="374" t="str">
        <f t="shared" si="523"/>
        <v>n/a</v>
      </c>
      <c r="I572" s="374" t="str">
        <f t="shared" si="523"/>
        <v>n/a</v>
      </c>
      <c r="J572" s="656">
        <v>45611</v>
      </c>
      <c r="K572" s="656">
        <v>45611</v>
      </c>
      <c r="L572" s="375" t="str">
        <f t="shared" si="529"/>
        <v>n/a</v>
      </c>
      <c r="M572" s="656">
        <v>45614</v>
      </c>
      <c r="N572" s="656">
        <v>45616</v>
      </c>
      <c r="O572" s="657">
        <v>45616</v>
      </c>
      <c r="P572" s="657">
        <v>45616</v>
      </c>
      <c r="Q572" s="657">
        <v>45616</v>
      </c>
      <c r="R572" s="657">
        <v>45617</v>
      </c>
      <c r="S572" s="376"/>
      <c r="T572" s="377">
        <v>161200</v>
      </c>
      <c r="U572" s="378">
        <v>161200</v>
      </c>
      <c r="V572" s="379"/>
      <c r="W572" s="377">
        <v>120000</v>
      </c>
      <c r="X572" s="378">
        <v>120000</v>
      </c>
      <c r="Y572" s="380"/>
      <c r="Z572" s="381" t="str">
        <f t="shared" si="525"/>
        <v>n/a</v>
      </c>
      <c r="AA572" s="381" t="str">
        <f t="shared" si="525"/>
        <v>n/a</v>
      </c>
      <c r="AB572" s="381" t="str">
        <f t="shared" si="525"/>
        <v>n/a</v>
      </c>
      <c r="AC572" s="381" t="str">
        <f t="shared" si="525"/>
        <v>n/a</v>
      </c>
      <c r="AD572" s="381" t="str">
        <f t="shared" si="525"/>
        <v>n/a</v>
      </c>
      <c r="AE572" s="381" t="str">
        <f t="shared" si="525"/>
        <v>n/a</v>
      </c>
      <c r="AF572" s="381" t="str">
        <f t="shared" si="525"/>
        <v>n/a</v>
      </c>
      <c r="AG572" s="382"/>
      <c r="AH572" s="383"/>
    </row>
    <row r="573" spans="1:34" s="384" customFormat="1" ht="56.25" customHeight="1" x14ac:dyDescent="0.2">
      <c r="A573" s="370">
        <f>IF(C573=0,"  ",VLOOKUP(C573,CODES!$A$1:$B$145,2,FALSE))</f>
        <v>100000100001000</v>
      </c>
      <c r="B573" s="394" t="s">
        <v>756</v>
      </c>
      <c r="C573" s="372" t="s">
        <v>53</v>
      </c>
      <c r="D573" s="373" t="s">
        <v>1017</v>
      </c>
      <c r="E573" s="373" t="s">
        <v>54</v>
      </c>
      <c r="F573" s="374" t="str">
        <f t="shared" si="523"/>
        <v>n/a</v>
      </c>
      <c r="G573" s="374" t="str">
        <f t="shared" si="523"/>
        <v>n/a</v>
      </c>
      <c r="H573" s="374" t="str">
        <f t="shared" si="523"/>
        <v>n/a</v>
      </c>
      <c r="I573" s="374" t="str">
        <f t="shared" si="523"/>
        <v>n/a</v>
      </c>
      <c r="J573" s="656">
        <v>45611</v>
      </c>
      <c r="K573" s="656">
        <v>45611</v>
      </c>
      <c r="L573" s="375" t="str">
        <f t="shared" si="529"/>
        <v>n/a</v>
      </c>
      <c r="M573" s="656">
        <v>45620</v>
      </c>
      <c r="N573" s="656">
        <v>45621</v>
      </c>
      <c r="O573" s="657">
        <v>45632</v>
      </c>
      <c r="P573" s="657">
        <v>45632</v>
      </c>
      <c r="Q573" s="657">
        <v>45633</v>
      </c>
      <c r="R573" s="657">
        <v>45645</v>
      </c>
      <c r="S573" s="376"/>
      <c r="T573" s="377">
        <v>33740</v>
      </c>
      <c r="U573" s="378">
        <v>33740</v>
      </c>
      <c r="V573" s="379"/>
      <c r="W573" s="377">
        <v>33740</v>
      </c>
      <c r="X573" s="378">
        <v>33740</v>
      </c>
      <c r="Y573" s="380"/>
      <c r="Z573" s="381" t="str">
        <f t="shared" si="525"/>
        <v>n/a</v>
      </c>
      <c r="AA573" s="381" t="str">
        <f t="shared" si="525"/>
        <v>n/a</v>
      </c>
      <c r="AB573" s="381" t="str">
        <f t="shared" si="525"/>
        <v>n/a</v>
      </c>
      <c r="AC573" s="381" t="str">
        <f t="shared" si="525"/>
        <v>n/a</v>
      </c>
      <c r="AD573" s="381" t="str">
        <f t="shared" si="525"/>
        <v>n/a</v>
      </c>
      <c r="AE573" s="381" t="str">
        <f t="shared" si="525"/>
        <v>n/a</v>
      </c>
      <c r="AF573" s="381" t="str">
        <f t="shared" si="525"/>
        <v>n/a</v>
      </c>
      <c r="AG573" s="382"/>
      <c r="AH573" s="383"/>
    </row>
    <row r="574" spans="1:34" s="384" customFormat="1" ht="46.5" customHeight="1" x14ac:dyDescent="0.2">
      <c r="A574" s="370">
        <f>IF(C574=0,"  ",VLOOKUP(C574,CODES!$A$1:$B$145,2,FALSE))</f>
        <v>200000100001000</v>
      </c>
      <c r="B574" s="394" t="s">
        <v>758</v>
      </c>
      <c r="C574" s="372" t="s">
        <v>71</v>
      </c>
      <c r="D574" s="373" t="s">
        <v>1017</v>
      </c>
      <c r="E574" s="373" t="s">
        <v>51</v>
      </c>
      <c r="F574" s="374" t="str">
        <f t="shared" si="522"/>
        <v>n/a</v>
      </c>
      <c r="G574" s="374" t="str">
        <f t="shared" si="522"/>
        <v>n/a</v>
      </c>
      <c r="H574" s="374" t="str">
        <f t="shared" si="522"/>
        <v>n/a</v>
      </c>
      <c r="I574" s="374" t="str">
        <f t="shared" si="522"/>
        <v>n/a</v>
      </c>
      <c r="J574" s="656">
        <v>45608</v>
      </c>
      <c r="K574" s="656">
        <v>45608</v>
      </c>
      <c r="L574" s="375" t="str">
        <f t="shared" si="529"/>
        <v>n/a</v>
      </c>
      <c r="M574" s="656">
        <v>45614</v>
      </c>
      <c r="N574" s="656">
        <v>45625</v>
      </c>
      <c r="O574" s="657">
        <v>45628</v>
      </c>
      <c r="P574" s="657">
        <v>45628</v>
      </c>
      <c r="Q574" s="657">
        <v>45628</v>
      </c>
      <c r="R574" s="657">
        <v>45628</v>
      </c>
      <c r="S574" s="376"/>
      <c r="T574" s="377">
        <v>8000</v>
      </c>
      <c r="U574" s="378">
        <v>8000</v>
      </c>
      <c r="V574" s="379"/>
      <c r="W574" s="377">
        <v>8000</v>
      </c>
      <c r="X574" s="378">
        <v>8000</v>
      </c>
      <c r="Y574" s="380"/>
      <c r="Z574" s="381" t="str">
        <f t="shared" si="525"/>
        <v>n/a</v>
      </c>
      <c r="AA574" s="381" t="str">
        <f t="shared" si="525"/>
        <v>n/a</v>
      </c>
      <c r="AB574" s="381" t="str">
        <f t="shared" si="525"/>
        <v>n/a</v>
      </c>
      <c r="AC574" s="381" t="str">
        <f t="shared" si="525"/>
        <v>n/a</v>
      </c>
      <c r="AD574" s="381" t="str">
        <f t="shared" si="525"/>
        <v>n/a</v>
      </c>
      <c r="AE574" s="381" t="str">
        <f t="shared" si="525"/>
        <v>n/a</v>
      </c>
      <c r="AF574" s="381" t="str">
        <f t="shared" si="525"/>
        <v>n/a</v>
      </c>
      <c r="AG574" s="382"/>
      <c r="AH574" s="383"/>
    </row>
    <row r="575" spans="1:34" s="384" customFormat="1" ht="54" customHeight="1" x14ac:dyDescent="0.2">
      <c r="A575" s="370" t="str">
        <f>IF(C575=0,"  ",VLOOKUP(C575,CODES!$A$1:$B$145,2,FALSE))</f>
        <v>PVB Trust Fund</v>
      </c>
      <c r="B575" s="394" t="s">
        <v>759</v>
      </c>
      <c r="C575" s="372" t="s">
        <v>538</v>
      </c>
      <c r="D575" s="373" t="s">
        <v>1017</v>
      </c>
      <c r="E575" s="373" t="s">
        <v>51</v>
      </c>
      <c r="F575" s="374" t="str">
        <f t="shared" si="523"/>
        <v>n/a</v>
      </c>
      <c r="G575" s="374" t="str">
        <f t="shared" si="523"/>
        <v>n/a</v>
      </c>
      <c r="H575" s="374" t="str">
        <f t="shared" si="523"/>
        <v>n/a</v>
      </c>
      <c r="I575" s="374" t="str">
        <f t="shared" si="523"/>
        <v>n/a</v>
      </c>
      <c r="J575" s="656">
        <v>45618</v>
      </c>
      <c r="K575" s="656">
        <v>45618</v>
      </c>
      <c r="L575" s="375" t="str">
        <f t="shared" si="529"/>
        <v>n/a</v>
      </c>
      <c r="M575" s="656">
        <v>45618</v>
      </c>
      <c r="N575" s="656">
        <v>45621</v>
      </c>
      <c r="O575" s="657">
        <v>45621</v>
      </c>
      <c r="P575" s="657">
        <v>45621</v>
      </c>
      <c r="Q575" s="657" t="s">
        <v>760</v>
      </c>
      <c r="R575" s="657">
        <v>45623</v>
      </c>
      <c r="S575" s="376"/>
      <c r="T575" s="377">
        <v>6000</v>
      </c>
      <c r="U575" s="378">
        <v>6000</v>
      </c>
      <c r="V575" s="379"/>
      <c r="W575" s="377">
        <v>6000</v>
      </c>
      <c r="X575" s="378">
        <v>6000</v>
      </c>
      <c r="Y575" s="380"/>
      <c r="Z575" s="381" t="str">
        <f t="shared" si="525"/>
        <v>n/a</v>
      </c>
      <c r="AA575" s="381" t="str">
        <f t="shared" si="525"/>
        <v>n/a</v>
      </c>
      <c r="AB575" s="381" t="str">
        <f t="shared" si="525"/>
        <v>n/a</v>
      </c>
      <c r="AC575" s="381" t="str">
        <f t="shared" si="525"/>
        <v>n/a</v>
      </c>
      <c r="AD575" s="381" t="str">
        <f t="shared" si="525"/>
        <v>n/a</v>
      </c>
      <c r="AE575" s="381" t="str">
        <f t="shared" si="525"/>
        <v>n/a</v>
      </c>
      <c r="AF575" s="381" t="str">
        <f t="shared" si="525"/>
        <v>n/a</v>
      </c>
      <c r="AG575" s="382"/>
      <c r="AH575" s="383"/>
    </row>
    <row r="576" spans="1:34" s="384" customFormat="1" ht="46.5" customHeight="1" x14ac:dyDescent="0.2">
      <c r="A576" s="370">
        <f>IF(C576=0,"  ",VLOOKUP(C576,CODES!$A$1:$B$145,2,FALSE))</f>
        <v>100000100001000</v>
      </c>
      <c r="B576" s="394" t="s">
        <v>761</v>
      </c>
      <c r="C576" s="372" t="s">
        <v>53</v>
      </c>
      <c r="D576" s="373" t="s">
        <v>1017</v>
      </c>
      <c r="E576" s="373" t="s">
        <v>54</v>
      </c>
      <c r="F576" s="374" t="str">
        <f t="shared" si="523"/>
        <v>n/a</v>
      </c>
      <c r="G576" s="374" t="str">
        <f t="shared" si="523"/>
        <v>n/a</v>
      </c>
      <c r="H576" s="374" t="str">
        <f t="shared" si="523"/>
        <v>n/a</v>
      </c>
      <c r="I576" s="374" t="str">
        <f t="shared" si="523"/>
        <v>n/a</v>
      </c>
      <c r="J576" s="656">
        <v>45621</v>
      </c>
      <c r="K576" s="656">
        <v>45621</v>
      </c>
      <c r="L576" s="375" t="str">
        <f t="shared" si="529"/>
        <v>n/a</v>
      </c>
      <c r="M576" s="656">
        <v>45622</v>
      </c>
      <c r="N576" s="656">
        <v>45625</v>
      </c>
      <c r="O576" s="657">
        <v>45625</v>
      </c>
      <c r="P576" s="657">
        <v>45625</v>
      </c>
      <c r="Q576" s="657">
        <v>45628</v>
      </c>
      <c r="R576" s="657">
        <v>45628</v>
      </c>
      <c r="S576" s="376"/>
      <c r="T576" s="377">
        <v>23296.85</v>
      </c>
      <c r="U576" s="378">
        <v>23296.85</v>
      </c>
      <c r="V576" s="379"/>
      <c r="W576" s="377">
        <v>23296.85</v>
      </c>
      <c r="X576" s="378">
        <v>23296.85</v>
      </c>
      <c r="Y576" s="380"/>
      <c r="Z576" s="381" t="str">
        <f t="shared" si="525"/>
        <v>n/a</v>
      </c>
      <c r="AA576" s="381" t="str">
        <f t="shared" si="525"/>
        <v>n/a</v>
      </c>
      <c r="AB576" s="381" t="str">
        <f t="shared" si="525"/>
        <v>n/a</v>
      </c>
      <c r="AC576" s="381" t="str">
        <f t="shared" si="525"/>
        <v>n/a</v>
      </c>
      <c r="AD576" s="381" t="str">
        <f t="shared" si="525"/>
        <v>n/a</v>
      </c>
      <c r="AE576" s="381" t="str">
        <f t="shared" si="525"/>
        <v>n/a</v>
      </c>
      <c r="AF576" s="381" t="str">
        <f t="shared" si="525"/>
        <v>n/a</v>
      </c>
      <c r="AG576" s="382"/>
      <c r="AH576" s="383"/>
    </row>
    <row r="577" spans="1:34" s="384" customFormat="1" ht="46.5" customHeight="1" x14ac:dyDescent="0.2">
      <c r="A577" s="370">
        <f>IF(C577=0,"  ",VLOOKUP(C577,CODES!$A$1:$B$145,2,FALSE))</f>
        <v>320103100001000</v>
      </c>
      <c r="B577" s="394" t="s">
        <v>762</v>
      </c>
      <c r="C577" s="372" t="s">
        <v>72</v>
      </c>
      <c r="D577" s="373" t="s">
        <v>1017</v>
      </c>
      <c r="E577" s="373" t="s">
        <v>57</v>
      </c>
      <c r="F577" s="374" t="str">
        <f t="shared" si="523"/>
        <v>n/a</v>
      </c>
      <c r="G577" s="374" t="str">
        <f t="shared" si="523"/>
        <v>n/a</v>
      </c>
      <c r="H577" s="374" t="str">
        <f t="shared" si="523"/>
        <v>n/a</v>
      </c>
      <c r="I577" s="374" t="str">
        <f t="shared" si="523"/>
        <v>n/a</v>
      </c>
      <c r="J577" s="656">
        <v>45621</v>
      </c>
      <c r="K577" s="656">
        <v>45621</v>
      </c>
      <c r="L577" s="375" t="str">
        <f t="shared" si="529"/>
        <v>n/a</v>
      </c>
      <c r="M577" s="656">
        <v>45621</v>
      </c>
      <c r="N577" s="656">
        <v>45625</v>
      </c>
      <c r="O577" s="657">
        <v>45625</v>
      </c>
      <c r="P577" s="657">
        <v>45626</v>
      </c>
      <c r="Q577" s="657">
        <v>45626</v>
      </c>
      <c r="R577" s="657">
        <v>45626</v>
      </c>
      <c r="S577" s="376"/>
      <c r="T577" s="377">
        <v>47600</v>
      </c>
      <c r="U577" s="378">
        <v>47600</v>
      </c>
      <c r="V577" s="379"/>
      <c r="W577" s="377">
        <v>45000</v>
      </c>
      <c r="X577" s="378">
        <v>45000</v>
      </c>
      <c r="Y577" s="380"/>
      <c r="Z577" s="381" t="str">
        <f t="shared" si="525"/>
        <v>n/a</v>
      </c>
      <c r="AA577" s="381" t="str">
        <f t="shared" si="525"/>
        <v>n/a</v>
      </c>
      <c r="AB577" s="381" t="str">
        <f t="shared" si="525"/>
        <v>n/a</v>
      </c>
      <c r="AC577" s="381" t="str">
        <f t="shared" si="525"/>
        <v>n/a</v>
      </c>
      <c r="AD577" s="381" t="str">
        <f t="shared" si="525"/>
        <v>n/a</v>
      </c>
      <c r="AE577" s="381" t="str">
        <f t="shared" si="525"/>
        <v>n/a</v>
      </c>
      <c r="AF577" s="381" t="str">
        <f t="shared" si="525"/>
        <v>n/a</v>
      </c>
      <c r="AG577" s="382"/>
      <c r="AH577" s="383"/>
    </row>
    <row r="578" spans="1:34" s="384" customFormat="1" ht="46.5" customHeight="1" x14ac:dyDescent="0.2">
      <c r="A578" s="370" t="str">
        <f>IF(C578=0,"  ",VLOOKUP(C578,CODES!$A$1:$B$145,2,FALSE))</f>
        <v>PVB Trust Fund</v>
      </c>
      <c r="B578" s="394" t="s">
        <v>733</v>
      </c>
      <c r="C578" s="372" t="s">
        <v>538</v>
      </c>
      <c r="D578" s="373" t="s">
        <v>1017</v>
      </c>
      <c r="E578" s="373" t="s">
        <v>51</v>
      </c>
      <c r="F578" s="374" t="str">
        <f t="shared" si="522"/>
        <v>n/a</v>
      </c>
      <c r="G578" s="374" t="str">
        <f t="shared" si="522"/>
        <v>n/a</v>
      </c>
      <c r="H578" s="374" t="str">
        <f t="shared" si="522"/>
        <v>n/a</v>
      </c>
      <c r="I578" s="374" t="str">
        <f t="shared" si="522"/>
        <v>n/a</v>
      </c>
      <c r="J578" s="656">
        <v>45602</v>
      </c>
      <c r="K578" s="656">
        <v>45602</v>
      </c>
      <c r="L578" s="375" t="str">
        <f t="shared" si="529"/>
        <v>n/a</v>
      </c>
      <c r="M578" s="656">
        <v>45616</v>
      </c>
      <c r="N578" s="656">
        <v>45625</v>
      </c>
      <c r="O578" s="657">
        <v>45626</v>
      </c>
      <c r="P578" s="657">
        <v>45627</v>
      </c>
      <c r="Q578" s="657">
        <v>45653</v>
      </c>
      <c r="R578" s="657">
        <v>45653</v>
      </c>
      <c r="S578" s="376"/>
      <c r="T578" s="377">
        <v>17490</v>
      </c>
      <c r="U578" s="378">
        <v>17490</v>
      </c>
      <c r="V578" s="379"/>
      <c r="W578" s="377">
        <v>17000</v>
      </c>
      <c r="X578" s="378">
        <v>17000</v>
      </c>
      <c r="Y578" s="380"/>
      <c r="Z578" s="381" t="str">
        <f t="shared" si="525"/>
        <v>n/a</v>
      </c>
      <c r="AA578" s="381" t="str">
        <f t="shared" si="525"/>
        <v>n/a</v>
      </c>
      <c r="AB578" s="381" t="str">
        <f t="shared" si="525"/>
        <v>n/a</v>
      </c>
      <c r="AC578" s="381" t="str">
        <f t="shared" si="525"/>
        <v>n/a</v>
      </c>
      <c r="AD578" s="381" t="str">
        <f t="shared" si="525"/>
        <v>n/a</v>
      </c>
      <c r="AE578" s="381" t="str">
        <f t="shared" si="525"/>
        <v>n/a</v>
      </c>
      <c r="AF578" s="381" t="str">
        <f t="shared" si="525"/>
        <v>n/a</v>
      </c>
      <c r="AG578" s="382"/>
      <c r="AH578" s="383"/>
    </row>
    <row r="579" spans="1:34" s="384" customFormat="1" ht="46.5" customHeight="1" x14ac:dyDescent="0.2">
      <c r="A579" s="370">
        <f>IF(C579=0,"  ",VLOOKUP(C579,CODES!$A$1:$B$145,2,FALSE))</f>
        <v>100000100001000</v>
      </c>
      <c r="B579" s="394" t="s">
        <v>763</v>
      </c>
      <c r="C579" s="372" t="s">
        <v>59</v>
      </c>
      <c r="D579" s="373" t="s">
        <v>1017</v>
      </c>
      <c r="E579" s="373" t="s">
        <v>54</v>
      </c>
      <c r="F579" s="374" t="str">
        <f t="shared" si="523"/>
        <v>n/a</v>
      </c>
      <c r="G579" s="374" t="str">
        <f t="shared" si="523"/>
        <v>n/a</v>
      </c>
      <c r="H579" s="374" t="str">
        <f t="shared" si="523"/>
        <v>n/a</v>
      </c>
      <c r="I579" s="374" t="str">
        <f t="shared" si="523"/>
        <v>n/a</v>
      </c>
      <c r="J579" s="656" t="s">
        <v>122</v>
      </c>
      <c r="K579" s="656" t="s">
        <v>122</v>
      </c>
      <c r="L579" s="375" t="str">
        <f t="shared" si="529"/>
        <v>n/a</v>
      </c>
      <c r="M579" s="656">
        <v>45452</v>
      </c>
      <c r="N579" s="656">
        <v>45453</v>
      </c>
      <c r="O579" s="657">
        <v>45453</v>
      </c>
      <c r="P579" s="657">
        <v>45453</v>
      </c>
      <c r="Q579" s="657">
        <v>45454</v>
      </c>
      <c r="R579" s="657">
        <v>45455</v>
      </c>
      <c r="S579" s="376"/>
      <c r="T579" s="377">
        <v>13800</v>
      </c>
      <c r="U579" s="378">
        <v>13800</v>
      </c>
      <c r="V579" s="379"/>
      <c r="W579" s="377">
        <v>13800</v>
      </c>
      <c r="X579" s="378">
        <v>13800</v>
      </c>
      <c r="Y579" s="380"/>
      <c r="Z579" s="381" t="str">
        <f t="shared" si="525"/>
        <v>n/a</v>
      </c>
      <c r="AA579" s="381" t="str">
        <f t="shared" si="525"/>
        <v>n/a</v>
      </c>
      <c r="AB579" s="381" t="str">
        <f t="shared" si="525"/>
        <v>n/a</v>
      </c>
      <c r="AC579" s="381" t="str">
        <f t="shared" si="525"/>
        <v>n/a</v>
      </c>
      <c r="AD579" s="381" t="str">
        <f t="shared" si="525"/>
        <v>n/a</v>
      </c>
      <c r="AE579" s="381" t="str">
        <f t="shared" si="525"/>
        <v>n/a</v>
      </c>
      <c r="AF579" s="381" t="str">
        <f t="shared" si="525"/>
        <v>n/a</v>
      </c>
      <c r="AG579" s="382"/>
      <c r="AH579" s="383"/>
    </row>
    <row r="580" spans="1:34" s="384" customFormat="1" ht="46.5" customHeight="1" x14ac:dyDescent="0.2">
      <c r="A580" s="370">
        <f>IF(C580=0,"  ",VLOOKUP(C580,CODES!$A$1:$B$145,2,FALSE))</f>
        <v>320104100001000</v>
      </c>
      <c r="B580" s="394" t="s">
        <v>764</v>
      </c>
      <c r="C580" s="372" t="s">
        <v>117</v>
      </c>
      <c r="D580" s="373" t="s">
        <v>1017</v>
      </c>
      <c r="E580" s="373" t="s">
        <v>51</v>
      </c>
      <c r="F580" s="374" t="str">
        <f t="shared" si="523"/>
        <v>n/a</v>
      </c>
      <c r="G580" s="374" t="str">
        <f t="shared" si="523"/>
        <v>n/a</v>
      </c>
      <c r="H580" s="374" t="str">
        <f t="shared" si="523"/>
        <v>n/a</v>
      </c>
      <c r="I580" s="374" t="str">
        <f t="shared" si="523"/>
        <v>n/a</v>
      </c>
      <c r="J580" s="656">
        <v>45594</v>
      </c>
      <c r="K580" s="656">
        <v>45594</v>
      </c>
      <c r="L580" s="375" t="s">
        <v>58</v>
      </c>
      <c r="M580" s="656">
        <v>45617</v>
      </c>
      <c r="N580" s="656">
        <v>45625</v>
      </c>
      <c r="O580" s="657">
        <v>45628</v>
      </c>
      <c r="P580" s="657">
        <v>45628</v>
      </c>
      <c r="Q580" s="657">
        <v>45653</v>
      </c>
      <c r="R580" s="657">
        <v>45653</v>
      </c>
      <c r="S580" s="376"/>
      <c r="T580" s="377">
        <v>29400</v>
      </c>
      <c r="U580" s="378">
        <v>29400</v>
      </c>
      <c r="V580" s="379"/>
      <c r="W580" s="377">
        <v>12705</v>
      </c>
      <c r="X580" s="378">
        <v>12705</v>
      </c>
      <c r="Y580" s="380"/>
      <c r="Z580" s="381" t="str">
        <f t="shared" si="525"/>
        <v>n/a</v>
      </c>
      <c r="AA580" s="381" t="str">
        <f t="shared" si="525"/>
        <v>n/a</v>
      </c>
      <c r="AB580" s="381" t="str">
        <f t="shared" si="525"/>
        <v>n/a</v>
      </c>
      <c r="AC580" s="381" t="str">
        <f t="shared" si="525"/>
        <v>n/a</v>
      </c>
      <c r="AD580" s="381" t="str">
        <f t="shared" si="525"/>
        <v>n/a</v>
      </c>
      <c r="AE580" s="381" t="str">
        <f t="shared" si="525"/>
        <v>n/a</v>
      </c>
      <c r="AF580" s="381" t="str">
        <f t="shared" si="525"/>
        <v>n/a</v>
      </c>
      <c r="AG580" s="382"/>
      <c r="AH580" s="383"/>
    </row>
    <row r="581" spans="1:34" s="384" customFormat="1" ht="46.5" customHeight="1" x14ac:dyDescent="0.2">
      <c r="A581" s="370">
        <f>IF(C581=0,"  ",VLOOKUP(C581,CODES!$A$1:$B$145,2,FALSE))</f>
        <v>320104100001000</v>
      </c>
      <c r="B581" s="394" t="s">
        <v>765</v>
      </c>
      <c r="C581" s="372" t="s">
        <v>117</v>
      </c>
      <c r="D581" s="373" t="s">
        <v>1017</v>
      </c>
      <c r="E581" s="373" t="s">
        <v>51</v>
      </c>
      <c r="F581" s="374" t="str">
        <f t="shared" si="523"/>
        <v>n/a</v>
      </c>
      <c r="G581" s="374" t="str">
        <f t="shared" si="523"/>
        <v>n/a</v>
      </c>
      <c r="H581" s="374" t="str">
        <f t="shared" si="523"/>
        <v>n/a</v>
      </c>
      <c r="I581" s="374" t="str">
        <f t="shared" si="523"/>
        <v>n/a</v>
      </c>
      <c r="J581" s="656">
        <v>45616</v>
      </c>
      <c r="K581" s="656">
        <v>45616</v>
      </c>
      <c r="L581" s="375" t="str">
        <f t="shared" ref="L581:L588" si="530">IF($E581="Public Bidding", "Date Required", IF($E581="Shopping", "n/a", IF($E581="Small Value Procurement", "n/a", IF($E581="Lease of Venue", "n/a", IF($E581="Agency to Agency", "n/a", IF($E581="Direct Contracting", "n/a", IF($E581="Emergency Cases", "n/a","Check Mode of Proc")))))))</f>
        <v>n/a</v>
      </c>
      <c r="M581" s="656">
        <v>45618</v>
      </c>
      <c r="N581" s="656">
        <v>45625</v>
      </c>
      <c r="O581" s="657">
        <v>45631</v>
      </c>
      <c r="P581" s="657">
        <v>45631</v>
      </c>
      <c r="Q581" s="657">
        <v>45653</v>
      </c>
      <c r="R581" s="657">
        <v>45653</v>
      </c>
      <c r="S581" s="376"/>
      <c r="T581" s="377">
        <v>6000</v>
      </c>
      <c r="U581" s="378">
        <v>6000</v>
      </c>
      <c r="V581" s="379"/>
      <c r="W581" s="377">
        <v>6000</v>
      </c>
      <c r="X581" s="378">
        <v>6000</v>
      </c>
      <c r="Y581" s="380"/>
      <c r="Z581" s="381" t="str">
        <f t="shared" si="525"/>
        <v>n/a</v>
      </c>
      <c r="AA581" s="381" t="str">
        <f t="shared" si="525"/>
        <v>n/a</v>
      </c>
      <c r="AB581" s="381" t="str">
        <f t="shared" si="525"/>
        <v>n/a</v>
      </c>
      <c r="AC581" s="381" t="str">
        <f t="shared" si="525"/>
        <v>n/a</v>
      </c>
      <c r="AD581" s="381" t="str">
        <f t="shared" si="525"/>
        <v>n/a</v>
      </c>
      <c r="AE581" s="381" t="str">
        <f t="shared" si="525"/>
        <v>n/a</v>
      </c>
      <c r="AF581" s="381" t="str">
        <f t="shared" ref="AF581:AF597" si="531">IF($E581="Public Bidding", "Date Required", IF($E581="Shopping", "n/a", IF($E581="Small Value Procurement", "n/a", IF($E581="Lease of Venue", "n/a", IF($E581="Agency to Agency", "n/a", IF($E581="Direct Contracting", "n/a", IF($E581="Emergency Cases", "n/a","Check Mode of Proc")))))))</f>
        <v>n/a</v>
      </c>
      <c r="AG581" s="382"/>
      <c r="AH581" s="383"/>
    </row>
    <row r="582" spans="1:34" s="384" customFormat="1" ht="46.5" customHeight="1" x14ac:dyDescent="0.2">
      <c r="A582" s="370">
        <f>IF(C582=0,"  ",VLOOKUP(C582,CODES!$A$1:$B$145,2,FALSE))</f>
        <v>320103100001000</v>
      </c>
      <c r="B582" s="394" t="s">
        <v>766</v>
      </c>
      <c r="C582" s="372" t="s">
        <v>248</v>
      </c>
      <c r="D582" s="373" t="s">
        <v>1017</v>
      </c>
      <c r="E582" s="373" t="s">
        <v>51</v>
      </c>
      <c r="F582" s="374" t="str">
        <f t="shared" si="522"/>
        <v>n/a</v>
      </c>
      <c r="G582" s="374" t="str">
        <f t="shared" si="522"/>
        <v>n/a</v>
      </c>
      <c r="H582" s="374" t="str">
        <f t="shared" si="522"/>
        <v>n/a</v>
      </c>
      <c r="I582" s="374" t="str">
        <f t="shared" si="522"/>
        <v>n/a</v>
      </c>
      <c r="J582" s="656">
        <v>45614</v>
      </c>
      <c r="K582" s="656">
        <v>45614</v>
      </c>
      <c r="L582" s="375" t="str">
        <f t="shared" si="530"/>
        <v>n/a</v>
      </c>
      <c r="M582" s="656">
        <v>45618</v>
      </c>
      <c r="N582" s="656">
        <v>45628</v>
      </c>
      <c r="O582" s="657">
        <v>45631</v>
      </c>
      <c r="P582" s="657">
        <v>45631</v>
      </c>
      <c r="Q582" s="657">
        <v>45653</v>
      </c>
      <c r="R582" s="657">
        <v>45653</v>
      </c>
      <c r="S582" s="376"/>
      <c r="T582" s="377">
        <v>8000</v>
      </c>
      <c r="U582" s="378">
        <v>8000</v>
      </c>
      <c r="V582" s="379"/>
      <c r="W582" s="377">
        <v>8000</v>
      </c>
      <c r="X582" s="378">
        <v>8000</v>
      </c>
      <c r="Y582" s="380"/>
      <c r="Z582" s="381" t="str">
        <f t="shared" ref="Z582:AE591" si="532">IF($E582="Public Bidding", "Date Required", IF($E582="Shopping", "n/a", IF($E582="Small Value Procurement", "n/a", IF($E582="Lease of Venue", "n/a", IF($E582="Agency to Agency", "n/a", IF($E582="Direct Contracting", "n/a", IF($E582="Emergency Cases", "n/a","Check Mode of Proc")))))))</f>
        <v>n/a</v>
      </c>
      <c r="AA582" s="381" t="str">
        <f t="shared" si="532"/>
        <v>n/a</v>
      </c>
      <c r="AB582" s="381" t="str">
        <f t="shared" si="532"/>
        <v>n/a</v>
      </c>
      <c r="AC582" s="381" t="str">
        <f t="shared" si="532"/>
        <v>n/a</v>
      </c>
      <c r="AD582" s="381" t="str">
        <f t="shared" si="532"/>
        <v>n/a</v>
      </c>
      <c r="AE582" s="381" t="str">
        <f t="shared" si="532"/>
        <v>n/a</v>
      </c>
      <c r="AF582" s="381" t="str">
        <f t="shared" si="531"/>
        <v>n/a</v>
      </c>
      <c r="AG582" s="382"/>
      <c r="AH582" s="383"/>
    </row>
    <row r="583" spans="1:34" s="384" customFormat="1" ht="46.5" customHeight="1" x14ac:dyDescent="0.2">
      <c r="A583" s="370" t="str">
        <f>IF(C583=0,"  ",VLOOKUP(C583,CODES!$A$1:$B$145,2,FALSE))</f>
        <v>PVB Trust Fund</v>
      </c>
      <c r="B583" s="394" t="s">
        <v>767</v>
      </c>
      <c r="C583" s="372" t="s">
        <v>538</v>
      </c>
      <c r="D583" s="373" t="s">
        <v>1017</v>
      </c>
      <c r="E583" s="373" t="s">
        <v>51</v>
      </c>
      <c r="F583" s="374" t="str">
        <f t="shared" si="523"/>
        <v>n/a</v>
      </c>
      <c r="G583" s="374" t="str">
        <f t="shared" si="523"/>
        <v>n/a</v>
      </c>
      <c r="H583" s="374" t="str">
        <f t="shared" si="523"/>
        <v>n/a</v>
      </c>
      <c r="I583" s="374" t="str">
        <f t="shared" si="523"/>
        <v>n/a</v>
      </c>
      <c r="J583" s="656">
        <v>45618</v>
      </c>
      <c r="K583" s="656">
        <v>45618</v>
      </c>
      <c r="L583" s="375" t="str">
        <f t="shared" si="530"/>
        <v>n/a</v>
      </c>
      <c r="M583" s="656">
        <v>45618</v>
      </c>
      <c r="N583" s="656">
        <v>45627</v>
      </c>
      <c r="O583" s="657">
        <v>45628</v>
      </c>
      <c r="P583" s="657">
        <v>45628</v>
      </c>
      <c r="Q583" s="657">
        <v>45632</v>
      </c>
      <c r="R583" s="657">
        <v>45632</v>
      </c>
      <c r="S583" s="376"/>
      <c r="T583" s="377">
        <v>63000</v>
      </c>
      <c r="U583" s="378">
        <v>63000</v>
      </c>
      <c r="V583" s="379"/>
      <c r="W583" s="377">
        <v>62100</v>
      </c>
      <c r="X583" s="378">
        <v>62100</v>
      </c>
      <c r="Y583" s="380"/>
      <c r="Z583" s="381" t="str">
        <f t="shared" si="532"/>
        <v>n/a</v>
      </c>
      <c r="AA583" s="381" t="str">
        <f t="shared" si="532"/>
        <v>n/a</v>
      </c>
      <c r="AB583" s="381" t="str">
        <f t="shared" si="532"/>
        <v>n/a</v>
      </c>
      <c r="AC583" s="381" t="str">
        <f t="shared" si="532"/>
        <v>n/a</v>
      </c>
      <c r="AD583" s="381" t="str">
        <f t="shared" si="532"/>
        <v>n/a</v>
      </c>
      <c r="AE583" s="381" t="str">
        <f t="shared" si="532"/>
        <v>n/a</v>
      </c>
      <c r="AF583" s="381" t="str">
        <f t="shared" si="531"/>
        <v>n/a</v>
      </c>
      <c r="AG583" s="382"/>
      <c r="AH583" s="383"/>
    </row>
    <row r="584" spans="1:34" s="384" customFormat="1" ht="46.5" customHeight="1" x14ac:dyDescent="0.2">
      <c r="A584" s="370">
        <f>IF(C584=0,"  ",VLOOKUP(C584,CODES!$A$1:$B$145,2,FALSE))</f>
        <v>100000100001000</v>
      </c>
      <c r="B584" s="394" t="s">
        <v>769</v>
      </c>
      <c r="C584" s="372" t="s">
        <v>68</v>
      </c>
      <c r="D584" s="373" t="s">
        <v>1017</v>
      </c>
      <c r="E584" s="373" t="s">
        <v>51</v>
      </c>
      <c r="F584" s="374" t="str">
        <f t="shared" si="523"/>
        <v>n/a</v>
      </c>
      <c r="G584" s="374" t="str">
        <f t="shared" si="523"/>
        <v>n/a</v>
      </c>
      <c r="H584" s="374" t="str">
        <f t="shared" si="523"/>
        <v>n/a</v>
      </c>
      <c r="I584" s="374" t="str">
        <f t="shared" si="523"/>
        <v>n/a</v>
      </c>
      <c r="J584" s="656">
        <v>45618</v>
      </c>
      <c r="K584" s="656">
        <v>45618</v>
      </c>
      <c r="L584" s="375" t="str">
        <f t="shared" si="530"/>
        <v>n/a</v>
      </c>
      <c r="M584" s="656">
        <v>45618</v>
      </c>
      <c r="N584" s="656">
        <v>45628</v>
      </c>
      <c r="O584" s="657">
        <v>45631</v>
      </c>
      <c r="P584" s="657">
        <v>45631</v>
      </c>
      <c r="Q584" s="657">
        <v>45635</v>
      </c>
      <c r="R584" s="657">
        <v>45636</v>
      </c>
      <c r="S584" s="376"/>
      <c r="T584" s="377">
        <v>907680</v>
      </c>
      <c r="U584" s="378">
        <v>907680</v>
      </c>
      <c r="V584" s="379"/>
      <c r="W584" s="377">
        <v>844947.6</v>
      </c>
      <c r="X584" s="378">
        <v>844947.6</v>
      </c>
      <c r="Y584" s="380"/>
      <c r="Z584" s="381" t="str">
        <f t="shared" si="532"/>
        <v>n/a</v>
      </c>
      <c r="AA584" s="381" t="str">
        <f t="shared" si="532"/>
        <v>n/a</v>
      </c>
      <c r="AB584" s="381" t="str">
        <f t="shared" si="532"/>
        <v>n/a</v>
      </c>
      <c r="AC584" s="381" t="str">
        <f t="shared" si="532"/>
        <v>n/a</v>
      </c>
      <c r="AD584" s="381" t="str">
        <f t="shared" si="532"/>
        <v>n/a</v>
      </c>
      <c r="AE584" s="381" t="str">
        <f t="shared" si="532"/>
        <v>n/a</v>
      </c>
      <c r="AF584" s="381" t="str">
        <f t="shared" si="531"/>
        <v>n/a</v>
      </c>
      <c r="AG584" s="382"/>
      <c r="AH584" s="383"/>
    </row>
    <row r="585" spans="1:34" s="384" customFormat="1" ht="46.5" customHeight="1" x14ac:dyDescent="0.2">
      <c r="A585" s="370" t="str">
        <f>IF(C585=0,"  ",VLOOKUP(C585,CODES!$A$1:$B$145,2,FALSE))</f>
        <v>PVB Trust Fund</v>
      </c>
      <c r="B585" s="394" t="s">
        <v>770</v>
      </c>
      <c r="C585" s="372" t="s">
        <v>538</v>
      </c>
      <c r="D585" s="373" t="s">
        <v>1017</v>
      </c>
      <c r="E585" s="373" t="s">
        <v>51</v>
      </c>
      <c r="F585" s="374" t="str">
        <f t="shared" si="523"/>
        <v>n/a</v>
      </c>
      <c r="G585" s="374" t="str">
        <f t="shared" si="523"/>
        <v>n/a</v>
      </c>
      <c r="H585" s="374" t="str">
        <f t="shared" si="523"/>
        <v>n/a</v>
      </c>
      <c r="I585" s="374" t="str">
        <f t="shared" si="523"/>
        <v>n/a</v>
      </c>
      <c r="J585" s="656">
        <v>45575</v>
      </c>
      <c r="K585" s="656">
        <v>45575</v>
      </c>
      <c r="L585" s="375" t="str">
        <f t="shared" si="530"/>
        <v>n/a</v>
      </c>
      <c r="M585" s="656">
        <v>45618</v>
      </c>
      <c r="N585" s="656">
        <v>45625</v>
      </c>
      <c r="O585" s="657">
        <v>45644</v>
      </c>
      <c r="P585" s="657">
        <v>45644</v>
      </c>
      <c r="Q585" s="657">
        <v>45300</v>
      </c>
      <c r="R585" s="657">
        <v>45300</v>
      </c>
      <c r="S585" s="376"/>
      <c r="T585" s="729">
        <v>161000</v>
      </c>
      <c r="U585" s="731">
        <v>161000</v>
      </c>
      <c r="V585" s="379"/>
      <c r="W585" s="511">
        <v>120000</v>
      </c>
      <c r="X585" s="378">
        <v>120000</v>
      </c>
      <c r="Y585" s="380"/>
      <c r="Z585" s="381" t="str">
        <f t="shared" si="532"/>
        <v>n/a</v>
      </c>
      <c r="AA585" s="381" t="str">
        <f t="shared" si="532"/>
        <v>n/a</v>
      </c>
      <c r="AB585" s="381" t="str">
        <f t="shared" si="532"/>
        <v>n/a</v>
      </c>
      <c r="AC585" s="381" t="str">
        <f t="shared" si="532"/>
        <v>n/a</v>
      </c>
      <c r="AD585" s="381" t="str">
        <f t="shared" si="532"/>
        <v>n/a</v>
      </c>
      <c r="AE585" s="381" t="str">
        <f t="shared" si="532"/>
        <v>n/a</v>
      </c>
      <c r="AF585" s="381" t="str">
        <f t="shared" si="531"/>
        <v>n/a</v>
      </c>
      <c r="AG585" s="382"/>
      <c r="AH585" s="383"/>
    </row>
    <row r="586" spans="1:34" s="384" customFormat="1" ht="46.5" customHeight="1" x14ac:dyDescent="0.2">
      <c r="A586" s="370" t="str">
        <f>IF(C586=0,"  ",VLOOKUP(C586,CODES!$A$1:$B$145,2,FALSE))</f>
        <v>PVB Trust Fund</v>
      </c>
      <c r="B586" s="394" t="s">
        <v>771</v>
      </c>
      <c r="C586" s="372" t="s">
        <v>538</v>
      </c>
      <c r="D586" s="373" t="s">
        <v>1017</v>
      </c>
      <c r="E586" s="373" t="s">
        <v>51</v>
      </c>
      <c r="F586" s="374" t="str">
        <f t="shared" si="522"/>
        <v>n/a</v>
      </c>
      <c r="G586" s="374" t="str">
        <f t="shared" si="522"/>
        <v>n/a</v>
      </c>
      <c r="H586" s="374" t="str">
        <f t="shared" si="522"/>
        <v>n/a</v>
      </c>
      <c r="I586" s="374" t="str">
        <f t="shared" si="522"/>
        <v>n/a</v>
      </c>
      <c r="J586" s="656">
        <v>45575</v>
      </c>
      <c r="K586" s="656">
        <v>45575</v>
      </c>
      <c r="L586" s="375" t="str">
        <f t="shared" si="530"/>
        <v>n/a</v>
      </c>
      <c r="M586" s="656">
        <v>45618</v>
      </c>
      <c r="N586" s="656">
        <v>45625</v>
      </c>
      <c r="O586" s="657">
        <v>45628</v>
      </c>
      <c r="P586" s="657">
        <v>45628</v>
      </c>
      <c r="Q586" s="657">
        <v>45628</v>
      </c>
      <c r="R586" s="657">
        <v>45628</v>
      </c>
      <c r="S586" s="376"/>
      <c r="T586" s="735"/>
      <c r="U586" s="735"/>
      <c r="V586" s="379"/>
      <c r="W586" s="511">
        <f>40*383</f>
        <v>15320</v>
      </c>
      <c r="X586" s="378">
        <v>15320</v>
      </c>
      <c r="Y586" s="380"/>
      <c r="Z586" s="381" t="str">
        <f t="shared" si="532"/>
        <v>n/a</v>
      </c>
      <c r="AA586" s="381" t="str">
        <f t="shared" si="532"/>
        <v>n/a</v>
      </c>
      <c r="AB586" s="381" t="str">
        <f t="shared" si="532"/>
        <v>n/a</v>
      </c>
      <c r="AC586" s="381" t="str">
        <f t="shared" si="532"/>
        <v>n/a</v>
      </c>
      <c r="AD586" s="381" t="str">
        <f t="shared" si="532"/>
        <v>n/a</v>
      </c>
      <c r="AE586" s="381" t="str">
        <f t="shared" si="532"/>
        <v>n/a</v>
      </c>
      <c r="AF586" s="381" t="str">
        <f t="shared" si="531"/>
        <v>n/a</v>
      </c>
      <c r="AG586" s="382"/>
      <c r="AH586" s="383"/>
    </row>
    <row r="587" spans="1:34" s="384" customFormat="1" ht="46.5" customHeight="1" x14ac:dyDescent="0.2">
      <c r="A587" s="370" t="str">
        <f>IF(C587=0,"  ",VLOOKUP(C587,CODES!$A$1:$B$145,2,FALSE))</f>
        <v>PVB Trust Fund</v>
      </c>
      <c r="B587" s="394" t="s">
        <v>772</v>
      </c>
      <c r="C587" s="372" t="s">
        <v>538</v>
      </c>
      <c r="D587" s="373" t="s">
        <v>1017</v>
      </c>
      <c r="E587" s="373" t="s">
        <v>51</v>
      </c>
      <c r="F587" s="374" t="str">
        <f t="shared" si="523"/>
        <v>n/a</v>
      </c>
      <c r="G587" s="374" t="str">
        <f t="shared" si="523"/>
        <v>n/a</v>
      </c>
      <c r="H587" s="374" t="str">
        <f t="shared" si="523"/>
        <v>n/a</v>
      </c>
      <c r="I587" s="374" t="str">
        <f t="shared" si="523"/>
        <v>n/a</v>
      </c>
      <c r="J587" s="656">
        <v>45575</v>
      </c>
      <c r="K587" s="656">
        <v>45575</v>
      </c>
      <c r="L587" s="375" t="str">
        <f t="shared" si="530"/>
        <v>n/a</v>
      </c>
      <c r="M587" s="656">
        <v>45618</v>
      </c>
      <c r="N587" s="656">
        <v>45625</v>
      </c>
      <c r="O587" s="657">
        <v>45628</v>
      </c>
      <c r="P587" s="657">
        <v>45628</v>
      </c>
      <c r="Q587" s="657">
        <v>45636</v>
      </c>
      <c r="R587" s="657">
        <v>45637</v>
      </c>
      <c r="S587" s="376"/>
      <c r="T587" s="730"/>
      <c r="U587" s="730"/>
      <c r="V587" s="379"/>
      <c r="W587" s="511">
        <f>2*8500</f>
        <v>17000</v>
      </c>
      <c r="X587" s="378">
        <v>17000</v>
      </c>
      <c r="Y587" s="380"/>
      <c r="Z587" s="381" t="str">
        <f t="shared" si="532"/>
        <v>n/a</v>
      </c>
      <c r="AA587" s="381" t="str">
        <f t="shared" si="532"/>
        <v>n/a</v>
      </c>
      <c r="AB587" s="381" t="str">
        <f t="shared" si="532"/>
        <v>n/a</v>
      </c>
      <c r="AC587" s="381" t="str">
        <f t="shared" si="532"/>
        <v>n/a</v>
      </c>
      <c r="AD587" s="381" t="str">
        <f t="shared" si="532"/>
        <v>n/a</v>
      </c>
      <c r="AE587" s="381" t="str">
        <f t="shared" si="532"/>
        <v>n/a</v>
      </c>
      <c r="AF587" s="381" t="str">
        <f t="shared" si="531"/>
        <v>n/a</v>
      </c>
      <c r="AG587" s="382"/>
      <c r="AH587" s="383"/>
    </row>
    <row r="588" spans="1:34" s="384" customFormat="1" ht="68.25" customHeight="1" x14ac:dyDescent="0.2">
      <c r="A588" s="370">
        <f>IF(C588=0,"  ",VLOOKUP(C588,CODES!$A$1:$B$145,2,FALSE))</f>
        <v>320101100001000</v>
      </c>
      <c r="B588" s="394" t="s">
        <v>773</v>
      </c>
      <c r="C588" s="372" t="s">
        <v>60</v>
      </c>
      <c r="D588" s="373" t="s">
        <v>1017</v>
      </c>
      <c r="E588" s="373" t="s">
        <v>51</v>
      </c>
      <c r="F588" s="374" t="str">
        <f t="shared" si="523"/>
        <v>n/a</v>
      </c>
      <c r="G588" s="374" t="str">
        <f t="shared" si="523"/>
        <v>n/a</v>
      </c>
      <c r="H588" s="374" t="str">
        <f t="shared" si="523"/>
        <v>n/a</v>
      </c>
      <c r="I588" s="374" t="str">
        <f t="shared" si="523"/>
        <v>n/a</v>
      </c>
      <c r="J588" s="656">
        <v>45621</v>
      </c>
      <c r="K588" s="656">
        <v>45621</v>
      </c>
      <c r="L588" s="375" t="str">
        <f t="shared" si="530"/>
        <v>n/a</v>
      </c>
      <c r="M588" s="656">
        <v>45622</v>
      </c>
      <c r="N588" s="656">
        <v>45628</v>
      </c>
      <c r="O588" s="657">
        <v>45629</v>
      </c>
      <c r="P588" s="657">
        <v>45630</v>
      </c>
      <c r="Q588" s="657">
        <v>45651</v>
      </c>
      <c r="R588" s="657">
        <v>45652</v>
      </c>
      <c r="S588" s="376"/>
      <c r="T588" s="377">
        <v>57400</v>
      </c>
      <c r="U588" s="378">
        <v>57400</v>
      </c>
      <c r="V588" s="379"/>
      <c r="W588" s="377">
        <v>52890</v>
      </c>
      <c r="X588" s="378">
        <v>52890</v>
      </c>
      <c r="Y588" s="380"/>
      <c r="Z588" s="381" t="str">
        <f t="shared" si="532"/>
        <v>n/a</v>
      </c>
      <c r="AA588" s="381" t="str">
        <f t="shared" si="532"/>
        <v>n/a</v>
      </c>
      <c r="AB588" s="381" t="str">
        <f t="shared" si="532"/>
        <v>n/a</v>
      </c>
      <c r="AC588" s="381" t="str">
        <f t="shared" si="532"/>
        <v>n/a</v>
      </c>
      <c r="AD588" s="381" t="str">
        <f t="shared" si="532"/>
        <v>n/a</v>
      </c>
      <c r="AE588" s="381" t="str">
        <f t="shared" si="532"/>
        <v>n/a</v>
      </c>
      <c r="AF588" s="381" t="str">
        <f t="shared" si="531"/>
        <v>n/a</v>
      </c>
      <c r="AG588" s="382"/>
      <c r="AH588" s="383"/>
    </row>
    <row r="589" spans="1:34" s="384" customFormat="1" ht="62.25" customHeight="1" x14ac:dyDescent="0.2">
      <c r="A589" s="370">
        <f>IF(C589=0,"  ",VLOOKUP(C589,CODES!$A$1:$B$145,2,FALSE))</f>
        <v>100000100001000</v>
      </c>
      <c r="B589" s="394" t="s">
        <v>774</v>
      </c>
      <c r="C589" s="372" t="s">
        <v>68</v>
      </c>
      <c r="D589" s="373" t="s">
        <v>1017</v>
      </c>
      <c r="E589" s="373" t="s">
        <v>57</v>
      </c>
      <c r="F589" s="374" t="str">
        <f t="shared" si="523"/>
        <v>n/a</v>
      </c>
      <c r="G589" s="374" t="str">
        <f t="shared" si="523"/>
        <v>n/a</v>
      </c>
      <c r="H589" s="374" t="str">
        <f t="shared" si="523"/>
        <v>n/a</v>
      </c>
      <c r="I589" s="374" t="str">
        <f t="shared" si="523"/>
        <v>n/a</v>
      </c>
      <c r="J589" s="656">
        <v>45618</v>
      </c>
      <c r="K589" s="656">
        <v>45618</v>
      </c>
      <c r="L589" s="375" t="s">
        <v>58</v>
      </c>
      <c r="M589" s="656">
        <v>45622</v>
      </c>
      <c r="N589" s="656">
        <v>45628</v>
      </c>
      <c r="O589" s="657">
        <v>45629</v>
      </c>
      <c r="P589" s="657">
        <v>45630</v>
      </c>
      <c r="Q589" s="657">
        <v>45639</v>
      </c>
      <c r="R589" s="657">
        <v>45640</v>
      </c>
      <c r="S589" s="376"/>
      <c r="T589" s="377">
        <v>938000</v>
      </c>
      <c r="U589" s="378">
        <v>938000</v>
      </c>
      <c r="V589" s="379"/>
      <c r="W589" s="377">
        <v>854000</v>
      </c>
      <c r="X589" s="378">
        <v>854000</v>
      </c>
      <c r="Y589" s="380"/>
      <c r="Z589" s="381" t="str">
        <f t="shared" si="532"/>
        <v>n/a</v>
      </c>
      <c r="AA589" s="381" t="str">
        <f t="shared" si="532"/>
        <v>n/a</v>
      </c>
      <c r="AB589" s="381" t="str">
        <f t="shared" si="532"/>
        <v>n/a</v>
      </c>
      <c r="AC589" s="381" t="str">
        <f t="shared" si="532"/>
        <v>n/a</v>
      </c>
      <c r="AD589" s="381" t="str">
        <f t="shared" si="532"/>
        <v>n/a</v>
      </c>
      <c r="AE589" s="381" t="str">
        <f t="shared" si="532"/>
        <v>n/a</v>
      </c>
      <c r="AF589" s="381" t="str">
        <f t="shared" si="531"/>
        <v>n/a</v>
      </c>
      <c r="AG589" s="382"/>
      <c r="AH589" s="383"/>
    </row>
    <row r="590" spans="1:34" s="384" customFormat="1" ht="46.5" customHeight="1" x14ac:dyDescent="0.2">
      <c r="A590" s="370">
        <f>IF(C590=0,"  ",VLOOKUP(C590,CODES!$A$1:$B$145,2,FALSE))</f>
        <v>100000100001000</v>
      </c>
      <c r="B590" s="394" t="s">
        <v>775</v>
      </c>
      <c r="C590" s="372" t="s">
        <v>68</v>
      </c>
      <c r="D590" s="373" t="s">
        <v>1017</v>
      </c>
      <c r="E590" s="373" t="s">
        <v>51</v>
      </c>
      <c r="F590" s="374" t="str">
        <f t="shared" si="522"/>
        <v>n/a</v>
      </c>
      <c r="G590" s="374" t="str">
        <f t="shared" si="522"/>
        <v>n/a</v>
      </c>
      <c r="H590" s="374" t="str">
        <f t="shared" si="522"/>
        <v>n/a</v>
      </c>
      <c r="I590" s="374" t="str">
        <f t="shared" si="522"/>
        <v>n/a</v>
      </c>
      <c r="J590" s="656">
        <v>45618</v>
      </c>
      <c r="K590" s="656">
        <v>45618</v>
      </c>
      <c r="L590" s="375" t="str">
        <f t="shared" ref="L590:L596" si="533">IF($E590="Public Bidding", "Date Required", IF($E590="Shopping", "n/a", IF($E590="Small Value Procurement", "n/a", IF($E590="Lease of Venue", "n/a", IF($E590="Agency to Agency", "n/a", IF($E590="Direct Contracting", "n/a", IF($E590="Emergency Cases", "n/a","Check Mode of Proc")))))))</f>
        <v>n/a</v>
      </c>
      <c r="M590" s="656">
        <v>45623</v>
      </c>
      <c r="N590" s="656">
        <v>45628</v>
      </c>
      <c r="O590" s="657">
        <v>45629</v>
      </c>
      <c r="P590" s="657">
        <v>45630</v>
      </c>
      <c r="Q590" s="657">
        <v>45632</v>
      </c>
      <c r="R590" s="657">
        <v>45643</v>
      </c>
      <c r="S590" s="376"/>
      <c r="T590" s="377">
        <v>41960</v>
      </c>
      <c r="U590" s="378">
        <v>41960</v>
      </c>
      <c r="V590" s="379"/>
      <c r="W590" s="377">
        <v>5300</v>
      </c>
      <c r="X590" s="378">
        <v>5300</v>
      </c>
      <c r="Y590" s="380"/>
      <c r="Z590" s="381" t="str">
        <f t="shared" si="532"/>
        <v>n/a</v>
      </c>
      <c r="AA590" s="381" t="str">
        <f t="shared" si="532"/>
        <v>n/a</v>
      </c>
      <c r="AB590" s="381" t="str">
        <f t="shared" si="532"/>
        <v>n/a</v>
      </c>
      <c r="AC590" s="381" t="str">
        <f t="shared" si="532"/>
        <v>n/a</v>
      </c>
      <c r="AD590" s="381" t="str">
        <f t="shared" si="532"/>
        <v>n/a</v>
      </c>
      <c r="AE590" s="381" t="str">
        <f t="shared" si="532"/>
        <v>n/a</v>
      </c>
      <c r="AF590" s="381" t="str">
        <f t="shared" si="531"/>
        <v>n/a</v>
      </c>
      <c r="AG590" s="382"/>
      <c r="AH590" s="383"/>
    </row>
    <row r="591" spans="1:34" s="384" customFormat="1" ht="46.5" customHeight="1" x14ac:dyDescent="0.2">
      <c r="A591" s="370">
        <f>IF(C591=0,"  ",VLOOKUP(C591,CODES!$A$1:$B$145,2,FALSE))</f>
        <v>320101100001000</v>
      </c>
      <c r="B591" s="394" t="s">
        <v>776</v>
      </c>
      <c r="C591" s="372" t="s">
        <v>70</v>
      </c>
      <c r="D591" s="373" t="s">
        <v>1017</v>
      </c>
      <c r="E591" s="373" t="s">
        <v>51</v>
      </c>
      <c r="F591" s="374" t="str">
        <f t="shared" si="523"/>
        <v>n/a</v>
      </c>
      <c r="G591" s="374" t="str">
        <f t="shared" si="523"/>
        <v>n/a</v>
      </c>
      <c r="H591" s="374" t="str">
        <f t="shared" si="523"/>
        <v>n/a</v>
      </c>
      <c r="I591" s="374" t="str">
        <f t="shared" si="523"/>
        <v>n/a</v>
      </c>
      <c r="J591" s="656">
        <v>45622</v>
      </c>
      <c r="K591" s="656">
        <v>45622</v>
      </c>
      <c r="L591" s="375" t="str">
        <f t="shared" si="533"/>
        <v>n/a</v>
      </c>
      <c r="M591" s="656">
        <v>45623</v>
      </c>
      <c r="N591" s="656">
        <v>45628</v>
      </c>
      <c r="O591" s="657">
        <v>45629</v>
      </c>
      <c r="P591" s="657">
        <v>45630</v>
      </c>
      <c r="Q591" s="657">
        <v>45651</v>
      </c>
      <c r="R591" s="657">
        <v>45652</v>
      </c>
      <c r="S591" s="376"/>
      <c r="T591" s="377">
        <v>16000</v>
      </c>
      <c r="U591" s="378">
        <v>16000</v>
      </c>
      <c r="V591" s="379"/>
      <c r="W591" s="377">
        <v>14800</v>
      </c>
      <c r="X591" s="378">
        <v>14800</v>
      </c>
      <c r="Y591" s="380"/>
      <c r="Z591" s="381" t="str">
        <f t="shared" si="532"/>
        <v>n/a</v>
      </c>
      <c r="AA591" s="381" t="str">
        <f t="shared" si="532"/>
        <v>n/a</v>
      </c>
      <c r="AB591" s="381" t="str">
        <f t="shared" si="532"/>
        <v>n/a</v>
      </c>
      <c r="AC591" s="381" t="str">
        <f t="shared" si="532"/>
        <v>n/a</v>
      </c>
      <c r="AD591" s="381" t="str">
        <f t="shared" si="532"/>
        <v>n/a</v>
      </c>
      <c r="AE591" s="381" t="str">
        <f t="shared" si="532"/>
        <v>n/a</v>
      </c>
      <c r="AF591" s="381" t="str">
        <f t="shared" si="531"/>
        <v>n/a</v>
      </c>
      <c r="AG591" s="382"/>
      <c r="AH591" s="383"/>
    </row>
    <row r="592" spans="1:34" s="384" customFormat="1" ht="46.5" customHeight="1" x14ac:dyDescent="0.2">
      <c r="A592" s="370">
        <f>IF(C592=0,"  ",VLOOKUP(C592,CODES!$A$1:$B$145,2,FALSE))</f>
        <v>100000100001000</v>
      </c>
      <c r="B592" s="394" t="s">
        <v>777</v>
      </c>
      <c r="C592" s="372" t="s">
        <v>68</v>
      </c>
      <c r="D592" s="373" t="s">
        <v>1017</v>
      </c>
      <c r="E592" s="373" t="s">
        <v>51</v>
      </c>
      <c r="F592" s="374" t="str">
        <f t="shared" si="523"/>
        <v>n/a</v>
      </c>
      <c r="G592" s="374" t="str">
        <f t="shared" si="523"/>
        <v>n/a</v>
      </c>
      <c r="H592" s="374" t="str">
        <f t="shared" si="523"/>
        <v>n/a</v>
      </c>
      <c r="I592" s="374" t="str">
        <f t="shared" si="523"/>
        <v>n/a</v>
      </c>
      <c r="J592" s="656">
        <v>45618</v>
      </c>
      <c r="K592" s="656">
        <v>45618</v>
      </c>
      <c r="L592" s="375" t="str">
        <f t="shared" si="533"/>
        <v>n/a</v>
      </c>
      <c r="M592" s="656">
        <v>45623</v>
      </c>
      <c r="N592" s="656">
        <v>45628</v>
      </c>
      <c r="O592" s="657">
        <v>45632</v>
      </c>
      <c r="P592" s="657">
        <v>45632</v>
      </c>
      <c r="Q592" s="657">
        <v>45632</v>
      </c>
      <c r="R592" s="657">
        <v>45635</v>
      </c>
      <c r="S592" s="376"/>
      <c r="T592" s="377">
        <v>41960</v>
      </c>
      <c r="U592" s="378">
        <v>41960</v>
      </c>
      <c r="V592" s="379"/>
      <c r="W592" s="377">
        <v>6661.2</v>
      </c>
      <c r="X592" s="378">
        <v>6661.2</v>
      </c>
      <c r="Y592" s="380"/>
      <c r="Z592" s="381" t="str">
        <f t="shared" ref="Z592:AE597" si="534">IF($E592="Public Bidding", "Date Required", IF($E592="Shopping", "n/a", IF($E592="Small Value Procurement", "n/a", IF($E592="Lease of Venue", "n/a", IF($E592="Agency to Agency", "n/a", IF($E592="Direct Contracting", "n/a", IF($E592="Emergency Cases", "n/a","Check Mode of Proc")))))))</f>
        <v>n/a</v>
      </c>
      <c r="AA592" s="381" t="str">
        <f t="shared" si="534"/>
        <v>n/a</v>
      </c>
      <c r="AB592" s="381" t="str">
        <f t="shared" si="534"/>
        <v>n/a</v>
      </c>
      <c r="AC592" s="381" t="str">
        <f t="shared" si="534"/>
        <v>n/a</v>
      </c>
      <c r="AD592" s="381" t="str">
        <f t="shared" si="534"/>
        <v>n/a</v>
      </c>
      <c r="AE592" s="381" t="str">
        <f t="shared" si="534"/>
        <v>n/a</v>
      </c>
      <c r="AF592" s="381" t="str">
        <f t="shared" si="531"/>
        <v>n/a</v>
      </c>
      <c r="AG592" s="382"/>
      <c r="AH592" s="383"/>
    </row>
    <row r="593" spans="1:34" s="384" customFormat="1" ht="46.5" customHeight="1" x14ac:dyDescent="0.2">
      <c r="A593" s="370">
        <f>IF(C593=0,"  ",VLOOKUP(C593,CODES!$A$1:$B$145,2,FALSE))</f>
        <v>200000100003000</v>
      </c>
      <c r="B593" s="394" t="s">
        <v>778</v>
      </c>
      <c r="C593" s="372" t="s">
        <v>355</v>
      </c>
      <c r="D593" s="373" t="s">
        <v>1017</v>
      </c>
      <c r="E593" s="373" t="s">
        <v>57</v>
      </c>
      <c r="F593" s="374" t="str">
        <f t="shared" si="523"/>
        <v>n/a</v>
      </c>
      <c r="G593" s="374" t="str">
        <f t="shared" si="523"/>
        <v>n/a</v>
      </c>
      <c r="H593" s="374" t="str">
        <f t="shared" si="523"/>
        <v>n/a</v>
      </c>
      <c r="I593" s="374" t="str">
        <f t="shared" si="523"/>
        <v>n/a</v>
      </c>
      <c r="J593" s="656">
        <v>45624</v>
      </c>
      <c r="K593" s="656">
        <v>45624</v>
      </c>
      <c r="L593" s="375" t="str">
        <f t="shared" si="533"/>
        <v>n/a</v>
      </c>
      <c r="M593" s="656">
        <v>45624</v>
      </c>
      <c r="N593" s="656">
        <v>45628</v>
      </c>
      <c r="O593" s="657">
        <v>45629</v>
      </c>
      <c r="P593" s="657">
        <v>45630</v>
      </c>
      <c r="Q593" s="657">
        <v>45632</v>
      </c>
      <c r="R593" s="657">
        <v>45633</v>
      </c>
      <c r="S593" s="376"/>
      <c r="T593" s="377">
        <v>92300</v>
      </c>
      <c r="U593" s="378">
        <v>92300</v>
      </c>
      <c r="V593" s="379"/>
      <c r="W593" s="377">
        <v>90000</v>
      </c>
      <c r="X593" s="378">
        <v>90000</v>
      </c>
      <c r="Y593" s="380"/>
      <c r="Z593" s="381" t="str">
        <f t="shared" si="534"/>
        <v>n/a</v>
      </c>
      <c r="AA593" s="381" t="str">
        <f t="shared" si="534"/>
        <v>n/a</v>
      </c>
      <c r="AB593" s="381" t="str">
        <f t="shared" si="534"/>
        <v>n/a</v>
      </c>
      <c r="AC593" s="381" t="str">
        <f t="shared" si="534"/>
        <v>n/a</v>
      </c>
      <c r="AD593" s="381" t="str">
        <f t="shared" si="534"/>
        <v>n/a</v>
      </c>
      <c r="AE593" s="381" t="str">
        <f t="shared" si="534"/>
        <v>n/a</v>
      </c>
      <c r="AF593" s="381" t="str">
        <f t="shared" si="531"/>
        <v>n/a</v>
      </c>
      <c r="AG593" s="382"/>
      <c r="AH593" s="383"/>
    </row>
    <row r="594" spans="1:34" s="384" customFormat="1" ht="46.5" customHeight="1" x14ac:dyDescent="0.2">
      <c r="A594" s="370">
        <f>IF(C594=0,"  ",VLOOKUP(C594,CODES!$A$1:$B$145,2,FALSE))</f>
        <v>100000100001000</v>
      </c>
      <c r="B594" s="394" t="s">
        <v>779</v>
      </c>
      <c r="C594" s="372" t="s">
        <v>53</v>
      </c>
      <c r="D594" s="373" t="s">
        <v>1017</v>
      </c>
      <c r="E594" s="373" t="s">
        <v>51</v>
      </c>
      <c r="F594" s="374" t="str">
        <f t="shared" si="522"/>
        <v>n/a</v>
      </c>
      <c r="G594" s="374" t="str">
        <f t="shared" si="522"/>
        <v>n/a</v>
      </c>
      <c r="H594" s="374" t="str">
        <f t="shared" si="522"/>
        <v>n/a</v>
      </c>
      <c r="I594" s="374" t="str">
        <f t="shared" si="522"/>
        <v>n/a</v>
      </c>
      <c r="J594" s="656">
        <v>45622</v>
      </c>
      <c r="K594" s="656">
        <v>45622</v>
      </c>
      <c r="L594" s="375" t="str">
        <f t="shared" si="533"/>
        <v>n/a</v>
      </c>
      <c r="M594" s="656">
        <v>45623</v>
      </c>
      <c r="N594" s="656">
        <v>45628</v>
      </c>
      <c r="O594" s="657">
        <v>45631</v>
      </c>
      <c r="P594" s="657">
        <v>45631</v>
      </c>
      <c r="Q594" s="657">
        <v>45637</v>
      </c>
      <c r="R594" s="657">
        <v>45638</v>
      </c>
      <c r="S594" s="376"/>
      <c r="T594" s="377">
        <v>12900</v>
      </c>
      <c r="U594" s="378">
        <v>12900</v>
      </c>
      <c r="V594" s="379"/>
      <c r="W594" s="377">
        <v>11150</v>
      </c>
      <c r="X594" s="378">
        <v>11150</v>
      </c>
      <c r="Y594" s="380"/>
      <c r="Z594" s="381" t="str">
        <f t="shared" si="534"/>
        <v>n/a</v>
      </c>
      <c r="AA594" s="381" t="str">
        <f t="shared" si="534"/>
        <v>n/a</v>
      </c>
      <c r="AB594" s="381" t="str">
        <f t="shared" si="534"/>
        <v>n/a</v>
      </c>
      <c r="AC594" s="381" t="str">
        <f t="shared" si="534"/>
        <v>n/a</v>
      </c>
      <c r="AD594" s="381" t="str">
        <f t="shared" si="534"/>
        <v>n/a</v>
      </c>
      <c r="AE594" s="381" t="str">
        <f t="shared" si="534"/>
        <v>n/a</v>
      </c>
      <c r="AF594" s="381" t="str">
        <f t="shared" si="531"/>
        <v>n/a</v>
      </c>
      <c r="AG594" s="382"/>
      <c r="AH594" s="383"/>
    </row>
    <row r="595" spans="1:34" s="384" customFormat="1" ht="46.5" customHeight="1" x14ac:dyDescent="0.2">
      <c r="A595" s="370" t="str">
        <f>IF(C595=0,"  ",VLOOKUP(C595,CODES!$A$1:$B$145,2,FALSE))</f>
        <v>PVB Trust Fund</v>
      </c>
      <c r="B595" s="394" t="s">
        <v>783</v>
      </c>
      <c r="C595" s="372" t="s">
        <v>538</v>
      </c>
      <c r="D595" s="373" t="s">
        <v>1017</v>
      </c>
      <c r="E595" s="373" t="s">
        <v>51</v>
      </c>
      <c r="F595" s="374" t="str">
        <f t="shared" si="523"/>
        <v>n/a</v>
      </c>
      <c r="G595" s="374" t="str">
        <f t="shared" si="523"/>
        <v>n/a</v>
      </c>
      <c r="H595" s="374" t="str">
        <f t="shared" si="523"/>
        <v>n/a</v>
      </c>
      <c r="I595" s="374" t="str">
        <f t="shared" si="523"/>
        <v>n/a</v>
      </c>
      <c r="J595" s="656">
        <v>45602</v>
      </c>
      <c r="K595" s="656">
        <v>45602</v>
      </c>
      <c r="L595" s="375" t="str">
        <f t="shared" si="533"/>
        <v>n/a</v>
      </c>
      <c r="M595" s="656">
        <v>45622</v>
      </c>
      <c r="N595" s="656">
        <v>45628</v>
      </c>
      <c r="O595" s="657">
        <v>45653</v>
      </c>
      <c r="P595" s="657">
        <v>45653</v>
      </c>
      <c r="Q595" s="657">
        <v>45300</v>
      </c>
      <c r="R595" s="657">
        <v>45300</v>
      </c>
      <c r="S595" s="376"/>
      <c r="T595" s="729">
        <v>51700</v>
      </c>
      <c r="U595" s="731">
        <v>51700</v>
      </c>
      <c r="V595" s="379"/>
      <c r="W595" s="377">
        <v>15000</v>
      </c>
      <c r="X595" s="378">
        <v>15000</v>
      </c>
      <c r="Y595" s="380"/>
      <c r="Z595" s="381" t="str">
        <f t="shared" si="534"/>
        <v>n/a</v>
      </c>
      <c r="AA595" s="381" t="str">
        <f t="shared" si="534"/>
        <v>n/a</v>
      </c>
      <c r="AB595" s="381" t="str">
        <f t="shared" si="534"/>
        <v>n/a</v>
      </c>
      <c r="AC595" s="381" t="str">
        <f t="shared" si="534"/>
        <v>n/a</v>
      </c>
      <c r="AD595" s="381" t="str">
        <f t="shared" si="534"/>
        <v>n/a</v>
      </c>
      <c r="AE595" s="381" t="str">
        <f t="shared" si="534"/>
        <v>n/a</v>
      </c>
      <c r="AF595" s="381" t="str">
        <f t="shared" si="531"/>
        <v>n/a</v>
      </c>
      <c r="AG595" s="382"/>
      <c r="AH595" s="383"/>
    </row>
    <row r="596" spans="1:34" s="384" customFormat="1" ht="46.5" customHeight="1" x14ac:dyDescent="0.2">
      <c r="A596" s="370" t="str">
        <f>IF(C596=0,"  ",VLOOKUP(C596,CODES!$A$1:$B$145,2,FALSE))</f>
        <v>PVB Trust Fund</v>
      </c>
      <c r="B596" s="394" t="s">
        <v>784</v>
      </c>
      <c r="C596" s="372" t="s">
        <v>538</v>
      </c>
      <c r="D596" s="373" t="s">
        <v>1017</v>
      </c>
      <c r="E596" s="373" t="s">
        <v>51</v>
      </c>
      <c r="F596" s="374" t="str">
        <f t="shared" si="523"/>
        <v>n/a</v>
      </c>
      <c r="G596" s="374" t="str">
        <f t="shared" si="523"/>
        <v>n/a</v>
      </c>
      <c r="H596" s="374" t="str">
        <f t="shared" si="523"/>
        <v>n/a</v>
      </c>
      <c r="I596" s="374" t="str">
        <f t="shared" si="523"/>
        <v>n/a</v>
      </c>
      <c r="J596" s="656">
        <v>45602</v>
      </c>
      <c r="K596" s="656">
        <v>45602</v>
      </c>
      <c r="L596" s="375" t="str">
        <f t="shared" si="533"/>
        <v>n/a</v>
      </c>
      <c r="M596" s="656">
        <v>45622</v>
      </c>
      <c r="N596" s="656">
        <v>45628</v>
      </c>
      <c r="O596" s="657">
        <v>45629</v>
      </c>
      <c r="P596" s="657">
        <v>45629</v>
      </c>
      <c r="Q596" s="657">
        <v>45653</v>
      </c>
      <c r="R596" s="657">
        <v>45653</v>
      </c>
      <c r="S596" s="376"/>
      <c r="T596" s="735"/>
      <c r="U596" s="735"/>
      <c r="V596" s="379"/>
      <c r="W596" s="377">
        <v>4000</v>
      </c>
      <c r="X596" s="378">
        <v>4000</v>
      </c>
      <c r="Y596" s="380"/>
      <c r="Z596" s="381" t="str">
        <f t="shared" si="534"/>
        <v>n/a</v>
      </c>
      <c r="AA596" s="381" t="str">
        <f t="shared" si="534"/>
        <v>n/a</v>
      </c>
      <c r="AB596" s="381" t="str">
        <f t="shared" si="534"/>
        <v>n/a</v>
      </c>
      <c r="AC596" s="381" t="str">
        <f t="shared" si="534"/>
        <v>n/a</v>
      </c>
      <c r="AD596" s="381" t="str">
        <f t="shared" si="534"/>
        <v>n/a</v>
      </c>
      <c r="AE596" s="381" t="str">
        <f t="shared" si="534"/>
        <v>n/a</v>
      </c>
      <c r="AF596" s="381" t="str">
        <f t="shared" si="531"/>
        <v>n/a</v>
      </c>
      <c r="AG596" s="382"/>
      <c r="AH596" s="383"/>
    </row>
    <row r="597" spans="1:34" s="384" customFormat="1" ht="46.5" customHeight="1" x14ac:dyDescent="0.2">
      <c r="A597" s="370" t="str">
        <f>IF(C597=0,"  ",VLOOKUP(C597,CODES!$A$1:$B$145,2,FALSE))</f>
        <v>PVB Trust Fund</v>
      </c>
      <c r="B597" s="394" t="s">
        <v>785</v>
      </c>
      <c r="C597" s="372" t="s">
        <v>538</v>
      </c>
      <c r="D597" s="373" t="s">
        <v>1017</v>
      </c>
      <c r="E597" s="373" t="s">
        <v>51</v>
      </c>
      <c r="F597" s="374" t="str">
        <f t="shared" si="523"/>
        <v>n/a</v>
      </c>
      <c r="G597" s="374" t="str">
        <f t="shared" si="523"/>
        <v>n/a</v>
      </c>
      <c r="H597" s="374" t="str">
        <f t="shared" si="523"/>
        <v>n/a</v>
      </c>
      <c r="I597" s="374" t="str">
        <f t="shared" si="523"/>
        <v>n/a</v>
      </c>
      <c r="J597" s="656">
        <v>45602</v>
      </c>
      <c r="K597" s="656">
        <v>45602</v>
      </c>
      <c r="L597" s="375" t="s">
        <v>58</v>
      </c>
      <c r="M597" s="656">
        <v>45622</v>
      </c>
      <c r="N597" s="656">
        <v>45628</v>
      </c>
      <c r="O597" s="657">
        <v>45629</v>
      </c>
      <c r="P597" s="657">
        <v>45629</v>
      </c>
      <c r="Q597" s="657">
        <v>45653</v>
      </c>
      <c r="R597" s="657">
        <v>45653</v>
      </c>
      <c r="S597" s="376"/>
      <c r="T597" s="730"/>
      <c r="U597" s="730"/>
      <c r="V597" s="379"/>
      <c r="W597" s="377">
        <v>22000</v>
      </c>
      <c r="X597" s="378">
        <v>22000</v>
      </c>
      <c r="Y597" s="380"/>
      <c r="Z597" s="381" t="str">
        <f t="shared" si="534"/>
        <v>n/a</v>
      </c>
      <c r="AA597" s="381" t="str">
        <f t="shared" si="534"/>
        <v>n/a</v>
      </c>
      <c r="AB597" s="381" t="str">
        <f t="shared" si="534"/>
        <v>n/a</v>
      </c>
      <c r="AC597" s="381" t="str">
        <f t="shared" si="534"/>
        <v>n/a</v>
      </c>
      <c r="AD597" s="381" t="str">
        <f t="shared" si="534"/>
        <v>n/a</v>
      </c>
      <c r="AE597" s="381" t="str">
        <f t="shared" si="534"/>
        <v>n/a</v>
      </c>
      <c r="AF597" s="381" t="str">
        <f t="shared" si="531"/>
        <v>n/a</v>
      </c>
      <c r="AG597" s="382"/>
      <c r="AH597" s="383"/>
    </row>
    <row r="598" spans="1:34" s="384" customFormat="1" ht="46.5" customHeight="1" x14ac:dyDescent="0.2">
      <c r="A598" s="370">
        <f>IF(C598=0,"  ",VLOOKUP(C598,CODES!$A$1:$B$145,2,FALSE))</f>
        <v>330100100001000</v>
      </c>
      <c r="B598" s="394" t="s">
        <v>786</v>
      </c>
      <c r="C598" s="372" t="s">
        <v>61</v>
      </c>
      <c r="D598" s="373" t="s">
        <v>1017</v>
      </c>
      <c r="E598" s="373" t="s">
        <v>787</v>
      </c>
      <c r="F598" s="374" t="s">
        <v>58</v>
      </c>
      <c r="G598" s="374" t="s">
        <v>58</v>
      </c>
      <c r="H598" s="374" t="s">
        <v>58</v>
      </c>
      <c r="I598" s="374" t="s">
        <v>58</v>
      </c>
      <c r="J598" s="656" t="s">
        <v>122</v>
      </c>
      <c r="K598" s="656" t="s">
        <v>122</v>
      </c>
      <c r="L598" s="375" t="s">
        <v>58</v>
      </c>
      <c r="M598" s="656">
        <v>45627</v>
      </c>
      <c r="N598" s="656">
        <v>45628</v>
      </c>
      <c r="O598" s="657">
        <v>45631</v>
      </c>
      <c r="P598" s="657">
        <v>45631</v>
      </c>
      <c r="Q598" s="657">
        <v>45643</v>
      </c>
      <c r="R598" s="657">
        <v>45644</v>
      </c>
      <c r="S598" s="376"/>
      <c r="T598" s="377">
        <v>950000</v>
      </c>
      <c r="U598" s="378">
        <v>950000</v>
      </c>
      <c r="V598" s="379"/>
      <c r="W598" s="377">
        <v>950000</v>
      </c>
      <c r="X598" s="378">
        <v>950000</v>
      </c>
      <c r="Y598" s="380"/>
      <c r="Z598" s="381" t="str">
        <f t="shared" ref="Z598:AF598" si="535">IF($E598="Public Bidding", "Date Required", IF($E598="Shopping", "n/a", IF($E598="Small Value Procurement", "n/a", IF($E598="Lease of Venue", "n/a", IF($E598="Agency to Agency", "n/a", IF($E598="Direct Contracting", "n/a", IF($E598="Emergency Cases", "n/a","Check Mode of Proc")))))))</f>
        <v>Check Mode of Proc</v>
      </c>
      <c r="AA598" s="381" t="str">
        <f t="shared" si="535"/>
        <v>Check Mode of Proc</v>
      </c>
      <c r="AB598" s="381" t="str">
        <f t="shared" si="535"/>
        <v>Check Mode of Proc</v>
      </c>
      <c r="AC598" s="381" t="str">
        <f t="shared" si="535"/>
        <v>Check Mode of Proc</v>
      </c>
      <c r="AD598" s="381" t="str">
        <f t="shared" si="535"/>
        <v>Check Mode of Proc</v>
      </c>
      <c r="AE598" s="381" t="str">
        <f t="shared" si="535"/>
        <v>Check Mode of Proc</v>
      </c>
      <c r="AF598" s="381" t="str">
        <f t="shared" si="535"/>
        <v>Check Mode of Proc</v>
      </c>
      <c r="AG598" s="382"/>
      <c r="AH598" s="383"/>
    </row>
    <row r="599" spans="1:34" s="384" customFormat="1" ht="72" customHeight="1" x14ac:dyDescent="0.2">
      <c r="A599" s="370">
        <f>IF(C599=0,"  ",VLOOKUP(C599,CODES!$A$1:$B$145,2,FALSE))</f>
        <v>310100100001000</v>
      </c>
      <c r="B599" s="394" t="s">
        <v>788</v>
      </c>
      <c r="C599" s="372" t="s">
        <v>83</v>
      </c>
      <c r="D599" s="373" t="s">
        <v>1017</v>
      </c>
      <c r="E599" s="373" t="s">
        <v>56</v>
      </c>
      <c r="F599" s="374" t="str">
        <f t="shared" si="523"/>
        <v>n/a</v>
      </c>
      <c r="G599" s="374" t="str">
        <f t="shared" si="523"/>
        <v>n/a</v>
      </c>
      <c r="H599" s="374" t="str">
        <f t="shared" si="523"/>
        <v>n/a</v>
      </c>
      <c r="I599" s="374" t="str">
        <f t="shared" si="523"/>
        <v>n/a</v>
      </c>
      <c r="J599" s="656">
        <v>45622</v>
      </c>
      <c r="K599" s="656">
        <v>45622</v>
      </c>
      <c r="L599" s="375" t="str">
        <f t="shared" ref="L599:L605" si="536">IF($E599="Public Bidding", "Date Required", IF($E599="Shopping", "n/a", IF($E599="Small Value Procurement", "n/a", IF($E599="Lease of Venue", "n/a", IF($E599="Agency to Agency", "n/a", IF($E599="Direct Contracting", "n/a", IF($E599="Emergency Cases", "n/a","Check Mode of Proc")))))))</f>
        <v>n/a</v>
      </c>
      <c r="M599" s="656">
        <v>45623</v>
      </c>
      <c r="N599" s="656">
        <v>45643</v>
      </c>
      <c r="O599" s="657">
        <v>45646</v>
      </c>
      <c r="P599" s="657">
        <v>45646</v>
      </c>
      <c r="Q599" s="657">
        <v>45653</v>
      </c>
      <c r="R599" s="657">
        <v>45653</v>
      </c>
      <c r="S599" s="376"/>
      <c r="T599" s="377">
        <v>18044</v>
      </c>
      <c r="U599" s="378">
        <v>18044</v>
      </c>
      <c r="V599" s="379"/>
      <c r="W599" s="377">
        <v>10428</v>
      </c>
      <c r="X599" s="378">
        <v>10428</v>
      </c>
      <c r="Y599" s="380"/>
      <c r="Z599" s="381" t="str">
        <f t="shared" ref="Z599:AF608" si="537">IF($E599="Public Bidding", "Date Required", IF($E599="Shopping", "n/a", IF($E599="Small Value Procurement", "n/a", IF($E599="Lease of Venue", "n/a", IF($E599="Agency to Agency", "n/a", IF($E599="Direct Contracting", "n/a", IF($E599="Emergency Cases", "n/a","Check Mode of Proc")))))))</f>
        <v>n/a</v>
      </c>
      <c r="AA599" s="381" t="str">
        <f t="shared" si="537"/>
        <v>n/a</v>
      </c>
      <c r="AB599" s="381" t="str">
        <f t="shared" si="537"/>
        <v>n/a</v>
      </c>
      <c r="AC599" s="381" t="str">
        <f t="shared" si="537"/>
        <v>n/a</v>
      </c>
      <c r="AD599" s="381" t="str">
        <f t="shared" si="537"/>
        <v>n/a</v>
      </c>
      <c r="AE599" s="381" t="str">
        <f t="shared" si="537"/>
        <v>n/a</v>
      </c>
      <c r="AF599" s="381" t="str">
        <f t="shared" si="537"/>
        <v>n/a</v>
      </c>
      <c r="AG599" s="382"/>
      <c r="AH599" s="383"/>
    </row>
    <row r="600" spans="1:34" s="384" customFormat="1" ht="46.5" customHeight="1" x14ac:dyDescent="0.2">
      <c r="A600" s="370">
        <v>310100200002000</v>
      </c>
      <c r="B600" s="394" t="s">
        <v>790</v>
      </c>
      <c r="C600" s="372" t="s">
        <v>791</v>
      </c>
      <c r="D600" s="373" t="s">
        <v>1017</v>
      </c>
      <c r="E600" s="373" t="s">
        <v>56</v>
      </c>
      <c r="F600" s="374" t="str">
        <f t="shared" si="523"/>
        <v>n/a</v>
      </c>
      <c r="G600" s="374" t="str">
        <f t="shared" si="523"/>
        <v>n/a</v>
      </c>
      <c r="H600" s="374" t="str">
        <f t="shared" si="523"/>
        <v>n/a</v>
      </c>
      <c r="I600" s="374" t="str">
        <f t="shared" si="523"/>
        <v>n/a</v>
      </c>
      <c r="J600" s="656">
        <v>45622</v>
      </c>
      <c r="K600" s="656">
        <v>45622</v>
      </c>
      <c r="L600" s="375" t="str">
        <f t="shared" si="536"/>
        <v>n/a</v>
      </c>
      <c r="M600" s="656">
        <v>45623</v>
      </c>
      <c r="N600" s="656">
        <v>45643</v>
      </c>
      <c r="O600" s="657">
        <v>45646</v>
      </c>
      <c r="P600" s="657">
        <v>45646</v>
      </c>
      <c r="Q600" s="657">
        <v>45652</v>
      </c>
      <c r="R600" s="657">
        <v>45652</v>
      </c>
      <c r="S600" s="376"/>
      <c r="T600" s="729">
        <v>40019</v>
      </c>
      <c r="U600" s="731">
        <v>40019</v>
      </c>
      <c r="V600" s="379"/>
      <c r="W600" s="377">
        <v>19033</v>
      </c>
      <c r="X600" s="378">
        <v>19033</v>
      </c>
      <c r="Y600" s="380"/>
      <c r="Z600" s="381" t="str">
        <f t="shared" si="537"/>
        <v>n/a</v>
      </c>
      <c r="AA600" s="381" t="str">
        <f t="shared" si="537"/>
        <v>n/a</v>
      </c>
      <c r="AB600" s="381" t="str">
        <f t="shared" si="537"/>
        <v>n/a</v>
      </c>
      <c r="AC600" s="381" t="str">
        <f t="shared" si="537"/>
        <v>n/a</v>
      </c>
      <c r="AD600" s="381" t="str">
        <f t="shared" si="537"/>
        <v>n/a</v>
      </c>
      <c r="AE600" s="381" t="str">
        <f t="shared" si="537"/>
        <v>n/a</v>
      </c>
      <c r="AF600" s="381" t="str">
        <f t="shared" si="537"/>
        <v>n/a</v>
      </c>
      <c r="AG600" s="382"/>
      <c r="AH600" s="383"/>
    </row>
    <row r="601" spans="1:34" s="384" customFormat="1" ht="46.5" customHeight="1" x14ac:dyDescent="0.2">
      <c r="A601" s="370">
        <f>IF(C601=0,"  ",VLOOKUP(C601,CODES!$A$1:$B$145,2,FALSE))</f>
        <v>310100200002000</v>
      </c>
      <c r="B601" s="394" t="s">
        <v>792</v>
      </c>
      <c r="C601" s="372" t="s">
        <v>127</v>
      </c>
      <c r="D601" s="373" t="s">
        <v>1017</v>
      </c>
      <c r="E601" s="373" t="s">
        <v>56</v>
      </c>
      <c r="F601" s="374" t="str">
        <f t="shared" si="523"/>
        <v>n/a</v>
      </c>
      <c r="G601" s="374" t="str">
        <f t="shared" si="523"/>
        <v>n/a</v>
      </c>
      <c r="H601" s="374" t="str">
        <f t="shared" si="523"/>
        <v>n/a</v>
      </c>
      <c r="I601" s="374" t="str">
        <f t="shared" si="523"/>
        <v>n/a</v>
      </c>
      <c r="J601" s="656">
        <v>45622</v>
      </c>
      <c r="K601" s="656">
        <v>45622</v>
      </c>
      <c r="L601" s="375" t="str">
        <f t="shared" si="536"/>
        <v>n/a</v>
      </c>
      <c r="M601" s="656">
        <v>45623</v>
      </c>
      <c r="N601" s="656">
        <v>45636</v>
      </c>
      <c r="O601" s="657">
        <v>45646</v>
      </c>
      <c r="P601" s="657">
        <v>45646</v>
      </c>
      <c r="Q601" s="657">
        <v>45652</v>
      </c>
      <c r="R601" s="657">
        <v>45652</v>
      </c>
      <c r="S601" s="376"/>
      <c r="T601" s="735"/>
      <c r="U601" s="735"/>
      <c r="V601" s="379"/>
      <c r="W601" s="377">
        <v>10793</v>
      </c>
      <c r="X601" s="378">
        <v>10793</v>
      </c>
      <c r="Y601" s="380"/>
      <c r="Z601" s="381" t="str">
        <f t="shared" si="537"/>
        <v>n/a</v>
      </c>
      <c r="AA601" s="381" t="str">
        <f t="shared" si="537"/>
        <v>n/a</v>
      </c>
      <c r="AB601" s="381" t="str">
        <f t="shared" si="537"/>
        <v>n/a</v>
      </c>
      <c r="AC601" s="381" t="str">
        <f t="shared" si="537"/>
        <v>n/a</v>
      </c>
      <c r="AD601" s="381" t="str">
        <f t="shared" si="537"/>
        <v>n/a</v>
      </c>
      <c r="AE601" s="381" t="str">
        <f t="shared" si="537"/>
        <v>n/a</v>
      </c>
      <c r="AF601" s="381" t="str">
        <f t="shared" si="537"/>
        <v>n/a</v>
      </c>
      <c r="AG601" s="382"/>
      <c r="AH601" s="383"/>
    </row>
    <row r="602" spans="1:34" s="384" customFormat="1" ht="46.5" customHeight="1" x14ac:dyDescent="0.2">
      <c r="A602" s="370">
        <f>IF(C602=0,"  ",VLOOKUP(C602,CODES!$A$1:$B$145,2,FALSE))</f>
        <v>310100200002000</v>
      </c>
      <c r="B602" s="394" t="s">
        <v>793</v>
      </c>
      <c r="C602" s="372" t="s">
        <v>127</v>
      </c>
      <c r="D602" s="373" t="s">
        <v>1017</v>
      </c>
      <c r="E602" s="373" t="s">
        <v>56</v>
      </c>
      <c r="F602" s="374" t="str">
        <f t="shared" si="523"/>
        <v>n/a</v>
      </c>
      <c r="G602" s="374" t="str">
        <f t="shared" si="523"/>
        <v>n/a</v>
      </c>
      <c r="H602" s="374" t="str">
        <f t="shared" si="523"/>
        <v>n/a</v>
      </c>
      <c r="I602" s="374" t="str">
        <f t="shared" si="523"/>
        <v>n/a</v>
      </c>
      <c r="J602" s="656">
        <v>45622</v>
      </c>
      <c r="K602" s="656">
        <v>45622</v>
      </c>
      <c r="L602" s="375" t="str">
        <f t="shared" si="536"/>
        <v>n/a</v>
      </c>
      <c r="M602" s="656">
        <v>45623</v>
      </c>
      <c r="N602" s="656">
        <v>45643</v>
      </c>
      <c r="O602" s="657">
        <v>45646</v>
      </c>
      <c r="P602" s="657">
        <v>45646</v>
      </c>
      <c r="Q602" s="657">
        <v>45653</v>
      </c>
      <c r="R602" s="657">
        <v>45653</v>
      </c>
      <c r="S602" s="376"/>
      <c r="T602" s="730"/>
      <c r="U602" s="730"/>
      <c r="V602" s="379"/>
      <c r="W602" s="377">
        <v>10193</v>
      </c>
      <c r="X602" s="378">
        <v>10193</v>
      </c>
      <c r="Y602" s="380"/>
      <c r="Z602" s="381" t="str">
        <f t="shared" si="537"/>
        <v>n/a</v>
      </c>
      <c r="AA602" s="381" t="str">
        <f t="shared" si="537"/>
        <v>n/a</v>
      </c>
      <c r="AB602" s="381" t="str">
        <f t="shared" si="537"/>
        <v>n/a</v>
      </c>
      <c r="AC602" s="381" t="str">
        <f t="shared" si="537"/>
        <v>n/a</v>
      </c>
      <c r="AD602" s="381" t="str">
        <f t="shared" si="537"/>
        <v>n/a</v>
      </c>
      <c r="AE602" s="381" t="str">
        <f t="shared" si="537"/>
        <v>n/a</v>
      </c>
      <c r="AF602" s="381" t="str">
        <f t="shared" si="537"/>
        <v>n/a</v>
      </c>
      <c r="AG602" s="382"/>
      <c r="AH602" s="383"/>
    </row>
    <row r="603" spans="1:34" s="384" customFormat="1" ht="46.5" customHeight="1" x14ac:dyDescent="0.2">
      <c r="A603" s="370" t="str">
        <f>IF(C603=0,"  ",VLOOKUP(C603,CODES!$A$1:$B$145,2,FALSE))</f>
        <v>PVB Trust Fund</v>
      </c>
      <c r="B603" s="394" t="s">
        <v>794</v>
      </c>
      <c r="C603" s="372" t="s">
        <v>538</v>
      </c>
      <c r="D603" s="373" t="s">
        <v>1017</v>
      </c>
      <c r="E603" s="373" t="s">
        <v>51</v>
      </c>
      <c r="F603" s="374" t="str">
        <f t="shared" ref="F603:I634" si="538">IF($E603="Public Bidding", "Date Required", IF($E603="Shopping", "n/a", IF($E603="Small Value Procurement", "n/a", IF($E603="Lease of Venue", "n/a", IF($E603="Agency to Agency", "n/a", IF($E603="Direct Contracting", "n/a", IF($E603="Emergency Cases", "n/a","Check Mode of Proc")))))))</f>
        <v>n/a</v>
      </c>
      <c r="G603" s="374" t="str">
        <f t="shared" si="538"/>
        <v>n/a</v>
      </c>
      <c r="H603" s="374" t="str">
        <f t="shared" si="538"/>
        <v>n/a</v>
      </c>
      <c r="I603" s="374" t="str">
        <f t="shared" si="538"/>
        <v>n/a</v>
      </c>
      <c r="J603" s="656">
        <v>45602</v>
      </c>
      <c r="K603" s="656">
        <v>45602</v>
      </c>
      <c r="L603" s="375" t="str">
        <f t="shared" si="536"/>
        <v>n/a</v>
      </c>
      <c r="M603" s="656">
        <v>45624</v>
      </c>
      <c r="N603" s="656">
        <v>45636</v>
      </c>
      <c r="O603" s="657">
        <v>45657</v>
      </c>
      <c r="P603" s="657">
        <v>45657</v>
      </c>
      <c r="Q603" s="657">
        <v>45666</v>
      </c>
      <c r="R603" s="657">
        <v>45666</v>
      </c>
      <c r="S603" s="376"/>
      <c r="T603" s="377">
        <v>4746.1499999999996</v>
      </c>
      <c r="U603" s="378">
        <v>4746.1499999999996</v>
      </c>
      <c r="V603" s="379"/>
      <c r="W603" s="377">
        <v>3700</v>
      </c>
      <c r="X603" s="378">
        <v>3700</v>
      </c>
      <c r="Y603" s="380"/>
      <c r="Z603" s="381" t="str">
        <f t="shared" si="537"/>
        <v>n/a</v>
      </c>
      <c r="AA603" s="381" t="str">
        <f t="shared" si="537"/>
        <v>n/a</v>
      </c>
      <c r="AB603" s="381" t="str">
        <f t="shared" si="537"/>
        <v>n/a</v>
      </c>
      <c r="AC603" s="381" t="str">
        <f t="shared" si="537"/>
        <v>n/a</v>
      </c>
      <c r="AD603" s="381" t="str">
        <f t="shared" si="537"/>
        <v>n/a</v>
      </c>
      <c r="AE603" s="381" t="str">
        <f t="shared" si="537"/>
        <v>n/a</v>
      </c>
      <c r="AF603" s="381" t="str">
        <f t="shared" si="537"/>
        <v>n/a</v>
      </c>
      <c r="AG603" s="382"/>
      <c r="AH603" s="383"/>
    </row>
    <row r="604" spans="1:34" s="384" customFormat="1" ht="46.5" customHeight="1" x14ac:dyDescent="0.2">
      <c r="A604" s="370" t="str">
        <f>IF(C604=0,"  ",VLOOKUP(C604,CODES!$A$1:$B$145,2,FALSE))</f>
        <v>PVB Trust Fund</v>
      </c>
      <c r="B604" s="394" t="s">
        <v>795</v>
      </c>
      <c r="C604" s="372" t="s">
        <v>538</v>
      </c>
      <c r="D604" s="373" t="s">
        <v>1017</v>
      </c>
      <c r="E604" s="373" t="s">
        <v>51</v>
      </c>
      <c r="F604" s="374" t="str">
        <f t="shared" si="538"/>
        <v>n/a</v>
      </c>
      <c r="G604" s="374" t="str">
        <f t="shared" si="538"/>
        <v>n/a</v>
      </c>
      <c r="H604" s="374" t="str">
        <f t="shared" si="538"/>
        <v>n/a</v>
      </c>
      <c r="I604" s="374" t="str">
        <f t="shared" si="538"/>
        <v>n/a</v>
      </c>
      <c r="J604" s="656">
        <v>45618</v>
      </c>
      <c r="K604" s="656">
        <v>45618</v>
      </c>
      <c r="L604" s="375" t="str">
        <f t="shared" si="536"/>
        <v>n/a</v>
      </c>
      <c r="M604" s="656">
        <v>45624</v>
      </c>
      <c r="N604" s="656">
        <v>45636</v>
      </c>
      <c r="O604" s="657">
        <v>45646</v>
      </c>
      <c r="P604" s="657">
        <v>45646</v>
      </c>
      <c r="Q604" s="657">
        <v>45646</v>
      </c>
      <c r="R604" s="657">
        <v>45646</v>
      </c>
      <c r="S604" s="376"/>
      <c r="T604" s="377">
        <v>4356</v>
      </c>
      <c r="U604" s="378">
        <v>4356</v>
      </c>
      <c r="V604" s="379"/>
      <c r="W604" s="377">
        <v>4140</v>
      </c>
      <c r="X604" s="378">
        <v>4140</v>
      </c>
      <c r="Y604" s="380"/>
      <c r="Z604" s="381" t="str">
        <f t="shared" si="537"/>
        <v>n/a</v>
      </c>
      <c r="AA604" s="381" t="str">
        <f t="shared" si="537"/>
        <v>n/a</v>
      </c>
      <c r="AB604" s="381" t="str">
        <f t="shared" si="537"/>
        <v>n/a</v>
      </c>
      <c r="AC604" s="381" t="str">
        <f t="shared" si="537"/>
        <v>n/a</v>
      </c>
      <c r="AD604" s="381" t="str">
        <f t="shared" si="537"/>
        <v>n/a</v>
      </c>
      <c r="AE604" s="381" t="str">
        <f t="shared" si="537"/>
        <v>n/a</v>
      </c>
      <c r="AF604" s="381" t="str">
        <f t="shared" si="537"/>
        <v>n/a</v>
      </c>
      <c r="AG604" s="382"/>
      <c r="AH604" s="383"/>
    </row>
    <row r="605" spans="1:34" s="384" customFormat="1" ht="46.5" customHeight="1" x14ac:dyDescent="0.2">
      <c r="A605" s="370" t="str">
        <f>IF(C605=0,"  ",VLOOKUP(C605,CODES!$A$1:$B$145,2,FALSE))</f>
        <v>PVB Trust Fund</v>
      </c>
      <c r="B605" s="394" t="s">
        <v>796</v>
      </c>
      <c r="C605" s="372" t="s">
        <v>538</v>
      </c>
      <c r="D605" s="373" t="s">
        <v>1017</v>
      </c>
      <c r="E605" s="373" t="s">
        <v>51</v>
      </c>
      <c r="F605" s="374" t="str">
        <f t="shared" si="538"/>
        <v>n/a</v>
      </c>
      <c r="G605" s="374" t="str">
        <f t="shared" si="538"/>
        <v>n/a</v>
      </c>
      <c r="H605" s="374" t="str">
        <f t="shared" si="538"/>
        <v>n/a</v>
      </c>
      <c r="I605" s="374" t="str">
        <f t="shared" si="538"/>
        <v>n/a</v>
      </c>
      <c r="J605" s="656">
        <v>45618</v>
      </c>
      <c r="K605" s="656">
        <v>45618</v>
      </c>
      <c r="L605" s="375" t="str">
        <f t="shared" si="536"/>
        <v>n/a</v>
      </c>
      <c r="M605" s="656">
        <v>45624</v>
      </c>
      <c r="N605" s="656">
        <v>45632</v>
      </c>
      <c r="O605" s="657">
        <v>45632</v>
      </c>
      <c r="P605" s="657">
        <v>45633</v>
      </c>
      <c r="Q605" s="657">
        <v>45646</v>
      </c>
      <c r="R605" s="657">
        <v>45646</v>
      </c>
      <c r="S605" s="376"/>
      <c r="T605" s="377">
        <v>27140</v>
      </c>
      <c r="U605" s="378">
        <v>27140</v>
      </c>
      <c r="V605" s="379"/>
      <c r="W605" s="377">
        <v>27140</v>
      </c>
      <c r="X605" s="378">
        <v>27140</v>
      </c>
      <c r="Y605" s="380"/>
      <c r="Z605" s="381" t="str">
        <f t="shared" si="537"/>
        <v>n/a</v>
      </c>
      <c r="AA605" s="381" t="str">
        <f t="shared" si="537"/>
        <v>n/a</v>
      </c>
      <c r="AB605" s="381" t="str">
        <f t="shared" si="537"/>
        <v>n/a</v>
      </c>
      <c r="AC605" s="381" t="str">
        <f t="shared" si="537"/>
        <v>n/a</v>
      </c>
      <c r="AD605" s="381" t="str">
        <f t="shared" si="537"/>
        <v>n/a</v>
      </c>
      <c r="AE605" s="381" t="str">
        <f t="shared" si="537"/>
        <v>n/a</v>
      </c>
      <c r="AF605" s="381" t="str">
        <f t="shared" si="537"/>
        <v>n/a</v>
      </c>
      <c r="AG605" s="382"/>
      <c r="AH605" s="383"/>
    </row>
    <row r="606" spans="1:34" s="384" customFormat="1" ht="46.5" customHeight="1" x14ac:dyDescent="0.2">
      <c r="A606" s="370">
        <f>IF(C606=0,"  ",VLOOKUP(C606,CODES!$A$1:$B$145,2,FALSE))</f>
        <v>100000100001000</v>
      </c>
      <c r="B606" s="394" t="s">
        <v>798</v>
      </c>
      <c r="C606" s="372" t="s">
        <v>53</v>
      </c>
      <c r="D606" s="373" t="s">
        <v>1017</v>
      </c>
      <c r="E606" s="373" t="s">
        <v>54</v>
      </c>
      <c r="F606" s="374" t="str">
        <f t="shared" si="538"/>
        <v>n/a</v>
      </c>
      <c r="G606" s="374" t="str">
        <f t="shared" si="538"/>
        <v>n/a</v>
      </c>
      <c r="H606" s="374" t="str">
        <f t="shared" si="538"/>
        <v>n/a</v>
      </c>
      <c r="I606" s="374" t="str">
        <f t="shared" si="538"/>
        <v>n/a</v>
      </c>
      <c r="J606" s="656">
        <v>45631</v>
      </c>
      <c r="K606" s="656">
        <v>45631</v>
      </c>
      <c r="L606" s="375" t="s">
        <v>58</v>
      </c>
      <c r="M606" s="656">
        <v>45631</v>
      </c>
      <c r="N606" s="656">
        <v>45632</v>
      </c>
      <c r="O606" s="657">
        <v>45636</v>
      </c>
      <c r="P606" s="657">
        <v>45636</v>
      </c>
      <c r="Q606" s="657">
        <v>45642</v>
      </c>
      <c r="R606" s="657">
        <v>45643</v>
      </c>
      <c r="S606" s="376"/>
      <c r="T606" s="377">
        <v>33082</v>
      </c>
      <c r="U606" s="378">
        <v>33082</v>
      </c>
      <c r="V606" s="379"/>
      <c r="W606" s="377">
        <v>33082</v>
      </c>
      <c r="X606" s="378">
        <v>33082</v>
      </c>
      <c r="Y606" s="380"/>
      <c r="Z606" s="381" t="str">
        <f t="shared" si="537"/>
        <v>n/a</v>
      </c>
      <c r="AA606" s="381" t="str">
        <f t="shared" si="537"/>
        <v>n/a</v>
      </c>
      <c r="AB606" s="381" t="str">
        <f t="shared" si="537"/>
        <v>n/a</v>
      </c>
      <c r="AC606" s="381" t="str">
        <f t="shared" si="537"/>
        <v>n/a</v>
      </c>
      <c r="AD606" s="381" t="str">
        <f t="shared" si="537"/>
        <v>n/a</v>
      </c>
      <c r="AE606" s="381" t="str">
        <f t="shared" si="537"/>
        <v>n/a</v>
      </c>
      <c r="AF606" s="381" t="str">
        <f t="shared" si="537"/>
        <v>n/a</v>
      </c>
      <c r="AG606" s="382"/>
      <c r="AH606" s="383"/>
    </row>
    <row r="607" spans="1:34" s="384" customFormat="1" ht="69.75" customHeight="1" x14ac:dyDescent="0.2">
      <c r="A607" s="370">
        <f>IF(C607=0,"  ",VLOOKUP(C607,CODES!$A$1:$B$145,2,FALSE))</f>
        <v>310100100001000</v>
      </c>
      <c r="B607" s="394" t="s">
        <v>802</v>
      </c>
      <c r="C607" s="372" t="s">
        <v>373</v>
      </c>
      <c r="D607" s="373" t="s">
        <v>1017</v>
      </c>
      <c r="E607" s="373" t="s">
        <v>51</v>
      </c>
      <c r="F607" s="374" t="str">
        <f t="shared" si="538"/>
        <v>n/a</v>
      </c>
      <c r="G607" s="374" t="str">
        <f t="shared" si="538"/>
        <v>n/a</v>
      </c>
      <c r="H607" s="374" t="str">
        <f t="shared" si="538"/>
        <v>n/a</v>
      </c>
      <c r="I607" s="374" t="str">
        <f t="shared" si="538"/>
        <v>n/a</v>
      </c>
      <c r="J607" s="656">
        <v>45595</v>
      </c>
      <c r="K607" s="656">
        <v>45595</v>
      </c>
      <c r="L607" s="375" t="str">
        <f>IF($E607="Public Bidding", "Date Required", IF($E607="Shopping", "n/a", IF($E607="Small Value Procurement", "n/a", IF($E607="Lease of Venue", "n/a", IF($E607="Agency to Agency", "n/a", IF($E607="Direct Contracting", "n/a", IF($E607="Emergency Cases", "n/a","Check Mode of Proc")))))))</f>
        <v>n/a</v>
      </c>
      <c r="M607" s="656">
        <v>45630</v>
      </c>
      <c r="N607" s="656">
        <v>45643</v>
      </c>
      <c r="O607" s="657">
        <v>45644</v>
      </c>
      <c r="P607" s="657">
        <v>45645</v>
      </c>
      <c r="Q607" s="657">
        <v>45653</v>
      </c>
      <c r="R607" s="657">
        <v>45653</v>
      </c>
      <c r="S607" s="376"/>
      <c r="T607" s="377">
        <v>20000</v>
      </c>
      <c r="U607" s="378">
        <v>20000</v>
      </c>
      <c r="V607" s="379"/>
      <c r="W607" s="377">
        <v>18000</v>
      </c>
      <c r="X607" s="378">
        <v>18000</v>
      </c>
      <c r="Y607" s="380"/>
      <c r="Z607" s="381" t="str">
        <f t="shared" si="537"/>
        <v>n/a</v>
      </c>
      <c r="AA607" s="381" t="str">
        <f t="shared" si="537"/>
        <v>n/a</v>
      </c>
      <c r="AB607" s="381" t="str">
        <f t="shared" si="537"/>
        <v>n/a</v>
      </c>
      <c r="AC607" s="381" t="str">
        <f t="shared" si="537"/>
        <v>n/a</v>
      </c>
      <c r="AD607" s="381" t="str">
        <f t="shared" si="537"/>
        <v>n/a</v>
      </c>
      <c r="AE607" s="381" t="str">
        <f t="shared" si="537"/>
        <v>n/a</v>
      </c>
      <c r="AF607" s="381" t="str">
        <f t="shared" si="537"/>
        <v>n/a</v>
      </c>
      <c r="AG607" s="382"/>
      <c r="AH607" s="383"/>
    </row>
    <row r="608" spans="1:34" s="384" customFormat="1" ht="46.5" customHeight="1" x14ac:dyDescent="0.2">
      <c r="A608" s="370">
        <f>IF(C608=0,"  ",VLOOKUP(C608,CODES!$A$1:$B$145,2,FALSE))</f>
        <v>100000100001000</v>
      </c>
      <c r="B608" s="394" t="s">
        <v>804</v>
      </c>
      <c r="C608" s="372" t="s">
        <v>53</v>
      </c>
      <c r="D608" s="373" t="s">
        <v>1017</v>
      </c>
      <c r="E608" s="373" t="s">
        <v>54</v>
      </c>
      <c r="F608" s="374" t="str">
        <f t="shared" si="538"/>
        <v>n/a</v>
      </c>
      <c r="G608" s="374" t="str">
        <f t="shared" si="538"/>
        <v>n/a</v>
      </c>
      <c r="H608" s="374" t="str">
        <f t="shared" si="538"/>
        <v>n/a</v>
      </c>
      <c r="I608" s="374" t="str">
        <f t="shared" si="538"/>
        <v>n/a</v>
      </c>
      <c r="J608" s="656">
        <v>45649</v>
      </c>
      <c r="K608" s="656">
        <v>45649</v>
      </c>
      <c r="L608" s="375" t="str">
        <f>IF($E608="Public Bidding", "Date Required", IF($E608="Shopping", "n/a", IF($E608="Small Value Procurement", "n/a", IF($E608="Lease of Venue", "n/a", IF($E608="Agency to Agency", "n/a", IF($E608="Direct Contracting", "n/a", IF($E608="Emergency Cases", "n/a","Check Mode of Proc")))))))</f>
        <v>n/a</v>
      </c>
      <c r="M608" s="656">
        <v>45652</v>
      </c>
      <c r="N608" s="656">
        <v>45652</v>
      </c>
      <c r="O608" s="657">
        <v>45653</v>
      </c>
      <c r="P608" s="657">
        <v>45653</v>
      </c>
      <c r="Q608" s="657">
        <v>45653</v>
      </c>
      <c r="R608" s="657">
        <v>45653</v>
      </c>
      <c r="S608" s="376"/>
      <c r="T608" s="377">
        <v>100745.57</v>
      </c>
      <c r="U608" s="378">
        <f>T608</f>
        <v>100745.57</v>
      </c>
      <c r="V608" s="379"/>
      <c r="W608" s="377">
        <v>100745.57</v>
      </c>
      <c r="X608" s="378">
        <f>W608</f>
        <v>100745.57</v>
      </c>
      <c r="Y608" s="380"/>
      <c r="Z608" s="381" t="str">
        <f t="shared" si="537"/>
        <v>n/a</v>
      </c>
      <c r="AA608" s="381" t="str">
        <f t="shared" si="537"/>
        <v>n/a</v>
      </c>
      <c r="AB608" s="381" t="str">
        <f t="shared" si="537"/>
        <v>n/a</v>
      </c>
      <c r="AC608" s="381" t="str">
        <f t="shared" si="537"/>
        <v>n/a</v>
      </c>
      <c r="AD608" s="381" t="str">
        <f t="shared" si="537"/>
        <v>n/a</v>
      </c>
      <c r="AE608" s="381" t="str">
        <f t="shared" si="537"/>
        <v>n/a</v>
      </c>
      <c r="AF608" s="381" t="str">
        <f t="shared" si="537"/>
        <v>n/a</v>
      </c>
      <c r="AG608" s="382"/>
      <c r="AH608" s="383"/>
    </row>
    <row r="609" spans="1:34" s="384" customFormat="1" ht="46.5" customHeight="1" x14ac:dyDescent="0.2">
      <c r="A609" s="370">
        <f>IF(C609=0,"  ",VLOOKUP(C609,CODES!$A$1:$B$145,2,FALSE))</f>
        <v>310100200002000</v>
      </c>
      <c r="B609" s="394" t="s">
        <v>805</v>
      </c>
      <c r="C609" s="372" t="s">
        <v>127</v>
      </c>
      <c r="D609" s="373" t="s">
        <v>1017</v>
      </c>
      <c r="E609" s="373" t="s">
        <v>51</v>
      </c>
      <c r="F609" s="374" t="str">
        <f t="shared" si="538"/>
        <v>n/a</v>
      </c>
      <c r="G609" s="374" t="str">
        <f t="shared" si="538"/>
        <v>n/a</v>
      </c>
      <c r="H609" s="374" t="str">
        <f t="shared" si="538"/>
        <v>n/a</v>
      </c>
      <c r="I609" s="374" t="str">
        <f t="shared" si="538"/>
        <v>n/a</v>
      </c>
      <c r="J609" s="656">
        <v>45630</v>
      </c>
      <c r="K609" s="656">
        <v>45630</v>
      </c>
      <c r="L609" s="375" t="str">
        <f>IF($E609="Public Bidding", "Date Required", IF($E609="Shopping", "n/a", IF($E609="Small Value Procurement", "n/a", IF($E609="Lease of Venue", "n/a", IF($E609="Agency to Agency", "n/a", IF($E609="Direct Contracting", "n/a", IF($E609="Emergency Cases", "n/a","Check Mode of Proc")))))))</f>
        <v>n/a</v>
      </c>
      <c r="M609" s="656">
        <v>45631</v>
      </c>
      <c r="N609" s="656">
        <v>45645</v>
      </c>
      <c r="O609" s="657">
        <v>45646</v>
      </c>
      <c r="P609" s="657">
        <v>45646</v>
      </c>
      <c r="Q609" s="657">
        <v>45653</v>
      </c>
      <c r="R609" s="657">
        <v>45653</v>
      </c>
      <c r="S609" s="376"/>
      <c r="T609" s="377">
        <v>14000</v>
      </c>
      <c r="U609" s="378">
        <v>14000</v>
      </c>
      <c r="V609" s="379"/>
      <c r="W609" s="377">
        <v>14000</v>
      </c>
      <c r="X609" s="378">
        <v>14000</v>
      </c>
      <c r="Y609" s="380"/>
      <c r="Z609" s="381" t="str">
        <f t="shared" ref="Z609:AF617" si="539">IF($E609="Public Bidding", "Date Required", IF($E609="Shopping", "n/a", IF($E609="Small Value Procurement", "n/a", IF($E609="Lease of Venue", "n/a", IF($E609="Agency to Agency", "n/a", IF($E609="Direct Contracting", "n/a", IF($E609="Emergency Cases", "n/a","Check Mode of Proc")))))))</f>
        <v>n/a</v>
      </c>
      <c r="AA609" s="381" t="str">
        <f t="shared" si="539"/>
        <v>n/a</v>
      </c>
      <c r="AB609" s="381" t="str">
        <f t="shared" si="539"/>
        <v>n/a</v>
      </c>
      <c r="AC609" s="381" t="str">
        <f t="shared" si="539"/>
        <v>n/a</v>
      </c>
      <c r="AD609" s="381" t="str">
        <f t="shared" si="539"/>
        <v>n/a</v>
      </c>
      <c r="AE609" s="381" t="str">
        <f t="shared" si="539"/>
        <v>n/a</v>
      </c>
      <c r="AF609" s="381" t="str">
        <f t="shared" si="539"/>
        <v>n/a</v>
      </c>
      <c r="AG609" s="382"/>
      <c r="AH609" s="383"/>
    </row>
    <row r="610" spans="1:34" s="384" customFormat="1" ht="46.5" customHeight="1" x14ac:dyDescent="0.2">
      <c r="A610" s="370">
        <f>IF(C610=0,"  ",VLOOKUP(C610,CODES!$A$1:$B$145,2,FALSE))</f>
        <v>330100100001000</v>
      </c>
      <c r="B610" s="394" t="s">
        <v>813</v>
      </c>
      <c r="C610" s="372" t="s">
        <v>61</v>
      </c>
      <c r="D610" s="373" t="s">
        <v>1017</v>
      </c>
      <c r="E610" s="373" t="s">
        <v>51</v>
      </c>
      <c r="F610" s="374" t="str">
        <f t="shared" si="538"/>
        <v>n/a</v>
      </c>
      <c r="G610" s="374" t="str">
        <f t="shared" si="538"/>
        <v>n/a</v>
      </c>
      <c r="H610" s="374" t="str">
        <f t="shared" si="538"/>
        <v>n/a</v>
      </c>
      <c r="I610" s="374" t="str">
        <f t="shared" si="538"/>
        <v>n/a</v>
      </c>
      <c r="J610" s="671" t="s">
        <v>627</v>
      </c>
      <c r="K610" s="671" t="s">
        <v>627</v>
      </c>
      <c r="L610" s="375" t="str">
        <f>IF($E610="Public Bidding", "Date Required", IF($E610="Shopping", "n/a", IF($E610="Small Value Procurement", "n/a", IF($E610="Lease of Venue", "n/a", IF($E610="Agency to Agency", "n/a", IF($E610="Direct Contracting", "n/a", IF($E610="Emergency Cases", "n/a","Check Mode of Proc")))))))</f>
        <v>n/a</v>
      </c>
      <c r="M610" s="671" t="s">
        <v>627</v>
      </c>
      <c r="N610" s="671" t="s">
        <v>1005</v>
      </c>
      <c r="O610" s="658" t="s">
        <v>1005</v>
      </c>
      <c r="P610" s="657">
        <v>45394</v>
      </c>
      <c r="Q610" s="658" t="s">
        <v>1005</v>
      </c>
      <c r="R610" s="658" t="s">
        <v>1006</v>
      </c>
      <c r="S610" s="376"/>
      <c r="T610" s="377">
        <v>10156</v>
      </c>
      <c r="U610" s="378">
        <v>10156</v>
      </c>
      <c r="V610" s="379"/>
      <c r="W610" s="377">
        <v>10156</v>
      </c>
      <c r="X610" s="378">
        <v>10156</v>
      </c>
      <c r="Y610" s="380"/>
      <c r="Z610" s="381" t="str">
        <f t="shared" si="539"/>
        <v>n/a</v>
      </c>
      <c r="AA610" s="381" t="str">
        <f t="shared" si="539"/>
        <v>n/a</v>
      </c>
      <c r="AB610" s="381" t="str">
        <f t="shared" si="539"/>
        <v>n/a</v>
      </c>
      <c r="AC610" s="381" t="str">
        <f t="shared" si="539"/>
        <v>n/a</v>
      </c>
      <c r="AD610" s="381" t="str">
        <f t="shared" si="539"/>
        <v>n/a</v>
      </c>
      <c r="AE610" s="381" t="str">
        <f t="shared" si="539"/>
        <v>n/a</v>
      </c>
      <c r="AF610" s="381" t="str">
        <f t="shared" si="539"/>
        <v>n/a</v>
      </c>
      <c r="AG610" s="382"/>
      <c r="AH610" s="383"/>
    </row>
    <row r="611" spans="1:34" s="384" customFormat="1" ht="46.5" customHeight="1" x14ac:dyDescent="0.2">
      <c r="A611" s="370">
        <f>IF(C611=0,"  ",VLOOKUP(C611,CODES!$A$1:$B$145,2,FALSE))</f>
        <v>310100200002000</v>
      </c>
      <c r="B611" s="394" t="s">
        <v>817</v>
      </c>
      <c r="C611" s="372" t="s">
        <v>127</v>
      </c>
      <c r="D611" s="373" t="s">
        <v>1017</v>
      </c>
      <c r="E611" s="373" t="s">
        <v>51</v>
      </c>
      <c r="F611" s="374" t="str">
        <f t="shared" si="538"/>
        <v>n/a</v>
      </c>
      <c r="G611" s="374" t="str">
        <f t="shared" si="538"/>
        <v>n/a</v>
      </c>
      <c r="H611" s="374" t="str">
        <f t="shared" si="538"/>
        <v>n/a</v>
      </c>
      <c r="I611" s="374" t="str">
        <f t="shared" si="538"/>
        <v>n/a</v>
      </c>
      <c r="J611" s="656">
        <v>45631</v>
      </c>
      <c r="K611" s="656">
        <v>45631</v>
      </c>
      <c r="L611" s="375" t="s">
        <v>122</v>
      </c>
      <c r="M611" s="656">
        <v>45632</v>
      </c>
      <c r="N611" s="656">
        <v>45645</v>
      </c>
      <c r="O611" s="657">
        <v>45646</v>
      </c>
      <c r="P611" s="657">
        <v>45646</v>
      </c>
      <c r="Q611" s="657">
        <v>45649</v>
      </c>
      <c r="R611" s="657">
        <v>45652</v>
      </c>
      <c r="S611" s="376"/>
      <c r="T611" s="377">
        <v>87500</v>
      </c>
      <c r="U611" s="378">
        <v>87500</v>
      </c>
      <c r="V611" s="379"/>
      <c r="W611" s="377">
        <v>87500</v>
      </c>
      <c r="X611" s="378">
        <v>87500</v>
      </c>
      <c r="Y611" s="380"/>
      <c r="Z611" s="381" t="str">
        <f t="shared" si="539"/>
        <v>n/a</v>
      </c>
      <c r="AA611" s="381" t="str">
        <f t="shared" si="539"/>
        <v>n/a</v>
      </c>
      <c r="AB611" s="381" t="str">
        <f t="shared" si="539"/>
        <v>n/a</v>
      </c>
      <c r="AC611" s="381" t="str">
        <f t="shared" si="539"/>
        <v>n/a</v>
      </c>
      <c r="AD611" s="381" t="str">
        <f t="shared" si="539"/>
        <v>n/a</v>
      </c>
      <c r="AE611" s="381" t="str">
        <f t="shared" si="539"/>
        <v>n/a</v>
      </c>
      <c r="AF611" s="381" t="str">
        <f t="shared" si="539"/>
        <v>n/a</v>
      </c>
      <c r="AG611" s="382"/>
      <c r="AH611" s="383"/>
    </row>
    <row r="612" spans="1:34" s="384" customFormat="1" ht="58.5" customHeight="1" x14ac:dyDescent="0.2">
      <c r="A612" s="370">
        <f>IF(C612=0,"  ",VLOOKUP(C612,CODES!$A$1:$B$145,2,FALSE))</f>
        <v>310100200002000</v>
      </c>
      <c r="B612" s="394" t="s">
        <v>819</v>
      </c>
      <c r="C612" s="372" t="s">
        <v>127</v>
      </c>
      <c r="D612" s="373" t="s">
        <v>1017</v>
      </c>
      <c r="E612" s="373" t="s">
        <v>57</v>
      </c>
      <c r="F612" s="374" t="str">
        <f t="shared" si="538"/>
        <v>n/a</v>
      </c>
      <c r="G612" s="374" t="str">
        <f t="shared" si="538"/>
        <v>n/a</v>
      </c>
      <c r="H612" s="374" t="str">
        <f t="shared" si="538"/>
        <v>n/a</v>
      </c>
      <c r="I612" s="374" t="str">
        <f t="shared" si="538"/>
        <v>n/a</v>
      </c>
      <c r="J612" s="656">
        <v>45635</v>
      </c>
      <c r="K612" s="656">
        <v>45635</v>
      </c>
      <c r="L612" s="375" t="s">
        <v>58</v>
      </c>
      <c r="M612" s="656">
        <v>45635</v>
      </c>
      <c r="N612" s="656">
        <v>45643</v>
      </c>
      <c r="O612" s="657">
        <v>45643</v>
      </c>
      <c r="P612" s="657">
        <v>45643</v>
      </c>
      <c r="Q612" s="657">
        <v>45643</v>
      </c>
      <c r="R612" s="657">
        <v>45644</v>
      </c>
      <c r="S612" s="376"/>
      <c r="T612" s="377">
        <v>196100</v>
      </c>
      <c r="U612" s="378">
        <v>196100</v>
      </c>
      <c r="V612" s="379"/>
      <c r="W612" s="377">
        <v>195750</v>
      </c>
      <c r="X612" s="378">
        <v>195750</v>
      </c>
      <c r="Y612" s="380"/>
      <c r="Z612" s="381" t="str">
        <f t="shared" si="539"/>
        <v>n/a</v>
      </c>
      <c r="AA612" s="381" t="str">
        <f t="shared" si="539"/>
        <v>n/a</v>
      </c>
      <c r="AB612" s="381" t="str">
        <f t="shared" si="539"/>
        <v>n/a</v>
      </c>
      <c r="AC612" s="381" t="str">
        <f t="shared" si="539"/>
        <v>n/a</v>
      </c>
      <c r="AD612" s="381" t="str">
        <f t="shared" si="539"/>
        <v>n/a</v>
      </c>
      <c r="AE612" s="381" t="str">
        <f t="shared" si="539"/>
        <v>n/a</v>
      </c>
      <c r="AF612" s="381" t="str">
        <f t="shared" si="539"/>
        <v>n/a</v>
      </c>
      <c r="AG612" s="382"/>
      <c r="AH612" s="383"/>
    </row>
    <row r="613" spans="1:34" s="384" customFormat="1" ht="56.25" customHeight="1" x14ac:dyDescent="0.2">
      <c r="A613" s="370">
        <f>IF(C613=0,"  ",VLOOKUP(C613,CODES!$A$1:$B$145,2,FALSE))</f>
        <v>330100100001000</v>
      </c>
      <c r="B613" s="394" t="s">
        <v>820</v>
      </c>
      <c r="C613" s="372" t="s">
        <v>61</v>
      </c>
      <c r="D613" s="373" t="s">
        <v>1017</v>
      </c>
      <c r="E613" s="373" t="s">
        <v>57</v>
      </c>
      <c r="F613" s="374" t="str">
        <f t="shared" si="538"/>
        <v>n/a</v>
      </c>
      <c r="G613" s="374" t="str">
        <f t="shared" si="538"/>
        <v>n/a</v>
      </c>
      <c r="H613" s="374" t="str">
        <f t="shared" si="538"/>
        <v>n/a</v>
      </c>
      <c r="I613" s="374" t="str">
        <f t="shared" si="538"/>
        <v>n/a</v>
      </c>
      <c r="J613" s="656" t="s">
        <v>122</v>
      </c>
      <c r="K613" s="656" t="s">
        <v>122</v>
      </c>
      <c r="L613" s="375" t="s">
        <v>58</v>
      </c>
      <c r="M613" s="656" t="s">
        <v>122</v>
      </c>
      <c r="N613" s="656">
        <v>45645</v>
      </c>
      <c r="O613" s="657">
        <v>45646</v>
      </c>
      <c r="P613" s="657">
        <v>45646</v>
      </c>
      <c r="Q613" s="657">
        <v>45506</v>
      </c>
      <c r="R613" s="657">
        <v>45507</v>
      </c>
      <c r="S613" s="376"/>
      <c r="T613" s="377">
        <v>68151</v>
      </c>
      <c r="U613" s="378">
        <v>68151</v>
      </c>
      <c r="V613" s="379"/>
      <c r="W613" s="377">
        <v>68151</v>
      </c>
      <c r="X613" s="378">
        <v>16151</v>
      </c>
      <c r="Y613" s="380"/>
      <c r="Z613" s="381" t="str">
        <f t="shared" si="539"/>
        <v>n/a</v>
      </c>
      <c r="AA613" s="381" t="str">
        <f t="shared" si="539"/>
        <v>n/a</v>
      </c>
      <c r="AB613" s="381" t="str">
        <f t="shared" si="539"/>
        <v>n/a</v>
      </c>
      <c r="AC613" s="381" t="str">
        <f t="shared" si="539"/>
        <v>n/a</v>
      </c>
      <c r="AD613" s="381" t="str">
        <f t="shared" si="539"/>
        <v>n/a</v>
      </c>
      <c r="AE613" s="381" t="str">
        <f t="shared" si="539"/>
        <v>n/a</v>
      </c>
      <c r="AF613" s="381" t="str">
        <f t="shared" si="539"/>
        <v>n/a</v>
      </c>
      <c r="AG613" s="382"/>
      <c r="AH613" s="383"/>
    </row>
    <row r="614" spans="1:34" s="384" customFormat="1" ht="46.5" customHeight="1" x14ac:dyDescent="0.2">
      <c r="A614" s="370">
        <f>IF(C614=0,"  ",VLOOKUP(C614,CODES!$A$1:$B$145,2,FALSE))</f>
        <v>330100100001000</v>
      </c>
      <c r="B614" s="394" t="s">
        <v>821</v>
      </c>
      <c r="C614" s="372" t="s">
        <v>61</v>
      </c>
      <c r="D614" s="373" t="s">
        <v>1017</v>
      </c>
      <c r="E614" s="373" t="s">
        <v>57</v>
      </c>
      <c r="F614" s="374" t="str">
        <f t="shared" si="538"/>
        <v>n/a</v>
      </c>
      <c r="G614" s="374" t="str">
        <f t="shared" si="538"/>
        <v>n/a</v>
      </c>
      <c r="H614" s="374" t="str">
        <f t="shared" si="538"/>
        <v>n/a</v>
      </c>
      <c r="I614" s="374" t="str">
        <f t="shared" si="538"/>
        <v>n/a</v>
      </c>
      <c r="J614" s="656" t="s">
        <v>122</v>
      </c>
      <c r="K614" s="656" t="s">
        <v>122</v>
      </c>
      <c r="L614" s="434" t="str">
        <f t="shared" ref="L614:L623" si="540">IF($E614="Public Bidding", "Date Required", IF($E614="Shopping", "n/a", IF($E614="Small Value Procurement", "n/a", IF($E614="Lease of Venue", "n/a", IF($E614="Agency to Agency", "n/a", IF($E614="Direct Contracting", "n/a", IF($E614="Emergency Cases", "n/a","Check Mode of Proc")))))))</f>
        <v>n/a</v>
      </c>
      <c r="M614" s="656" t="s">
        <v>122</v>
      </c>
      <c r="N614" s="656">
        <v>45645</v>
      </c>
      <c r="O614" s="657">
        <v>45646</v>
      </c>
      <c r="P614" s="657">
        <v>45646</v>
      </c>
      <c r="Q614" s="657">
        <v>45506</v>
      </c>
      <c r="R614" s="657">
        <v>45507</v>
      </c>
      <c r="S614" s="376"/>
      <c r="T614" s="377">
        <v>89000</v>
      </c>
      <c r="U614" s="378">
        <v>89000</v>
      </c>
      <c r="V614" s="379"/>
      <c r="W614" s="377">
        <v>89000</v>
      </c>
      <c r="X614" s="378">
        <v>89000</v>
      </c>
      <c r="Y614" s="380"/>
      <c r="Z614" s="381" t="str">
        <f t="shared" si="539"/>
        <v>n/a</v>
      </c>
      <c r="AA614" s="381" t="str">
        <f t="shared" si="539"/>
        <v>n/a</v>
      </c>
      <c r="AB614" s="381" t="str">
        <f t="shared" si="539"/>
        <v>n/a</v>
      </c>
      <c r="AC614" s="381" t="str">
        <f t="shared" si="539"/>
        <v>n/a</v>
      </c>
      <c r="AD614" s="381" t="str">
        <f t="shared" si="539"/>
        <v>n/a</v>
      </c>
      <c r="AE614" s="381" t="str">
        <f t="shared" si="539"/>
        <v>n/a</v>
      </c>
      <c r="AF614" s="381" t="str">
        <f t="shared" si="539"/>
        <v>n/a</v>
      </c>
      <c r="AG614" s="382"/>
      <c r="AH614" s="383"/>
    </row>
    <row r="615" spans="1:34" s="384" customFormat="1" ht="46.5" customHeight="1" x14ac:dyDescent="0.2">
      <c r="A615" s="370">
        <f>IF(C615=0,"  ",VLOOKUP(C615,CODES!$A$1:$B$145,2,FALSE))</f>
        <v>310100200002000</v>
      </c>
      <c r="B615" s="394" t="s">
        <v>829</v>
      </c>
      <c r="C615" s="372" t="s">
        <v>127</v>
      </c>
      <c r="D615" s="373" t="s">
        <v>1017</v>
      </c>
      <c r="E615" s="373" t="s">
        <v>51</v>
      </c>
      <c r="F615" s="374" t="str">
        <f t="shared" si="538"/>
        <v>n/a</v>
      </c>
      <c r="G615" s="374" t="str">
        <f t="shared" si="538"/>
        <v>n/a</v>
      </c>
      <c r="H615" s="374" t="str">
        <f t="shared" si="538"/>
        <v>n/a</v>
      </c>
      <c r="I615" s="374" t="str">
        <f t="shared" si="538"/>
        <v>n/a</v>
      </c>
      <c r="J615" s="656">
        <v>45635</v>
      </c>
      <c r="K615" s="656">
        <v>45635</v>
      </c>
      <c r="L615" s="419" t="str">
        <f t="shared" si="540"/>
        <v>n/a</v>
      </c>
      <c r="M615" s="656">
        <v>45642</v>
      </c>
      <c r="N615" s="656">
        <v>45653</v>
      </c>
      <c r="O615" s="657">
        <v>45657</v>
      </c>
      <c r="P615" s="657">
        <v>45657</v>
      </c>
      <c r="Q615" s="657">
        <v>46748</v>
      </c>
      <c r="R615" s="657">
        <v>45653</v>
      </c>
      <c r="S615" s="376"/>
      <c r="T615" s="377">
        <v>26600</v>
      </c>
      <c r="U615" s="378">
        <v>26600</v>
      </c>
      <c r="V615" s="379"/>
      <c r="W615" s="377">
        <v>26600</v>
      </c>
      <c r="X615" s="378">
        <v>26600</v>
      </c>
      <c r="Y615" s="380"/>
      <c r="Z615" s="381" t="str">
        <f t="shared" si="539"/>
        <v>n/a</v>
      </c>
      <c r="AA615" s="381" t="str">
        <f t="shared" si="539"/>
        <v>n/a</v>
      </c>
      <c r="AB615" s="381" t="str">
        <f t="shared" si="539"/>
        <v>n/a</v>
      </c>
      <c r="AC615" s="381" t="str">
        <f t="shared" si="539"/>
        <v>n/a</v>
      </c>
      <c r="AD615" s="381" t="str">
        <f t="shared" si="539"/>
        <v>n/a</v>
      </c>
      <c r="AE615" s="381" t="str">
        <f t="shared" si="539"/>
        <v>n/a</v>
      </c>
      <c r="AF615" s="381" t="str">
        <f t="shared" si="539"/>
        <v>n/a</v>
      </c>
      <c r="AG615" s="382"/>
      <c r="AH615" s="383"/>
    </row>
    <row r="616" spans="1:34" s="384" customFormat="1" ht="46.5" customHeight="1" x14ac:dyDescent="0.2">
      <c r="A616" s="370">
        <f>IF(C616=0,"  ",VLOOKUP(C616,CODES!$A$1:$B$145,2,FALSE))</f>
        <v>310100200002000</v>
      </c>
      <c r="B616" s="394" t="s">
        <v>831</v>
      </c>
      <c r="C616" s="372" t="s">
        <v>127</v>
      </c>
      <c r="D616" s="373" t="s">
        <v>1017</v>
      </c>
      <c r="E616" s="373" t="s">
        <v>51</v>
      </c>
      <c r="F616" s="374" t="str">
        <f t="shared" si="538"/>
        <v>n/a</v>
      </c>
      <c r="G616" s="374" t="str">
        <f t="shared" si="538"/>
        <v>n/a</v>
      </c>
      <c r="H616" s="374" t="str">
        <f t="shared" si="538"/>
        <v>n/a</v>
      </c>
      <c r="I616" s="374" t="str">
        <f t="shared" si="538"/>
        <v>n/a</v>
      </c>
      <c r="J616" s="656">
        <v>45635</v>
      </c>
      <c r="K616" s="656">
        <v>45635</v>
      </c>
      <c r="L616" s="375" t="str">
        <f t="shared" si="540"/>
        <v>n/a</v>
      </c>
      <c r="M616" s="656">
        <v>45636</v>
      </c>
      <c r="N616" s="656">
        <v>45649</v>
      </c>
      <c r="O616" s="657">
        <v>45649</v>
      </c>
      <c r="P616" s="657">
        <v>45649</v>
      </c>
      <c r="Q616" s="657">
        <v>45653</v>
      </c>
      <c r="R616" s="657">
        <v>45653</v>
      </c>
      <c r="S616" s="376"/>
      <c r="T616" s="377">
        <f t="shared" ref="T616:T617" si="541">SUM(U616)</f>
        <v>10000</v>
      </c>
      <c r="U616" s="378">
        <v>10000</v>
      </c>
      <c r="V616" s="379"/>
      <c r="W616" s="377">
        <f t="shared" ref="W616:W617" si="542">SUM(X616)</f>
        <v>5800</v>
      </c>
      <c r="X616" s="378">
        <v>5800</v>
      </c>
      <c r="Y616" s="380"/>
      <c r="Z616" s="381" t="str">
        <f t="shared" si="539"/>
        <v>n/a</v>
      </c>
      <c r="AA616" s="381" t="str">
        <f t="shared" si="539"/>
        <v>n/a</v>
      </c>
      <c r="AB616" s="381" t="str">
        <f t="shared" si="539"/>
        <v>n/a</v>
      </c>
      <c r="AC616" s="381" t="str">
        <f t="shared" si="539"/>
        <v>n/a</v>
      </c>
      <c r="AD616" s="381" t="str">
        <f t="shared" si="539"/>
        <v>n/a</v>
      </c>
      <c r="AE616" s="381" t="str">
        <f t="shared" si="539"/>
        <v>n/a</v>
      </c>
      <c r="AF616" s="381" t="str">
        <f t="shared" si="539"/>
        <v>n/a</v>
      </c>
      <c r="AG616" s="382"/>
      <c r="AH616" s="383"/>
    </row>
    <row r="617" spans="1:34" s="384" customFormat="1" ht="46.5" customHeight="1" x14ac:dyDescent="0.2">
      <c r="A617" s="370">
        <f>IF(C617=0,"  ",VLOOKUP(C617,CODES!$A$1:$B$145,2,FALSE))</f>
        <v>310100100002000</v>
      </c>
      <c r="B617" s="394" t="s">
        <v>832</v>
      </c>
      <c r="C617" s="372" t="s">
        <v>67</v>
      </c>
      <c r="D617" s="373" t="s">
        <v>1017</v>
      </c>
      <c r="E617" s="373" t="s">
        <v>57</v>
      </c>
      <c r="F617" s="374" t="str">
        <f t="shared" si="538"/>
        <v>n/a</v>
      </c>
      <c r="G617" s="374" t="str">
        <f t="shared" si="538"/>
        <v>n/a</v>
      </c>
      <c r="H617" s="374" t="str">
        <f t="shared" si="538"/>
        <v>n/a</v>
      </c>
      <c r="I617" s="374" t="str">
        <f t="shared" si="538"/>
        <v>n/a</v>
      </c>
      <c r="J617" s="656">
        <v>45620</v>
      </c>
      <c r="K617" s="656">
        <v>45620</v>
      </c>
      <c r="L617" s="375" t="str">
        <f t="shared" si="540"/>
        <v>n/a</v>
      </c>
      <c r="M617" s="656">
        <v>45620</v>
      </c>
      <c r="N617" s="656">
        <v>45650</v>
      </c>
      <c r="O617" s="657">
        <v>45650</v>
      </c>
      <c r="P617" s="657">
        <v>45650</v>
      </c>
      <c r="Q617" s="657">
        <v>45653</v>
      </c>
      <c r="R617" s="657">
        <v>45653</v>
      </c>
      <c r="S617" s="376"/>
      <c r="T617" s="377">
        <f t="shared" si="541"/>
        <v>11312</v>
      </c>
      <c r="U617" s="378">
        <v>11312</v>
      </c>
      <c r="V617" s="379"/>
      <c r="W617" s="377">
        <f t="shared" si="542"/>
        <v>11312</v>
      </c>
      <c r="X617" s="378">
        <v>11312</v>
      </c>
      <c r="Y617" s="380"/>
      <c r="Z617" s="381" t="str">
        <f t="shared" si="539"/>
        <v>n/a</v>
      </c>
      <c r="AA617" s="381" t="str">
        <f t="shared" si="539"/>
        <v>n/a</v>
      </c>
      <c r="AB617" s="381" t="str">
        <f t="shared" si="539"/>
        <v>n/a</v>
      </c>
      <c r="AC617" s="381" t="str">
        <f t="shared" si="539"/>
        <v>n/a</v>
      </c>
      <c r="AD617" s="381" t="str">
        <f t="shared" si="539"/>
        <v>n/a</v>
      </c>
      <c r="AE617" s="381" t="str">
        <f t="shared" si="539"/>
        <v>n/a</v>
      </c>
      <c r="AF617" s="381" t="str">
        <f t="shared" si="539"/>
        <v>n/a</v>
      </c>
      <c r="AG617" s="382"/>
      <c r="AH617" s="383"/>
    </row>
    <row r="618" spans="1:34" s="384" customFormat="1" ht="86.25" customHeight="1" x14ac:dyDescent="0.2">
      <c r="A618" s="370">
        <f>IF(C618=0,"  ",VLOOKUP(C618,CODES!$A$1:$B$145,2,FALSE))</f>
        <v>200000100001000</v>
      </c>
      <c r="B618" s="394" t="s">
        <v>833</v>
      </c>
      <c r="C618" s="372" t="s">
        <v>71</v>
      </c>
      <c r="D618" s="373" t="s">
        <v>1017</v>
      </c>
      <c r="E618" s="373" t="s">
        <v>51</v>
      </c>
      <c r="F618" s="374" t="str">
        <f t="shared" si="538"/>
        <v>n/a</v>
      </c>
      <c r="G618" s="374" t="str">
        <f t="shared" si="538"/>
        <v>n/a</v>
      </c>
      <c r="H618" s="374" t="str">
        <f t="shared" si="538"/>
        <v>n/a</v>
      </c>
      <c r="I618" s="374" t="str">
        <f t="shared" si="538"/>
        <v>n/a</v>
      </c>
      <c r="J618" s="656">
        <v>45621</v>
      </c>
      <c r="K618" s="656">
        <v>45621</v>
      </c>
      <c r="L618" s="375" t="str">
        <f t="shared" si="540"/>
        <v>n/a</v>
      </c>
      <c r="M618" s="656">
        <v>45634</v>
      </c>
      <c r="N618" s="656">
        <v>45645</v>
      </c>
      <c r="O618" s="657">
        <v>45631</v>
      </c>
      <c r="P618" s="657">
        <v>45631</v>
      </c>
      <c r="Q618" s="657">
        <v>45635</v>
      </c>
      <c r="R618" s="657">
        <v>45645</v>
      </c>
      <c r="S618" s="376"/>
      <c r="T618" s="377">
        <v>499047</v>
      </c>
      <c r="U618" s="378">
        <v>499047</v>
      </c>
      <c r="V618" s="379"/>
      <c r="W618" s="377">
        <v>498047</v>
      </c>
      <c r="X618" s="378">
        <v>498047</v>
      </c>
      <c r="Y618" s="380"/>
      <c r="Z618" s="381" t="str">
        <f>IF($E618="Public Bidding", "Date Required", IF($E618="Shopping", "n/a", IF($E618="Small Value Procurement", "n/a", IF($E618="Lease of Venue", "n/a", IF($E618="Agency to Agency", "n/a", IF($E618="Direct Contracting", "n/a", IF($E618="Emergency Cases", "n/a","Check Mode of Proc")))))))</f>
        <v>n/a</v>
      </c>
      <c r="AA618" s="381" t="str">
        <f>IF($E618="Public Bidding", "Date Required", IF($E618="Shopping", "n/a", IF($E618="Small Value Procurement", "n/a", IF($E618="Lease of Venue", "n/a", IF($E618="Agency to Agency", "n/a", IF($E618="Direct Contracting", "n/a", IF($E618="Emergency Cases", "n/a","Check Mode of Proc")))))))</f>
        <v>n/a</v>
      </c>
      <c r="AB618" s="381" t="str">
        <f t="shared" ref="Z618:AF636" si="543">IF($E618="Public Bidding", "Date Required", IF($E618="Shopping", "n/a", IF($E618="Small Value Procurement", "n/a", IF($E618="Lease of Venue", "n/a", IF($E618="Agency to Agency", "n/a", IF($E618="Direct Contracting", "n/a", IF($E618="Emergency Cases", "n/a","Check Mode of Proc")))))))</f>
        <v>n/a</v>
      </c>
      <c r="AC618" s="381" t="str">
        <f t="shared" si="543"/>
        <v>n/a</v>
      </c>
      <c r="AD618" s="381" t="str">
        <f t="shared" si="543"/>
        <v>n/a</v>
      </c>
      <c r="AE618" s="381" t="str">
        <f t="shared" si="543"/>
        <v>n/a</v>
      </c>
      <c r="AF618" s="381" t="str">
        <f t="shared" si="543"/>
        <v>n/a</v>
      </c>
      <c r="AG618" s="382"/>
      <c r="AH618" s="383"/>
    </row>
    <row r="619" spans="1:34" s="384" customFormat="1" ht="46.5" customHeight="1" x14ac:dyDescent="0.2">
      <c r="A619" s="370">
        <f>IF(C619=0,"  ",VLOOKUP(C619,CODES!$A$1:$B$145,2,FALSE))</f>
        <v>310100200002000</v>
      </c>
      <c r="B619" s="394" t="s">
        <v>834</v>
      </c>
      <c r="C619" s="372" t="s">
        <v>127</v>
      </c>
      <c r="D619" s="373" t="s">
        <v>1017</v>
      </c>
      <c r="E619" s="373" t="s">
        <v>51</v>
      </c>
      <c r="F619" s="374" t="str">
        <f t="shared" si="538"/>
        <v>n/a</v>
      </c>
      <c r="G619" s="374" t="str">
        <f t="shared" si="538"/>
        <v>n/a</v>
      </c>
      <c r="H619" s="374" t="str">
        <f t="shared" si="538"/>
        <v>n/a</v>
      </c>
      <c r="I619" s="374" t="str">
        <f t="shared" si="538"/>
        <v>n/a</v>
      </c>
      <c r="J619" s="656">
        <v>45621</v>
      </c>
      <c r="K619" s="656">
        <v>45621</v>
      </c>
      <c r="L619" s="434" t="str">
        <f t="shared" si="540"/>
        <v>n/a</v>
      </c>
      <c r="M619" s="656">
        <v>45648</v>
      </c>
      <c r="N619" s="656">
        <v>45649</v>
      </c>
      <c r="O619" s="657">
        <v>45635</v>
      </c>
      <c r="P619" s="657">
        <v>45635</v>
      </c>
      <c r="Q619" s="657">
        <v>45635</v>
      </c>
      <c r="R619" s="657">
        <v>45649</v>
      </c>
      <c r="S619" s="376"/>
      <c r="T619" s="377">
        <v>52000</v>
      </c>
      <c r="U619" s="378">
        <v>52000</v>
      </c>
      <c r="V619" s="379"/>
      <c r="W619" s="377">
        <v>36450</v>
      </c>
      <c r="X619" s="378">
        <v>36450</v>
      </c>
      <c r="Y619" s="380"/>
      <c r="Z619" s="381" t="str">
        <f t="shared" si="543"/>
        <v>n/a</v>
      </c>
      <c r="AA619" s="381" t="str">
        <f t="shared" si="543"/>
        <v>n/a</v>
      </c>
      <c r="AB619" s="381" t="str">
        <f t="shared" si="543"/>
        <v>n/a</v>
      </c>
      <c r="AC619" s="381" t="str">
        <f t="shared" si="543"/>
        <v>n/a</v>
      </c>
      <c r="AD619" s="381" t="str">
        <f t="shared" si="543"/>
        <v>n/a</v>
      </c>
      <c r="AE619" s="381" t="str">
        <f t="shared" si="543"/>
        <v>n/a</v>
      </c>
      <c r="AF619" s="381" t="str">
        <f t="shared" si="543"/>
        <v>n/a</v>
      </c>
      <c r="AG619" s="382"/>
      <c r="AH619" s="383"/>
    </row>
    <row r="620" spans="1:34" s="384" customFormat="1" ht="46.5" customHeight="1" x14ac:dyDescent="0.2">
      <c r="A620" s="370">
        <f>IF(C620=0,"  ",VLOOKUP(C620,CODES!$A$1:$B$145,2,FALSE))</f>
        <v>310100200002000</v>
      </c>
      <c r="B620" s="394" t="s">
        <v>835</v>
      </c>
      <c r="C620" s="372" t="s">
        <v>127</v>
      </c>
      <c r="D620" s="373" t="s">
        <v>1017</v>
      </c>
      <c r="E620" s="373" t="s">
        <v>51</v>
      </c>
      <c r="F620" s="374" t="str">
        <f t="shared" si="538"/>
        <v>n/a</v>
      </c>
      <c r="G620" s="374" t="str">
        <f t="shared" si="538"/>
        <v>n/a</v>
      </c>
      <c r="H620" s="374" t="str">
        <f t="shared" si="538"/>
        <v>n/a</v>
      </c>
      <c r="I620" s="374" t="str">
        <f t="shared" si="538"/>
        <v>n/a</v>
      </c>
      <c r="J620" s="656">
        <v>45635</v>
      </c>
      <c r="K620" s="656">
        <v>45635</v>
      </c>
      <c r="L620" s="419" t="str">
        <f t="shared" si="540"/>
        <v>n/a</v>
      </c>
      <c r="M620" s="656">
        <v>45636</v>
      </c>
      <c r="N620" s="656">
        <v>45649</v>
      </c>
      <c r="O620" s="657">
        <v>45667</v>
      </c>
      <c r="P620" s="657">
        <v>45667</v>
      </c>
      <c r="Q620" s="657">
        <v>45653</v>
      </c>
      <c r="R620" s="657">
        <v>45653</v>
      </c>
      <c r="S620" s="376"/>
      <c r="T620" s="377">
        <v>140000</v>
      </c>
      <c r="U620" s="378">
        <v>140000</v>
      </c>
      <c r="V620" s="379"/>
      <c r="W620" s="377">
        <v>140000</v>
      </c>
      <c r="X620" s="378">
        <v>140000</v>
      </c>
      <c r="Y620" s="380"/>
      <c r="Z620" s="381" t="str">
        <f t="shared" si="543"/>
        <v>n/a</v>
      </c>
      <c r="AA620" s="381" t="str">
        <f t="shared" si="543"/>
        <v>n/a</v>
      </c>
      <c r="AB620" s="381" t="str">
        <f t="shared" si="543"/>
        <v>n/a</v>
      </c>
      <c r="AC620" s="381" t="str">
        <f t="shared" si="543"/>
        <v>n/a</v>
      </c>
      <c r="AD620" s="381" t="str">
        <f t="shared" si="543"/>
        <v>n/a</v>
      </c>
      <c r="AE620" s="381" t="str">
        <f t="shared" si="543"/>
        <v>n/a</v>
      </c>
      <c r="AF620" s="381" t="str">
        <f t="shared" si="543"/>
        <v>n/a</v>
      </c>
      <c r="AG620" s="382"/>
      <c r="AH620" s="383"/>
    </row>
    <row r="621" spans="1:34" s="384" customFormat="1" ht="46.5" customHeight="1" x14ac:dyDescent="0.2">
      <c r="A621" s="370">
        <f>IF(C621=0,"  ",VLOOKUP(C621,CODES!$A$1:$B$145,2,FALSE))</f>
        <v>310100200002000</v>
      </c>
      <c r="B621" s="394" t="s">
        <v>837</v>
      </c>
      <c r="C621" s="372" t="s">
        <v>127</v>
      </c>
      <c r="D621" s="373" t="s">
        <v>1017</v>
      </c>
      <c r="E621" s="373" t="s">
        <v>51</v>
      </c>
      <c r="F621" s="374" t="str">
        <f t="shared" si="538"/>
        <v>n/a</v>
      </c>
      <c r="G621" s="374" t="str">
        <f t="shared" si="538"/>
        <v>n/a</v>
      </c>
      <c r="H621" s="374" t="str">
        <f t="shared" si="538"/>
        <v>n/a</v>
      </c>
      <c r="I621" s="374" t="str">
        <f t="shared" si="538"/>
        <v>n/a</v>
      </c>
      <c r="J621" s="656">
        <v>45635</v>
      </c>
      <c r="K621" s="656">
        <v>45635</v>
      </c>
      <c r="L621" s="375" t="str">
        <f t="shared" si="540"/>
        <v>n/a</v>
      </c>
      <c r="M621" s="656">
        <v>45636</v>
      </c>
      <c r="N621" s="656">
        <v>45649</v>
      </c>
      <c r="O621" s="657">
        <v>45649</v>
      </c>
      <c r="P621" s="657">
        <v>45652</v>
      </c>
      <c r="Q621" s="657">
        <v>45653</v>
      </c>
      <c r="R621" s="657">
        <v>45653</v>
      </c>
      <c r="S621" s="376"/>
      <c r="T621" s="377">
        <f t="shared" ref="T621:T622" si="544">SUM(U621)</f>
        <v>19797.599999999999</v>
      </c>
      <c r="U621" s="378">
        <v>19797.599999999999</v>
      </c>
      <c r="V621" s="379"/>
      <c r="W621" s="377">
        <f t="shared" ref="W621:W622" si="545">SUM(X621)</f>
        <v>6700</v>
      </c>
      <c r="X621" s="378">
        <v>6700</v>
      </c>
      <c r="Y621" s="380"/>
      <c r="Z621" s="381" t="str">
        <f t="shared" si="543"/>
        <v>n/a</v>
      </c>
      <c r="AA621" s="381" t="str">
        <f t="shared" si="543"/>
        <v>n/a</v>
      </c>
      <c r="AB621" s="381" t="str">
        <f t="shared" si="543"/>
        <v>n/a</v>
      </c>
      <c r="AC621" s="381" t="str">
        <f t="shared" si="543"/>
        <v>n/a</v>
      </c>
      <c r="AD621" s="381" t="str">
        <f t="shared" si="543"/>
        <v>n/a</v>
      </c>
      <c r="AE621" s="381" t="str">
        <f t="shared" si="543"/>
        <v>n/a</v>
      </c>
      <c r="AF621" s="381" t="str">
        <f t="shared" si="543"/>
        <v>n/a</v>
      </c>
      <c r="AG621" s="382"/>
      <c r="AH621" s="383"/>
    </row>
    <row r="622" spans="1:34" s="384" customFormat="1" ht="46.5" customHeight="1" x14ac:dyDescent="0.2">
      <c r="A622" s="370">
        <f>IF(C622=0,"  ",VLOOKUP(C622,CODES!$A$1:$B$145,2,FALSE))</f>
        <v>310100200002000</v>
      </c>
      <c r="B622" s="394" t="s">
        <v>840</v>
      </c>
      <c r="C622" s="372" t="s">
        <v>127</v>
      </c>
      <c r="D622" s="373" t="s">
        <v>1017</v>
      </c>
      <c r="E622" s="373" t="s">
        <v>56</v>
      </c>
      <c r="F622" s="374" t="str">
        <f t="shared" si="538"/>
        <v>n/a</v>
      </c>
      <c r="G622" s="374" t="str">
        <f t="shared" si="538"/>
        <v>n/a</v>
      </c>
      <c r="H622" s="374" t="str">
        <f t="shared" si="538"/>
        <v>n/a</v>
      </c>
      <c r="I622" s="374" t="str">
        <f t="shared" si="538"/>
        <v>n/a</v>
      </c>
      <c r="J622" s="656">
        <v>45638</v>
      </c>
      <c r="K622" s="656">
        <v>45638</v>
      </c>
      <c r="L622" s="375" t="str">
        <f t="shared" si="540"/>
        <v>n/a</v>
      </c>
      <c r="M622" s="656">
        <v>45642</v>
      </c>
      <c r="N622" s="656">
        <v>45650</v>
      </c>
      <c r="O622" s="657">
        <v>45657</v>
      </c>
      <c r="P622" s="657">
        <v>45657</v>
      </c>
      <c r="Q622" s="657">
        <v>45653</v>
      </c>
      <c r="R622" s="657">
        <v>45653</v>
      </c>
      <c r="S622" s="376"/>
      <c r="T622" s="377">
        <f t="shared" si="544"/>
        <v>64597</v>
      </c>
      <c r="U622" s="378">
        <v>64597</v>
      </c>
      <c r="V622" s="379"/>
      <c r="W622" s="377">
        <f t="shared" si="545"/>
        <v>64597</v>
      </c>
      <c r="X622" s="378">
        <v>64597</v>
      </c>
      <c r="Y622" s="380"/>
      <c r="Z622" s="381" t="str">
        <f t="shared" si="543"/>
        <v>n/a</v>
      </c>
      <c r="AA622" s="381" t="str">
        <f t="shared" si="543"/>
        <v>n/a</v>
      </c>
      <c r="AB622" s="381" t="str">
        <f t="shared" si="543"/>
        <v>n/a</v>
      </c>
      <c r="AC622" s="381" t="str">
        <f t="shared" si="543"/>
        <v>n/a</v>
      </c>
      <c r="AD622" s="381" t="str">
        <f t="shared" si="543"/>
        <v>n/a</v>
      </c>
      <c r="AE622" s="381" t="str">
        <f t="shared" si="543"/>
        <v>n/a</v>
      </c>
      <c r="AF622" s="381" t="str">
        <f t="shared" si="543"/>
        <v>n/a</v>
      </c>
      <c r="AG622" s="382"/>
      <c r="AH622" s="383"/>
    </row>
    <row r="623" spans="1:34" s="384" customFormat="1" ht="46.5" customHeight="1" x14ac:dyDescent="0.2">
      <c r="A623" s="370">
        <f>IF(C623=0,"  ",VLOOKUP(C623,CODES!$A$1:$B$145,2,FALSE))</f>
        <v>310100200002000</v>
      </c>
      <c r="B623" s="394" t="s">
        <v>842</v>
      </c>
      <c r="C623" s="372" t="s">
        <v>127</v>
      </c>
      <c r="D623" s="373" t="s">
        <v>1017</v>
      </c>
      <c r="E623" s="373" t="s">
        <v>51</v>
      </c>
      <c r="F623" s="374" t="str">
        <f t="shared" si="538"/>
        <v>n/a</v>
      </c>
      <c r="G623" s="374" t="str">
        <f t="shared" si="538"/>
        <v>n/a</v>
      </c>
      <c r="H623" s="374" t="str">
        <f t="shared" si="538"/>
        <v>n/a</v>
      </c>
      <c r="I623" s="374" t="str">
        <f t="shared" si="538"/>
        <v>n/a</v>
      </c>
      <c r="J623" s="656">
        <v>45638</v>
      </c>
      <c r="K623" s="656">
        <v>45638</v>
      </c>
      <c r="L623" s="375" t="str">
        <f t="shared" si="540"/>
        <v>n/a</v>
      </c>
      <c r="M623" s="656">
        <v>45643</v>
      </c>
      <c r="N623" s="656">
        <v>45652</v>
      </c>
      <c r="O623" s="657">
        <v>45653</v>
      </c>
      <c r="P623" s="657">
        <v>45653</v>
      </c>
      <c r="Q623" s="657">
        <v>45653</v>
      </c>
      <c r="R623" s="657">
        <v>45653</v>
      </c>
      <c r="S623" s="376"/>
      <c r="T623" s="377">
        <v>34590</v>
      </c>
      <c r="U623" s="378">
        <v>34590</v>
      </c>
      <c r="V623" s="379"/>
      <c r="W623" s="377">
        <v>34590</v>
      </c>
      <c r="X623" s="378">
        <v>34590</v>
      </c>
      <c r="Y623" s="380"/>
      <c r="Z623" s="381" t="str">
        <f t="shared" si="543"/>
        <v>n/a</v>
      </c>
      <c r="AA623" s="381" t="str">
        <f t="shared" si="543"/>
        <v>n/a</v>
      </c>
      <c r="AB623" s="381" t="str">
        <f t="shared" si="543"/>
        <v>n/a</v>
      </c>
      <c r="AC623" s="381" t="str">
        <f t="shared" si="543"/>
        <v>n/a</v>
      </c>
      <c r="AD623" s="381" t="str">
        <f t="shared" si="543"/>
        <v>n/a</v>
      </c>
      <c r="AE623" s="381" t="str">
        <f t="shared" si="543"/>
        <v>n/a</v>
      </c>
      <c r="AF623" s="381" t="str">
        <f t="shared" si="543"/>
        <v>n/a</v>
      </c>
      <c r="AG623" s="382"/>
      <c r="AH623" s="383"/>
    </row>
    <row r="624" spans="1:34" s="384" customFormat="1" ht="46.5" customHeight="1" x14ac:dyDescent="0.2">
      <c r="A624" s="370">
        <f>IF(C624=0,"  ",VLOOKUP(C624,CODES!$A$1:$B$145,2,FALSE))</f>
        <v>310100200002000</v>
      </c>
      <c r="B624" s="394" t="s">
        <v>845</v>
      </c>
      <c r="C624" s="372" t="s">
        <v>127</v>
      </c>
      <c r="D624" s="373" t="s">
        <v>1017</v>
      </c>
      <c r="E624" s="373" t="s">
        <v>51</v>
      </c>
      <c r="F624" s="374" t="str">
        <f t="shared" si="538"/>
        <v>n/a</v>
      </c>
      <c r="G624" s="374" t="str">
        <f t="shared" si="538"/>
        <v>n/a</v>
      </c>
      <c r="H624" s="374" t="str">
        <f t="shared" si="538"/>
        <v>n/a</v>
      </c>
      <c r="I624" s="374" t="str">
        <f t="shared" si="538"/>
        <v>n/a</v>
      </c>
      <c r="J624" s="656">
        <v>45630</v>
      </c>
      <c r="K624" s="656">
        <v>45630</v>
      </c>
      <c r="L624" s="434" t="str">
        <f t="shared" ref="L624:L643" si="546">IF($E624="Public Bidding", "Date Required", IF($E624="Shopping", "n/a", IF($E624="Small Value Procurement", "n/a", IF($E624="Lease of Venue", "n/a", IF($E624="Agency to Agency", "n/a", IF($E624="Direct Contracting", "n/a", IF($E624="Emergency Cases", "n/a","Check Mode of Proc")))))))</f>
        <v>n/a</v>
      </c>
      <c r="M624" s="656">
        <v>46365</v>
      </c>
      <c r="N624" s="656">
        <v>45649</v>
      </c>
      <c r="O624" s="657">
        <v>45649</v>
      </c>
      <c r="P624" s="657">
        <v>45649</v>
      </c>
      <c r="Q624" s="657">
        <v>45653</v>
      </c>
      <c r="R624" s="657">
        <v>45653</v>
      </c>
      <c r="S624" s="376"/>
      <c r="T624" s="377">
        <f t="shared" ref="T624:T625" si="547">SUM(U624)</f>
        <v>7900</v>
      </c>
      <c r="U624" s="378">
        <v>7900</v>
      </c>
      <c r="V624" s="379"/>
      <c r="W624" s="377">
        <f t="shared" ref="W624:W625" si="548">SUM(X624)</f>
        <v>7900</v>
      </c>
      <c r="X624" s="378">
        <v>7900</v>
      </c>
      <c r="Y624" s="380"/>
      <c r="Z624" s="381" t="str">
        <f t="shared" si="543"/>
        <v>n/a</v>
      </c>
      <c r="AA624" s="381" t="str">
        <f t="shared" si="543"/>
        <v>n/a</v>
      </c>
      <c r="AB624" s="381" t="str">
        <f t="shared" si="543"/>
        <v>n/a</v>
      </c>
      <c r="AC624" s="381" t="str">
        <f t="shared" si="543"/>
        <v>n/a</v>
      </c>
      <c r="AD624" s="381" t="str">
        <f t="shared" si="543"/>
        <v>n/a</v>
      </c>
      <c r="AE624" s="381" t="str">
        <f t="shared" si="543"/>
        <v>n/a</v>
      </c>
      <c r="AF624" s="381" t="str">
        <f t="shared" si="543"/>
        <v>n/a</v>
      </c>
      <c r="AG624" s="382"/>
      <c r="AH624" s="383"/>
    </row>
    <row r="625" spans="1:34" s="384" customFormat="1" ht="46.5" customHeight="1" x14ac:dyDescent="0.2">
      <c r="A625" s="370">
        <f>IF(C625=0,"  ",VLOOKUP(C625,CODES!$A$1:$B$145,2,FALSE))</f>
        <v>310100200002000</v>
      </c>
      <c r="B625" s="394" t="s">
        <v>846</v>
      </c>
      <c r="C625" s="372" t="s">
        <v>127</v>
      </c>
      <c r="D625" s="373" t="s">
        <v>1017</v>
      </c>
      <c r="E625" s="373" t="s">
        <v>51</v>
      </c>
      <c r="F625" s="374" t="str">
        <f t="shared" si="538"/>
        <v>n/a</v>
      </c>
      <c r="G625" s="374" t="str">
        <f t="shared" si="538"/>
        <v>n/a</v>
      </c>
      <c r="H625" s="374" t="str">
        <f t="shared" si="538"/>
        <v>n/a</v>
      </c>
      <c r="I625" s="374" t="str">
        <f t="shared" si="538"/>
        <v>n/a</v>
      </c>
      <c r="J625" s="656">
        <v>45630</v>
      </c>
      <c r="K625" s="656">
        <v>45630</v>
      </c>
      <c r="L625" s="419" t="str">
        <f t="shared" si="546"/>
        <v>n/a</v>
      </c>
      <c r="M625" s="656">
        <v>46365</v>
      </c>
      <c r="N625" s="656">
        <v>45649</v>
      </c>
      <c r="O625" s="657">
        <v>45653</v>
      </c>
      <c r="P625" s="657">
        <v>45653</v>
      </c>
      <c r="Q625" s="657">
        <v>45653</v>
      </c>
      <c r="R625" s="657">
        <v>45653</v>
      </c>
      <c r="S625" s="376"/>
      <c r="T625" s="377">
        <f t="shared" si="547"/>
        <v>8179</v>
      </c>
      <c r="U625" s="378">
        <v>8179</v>
      </c>
      <c r="V625" s="379"/>
      <c r="W625" s="377">
        <f t="shared" si="548"/>
        <v>7800</v>
      </c>
      <c r="X625" s="378">
        <v>7800</v>
      </c>
      <c r="Y625" s="380"/>
      <c r="Z625" s="381" t="str">
        <f t="shared" si="543"/>
        <v>n/a</v>
      </c>
      <c r="AA625" s="381" t="str">
        <f t="shared" si="543"/>
        <v>n/a</v>
      </c>
      <c r="AB625" s="381" t="str">
        <f t="shared" si="543"/>
        <v>n/a</v>
      </c>
      <c r="AC625" s="381" t="str">
        <f t="shared" si="543"/>
        <v>n/a</v>
      </c>
      <c r="AD625" s="381" t="str">
        <f t="shared" si="543"/>
        <v>n/a</v>
      </c>
      <c r="AE625" s="381" t="str">
        <f t="shared" si="543"/>
        <v>n/a</v>
      </c>
      <c r="AF625" s="381" t="str">
        <f t="shared" si="543"/>
        <v>n/a</v>
      </c>
      <c r="AG625" s="382"/>
      <c r="AH625" s="383"/>
    </row>
    <row r="626" spans="1:34" s="384" customFormat="1" ht="54" customHeight="1" x14ac:dyDescent="0.2">
      <c r="A626" s="370">
        <f>IF(C626=0,"  ",VLOOKUP(C626,CODES!$A$1:$B$145,2,FALSE))</f>
        <v>320104100001000</v>
      </c>
      <c r="B626" s="394" t="s">
        <v>847</v>
      </c>
      <c r="C626" s="372" t="s">
        <v>117</v>
      </c>
      <c r="D626" s="373" t="s">
        <v>1017</v>
      </c>
      <c r="E626" s="373" t="s">
        <v>57</v>
      </c>
      <c r="F626" s="374" t="str">
        <f t="shared" si="538"/>
        <v>n/a</v>
      </c>
      <c r="G626" s="374" t="str">
        <f t="shared" si="538"/>
        <v>n/a</v>
      </c>
      <c r="H626" s="374" t="str">
        <f t="shared" si="538"/>
        <v>n/a</v>
      </c>
      <c r="I626" s="374" t="str">
        <f t="shared" si="538"/>
        <v>n/a</v>
      </c>
      <c r="J626" s="656">
        <v>45630</v>
      </c>
      <c r="K626" s="656">
        <v>45630</v>
      </c>
      <c r="L626" s="375" t="str">
        <f t="shared" si="546"/>
        <v>n/a</v>
      </c>
      <c r="M626" s="656">
        <v>45633</v>
      </c>
      <c r="N626" s="656">
        <v>45634</v>
      </c>
      <c r="O626" s="657">
        <v>45635</v>
      </c>
      <c r="P626" s="657">
        <v>45635</v>
      </c>
      <c r="Q626" s="657">
        <v>45635</v>
      </c>
      <c r="R626" s="657">
        <v>45645</v>
      </c>
      <c r="S626" s="376"/>
      <c r="T626" s="377">
        <v>24500</v>
      </c>
      <c r="U626" s="378">
        <v>24500</v>
      </c>
      <c r="V626" s="379"/>
      <c r="W626" s="377">
        <v>22750</v>
      </c>
      <c r="X626" s="378">
        <v>22750</v>
      </c>
      <c r="Y626" s="380"/>
      <c r="Z626" s="381" t="str">
        <f t="shared" si="543"/>
        <v>n/a</v>
      </c>
      <c r="AA626" s="381" t="str">
        <f t="shared" si="543"/>
        <v>n/a</v>
      </c>
      <c r="AB626" s="381" t="str">
        <f t="shared" si="543"/>
        <v>n/a</v>
      </c>
      <c r="AC626" s="381" t="str">
        <f t="shared" si="543"/>
        <v>n/a</v>
      </c>
      <c r="AD626" s="381" t="str">
        <f t="shared" si="543"/>
        <v>n/a</v>
      </c>
      <c r="AE626" s="381" t="str">
        <f t="shared" si="543"/>
        <v>n/a</v>
      </c>
      <c r="AF626" s="381" t="str">
        <f t="shared" si="543"/>
        <v>n/a</v>
      </c>
      <c r="AG626" s="382"/>
      <c r="AH626" s="383"/>
    </row>
    <row r="627" spans="1:34" s="384" customFormat="1" ht="46.5" customHeight="1" x14ac:dyDescent="0.2">
      <c r="A627" s="370">
        <f>IF(C627=0,"  ",VLOOKUP(C627,CODES!$A$1:$B$145,2,FALSE))</f>
        <v>320103100001000</v>
      </c>
      <c r="B627" s="394" t="s">
        <v>848</v>
      </c>
      <c r="C627" s="372" t="s">
        <v>248</v>
      </c>
      <c r="D627" s="373" t="s">
        <v>1017</v>
      </c>
      <c r="E627" s="373" t="s">
        <v>56</v>
      </c>
      <c r="F627" s="374" t="str">
        <f t="shared" si="538"/>
        <v>n/a</v>
      </c>
      <c r="G627" s="374" t="str">
        <f t="shared" si="538"/>
        <v>n/a</v>
      </c>
      <c r="H627" s="374" t="str">
        <f t="shared" si="538"/>
        <v>n/a</v>
      </c>
      <c r="I627" s="374" t="str">
        <f t="shared" si="538"/>
        <v>n/a</v>
      </c>
      <c r="J627" s="656">
        <v>45630</v>
      </c>
      <c r="K627" s="656">
        <v>45630</v>
      </c>
      <c r="L627" s="375" t="str">
        <f t="shared" si="546"/>
        <v>n/a</v>
      </c>
      <c r="M627" s="656">
        <v>45633</v>
      </c>
      <c r="N627" s="656">
        <v>45634</v>
      </c>
      <c r="O627" s="657">
        <v>45635</v>
      </c>
      <c r="P627" s="657">
        <v>45635</v>
      </c>
      <c r="Q627" s="657">
        <v>45635</v>
      </c>
      <c r="R627" s="657">
        <v>45645</v>
      </c>
      <c r="S627" s="376"/>
      <c r="T627" s="377">
        <v>24374</v>
      </c>
      <c r="U627" s="378">
        <v>24374</v>
      </c>
      <c r="V627" s="379"/>
      <c r="W627" s="377">
        <v>24374</v>
      </c>
      <c r="X627" s="378">
        <v>24374</v>
      </c>
      <c r="Y627" s="380"/>
      <c r="Z627" s="381" t="str">
        <f t="shared" si="543"/>
        <v>n/a</v>
      </c>
      <c r="AA627" s="381" t="str">
        <f t="shared" si="543"/>
        <v>n/a</v>
      </c>
      <c r="AB627" s="381" t="str">
        <f t="shared" si="543"/>
        <v>n/a</v>
      </c>
      <c r="AC627" s="381" t="str">
        <f t="shared" si="543"/>
        <v>n/a</v>
      </c>
      <c r="AD627" s="381" t="str">
        <f t="shared" si="543"/>
        <v>n/a</v>
      </c>
      <c r="AE627" s="381" t="str">
        <f t="shared" si="543"/>
        <v>n/a</v>
      </c>
      <c r="AF627" s="381" t="str">
        <f t="shared" si="543"/>
        <v>n/a</v>
      </c>
      <c r="AG627" s="382"/>
      <c r="AH627" s="383"/>
    </row>
    <row r="628" spans="1:34" s="384" customFormat="1" ht="46.5" customHeight="1" x14ac:dyDescent="0.2">
      <c r="A628" s="370">
        <f>IF(C628=0,"  ",VLOOKUP(C628,CODES!$A$1:$B$145,2,FALSE))</f>
        <v>320101100001000</v>
      </c>
      <c r="B628" s="394" t="s">
        <v>853</v>
      </c>
      <c r="C628" s="372" t="s">
        <v>63</v>
      </c>
      <c r="D628" s="373" t="s">
        <v>1017</v>
      </c>
      <c r="E628" s="373" t="s">
        <v>54</v>
      </c>
      <c r="F628" s="374" t="str">
        <f t="shared" si="538"/>
        <v>n/a</v>
      </c>
      <c r="G628" s="374" t="str">
        <f t="shared" si="538"/>
        <v>n/a</v>
      </c>
      <c r="H628" s="374" t="str">
        <f t="shared" si="538"/>
        <v>n/a</v>
      </c>
      <c r="I628" s="374" t="str">
        <f t="shared" si="538"/>
        <v>n/a</v>
      </c>
      <c r="J628" s="656">
        <v>45649</v>
      </c>
      <c r="K628" s="656">
        <v>45649</v>
      </c>
      <c r="L628" s="375" t="str">
        <f t="shared" si="546"/>
        <v>n/a</v>
      </c>
      <c r="M628" s="656">
        <v>45649</v>
      </c>
      <c r="N628" s="656">
        <v>45653</v>
      </c>
      <c r="O628" s="657">
        <v>45653</v>
      </c>
      <c r="P628" s="657">
        <v>45653</v>
      </c>
      <c r="Q628" s="657">
        <v>45653</v>
      </c>
      <c r="R628" s="657">
        <v>45653</v>
      </c>
      <c r="S628" s="376"/>
      <c r="T628" s="377">
        <f t="shared" ref="T628" si="549">SUM(U628)</f>
        <v>22867.75</v>
      </c>
      <c r="U628" s="378">
        <v>22867.75</v>
      </c>
      <c r="V628" s="379"/>
      <c r="W628" s="377">
        <f t="shared" ref="W628" si="550">SUM(X628)</f>
        <v>22867.75</v>
      </c>
      <c r="X628" s="378">
        <v>22867.75</v>
      </c>
      <c r="Y628" s="380"/>
      <c r="Z628" s="381" t="str">
        <f t="shared" si="543"/>
        <v>n/a</v>
      </c>
      <c r="AA628" s="381" t="str">
        <f t="shared" si="543"/>
        <v>n/a</v>
      </c>
      <c r="AB628" s="381" t="str">
        <f t="shared" si="543"/>
        <v>n/a</v>
      </c>
      <c r="AC628" s="381" t="str">
        <f t="shared" si="543"/>
        <v>n/a</v>
      </c>
      <c r="AD628" s="381" t="str">
        <f t="shared" si="543"/>
        <v>n/a</v>
      </c>
      <c r="AE628" s="381" t="str">
        <f t="shared" si="543"/>
        <v>n/a</v>
      </c>
      <c r="AF628" s="381" t="str">
        <f t="shared" si="543"/>
        <v>n/a</v>
      </c>
      <c r="AG628" s="382"/>
      <c r="AH628" s="383"/>
    </row>
    <row r="629" spans="1:34" s="384" customFormat="1" ht="46.5" customHeight="1" x14ac:dyDescent="0.2">
      <c r="A629" s="370">
        <f>IF(C629=0,"  ",VLOOKUP(C629,CODES!$A$1:$B$145,2,FALSE))</f>
        <v>100000100001000</v>
      </c>
      <c r="B629" s="394" t="s">
        <v>854</v>
      </c>
      <c r="C629" s="372" t="s">
        <v>50</v>
      </c>
      <c r="D629" s="373" t="s">
        <v>1017</v>
      </c>
      <c r="E629" s="373" t="s">
        <v>54</v>
      </c>
      <c r="F629" s="374" t="str">
        <f t="shared" si="538"/>
        <v>n/a</v>
      </c>
      <c r="G629" s="374" t="str">
        <f t="shared" si="538"/>
        <v>n/a</v>
      </c>
      <c r="H629" s="374" t="str">
        <f t="shared" si="538"/>
        <v>n/a</v>
      </c>
      <c r="I629" s="374" t="str">
        <f t="shared" si="538"/>
        <v>n/a</v>
      </c>
      <c r="J629" s="656">
        <v>45646</v>
      </c>
      <c r="K629" s="656">
        <v>45646</v>
      </c>
      <c r="L629" s="419" t="str">
        <f t="shared" si="546"/>
        <v>n/a</v>
      </c>
      <c r="M629" s="656">
        <v>45646</v>
      </c>
      <c r="N629" s="656">
        <v>45649</v>
      </c>
      <c r="O629" s="657">
        <v>45649</v>
      </c>
      <c r="P629" s="657">
        <v>45642</v>
      </c>
      <c r="Q629" s="657">
        <v>45652</v>
      </c>
      <c r="R629" s="657">
        <v>45652</v>
      </c>
      <c r="S629" s="376"/>
      <c r="T629" s="377">
        <f>SUM(U629)</f>
        <v>139400</v>
      </c>
      <c r="U629" s="378">
        <v>139400</v>
      </c>
      <c r="V629" s="379"/>
      <c r="W629" s="377">
        <f>SUM(X629)</f>
        <v>139400</v>
      </c>
      <c r="X629" s="378">
        <v>139400</v>
      </c>
      <c r="Y629" s="380"/>
      <c r="Z629" s="381" t="str">
        <f t="shared" si="543"/>
        <v>n/a</v>
      </c>
      <c r="AA629" s="381" t="str">
        <f t="shared" si="543"/>
        <v>n/a</v>
      </c>
      <c r="AB629" s="381" t="str">
        <f t="shared" si="543"/>
        <v>n/a</v>
      </c>
      <c r="AC629" s="381" t="str">
        <f t="shared" si="543"/>
        <v>n/a</v>
      </c>
      <c r="AD629" s="381" t="str">
        <f t="shared" si="543"/>
        <v>n/a</v>
      </c>
      <c r="AE629" s="381" t="str">
        <f t="shared" si="543"/>
        <v>n/a</v>
      </c>
      <c r="AF629" s="381" t="str">
        <f t="shared" si="543"/>
        <v>n/a</v>
      </c>
      <c r="AG629" s="382"/>
      <c r="AH629" s="383"/>
    </row>
    <row r="630" spans="1:34" s="384" customFormat="1" ht="46.5" customHeight="1" x14ac:dyDescent="0.2">
      <c r="A630" s="370">
        <f>IF(C630=0,"  ",VLOOKUP(C630,CODES!$A$1:$B$145,2,FALSE))</f>
        <v>320104100001000</v>
      </c>
      <c r="B630" s="394" t="s">
        <v>858</v>
      </c>
      <c r="C630" s="372" t="s">
        <v>66</v>
      </c>
      <c r="D630" s="373" t="s">
        <v>1017</v>
      </c>
      <c r="E630" s="373" t="s">
        <v>51</v>
      </c>
      <c r="F630" s="374" t="str">
        <f t="shared" si="538"/>
        <v>n/a</v>
      </c>
      <c r="G630" s="374" t="str">
        <f t="shared" si="538"/>
        <v>n/a</v>
      </c>
      <c r="H630" s="374" t="str">
        <f t="shared" si="538"/>
        <v>n/a</v>
      </c>
      <c r="I630" s="374" t="str">
        <f t="shared" si="538"/>
        <v>n/a</v>
      </c>
      <c r="J630" s="656">
        <v>45637</v>
      </c>
      <c r="K630" s="656">
        <v>45637</v>
      </c>
      <c r="L630" s="375" t="str">
        <f t="shared" si="546"/>
        <v>n/a</v>
      </c>
      <c r="M630" s="656">
        <v>45645</v>
      </c>
      <c r="N630" s="656">
        <v>45652</v>
      </c>
      <c r="O630" s="657">
        <v>45653</v>
      </c>
      <c r="P630" s="657">
        <v>45653</v>
      </c>
      <c r="Q630" s="657">
        <v>45653</v>
      </c>
      <c r="R630" s="657">
        <v>45653</v>
      </c>
      <c r="S630" s="376"/>
      <c r="T630" s="377">
        <v>68000</v>
      </c>
      <c r="U630" s="378">
        <v>68000</v>
      </c>
      <c r="V630" s="379"/>
      <c r="W630" s="377">
        <v>44965</v>
      </c>
      <c r="X630" s="378">
        <v>44965</v>
      </c>
      <c r="Y630" s="380"/>
      <c r="Z630" s="381" t="str">
        <f t="shared" si="543"/>
        <v>n/a</v>
      </c>
      <c r="AA630" s="381" t="str">
        <f t="shared" si="543"/>
        <v>n/a</v>
      </c>
      <c r="AB630" s="381" t="str">
        <f t="shared" si="543"/>
        <v>n/a</v>
      </c>
      <c r="AC630" s="381" t="str">
        <f t="shared" si="543"/>
        <v>n/a</v>
      </c>
      <c r="AD630" s="381" t="str">
        <f t="shared" si="543"/>
        <v>n/a</v>
      </c>
      <c r="AE630" s="381" t="str">
        <f t="shared" si="543"/>
        <v>n/a</v>
      </c>
      <c r="AF630" s="381" t="str">
        <f t="shared" si="543"/>
        <v>n/a</v>
      </c>
      <c r="AG630" s="382"/>
      <c r="AH630" s="383"/>
    </row>
    <row r="631" spans="1:34" s="384" customFormat="1" ht="46.5" customHeight="1" x14ac:dyDescent="0.2">
      <c r="A631" s="370">
        <f>IF(C631=0,"  ",VLOOKUP(C631,CODES!$A$1:$B$145,2,FALSE))</f>
        <v>200000100003000</v>
      </c>
      <c r="B631" s="394" t="s">
        <v>860</v>
      </c>
      <c r="C631" s="372" t="s">
        <v>106</v>
      </c>
      <c r="D631" s="373" t="s">
        <v>1017</v>
      </c>
      <c r="E631" s="373" t="s">
        <v>51</v>
      </c>
      <c r="F631" s="374" t="str">
        <f t="shared" si="538"/>
        <v>n/a</v>
      </c>
      <c r="G631" s="374" t="str">
        <f t="shared" si="538"/>
        <v>n/a</v>
      </c>
      <c r="H631" s="374" t="str">
        <f t="shared" si="538"/>
        <v>n/a</v>
      </c>
      <c r="I631" s="374" t="str">
        <f t="shared" si="538"/>
        <v>n/a</v>
      </c>
      <c r="J631" s="656">
        <v>45642</v>
      </c>
      <c r="K631" s="656">
        <v>45642</v>
      </c>
      <c r="L631" s="375" t="str">
        <f t="shared" si="546"/>
        <v>n/a</v>
      </c>
      <c r="M631" s="656">
        <v>45643</v>
      </c>
      <c r="N631" s="656">
        <v>45652</v>
      </c>
      <c r="O631" s="657" t="s">
        <v>1008</v>
      </c>
      <c r="P631" s="657" t="s">
        <v>1011</v>
      </c>
      <c r="Q631" s="657" t="s">
        <v>1008</v>
      </c>
      <c r="R631" s="658" t="s">
        <v>1008</v>
      </c>
      <c r="S631" s="376"/>
      <c r="T631" s="377">
        <v>7979.04</v>
      </c>
      <c r="U631" s="378">
        <v>7979.04</v>
      </c>
      <c r="V631" s="379"/>
      <c r="W631" s="377">
        <v>5110</v>
      </c>
      <c r="X631" s="378">
        <v>5110</v>
      </c>
      <c r="Y631" s="380"/>
      <c r="Z631" s="381" t="str">
        <f t="shared" si="543"/>
        <v>n/a</v>
      </c>
      <c r="AA631" s="381" t="str">
        <f t="shared" si="543"/>
        <v>n/a</v>
      </c>
      <c r="AB631" s="381" t="str">
        <f t="shared" si="543"/>
        <v>n/a</v>
      </c>
      <c r="AC631" s="381" t="str">
        <f t="shared" si="543"/>
        <v>n/a</v>
      </c>
      <c r="AD631" s="381" t="str">
        <f t="shared" si="543"/>
        <v>n/a</v>
      </c>
      <c r="AE631" s="381" t="str">
        <f t="shared" si="543"/>
        <v>n/a</v>
      </c>
      <c r="AF631" s="381" t="str">
        <f t="shared" si="543"/>
        <v>n/a</v>
      </c>
      <c r="AG631" s="382"/>
      <c r="AH631" s="383"/>
    </row>
    <row r="632" spans="1:34" s="384" customFormat="1" ht="46.5" customHeight="1" x14ac:dyDescent="0.2">
      <c r="A632" s="370">
        <f>IF(C632=0,"  ",VLOOKUP(C632,CODES!$A$1:$B$145,2,FALSE))</f>
        <v>320104100001000</v>
      </c>
      <c r="B632" s="394" t="s">
        <v>861</v>
      </c>
      <c r="C632" s="372" t="s">
        <v>461</v>
      </c>
      <c r="D632" s="373" t="s">
        <v>1017</v>
      </c>
      <c r="E632" s="373" t="s">
        <v>51</v>
      </c>
      <c r="F632" s="374" t="str">
        <f t="shared" si="538"/>
        <v>n/a</v>
      </c>
      <c r="G632" s="374" t="str">
        <f t="shared" si="538"/>
        <v>n/a</v>
      </c>
      <c r="H632" s="374" t="str">
        <f t="shared" si="538"/>
        <v>n/a</v>
      </c>
      <c r="I632" s="374" t="str">
        <f t="shared" si="538"/>
        <v>n/a</v>
      </c>
      <c r="J632" s="656">
        <v>45558</v>
      </c>
      <c r="K632" s="656">
        <v>45558</v>
      </c>
      <c r="L632" s="375" t="str">
        <f t="shared" si="546"/>
        <v>n/a</v>
      </c>
      <c r="M632" s="656">
        <v>45643</v>
      </c>
      <c r="N632" s="656">
        <v>45653</v>
      </c>
      <c r="O632" s="657" t="s">
        <v>1012</v>
      </c>
      <c r="P632" s="657" t="s">
        <v>1011</v>
      </c>
      <c r="Q632" s="657" t="s">
        <v>1008</v>
      </c>
      <c r="R632" s="657" t="s">
        <v>1008</v>
      </c>
      <c r="S632" s="376"/>
      <c r="T632" s="377">
        <f t="shared" ref="T632" si="551">SUM(U632)</f>
        <v>2379</v>
      </c>
      <c r="U632" s="378">
        <v>2379</v>
      </c>
      <c r="V632" s="379"/>
      <c r="W632" s="377">
        <f t="shared" ref="W632" si="552">SUM(X632)</f>
        <v>2379</v>
      </c>
      <c r="X632" s="378">
        <v>2379</v>
      </c>
      <c r="Y632" s="380"/>
      <c r="Z632" s="381" t="str">
        <f t="shared" si="543"/>
        <v>n/a</v>
      </c>
      <c r="AA632" s="381" t="str">
        <f t="shared" si="543"/>
        <v>n/a</v>
      </c>
      <c r="AB632" s="381" t="str">
        <f t="shared" si="543"/>
        <v>n/a</v>
      </c>
      <c r="AC632" s="381" t="str">
        <f t="shared" si="543"/>
        <v>n/a</v>
      </c>
      <c r="AD632" s="381" t="str">
        <f t="shared" si="543"/>
        <v>n/a</v>
      </c>
      <c r="AE632" s="381" t="str">
        <f t="shared" si="543"/>
        <v>n/a</v>
      </c>
      <c r="AF632" s="381" t="str">
        <f t="shared" si="543"/>
        <v>n/a</v>
      </c>
      <c r="AG632" s="382"/>
      <c r="AH632" s="383"/>
    </row>
    <row r="633" spans="1:34" s="384" customFormat="1" ht="46.5" customHeight="1" x14ac:dyDescent="0.2">
      <c r="A633" s="370">
        <f>IF(C633=0,"  ",VLOOKUP(C633,CODES!$A$1:$B$145,2,FALSE))</f>
        <v>100000100001000</v>
      </c>
      <c r="B633" s="394" t="s">
        <v>865</v>
      </c>
      <c r="C633" s="372" t="s">
        <v>53</v>
      </c>
      <c r="D633" s="373" t="s">
        <v>1017</v>
      </c>
      <c r="E633" s="373" t="s">
        <v>54</v>
      </c>
      <c r="F633" s="374" t="str">
        <f t="shared" si="538"/>
        <v>n/a</v>
      </c>
      <c r="G633" s="374" t="str">
        <f t="shared" si="538"/>
        <v>n/a</v>
      </c>
      <c r="H633" s="374" t="str">
        <f t="shared" si="538"/>
        <v>n/a</v>
      </c>
      <c r="I633" s="374" t="str">
        <f t="shared" si="538"/>
        <v>n/a</v>
      </c>
      <c r="J633" s="656">
        <v>45639</v>
      </c>
      <c r="K633" s="656">
        <v>45639</v>
      </c>
      <c r="L633" s="375" t="str">
        <f t="shared" si="546"/>
        <v>n/a</v>
      </c>
      <c r="M633" s="656">
        <v>45639</v>
      </c>
      <c r="N633" s="656">
        <v>45639</v>
      </c>
      <c r="O633" s="657" t="s">
        <v>1009</v>
      </c>
      <c r="P633" s="657" t="s">
        <v>1009</v>
      </c>
      <c r="Q633" s="657" t="s">
        <v>1007</v>
      </c>
      <c r="R633" s="657" t="s">
        <v>1008</v>
      </c>
      <c r="S633" s="376"/>
      <c r="T633" s="377">
        <f t="shared" ref="T633" si="553">SUM(U633)</f>
        <v>34653</v>
      </c>
      <c r="U633" s="378">
        <v>34653</v>
      </c>
      <c r="V633" s="379"/>
      <c r="W633" s="377">
        <f t="shared" ref="W633" si="554">SUM(X633)</f>
        <v>37200</v>
      </c>
      <c r="X633" s="378">
        <v>37200</v>
      </c>
      <c r="Y633" s="380"/>
      <c r="Z633" s="381" t="str">
        <f t="shared" si="543"/>
        <v>n/a</v>
      </c>
      <c r="AA633" s="381" t="str">
        <f t="shared" si="543"/>
        <v>n/a</v>
      </c>
      <c r="AB633" s="381" t="str">
        <f t="shared" si="543"/>
        <v>n/a</v>
      </c>
      <c r="AC633" s="381" t="str">
        <f t="shared" si="543"/>
        <v>n/a</v>
      </c>
      <c r="AD633" s="381" t="str">
        <f t="shared" si="543"/>
        <v>n/a</v>
      </c>
      <c r="AE633" s="381" t="str">
        <f t="shared" si="543"/>
        <v>n/a</v>
      </c>
      <c r="AF633" s="381" t="str">
        <f t="shared" si="543"/>
        <v>n/a</v>
      </c>
      <c r="AG633" s="382"/>
      <c r="AH633" s="383"/>
    </row>
    <row r="634" spans="1:34" s="384" customFormat="1" ht="46.5" customHeight="1" x14ac:dyDescent="0.2">
      <c r="A634" s="370">
        <f>IF(C634=0,"  ",VLOOKUP(C634,CODES!$A$1:$B$145,2,FALSE))</f>
        <v>320101100001000</v>
      </c>
      <c r="B634" s="394" t="s">
        <v>876</v>
      </c>
      <c r="C634" s="372" t="s">
        <v>70</v>
      </c>
      <c r="D634" s="373" t="s">
        <v>1017</v>
      </c>
      <c r="E634" s="373" t="s">
        <v>51</v>
      </c>
      <c r="F634" s="374" t="str">
        <f t="shared" si="538"/>
        <v>n/a</v>
      </c>
      <c r="G634" s="374" t="str">
        <f t="shared" si="538"/>
        <v>n/a</v>
      </c>
      <c r="H634" s="374" t="str">
        <f t="shared" si="538"/>
        <v>n/a</v>
      </c>
      <c r="I634" s="374" t="str">
        <f t="shared" si="538"/>
        <v>n/a</v>
      </c>
      <c r="J634" s="656">
        <v>45639</v>
      </c>
      <c r="K634" s="656">
        <v>45639</v>
      </c>
      <c r="L634" s="375" t="str">
        <f t="shared" si="546"/>
        <v>n/a</v>
      </c>
      <c r="M634" s="656">
        <v>45639</v>
      </c>
      <c r="N634" s="656">
        <v>45639</v>
      </c>
      <c r="O634" s="657">
        <v>45652</v>
      </c>
      <c r="P634" s="657">
        <v>45652</v>
      </c>
      <c r="Q634" s="657">
        <v>45652</v>
      </c>
      <c r="R634" s="657">
        <v>45653</v>
      </c>
      <c r="S634" s="376"/>
      <c r="T634" s="377">
        <v>28260</v>
      </c>
      <c r="U634" s="378">
        <v>28260</v>
      </c>
      <c r="V634" s="379"/>
      <c r="W634" s="377">
        <v>28260</v>
      </c>
      <c r="X634" s="378">
        <v>28260</v>
      </c>
      <c r="Y634" s="380"/>
      <c r="Z634" s="381" t="str">
        <f t="shared" si="543"/>
        <v>n/a</v>
      </c>
      <c r="AA634" s="381" t="str">
        <f t="shared" si="543"/>
        <v>n/a</v>
      </c>
      <c r="AB634" s="381" t="str">
        <f t="shared" si="543"/>
        <v>n/a</v>
      </c>
      <c r="AC634" s="381" t="str">
        <f t="shared" si="543"/>
        <v>n/a</v>
      </c>
      <c r="AD634" s="381" t="str">
        <f t="shared" si="543"/>
        <v>n/a</v>
      </c>
      <c r="AE634" s="381" t="str">
        <f t="shared" si="543"/>
        <v>n/a</v>
      </c>
      <c r="AF634" s="381" t="str">
        <f t="shared" si="543"/>
        <v>n/a</v>
      </c>
      <c r="AG634" s="382"/>
      <c r="AH634" s="383"/>
    </row>
    <row r="635" spans="1:34" s="384" customFormat="1" ht="73.5" customHeight="1" x14ac:dyDescent="0.2">
      <c r="A635" s="456" t="str">
        <f>IF(C635=0,"  ",VLOOKUP(C635,CODES!$A$1:$B$145,2,FALSE))</f>
        <v>3201021100001000</v>
      </c>
      <c r="B635" s="512" t="s">
        <v>923</v>
      </c>
      <c r="C635" s="432" t="s">
        <v>113</v>
      </c>
      <c r="D635" s="373" t="s">
        <v>1017</v>
      </c>
      <c r="E635" s="432" t="s">
        <v>57</v>
      </c>
      <c r="F635" s="433" t="str">
        <f t="shared" ref="F635:I643" si="555">IF($E635="Public Bidding", "Date Required", IF($E635="Shopping", "n/a", IF($E635="Small Value Procurement", "n/a", IF($E635="Lease of Venue", "n/a", IF($E635="Agency to Agency", "n/a", IF($E635="Direct Contracting", "n/a", IF($E635="Emergency Cases", "n/a","Check Mode of Proc")))))))</f>
        <v>n/a</v>
      </c>
      <c r="G635" s="433" t="str">
        <f t="shared" si="555"/>
        <v>n/a</v>
      </c>
      <c r="H635" s="433" t="str">
        <f t="shared" si="555"/>
        <v>n/a</v>
      </c>
      <c r="I635" s="433" t="str">
        <f t="shared" si="555"/>
        <v>n/a</v>
      </c>
      <c r="J635" s="663">
        <v>45411</v>
      </c>
      <c r="K635" s="663">
        <v>45411</v>
      </c>
      <c r="L635" s="434" t="str">
        <f t="shared" si="546"/>
        <v>n/a</v>
      </c>
      <c r="M635" s="663">
        <v>45412</v>
      </c>
      <c r="N635" s="663">
        <v>45419</v>
      </c>
      <c r="O635" s="665">
        <v>45420</v>
      </c>
      <c r="P635" s="665">
        <v>45421</v>
      </c>
      <c r="Q635" s="665">
        <v>45481</v>
      </c>
      <c r="R635" s="665">
        <v>45496</v>
      </c>
      <c r="S635" s="435" t="s">
        <v>52</v>
      </c>
      <c r="T635" s="436">
        <f>U635</f>
        <v>60000</v>
      </c>
      <c r="U635" s="437">
        <v>60000</v>
      </c>
      <c r="V635" s="438"/>
      <c r="W635" s="436">
        <f>X635</f>
        <v>58200</v>
      </c>
      <c r="X635" s="437">
        <v>58200</v>
      </c>
      <c r="Y635" s="439"/>
      <c r="Z635" s="381" t="str">
        <f t="shared" si="543"/>
        <v>n/a</v>
      </c>
      <c r="AA635" s="381" t="str">
        <f t="shared" si="543"/>
        <v>n/a</v>
      </c>
      <c r="AB635" s="381" t="str">
        <f t="shared" si="543"/>
        <v>n/a</v>
      </c>
      <c r="AC635" s="381" t="str">
        <f t="shared" si="543"/>
        <v>n/a</v>
      </c>
      <c r="AD635" s="381" t="str">
        <f t="shared" si="543"/>
        <v>n/a</v>
      </c>
      <c r="AE635" s="381" t="str">
        <f t="shared" si="543"/>
        <v>n/a</v>
      </c>
      <c r="AF635" s="381" t="str">
        <f t="shared" si="543"/>
        <v>n/a</v>
      </c>
      <c r="AG635" s="441"/>
      <c r="AH635" s="499"/>
    </row>
    <row r="636" spans="1:34" s="384" customFormat="1" ht="73.5" customHeight="1" x14ac:dyDescent="0.2">
      <c r="A636" s="414" t="str">
        <f>IF(C636=0,"  ",VLOOKUP(C636,CODES!$A$1:$B$145,2,FALSE))</f>
        <v>3201021100001000</v>
      </c>
      <c r="B636" s="513" t="s">
        <v>924</v>
      </c>
      <c r="C636" s="417" t="s">
        <v>922</v>
      </c>
      <c r="D636" s="373" t="s">
        <v>1017</v>
      </c>
      <c r="E636" s="417" t="s">
        <v>57</v>
      </c>
      <c r="F636" s="418" t="str">
        <f t="shared" si="555"/>
        <v>n/a</v>
      </c>
      <c r="G636" s="418" t="str">
        <f t="shared" si="555"/>
        <v>n/a</v>
      </c>
      <c r="H636" s="418" t="str">
        <f t="shared" si="555"/>
        <v>n/a</v>
      </c>
      <c r="I636" s="418" t="str">
        <f t="shared" si="555"/>
        <v>n/a</v>
      </c>
      <c r="J636" s="660">
        <v>45412</v>
      </c>
      <c r="K636" s="660">
        <v>45412</v>
      </c>
      <c r="L636" s="419" t="str">
        <f t="shared" si="546"/>
        <v>n/a</v>
      </c>
      <c r="M636" s="660">
        <v>45414</v>
      </c>
      <c r="N636" s="660">
        <v>45425</v>
      </c>
      <c r="O636" s="661">
        <v>45428</v>
      </c>
      <c r="P636" s="661">
        <v>45429</v>
      </c>
      <c r="Q636" s="661">
        <v>45478</v>
      </c>
      <c r="R636" s="672">
        <v>45504</v>
      </c>
      <c r="S636" s="420" t="s">
        <v>52</v>
      </c>
      <c r="T636" s="424">
        <v>80000</v>
      </c>
      <c r="U636" s="445">
        <v>80000</v>
      </c>
      <c r="V636" s="423"/>
      <c r="W636" s="424">
        <f>X636</f>
        <v>76800</v>
      </c>
      <c r="X636" s="425">
        <v>76800</v>
      </c>
      <c r="Y636" s="426"/>
      <c r="Z636" s="381" t="str">
        <f t="shared" si="543"/>
        <v>n/a</v>
      </c>
      <c r="AA636" s="381" t="str">
        <f t="shared" si="543"/>
        <v>n/a</v>
      </c>
      <c r="AB636" s="381" t="str">
        <f t="shared" si="543"/>
        <v>n/a</v>
      </c>
      <c r="AC636" s="381" t="str">
        <f t="shared" si="543"/>
        <v>n/a</v>
      </c>
      <c r="AD636" s="381" t="str">
        <f t="shared" si="543"/>
        <v>n/a</v>
      </c>
      <c r="AE636" s="381" t="str">
        <f t="shared" si="543"/>
        <v>n/a</v>
      </c>
      <c r="AF636" s="381" t="str">
        <f t="shared" si="543"/>
        <v>n/a</v>
      </c>
      <c r="AG636" s="428"/>
      <c r="AH636" s="499"/>
    </row>
    <row r="637" spans="1:34" s="384" customFormat="1" ht="99" customHeight="1" x14ac:dyDescent="0.2">
      <c r="A637" s="370" t="str">
        <f>IF(C637=0,"  ",VLOOKUP(C637,CODES!$A$1:$B$145,2,FALSE))</f>
        <v>3201021100001000</v>
      </c>
      <c r="B637" s="514" t="s">
        <v>926</v>
      </c>
      <c r="C637" s="372" t="s">
        <v>113</v>
      </c>
      <c r="D637" s="373" t="s">
        <v>1017</v>
      </c>
      <c r="E637" s="373" t="s">
        <v>57</v>
      </c>
      <c r="F637" s="374" t="str">
        <f t="shared" si="555"/>
        <v>n/a</v>
      </c>
      <c r="G637" s="374" t="str">
        <f t="shared" si="555"/>
        <v>n/a</v>
      </c>
      <c r="H637" s="374" t="str">
        <f t="shared" si="555"/>
        <v>n/a</v>
      </c>
      <c r="I637" s="374" t="str">
        <f t="shared" si="555"/>
        <v>n/a</v>
      </c>
      <c r="J637" s="656">
        <v>45414</v>
      </c>
      <c r="K637" s="656">
        <v>45414</v>
      </c>
      <c r="L637" s="375" t="str">
        <f t="shared" si="546"/>
        <v>n/a</v>
      </c>
      <c r="M637" s="656">
        <v>45414</v>
      </c>
      <c r="N637" s="656">
        <v>45422</v>
      </c>
      <c r="O637" s="657">
        <v>45423</v>
      </c>
      <c r="P637" s="657">
        <v>45424</v>
      </c>
      <c r="Q637" s="657">
        <v>45468</v>
      </c>
      <c r="R637" s="657">
        <v>45504</v>
      </c>
      <c r="S637" s="376" t="s">
        <v>52</v>
      </c>
      <c r="T637" s="377">
        <f>U637</f>
        <v>120000</v>
      </c>
      <c r="U637" s="515">
        <v>120000</v>
      </c>
      <c r="V637" s="379"/>
      <c r="W637" s="377">
        <f>X637</f>
        <v>117950</v>
      </c>
      <c r="X637" s="378">
        <v>117950</v>
      </c>
      <c r="Y637" s="380"/>
      <c r="Z637" s="381" t="str">
        <f t="shared" ref="Z637:AF643" si="556">IF($E637="Public Bidding", "Date Required", IF($E637="Shopping", "n/a", IF($E637="Small Value Procurement", "n/a", IF($E637="Lease of Venue", "n/a", IF($E637="Agency to Agency", "n/a", IF($E637="Direct Contracting", "n/a", IF($E637="Emergency Cases", "n/a","Check Mode of Proc")))))))</f>
        <v>n/a</v>
      </c>
      <c r="AA637" s="381" t="str">
        <f t="shared" si="556"/>
        <v>n/a</v>
      </c>
      <c r="AB637" s="381" t="str">
        <f t="shared" si="556"/>
        <v>n/a</v>
      </c>
      <c r="AC637" s="381" t="str">
        <f t="shared" si="556"/>
        <v>n/a</v>
      </c>
      <c r="AD637" s="381" t="str">
        <f t="shared" si="556"/>
        <v>n/a</v>
      </c>
      <c r="AE637" s="381" t="str">
        <f t="shared" si="556"/>
        <v>n/a</v>
      </c>
      <c r="AF637" s="381" t="str">
        <f t="shared" si="556"/>
        <v>n/a</v>
      </c>
      <c r="AG637" s="382"/>
      <c r="AH637" s="499"/>
    </row>
    <row r="638" spans="1:34" s="384" customFormat="1" ht="118.5" customHeight="1" x14ac:dyDescent="0.2">
      <c r="A638" s="370" t="str">
        <f>IF(C638=0,"  ",VLOOKUP(C638,CODES!$A$1:$B$145,2,FALSE))</f>
        <v>3201021100001000</v>
      </c>
      <c r="B638" s="516" t="s">
        <v>927</v>
      </c>
      <c r="C638" s="372" t="s">
        <v>113</v>
      </c>
      <c r="D638" s="373" t="s">
        <v>1017</v>
      </c>
      <c r="E638" s="373" t="s">
        <v>57</v>
      </c>
      <c r="F638" s="374" t="str">
        <f t="shared" si="555"/>
        <v>n/a</v>
      </c>
      <c r="G638" s="374" t="str">
        <f t="shared" si="555"/>
        <v>n/a</v>
      </c>
      <c r="H638" s="374" t="str">
        <f t="shared" si="555"/>
        <v>n/a</v>
      </c>
      <c r="I638" s="374" t="str">
        <f t="shared" si="555"/>
        <v>n/a</v>
      </c>
      <c r="J638" s="656">
        <v>45412</v>
      </c>
      <c r="K638" s="656">
        <v>45412</v>
      </c>
      <c r="L638" s="375" t="str">
        <f t="shared" si="546"/>
        <v>n/a</v>
      </c>
      <c r="M638" s="656">
        <v>45414</v>
      </c>
      <c r="N638" s="656">
        <v>45425</v>
      </c>
      <c r="O638" s="657">
        <v>45419</v>
      </c>
      <c r="P638" s="657">
        <v>45420</v>
      </c>
      <c r="Q638" s="657">
        <v>45451</v>
      </c>
      <c r="R638" s="657">
        <v>45504</v>
      </c>
      <c r="S638" s="376" t="s">
        <v>52</v>
      </c>
      <c r="T638" s="377">
        <f>U638</f>
        <v>168000</v>
      </c>
      <c r="U638" s="409">
        <v>168000</v>
      </c>
      <c r="V638" s="379"/>
      <c r="W638" s="377">
        <f>X638</f>
        <v>162000</v>
      </c>
      <c r="X638" s="378">
        <v>162000</v>
      </c>
      <c r="Y638" s="380"/>
      <c r="Z638" s="381" t="str">
        <f t="shared" si="556"/>
        <v>n/a</v>
      </c>
      <c r="AA638" s="381" t="str">
        <f t="shared" si="556"/>
        <v>n/a</v>
      </c>
      <c r="AB638" s="381" t="str">
        <f t="shared" si="556"/>
        <v>n/a</v>
      </c>
      <c r="AC638" s="381" t="str">
        <f t="shared" si="556"/>
        <v>n/a</v>
      </c>
      <c r="AD638" s="381" t="str">
        <f t="shared" si="556"/>
        <v>n/a</v>
      </c>
      <c r="AE638" s="381" t="str">
        <f t="shared" si="556"/>
        <v>n/a</v>
      </c>
      <c r="AF638" s="381" t="str">
        <f t="shared" si="556"/>
        <v>n/a</v>
      </c>
      <c r="AG638" s="382"/>
      <c r="AH638" s="499"/>
    </row>
    <row r="639" spans="1:34" s="384" customFormat="1" ht="106.5" customHeight="1" x14ac:dyDescent="0.2">
      <c r="A639" s="370" t="str">
        <f>IF(C639=0,"  ",VLOOKUP(C639,CODES!$A$1:$B$145,2,FALSE))</f>
        <v>3201021100001000</v>
      </c>
      <c r="B639" s="514" t="s">
        <v>928</v>
      </c>
      <c r="C639" s="372" t="s">
        <v>113</v>
      </c>
      <c r="D639" s="373" t="s">
        <v>1017</v>
      </c>
      <c r="E639" s="373" t="s">
        <v>57</v>
      </c>
      <c r="F639" s="374" t="str">
        <f t="shared" si="555"/>
        <v>n/a</v>
      </c>
      <c r="G639" s="374" t="str">
        <f t="shared" si="555"/>
        <v>n/a</v>
      </c>
      <c r="H639" s="374" t="str">
        <f t="shared" si="555"/>
        <v>n/a</v>
      </c>
      <c r="I639" s="374" t="str">
        <f t="shared" si="555"/>
        <v>n/a</v>
      </c>
      <c r="J639" s="656">
        <v>45436</v>
      </c>
      <c r="K639" s="656">
        <v>45436</v>
      </c>
      <c r="L639" s="375" t="str">
        <f t="shared" si="546"/>
        <v>n/a</v>
      </c>
      <c r="M639" s="656">
        <v>45446</v>
      </c>
      <c r="N639" s="656">
        <v>45456</v>
      </c>
      <c r="O639" s="657">
        <v>45456</v>
      </c>
      <c r="P639" s="657">
        <v>45457</v>
      </c>
      <c r="Q639" s="657">
        <v>45499</v>
      </c>
      <c r="R639" s="657">
        <v>45500</v>
      </c>
      <c r="S639" s="376" t="s">
        <v>52</v>
      </c>
      <c r="T639" s="377">
        <f>U639</f>
        <v>591600</v>
      </c>
      <c r="U639" s="378">
        <v>591600</v>
      </c>
      <c r="V639" s="379"/>
      <c r="W639" s="377">
        <f>X639</f>
        <v>577320</v>
      </c>
      <c r="X639" s="378">
        <v>577320</v>
      </c>
      <c r="Y639" s="380"/>
      <c r="Z639" s="381" t="str">
        <f t="shared" si="556"/>
        <v>n/a</v>
      </c>
      <c r="AA639" s="381" t="str">
        <f t="shared" si="556"/>
        <v>n/a</v>
      </c>
      <c r="AB639" s="381" t="str">
        <f t="shared" si="556"/>
        <v>n/a</v>
      </c>
      <c r="AC639" s="381" t="str">
        <f t="shared" si="556"/>
        <v>n/a</v>
      </c>
      <c r="AD639" s="381" t="str">
        <f t="shared" si="556"/>
        <v>n/a</v>
      </c>
      <c r="AE639" s="381" t="str">
        <f t="shared" si="556"/>
        <v>n/a</v>
      </c>
      <c r="AF639" s="381" t="str">
        <f t="shared" si="556"/>
        <v>n/a</v>
      </c>
      <c r="AG639" s="382"/>
      <c r="AH639" s="499"/>
    </row>
    <row r="640" spans="1:34" s="384" customFormat="1" ht="121.5" customHeight="1" x14ac:dyDescent="0.2">
      <c r="A640" s="370" t="str">
        <f>IF(C640=0,"  ",VLOOKUP(C640,CODES!$A$1:$B$145,2,FALSE))</f>
        <v>3201021100001000</v>
      </c>
      <c r="B640" s="514" t="s">
        <v>929</v>
      </c>
      <c r="C640" s="372" t="s">
        <v>113</v>
      </c>
      <c r="D640" s="373" t="s">
        <v>1017</v>
      </c>
      <c r="E640" s="373" t="s">
        <v>57</v>
      </c>
      <c r="F640" s="374" t="str">
        <f t="shared" si="555"/>
        <v>n/a</v>
      </c>
      <c r="G640" s="374" t="str">
        <f t="shared" si="555"/>
        <v>n/a</v>
      </c>
      <c r="H640" s="374" t="str">
        <f t="shared" si="555"/>
        <v>n/a</v>
      </c>
      <c r="I640" s="374" t="str">
        <f t="shared" si="555"/>
        <v>n/a</v>
      </c>
      <c r="J640" s="656">
        <v>45462</v>
      </c>
      <c r="K640" s="656">
        <v>45462</v>
      </c>
      <c r="L640" s="375" t="str">
        <f t="shared" si="546"/>
        <v>n/a</v>
      </c>
      <c r="M640" s="656">
        <v>45462</v>
      </c>
      <c r="N640" s="656">
        <v>45464</v>
      </c>
      <c r="O640" s="657">
        <v>45462</v>
      </c>
      <c r="P640" s="657">
        <v>45463</v>
      </c>
      <c r="Q640" s="657">
        <v>45471</v>
      </c>
      <c r="R640" s="657">
        <v>45479</v>
      </c>
      <c r="S640" s="376" t="s">
        <v>52</v>
      </c>
      <c r="T640" s="377">
        <f>U640</f>
        <v>204500</v>
      </c>
      <c r="U640" s="378">
        <v>204500</v>
      </c>
      <c r="V640" s="379"/>
      <c r="W640" s="377">
        <v>193640</v>
      </c>
      <c r="X640" s="378">
        <v>193640</v>
      </c>
      <c r="Y640" s="380"/>
      <c r="Z640" s="381" t="str">
        <f t="shared" si="556"/>
        <v>n/a</v>
      </c>
      <c r="AA640" s="381" t="str">
        <f t="shared" si="556"/>
        <v>n/a</v>
      </c>
      <c r="AB640" s="381" t="str">
        <f t="shared" si="556"/>
        <v>n/a</v>
      </c>
      <c r="AC640" s="381" t="str">
        <f t="shared" si="556"/>
        <v>n/a</v>
      </c>
      <c r="AD640" s="381" t="str">
        <f t="shared" si="556"/>
        <v>n/a</v>
      </c>
      <c r="AE640" s="381" t="str">
        <f t="shared" si="556"/>
        <v>n/a</v>
      </c>
      <c r="AF640" s="381" t="str">
        <f t="shared" si="556"/>
        <v>n/a</v>
      </c>
      <c r="AG640" s="382"/>
      <c r="AH640" s="499"/>
    </row>
    <row r="641" spans="1:34" s="384" customFormat="1" ht="145.5" customHeight="1" x14ac:dyDescent="0.2">
      <c r="A641" s="370" t="str">
        <f>IF(C641=0,"  ",VLOOKUP(C641,CODES!$A$1:$B$145,2,FALSE))</f>
        <v>3201021100001000</v>
      </c>
      <c r="B641" s="514" t="s">
        <v>925</v>
      </c>
      <c r="C641" s="372" t="s">
        <v>113</v>
      </c>
      <c r="D641" s="373" t="s">
        <v>1017</v>
      </c>
      <c r="E641" s="373" t="s">
        <v>57</v>
      </c>
      <c r="F641" s="374" t="str">
        <f t="shared" si="555"/>
        <v>n/a</v>
      </c>
      <c r="G641" s="374" t="str">
        <f t="shared" si="555"/>
        <v>n/a</v>
      </c>
      <c r="H641" s="374" t="str">
        <f t="shared" si="555"/>
        <v>n/a</v>
      </c>
      <c r="I641" s="374" t="str">
        <f t="shared" si="555"/>
        <v>n/a</v>
      </c>
      <c r="J641" s="656">
        <v>45412</v>
      </c>
      <c r="K641" s="656">
        <v>45412</v>
      </c>
      <c r="L641" s="375" t="str">
        <f t="shared" si="546"/>
        <v>n/a</v>
      </c>
      <c r="M641" s="656">
        <v>45474</v>
      </c>
      <c r="N641" s="671" t="s">
        <v>1058</v>
      </c>
      <c r="O641" s="657">
        <v>45474</v>
      </c>
      <c r="P641" s="657">
        <v>45475</v>
      </c>
      <c r="Q641" s="657">
        <v>45483</v>
      </c>
      <c r="R641" s="657">
        <v>45504</v>
      </c>
      <c r="S641" s="376" t="s">
        <v>52</v>
      </c>
      <c r="T641" s="377">
        <v>13000</v>
      </c>
      <c r="U641" s="378">
        <v>13000</v>
      </c>
      <c r="V641" s="379"/>
      <c r="W641" s="377">
        <v>12480</v>
      </c>
      <c r="X641" s="378">
        <v>12480</v>
      </c>
      <c r="Y641" s="380"/>
      <c r="Z641" s="381" t="str">
        <f t="shared" si="556"/>
        <v>n/a</v>
      </c>
      <c r="AA641" s="381" t="str">
        <f t="shared" si="556"/>
        <v>n/a</v>
      </c>
      <c r="AB641" s="381" t="str">
        <f t="shared" si="556"/>
        <v>n/a</v>
      </c>
      <c r="AC641" s="381" t="str">
        <f t="shared" si="556"/>
        <v>n/a</v>
      </c>
      <c r="AD641" s="381" t="str">
        <f t="shared" si="556"/>
        <v>n/a</v>
      </c>
      <c r="AE641" s="381" t="str">
        <f t="shared" si="556"/>
        <v>n/a</v>
      </c>
      <c r="AF641" s="381" t="str">
        <f t="shared" si="556"/>
        <v>n/a</v>
      </c>
      <c r="AG641" s="382"/>
      <c r="AH641" s="499"/>
    </row>
    <row r="642" spans="1:34" s="384" customFormat="1" ht="129" customHeight="1" x14ac:dyDescent="0.2">
      <c r="A642" s="370" t="str">
        <f>IF(C642=0,"  ",VLOOKUP(C642,CODES!$A$1:$B$145,2,FALSE))</f>
        <v>3201021100001000</v>
      </c>
      <c r="B642" s="514" t="s">
        <v>931</v>
      </c>
      <c r="C642" s="372" t="s">
        <v>113</v>
      </c>
      <c r="D642" s="373" t="s">
        <v>1017</v>
      </c>
      <c r="E642" s="373" t="s">
        <v>57</v>
      </c>
      <c r="F642" s="374" t="str">
        <f t="shared" si="555"/>
        <v>n/a</v>
      </c>
      <c r="G642" s="374" t="str">
        <f t="shared" si="555"/>
        <v>n/a</v>
      </c>
      <c r="H642" s="374" t="str">
        <f t="shared" si="555"/>
        <v>n/a</v>
      </c>
      <c r="I642" s="374" t="str">
        <f t="shared" si="555"/>
        <v>n/a</v>
      </c>
      <c r="J642" s="656">
        <v>45474</v>
      </c>
      <c r="K642" s="656">
        <v>45474</v>
      </c>
      <c r="L642" s="375" t="str">
        <f t="shared" si="546"/>
        <v>n/a</v>
      </c>
      <c r="M642" s="656">
        <v>45481</v>
      </c>
      <c r="N642" s="656">
        <v>45511</v>
      </c>
      <c r="O642" s="657">
        <v>45481</v>
      </c>
      <c r="P642" s="657">
        <v>45482</v>
      </c>
      <c r="Q642" s="657">
        <v>45485</v>
      </c>
      <c r="R642" s="657">
        <v>45496</v>
      </c>
      <c r="S642" s="376" t="s">
        <v>52</v>
      </c>
      <c r="T642" s="377">
        <f>U642</f>
        <v>576800</v>
      </c>
      <c r="U642" s="378">
        <v>576800</v>
      </c>
      <c r="V642" s="379"/>
      <c r="W642" s="377">
        <f>X642</f>
        <v>520150</v>
      </c>
      <c r="X642" s="378">
        <v>520150</v>
      </c>
      <c r="Y642" s="380"/>
      <c r="Z642" s="381" t="str">
        <f t="shared" si="556"/>
        <v>n/a</v>
      </c>
      <c r="AA642" s="381" t="str">
        <f t="shared" si="556"/>
        <v>n/a</v>
      </c>
      <c r="AB642" s="381" t="str">
        <f t="shared" si="556"/>
        <v>n/a</v>
      </c>
      <c r="AC642" s="381" t="str">
        <f t="shared" si="556"/>
        <v>n/a</v>
      </c>
      <c r="AD642" s="381" t="str">
        <f t="shared" si="556"/>
        <v>n/a</v>
      </c>
      <c r="AE642" s="381" t="str">
        <f t="shared" si="556"/>
        <v>n/a</v>
      </c>
      <c r="AF642" s="381" t="str">
        <f t="shared" si="556"/>
        <v>n/a</v>
      </c>
      <c r="AG642" s="382"/>
      <c r="AH642" s="499"/>
    </row>
    <row r="643" spans="1:34" s="384" customFormat="1" ht="72" customHeight="1" x14ac:dyDescent="0.2">
      <c r="A643" s="370" t="str">
        <f>IF(C643=0,"  ",VLOOKUP(C643,CODES!$A$1:$B$145,2,FALSE))</f>
        <v>3201021100001000</v>
      </c>
      <c r="B643" s="517" t="s">
        <v>932</v>
      </c>
      <c r="C643" s="372" t="s">
        <v>113</v>
      </c>
      <c r="D643" s="373" t="s">
        <v>1017</v>
      </c>
      <c r="E643" s="373" t="s">
        <v>56</v>
      </c>
      <c r="F643" s="374" t="str">
        <f t="shared" si="555"/>
        <v>n/a</v>
      </c>
      <c r="G643" s="374" t="str">
        <f t="shared" si="555"/>
        <v>n/a</v>
      </c>
      <c r="H643" s="374" t="str">
        <f t="shared" si="555"/>
        <v>n/a</v>
      </c>
      <c r="I643" s="374" t="str">
        <f t="shared" si="555"/>
        <v>n/a</v>
      </c>
      <c r="J643" s="656">
        <v>45512</v>
      </c>
      <c r="K643" s="656">
        <v>45512</v>
      </c>
      <c r="L643" s="375" t="str">
        <f t="shared" si="546"/>
        <v>n/a</v>
      </c>
      <c r="M643" s="656">
        <v>45516</v>
      </c>
      <c r="N643" s="656">
        <v>45526</v>
      </c>
      <c r="O643" s="657">
        <v>45527</v>
      </c>
      <c r="P643" s="657">
        <v>45528</v>
      </c>
      <c r="Q643" s="657">
        <v>45533</v>
      </c>
      <c r="R643" s="657">
        <v>45534</v>
      </c>
      <c r="S643" s="376" t="s">
        <v>921</v>
      </c>
      <c r="T643" s="377">
        <v>36250</v>
      </c>
      <c r="U643" s="378">
        <v>36250</v>
      </c>
      <c r="V643" s="379"/>
      <c r="W643" s="377">
        <v>28750</v>
      </c>
      <c r="X643" s="378">
        <v>28750</v>
      </c>
      <c r="Y643" s="380"/>
      <c r="Z643" s="381" t="str">
        <f t="shared" si="556"/>
        <v>n/a</v>
      </c>
      <c r="AA643" s="381" t="str">
        <f t="shared" si="556"/>
        <v>n/a</v>
      </c>
      <c r="AB643" s="381" t="str">
        <f t="shared" si="556"/>
        <v>n/a</v>
      </c>
      <c r="AC643" s="381" t="str">
        <f t="shared" si="556"/>
        <v>n/a</v>
      </c>
      <c r="AD643" s="381" t="str">
        <f t="shared" si="556"/>
        <v>n/a</v>
      </c>
      <c r="AE643" s="381" t="str">
        <f t="shared" si="556"/>
        <v>n/a</v>
      </c>
      <c r="AF643" s="381" t="str">
        <f t="shared" si="556"/>
        <v>n/a</v>
      </c>
      <c r="AG643" s="382"/>
      <c r="AH643" s="499"/>
    </row>
    <row r="644" spans="1:34" s="384" customFormat="1" ht="46.5" customHeight="1" x14ac:dyDescent="0.2">
      <c r="A644" s="370" t="str">
        <f>IF(C644=0,"  ",VLOOKUP(C644,CODES!$A$1:$B$145,2,FALSE))</f>
        <v>3201021100001000</v>
      </c>
      <c r="B644" s="514" t="s">
        <v>933</v>
      </c>
      <c r="C644" s="372" t="s">
        <v>113</v>
      </c>
      <c r="D644" s="373" t="s">
        <v>1017</v>
      </c>
      <c r="E644" s="373" t="s">
        <v>56</v>
      </c>
      <c r="F644" s="374" t="s">
        <v>58</v>
      </c>
      <c r="G644" s="374" t="s">
        <v>58</v>
      </c>
      <c r="H644" s="374" t="s">
        <v>58</v>
      </c>
      <c r="I644" s="374" t="s">
        <v>58</v>
      </c>
      <c r="J644" s="656">
        <v>45512</v>
      </c>
      <c r="K644" s="656">
        <v>45512</v>
      </c>
      <c r="L644" s="375" t="s">
        <v>58</v>
      </c>
      <c r="M644" s="656">
        <v>45516</v>
      </c>
      <c r="N644" s="656">
        <v>45533</v>
      </c>
      <c r="O644" s="657">
        <v>45534</v>
      </c>
      <c r="P644" s="657">
        <v>45537</v>
      </c>
      <c r="Q644" s="657">
        <v>45575</v>
      </c>
      <c r="R644" s="657">
        <v>45576</v>
      </c>
      <c r="S644" s="376" t="s">
        <v>921</v>
      </c>
      <c r="T644" s="377">
        <v>160000</v>
      </c>
      <c r="U644" s="378">
        <v>160000</v>
      </c>
      <c r="V644" s="379"/>
      <c r="W644" s="377">
        <v>160000</v>
      </c>
      <c r="X644" s="378">
        <v>160000</v>
      </c>
      <c r="Y644" s="380"/>
      <c r="Z644" s="381" t="s">
        <v>58</v>
      </c>
      <c r="AA644" s="381" t="s">
        <v>58</v>
      </c>
      <c r="AB644" s="381" t="s">
        <v>58</v>
      </c>
      <c r="AC644" s="381" t="s">
        <v>58</v>
      </c>
      <c r="AD644" s="381" t="s">
        <v>58</v>
      </c>
      <c r="AE644" s="381" t="s">
        <v>58</v>
      </c>
      <c r="AF644" s="381" t="s">
        <v>58</v>
      </c>
      <c r="AG644" s="481"/>
      <c r="AH644" s="499"/>
    </row>
    <row r="645" spans="1:34" s="384" customFormat="1" ht="73.5" customHeight="1" x14ac:dyDescent="0.2">
      <c r="A645" s="370" t="str">
        <f>IF(C645=0,"  ",VLOOKUP(C645,CODES!$A$1:$B$145,2,FALSE))</f>
        <v>3201021100001000</v>
      </c>
      <c r="B645" s="514" t="s">
        <v>934</v>
      </c>
      <c r="C645" s="372" t="s">
        <v>113</v>
      </c>
      <c r="D645" s="373" t="s">
        <v>1017</v>
      </c>
      <c r="E645" s="373" t="s">
        <v>56</v>
      </c>
      <c r="F645" s="374" t="str">
        <f t="shared" ref="F645:I676" si="557">IF($E645="Public Bidding", "Date Required", IF($E645="Shopping", "n/a", IF($E645="Small Value Procurement", "n/a", IF($E645="Lease of Venue", "n/a", IF($E645="Agency to Agency", "n/a", IF($E645="Direct Contracting", "n/a", IF($E645="Emergency Cases", "n/a","Check Mode of Proc")))))))</f>
        <v>n/a</v>
      </c>
      <c r="G645" s="374" t="str">
        <f t="shared" si="557"/>
        <v>n/a</v>
      </c>
      <c r="H645" s="374" t="str">
        <f t="shared" si="557"/>
        <v>n/a</v>
      </c>
      <c r="I645" s="374" t="str">
        <f t="shared" si="557"/>
        <v>n/a</v>
      </c>
      <c r="J645" s="656">
        <v>45512</v>
      </c>
      <c r="K645" s="656">
        <v>45512</v>
      </c>
      <c r="L645" s="375" t="str">
        <f t="shared" ref="L645:L674" si="558">IF($E645="Public Bidding", "Date Required", IF($E645="Shopping", "n/a", IF($E645="Small Value Procurement", "n/a", IF($E645="Lease of Venue", "n/a", IF($E645="Agency to Agency", "n/a", IF($E645="Direct Contracting", "n/a", IF($E645="Emergency Cases", "n/a","Check Mode of Proc")))))))</f>
        <v>n/a</v>
      </c>
      <c r="M645" s="656">
        <v>45516</v>
      </c>
      <c r="N645" s="656">
        <v>45533</v>
      </c>
      <c r="O645" s="657">
        <v>45534</v>
      </c>
      <c r="P645" s="657">
        <v>45534</v>
      </c>
      <c r="Q645" s="657">
        <v>45582</v>
      </c>
      <c r="R645" s="657">
        <v>45582</v>
      </c>
      <c r="S645" s="376" t="s">
        <v>52</v>
      </c>
      <c r="T645" s="377">
        <v>28500</v>
      </c>
      <c r="U645" s="378">
        <v>28500</v>
      </c>
      <c r="V645" s="379"/>
      <c r="W645" s="377">
        <v>18500</v>
      </c>
      <c r="X645" s="378">
        <v>18500</v>
      </c>
      <c r="Y645" s="380"/>
      <c r="Z645" s="381" t="str">
        <f t="shared" ref="Z645:AF654" si="559">IF($E645="Public Bidding", "Date Required", IF($E645="Shopping", "n/a", IF($E645="Small Value Procurement", "n/a", IF($E645="Lease of Venue", "n/a", IF($E645="Agency to Agency", "n/a", IF($E645="Direct Contracting", "n/a", IF($E645="Emergency Cases", "n/a","Check Mode of Proc")))))))</f>
        <v>n/a</v>
      </c>
      <c r="AA645" s="381" t="str">
        <f t="shared" si="559"/>
        <v>n/a</v>
      </c>
      <c r="AB645" s="381" t="str">
        <f t="shared" si="559"/>
        <v>n/a</v>
      </c>
      <c r="AC645" s="381" t="str">
        <f t="shared" si="559"/>
        <v>n/a</v>
      </c>
      <c r="AD645" s="381" t="str">
        <f t="shared" si="559"/>
        <v>n/a</v>
      </c>
      <c r="AE645" s="381" t="str">
        <f t="shared" si="559"/>
        <v>n/a</v>
      </c>
      <c r="AF645" s="381" t="str">
        <f t="shared" si="559"/>
        <v>n/a</v>
      </c>
      <c r="AG645" s="382"/>
      <c r="AH645" s="499"/>
    </row>
    <row r="646" spans="1:34" s="384" customFormat="1" ht="46.5" customHeight="1" x14ac:dyDescent="0.2">
      <c r="A646" s="370" t="str">
        <f>IF(C646=0,"  ",VLOOKUP(C646,CODES!$A$1:$B$145,2,FALSE))</f>
        <v>3201021100001000</v>
      </c>
      <c r="B646" s="514" t="s">
        <v>935</v>
      </c>
      <c r="C646" s="372" t="s">
        <v>113</v>
      </c>
      <c r="D646" s="373" t="s">
        <v>1017</v>
      </c>
      <c r="E646" s="373" t="s">
        <v>56</v>
      </c>
      <c r="F646" s="374" t="str">
        <f t="shared" si="557"/>
        <v>n/a</v>
      </c>
      <c r="G646" s="374" t="str">
        <f t="shared" si="557"/>
        <v>n/a</v>
      </c>
      <c r="H646" s="374" t="str">
        <f t="shared" si="557"/>
        <v>n/a</v>
      </c>
      <c r="I646" s="374" t="str">
        <f t="shared" si="557"/>
        <v>n/a</v>
      </c>
      <c r="J646" s="656">
        <v>45512</v>
      </c>
      <c r="K646" s="656">
        <v>45512</v>
      </c>
      <c r="L646" s="375" t="str">
        <f t="shared" si="558"/>
        <v>n/a</v>
      </c>
      <c r="M646" s="656">
        <v>45516</v>
      </c>
      <c r="N646" s="656">
        <v>45533</v>
      </c>
      <c r="O646" s="657">
        <v>45534</v>
      </c>
      <c r="P646" s="657">
        <v>45535</v>
      </c>
      <c r="Q646" s="657">
        <v>45583</v>
      </c>
      <c r="R646" s="657">
        <v>45602</v>
      </c>
      <c r="S646" s="376" t="s">
        <v>52</v>
      </c>
      <c r="T646" s="377" t="s">
        <v>936</v>
      </c>
      <c r="U646" s="378">
        <v>36250</v>
      </c>
      <c r="V646" s="379"/>
      <c r="W646" s="377">
        <v>26000</v>
      </c>
      <c r="X646" s="378">
        <v>26000</v>
      </c>
      <c r="Y646" s="380"/>
      <c r="Z646" s="376" t="str">
        <f t="shared" si="559"/>
        <v>n/a</v>
      </c>
      <c r="AA646" s="376" t="str">
        <f t="shared" si="559"/>
        <v>n/a</v>
      </c>
      <c r="AB646" s="376" t="str">
        <f t="shared" si="559"/>
        <v>n/a</v>
      </c>
      <c r="AC646" s="376" t="str">
        <f t="shared" si="559"/>
        <v>n/a</v>
      </c>
      <c r="AD646" s="376" t="str">
        <f t="shared" si="559"/>
        <v>n/a</v>
      </c>
      <c r="AE646" s="376" t="str">
        <f t="shared" si="559"/>
        <v>n/a</v>
      </c>
      <c r="AF646" s="376" t="str">
        <f t="shared" si="559"/>
        <v>n/a</v>
      </c>
      <c r="AG646" s="481"/>
      <c r="AH646" s="499"/>
    </row>
    <row r="647" spans="1:34" s="384" customFormat="1" ht="66" customHeight="1" x14ac:dyDescent="0.2">
      <c r="A647" s="370" t="str">
        <f>IF(C647=0,"  ",VLOOKUP(C647,CODES!$A$1:$B$145,2,FALSE))</f>
        <v>3201021100001000</v>
      </c>
      <c r="B647" s="517" t="s">
        <v>937</v>
      </c>
      <c r="C647" s="372" t="s">
        <v>113</v>
      </c>
      <c r="D647" s="373" t="s">
        <v>1017</v>
      </c>
      <c r="E647" s="373" t="s">
        <v>56</v>
      </c>
      <c r="F647" s="374" t="str">
        <f t="shared" si="557"/>
        <v>n/a</v>
      </c>
      <c r="G647" s="374" t="str">
        <f t="shared" si="557"/>
        <v>n/a</v>
      </c>
      <c r="H647" s="374" t="str">
        <f t="shared" si="557"/>
        <v>n/a</v>
      </c>
      <c r="I647" s="374" t="str">
        <f t="shared" si="557"/>
        <v>n/a</v>
      </c>
      <c r="J647" s="656">
        <v>45512</v>
      </c>
      <c r="K647" s="656">
        <v>45512</v>
      </c>
      <c r="L647" s="375" t="str">
        <f t="shared" si="558"/>
        <v>n/a</v>
      </c>
      <c r="M647" s="656">
        <v>45516</v>
      </c>
      <c r="N647" s="656">
        <v>45538</v>
      </c>
      <c r="O647" s="657">
        <v>45539</v>
      </c>
      <c r="P647" s="657">
        <v>45540</v>
      </c>
      <c r="Q647" s="657">
        <v>45556</v>
      </c>
      <c r="R647" s="657">
        <v>45558</v>
      </c>
      <c r="S647" s="376" t="s">
        <v>52</v>
      </c>
      <c r="T647" s="377">
        <v>36250</v>
      </c>
      <c r="U647" s="378">
        <v>36250</v>
      </c>
      <c r="V647" s="379"/>
      <c r="W647" s="377">
        <v>26000</v>
      </c>
      <c r="X647" s="378">
        <v>26000</v>
      </c>
      <c r="Y647" s="380"/>
      <c r="Z647" s="376" t="str">
        <f t="shared" si="559"/>
        <v>n/a</v>
      </c>
      <c r="AA647" s="376" t="str">
        <f t="shared" si="559"/>
        <v>n/a</v>
      </c>
      <c r="AB647" s="376" t="str">
        <f t="shared" si="559"/>
        <v>n/a</v>
      </c>
      <c r="AC647" s="376" t="str">
        <f t="shared" si="559"/>
        <v>n/a</v>
      </c>
      <c r="AD647" s="376" t="str">
        <f t="shared" si="559"/>
        <v>n/a</v>
      </c>
      <c r="AE647" s="376" t="str">
        <f t="shared" si="559"/>
        <v>n/a</v>
      </c>
      <c r="AF647" s="376" t="str">
        <f t="shared" si="559"/>
        <v>n/a</v>
      </c>
      <c r="AG647" s="481"/>
      <c r="AH647" s="499"/>
    </row>
    <row r="648" spans="1:34" s="384" customFormat="1" ht="69.75" customHeight="1" x14ac:dyDescent="0.2">
      <c r="A648" s="370" t="str">
        <f>IF(C648=0,"  ",VLOOKUP(C648,CODES!$A$1:$B$145,2,FALSE))</f>
        <v>3201021100001000</v>
      </c>
      <c r="B648" s="517" t="s">
        <v>938</v>
      </c>
      <c r="C648" s="372" t="s">
        <v>113</v>
      </c>
      <c r="D648" s="373" t="s">
        <v>1017</v>
      </c>
      <c r="E648" s="373" t="s">
        <v>57</v>
      </c>
      <c r="F648" s="374" t="str">
        <f t="shared" si="557"/>
        <v>n/a</v>
      </c>
      <c r="G648" s="374" t="str">
        <f t="shared" si="557"/>
        <v>n/a</v>
      </c>
      <c r="H648" s="374" t="str">
        <f t="shared" si="557"/>
        <v>n/a</v>
      </c>
      <c r="I648" s="374" t="str">
        <f t="shared" si="557"/>
        <v>n/a</v>
      </c>
      <c r="J648" s="656">
        <v>45512</v>
      </c>
      <c r="K648" s="656">
        <v>45512</v>
      </c>
      <c r="L648" s="375" t="str">
        <f t="shared" si="558"/>
        <v>n/a</v>
      </c>
      <c r="M648" s="656">
        <v>45516</v>
      </c>
      <c r="N648" s="656">
        <v>45533</v>
      </c>
      <c r="O648" s="657">
        <v>45534</v>
      </c>
      <c r="P648" s="657">
        <v>45537</v>
      </c>
      <c r="Q648" s="657">
        <v>45625</v>
      </c>
      <c r="R648" s="657">
        <v>45626</v>
      </c>
      <c r="S648" s="376" t="s">
        <v>52</v>
      </c>
      <c r="T648" s="377">
        <v>36250</v>
      </c>
      <c r="U648" s="378">
        <v>36250</v>
      </c>
      <c r="V648" s="379"/>
      <c r="W648" s="377">
        <v>36100</v>
      </c>
      <c r="X648" s="378">
        <v>36100</v>
      </c>
      <c r="Y648" s="380"/>
      <c r="Z648" s="381" t="str">
        <f t="shared" si="559"/>
        <v>n/a</v>
      </c>
      <c r="AA648" s="381" t="str">
        <f t="shared" si="559"/>
        <v>n/a</v>
      </c>
      <c r="AB648" s="381" t="str">
        <f t="shared" si="559"/>
        <v>n/a</v>
      </c>
      <c r="AC648" s="381" t="str">
        <f t="shared" si="559"/>
        <v>n/a</v>
      </c>
      <c r="AD648" s="381" t="str">
        <f t="shared" si="559"/>
        <v>n/a</v>
      </c>
      <c r="AE648" s="381" t="str">
        <f t="shared" si="559"/>
        <v>n/a</v>
      </c>
      <c r="AF648" s="381" t="str">
        <f t="shared" si="559"/>
        <v>n/a</v>
      </c>
      <c r="AG648" s="382"/>
      <c r="AH648" s="499"/>
    </row>
    <row r="649" spans="1:34" s="384" customFormat="1" ht="46.5" customHeight="1" x14ac:dyDescent="0.2">
      <c r="A649" s="370" t="str">
        <f>IF(C649=0,"  ",VLOOKUP(C649,CODES!$A$1:$B$145,2,FALSE))</f>
        <v>3201021100001000</v>
      </c>
      <c r="B649" s="514" t="s">
        <v>939</v>
      </c>
      <c r="C649" s="372" t="s">
        <v>113</v>
      </c>
      <c r="D649" s="373" t="s">
        <v>1017</v>
      </c>
      <c r="E649" s="373" t="s">
        <v>56</v>
      </c>
      <c r="F649" s="374" t="str">
        <f t="shared" si="557"/>
        <v>n/a</v>
      </c>
      <c r="G649" s="374" t="str">
        <f t="shared" si="557"/>
        <v>n/a</v>
      </c>
      <c r="H649" s="374" t="str">
        <f t="shared" si="557"/>
        <v>n/a</v>
      </c>
      <c r="I649" s="374" t="str">
        <f t="shared" si="557"/>
        <v>n/a</v>
      </c>
      <c r="J649" s="656">
        <v>45512</v>
      </c>
      <c r="K649" s="656">
        <v>45512</v>
      </c>
      <c r="L649" s="375" t="str">
        <f t="shared" si="558"/>
        <v>n/a</v>
      </c>
      <c r="M649" s="656">
        <v>45516</v>
      </c>
      <c r="N649" s="656">
        <v>45538</v>
      </c>
      <c r="O649" s="657">
        <v>45534</v>
      </c>
      <c r="P649" s="657">
        <v>45537</v>
      </c>
      <c r="Q649" s="657">
        <v>45584</v>
      </c>
      <c r="R649" s="657">
        <v>45585</v>
      </c>
      <c r="S649" s="376" t="s">
        <v>52</v>
      </c>
      <c r="T649" s="377">
        <v>70000</v>
      </c>
      <c r="U649" s="409">
        <v>70000</v>
      </c>
      <c r="V649" s="379"/>
      <c r="W649" s="377">
        <v>70000</v>
      </c>
      <c r="X649" s="378">
        <v>70000</v>
      </c>
      <c r="Y649" s="380"/>
      <c r="Z649" s="381" t="str">
        <f t="shared" si="559"/>
        <v>n/a</v>
      </c>
      <c r="AA649" s="381" t="str">
        <f t="shared" si="559"/>
        <v>n/a</v>
      </c>
      <c r="AB649" s="381" t="str">
        <f t="shared" si="559"/>
        <v>n/a</v>
      </c>
      <c r="AC649" s="381" t="str">
        <f t="shared" si="559"/>
        <v>n/a</v>
      </c>
      <c r="AD649" s="381" t="str">
        <f t="shared" si="559"/>
        <v>n/a</v>
      </c>
      <c r="AE649" s="381" t="str">
        <f t="shared" si="559"/>
        <v>n/a</v>
      </c>
      <c r="AF649" s="381" t="str">
        <f t="shared" si="559"/>
        <v>n/a</v>
      </c>
      <c r="AG649" s="382"/>
      <c r="AH649" s="499"/>
    </row>
    <row r="650" spans="1:34" s="384" customFormat="1" ht="64.5" customHeight="1" x14ac:dyDescent="0.2">
      <c r="A650" s="370" t="str">
        <f>IF(C650=0,"  ",VLOOKUP(C650,CODES!$A$1:$B$145,2,FALSE))</f>
        <v>3201021100001000</v>
      </c>
      <c r="B650" s="517" t="s">
        <v>940</v>
      </c>
      <c r="C650" s="372" t="s">
        <v>113</v>
      </c>
      <c r="D650" s="373" t="s">
        <v>1017</v>
      </c>
      <c r="E650" s="373" t="s">
        <v>57</v>
      </c>
      <c r="F650" s="374" t="str">
        <f t="shared" si="557"/>
        <v>n/a</v>
      </c>
      <c r="G650" s="374" t="str">
        <f t="shared" si="557"/>
        <v>n/a</v>
      </c>
      <c r="H650" s="374" t="str">
        <f t="shared" si="557"/>
        <v>n/a</v>
      </c>
      <c r="I650" s="374" t="str">
        <f t="shared" si="557"/>
        <v>n/a</v>
      </c>
      <c r="J650" s="656">
        <v>45512</v>
      </c>
      <c r="K650" s="656">
        <v>45512</v>
      </c>
      <c r="L650" s="375" t="str">
        <f t="shared" si="558"/>
        <v>n/a</v>
      </c>
      <c r="M650" s="656">
        <v>45516</v>
      </c>
      <c r="N650" s="656">
        <v>45533</v>
      </c>
      <c r="O650" s="657">
        <v>45534</v>
      </c>
      <c r="P650" s="657">
        <v>45537</v>
      </c>
      <c r="Q650" s="657">
        <v>45546</v>
      </c>
      <c r="R650" s="657">
        <v>45547</v>
      </c>
      <c r="S650" s="376" t="s">
        <v>52</v>
      </c>
      <c r="T650" s="377">
        <v>36250</v>
      </c>
      <c r="U650" s="389">
        <v>36250</v>
      </c>
      <c r="V650" s="379"/>
      <c r="W650" s="377">
        <v>35750</v>
      </c>
      <c r="X650" s="378">
        <v>35750</v>
      </c>
      <c r="Y650" s="380"/>
      <c r="Z650" s="381" t="str">
        <f t="shared" si="559"/>
        <v>n/a</v>
      </c>
      <c r="AA650" s="381" t="str">
        <f t="shared" si="559"/>
        <v>n/a</v>
      </c>
      <c r="AB650" s="381" t="str">
        <f t="shared" si="559"/>
        <v>n/a</v>
      </c>
      <c r="AC650" s="381" t="str">
        <f t="shared" si="559"/>
        <v>n/a</v>
      </c>
      <c r="AD650" s="381" t="str">
        <f t="shared" si="559"/>
        <v>n/a</v>
      </c>
      <c r="AE650" s="381" t="str">
        <f t="shared" si="559"/>
        <v>n/a</v>
      </c>
      <c r="AF650" s="381" t="str">
        <f t="shared" si="559"/>
        <v>n/a</v>
      </c>
      <c r="AG650" s="382"/>
      <c r="AH650" s="499"/>
    </row>
    <row r="651" spans="1:34" s="384" customFormat="1" ht="68.25" customHeight="1" x14ac:dyDescent="0.2">
      <c r="A651" s="370" t="str">
        <f>IF(C651=0,"  ",VLOOKUP(C651,CODES!$A$1:$B$145,2,FALSE))</f>
        <v>3201021100001000</v>
      </c>
      <c r="B651" s="517" t="s">
        <v>941</v>
      </c>
      <c r="C651" s="372" t="s">
        <v>113</v>
      </c>
      <c r="D651" s="373" t="s">
        <v>1017</v>
      </c>
      <c r="E651" s="373" t="s">
        <v>56</v>
      </c>
      <c r="F651" s="374" t="str">
        <f t="shared" si="557"/>
        <v>n/a</v>
      </c>
      <c r="G651" s="374" t="str">
        <f t="shared" si="557"/>
        <v>n/a</v>
      </c>
      <c r="H651" s="374" t="str">
        <f t="shared" si="557"/>
        <v>n/a</v>
      </c>
      <c r="I651" s="374" t="str">
        <f t="shared" si="557"/>
        <v>n/a</v>
      </c>
      <c r="J651" s="656">
        <v>45519</v>
      </c>
      <c r="K651" s="656">
        <v>37483</v>
      </c>
      <c r="L651" s="375" t="str">
        <f t="shared" si="558"/>
        <v>n/a</v>
      </c>
      <c r="M651" s="656">
        <v>45523</v>
      </c>
      <c r="N651" s="656">
        <v>45533</v>
      </c>
      <c r="O651" s="657">
        <v>45534</v>
      </c>
      <c r="P651" s="657">
        <v>45537</v>
      </c>
      <c r="Q651" s="657">
        <v>45582</v>
      </c>
      <c r="R651" s="657">
        <v>45583</v>
      </c>
      <c r="S651" s="376" t="s">
        <v>52</v>
      </c>
      <c r="T651" s="377">
        <v>36250</v>
      </c>
      <c r="U651" s="378">
        <v>36250</v>
      </c>
      <c r="V651" s="379"/>
      <c r="W651" s="377">
        <v>36250</v>
      </c>
      <c r="X651" s="378">
        <v>36250</v>
      </c>
      <c r="Y651" s="380"/>
      <c r="Z651" s="381" t="str">
        <f t="shared" si="559"/>
        <v>n/a</v>
      </c>
      <c r="AA651" s="381" t="str">
        <f t="shared" si="559"/>
        <v>n/a</v>
      </c>
      <c r="AB651" s="381" t="str">
        <f t="shared" si="559"/>
        <v>n/a</v>
      </c>
      <c r="AC651" s="381" t="str">
        <f t="shared" si="559"/>
        <v>n/a</v>
      </c>
      <c r="AD651" s="381" t="str">
        <f t="shared" si="559"/>
        <v>n/a</v>
      </c>
      <c r="AE651" s="381" t="str">
        <f t="shared" si="559"/>
        <v>n/a</v>
      </c>
      <c r="AF651" s="381" t="str">
        <f t="shared" si="559"/>
        <v>n/a</v>
      </c>
      <c r="AG651" s="382"/>
      <c r="AH651" s="499"/>
    </row>
    <row r="652" spans="1:34" s="384" customFormat="1" ht="68.25" customHeight="1" x14ac:dyDescent="0.2">
      <c r="A652" s="370" t="str">
        <f>IF(C652=0,"  ",VLOOKUP(C652,CODES!$A$1:$B$145,2,FALSE))</f>
        <v>3201021100001000</v>
      </c>
      <c r="B652" s="517" t="s">
        <v>942</v>
      </c>
      <c r="C652" s="372" t="s">
        <v>113</v>
      </c>
      <c r="D652" s="373" t="s">
        <v>1017</v>
      </c>
      <c r="E652" s="373" t="s">
        <v>56</v>
      </c>
      <c r="F652" s="374" t="str">
        <f t="shared" si="557"/>
        <v>n/a</v>
      </c>
      <c r="G652" s="374" t="str">
        <f t="shared" si="557"/>
        <v>n/a</v>
      </c>
      <c r="H652" s="374" t="str">
        <f t="shared" si="557"/>
        <v>n/a</v>
      </c>
      <c r="I652" s="374" t="str">
        <f t="shared" si="557"/>
        <v>n/a</v>
      </c>
      <c r="J652" s="656">
        <v>45519</v>
      </c>
      <c r="K652" s="656">
        <v>45519</v>
      </c>
      <c r="L652" s="375" t="str">
        <f t="shared" si="558"/>
        <v>n/a</v>
      </c>
      <c r="M652" s="656">
        <v>45523</v>
      </c>
      <c r="N652" s="656">
        <v>45533</v>
      </c>
      <c r="O652" s="657">
        <v>45534</v>
      </c>
      <c r="P652" s="657">
        <v>45537</v>
      </c>
      <c r="Q652" s="657">
        <v>45561</v>
      </c>
      <c r="R652" s="657">
        <v>45562</v>
      </c>
      <c r="S652" s="376" t="s">
        <v>52</v>
      </c>
      <c r="T652" s="377">
        <v>36250</v>
      </c>
      <c r="U652" s="389">
        <v>36250</v>
      </c>
      <c r="V652" s="379"/>
      <c r="W652" s="377">
        <v>33500</v>
      </c>
      <c r="X652" s="378">
        <v>33500</v>
      </c>
      <c r="Y652" s="380"/>
      <c r="Z652" s="376" t="str">
        <f t="shared" si="559"/>
        <v>n/a</v>
      </c>
      <c r="AA652" s="376" t="str">
        <f t="shared" si="559"/>
        <v>n/a</v>
      </c>
      <c r="AB652" s="376" t="str">
        <f t="shared" si="559"/>
        <v>n/a</v>
      </c>
      <c r="AC652" s="376" t="str">
        <f t="shared" si="559"/>
        <v>n/a</v>
      </c>
      <c r="AD652" s="376" t="str">
        <f t="shared" si="559"/>
        <v>n/a</v>
      </c>
      <c r="AE652" s="376" t="str">
        <f t="shared" si="559"/>
        <v>n/a</v>
      </c>
      <c r="AF652" s="376" t="str">
        <f t="shared" si="559"/>
        <v>n/a</v>
      </c>
      <c r="AG652" s="481"/>
      <c r="AH652" s="499"/>
    </row>
    <row r="653" spans="1:34" s="384" customFormat="1" ht="68.25" customHeight="1" x14ac:dyDescent="0.2">
      <c r="A653" s="370" t="str">
        <f>IF(C653=0,"  ",VLOOKUP(C653,CODES!$A$1:$B$145,2,FALSE))</f>
        <v>3201021100001000</v>
      </c>
      <c r="B653" s="517" t="s">
        <v>943</v>
      </c>
      <c r="C653" s="372" t="s">
        <v>113</v>
      </c>
      <c r="D653" s="373" t="s">
        <v>1017</v>
      </c>
      <c r="E653" s="373" t="s">
        <v>56</v>
      </c>
      <c r="F653" s="374" t="str">
        <f t="shared" si="557"/>
        <v>n/a</v>
      </c>
      <c r="G653" s="374" t="str">
        <f t="shared" si="557"/>
        <v>n/a</v>
      </c>
      <c r="H653" s="374" t="str">
        <f t="shared" si="557"/>
        <v>n/a</v>
      </c>
      <c r="I653" s="374" t="str">
        <f t="shared" si="557"/>
        <v>n/a</v>
      </c>
      <c r="J653" s="656">
        <v>45519</v>
      </c>
      <c r="K653" s="656">
        <v>45519</v>
      </c>
      <c r="L653" s="375" t="str">
        <f t="shared" si="558"/>
        <v>n/a</v>
      </c>
      <c r="M653" s="656">
        <v>45523</v>
      </c>
      <c r="N653" s="656">
        <v>45533</v>
      </c>
      <c r="O653" s="657">
        <v>45534</v>
      </c>
      <c r="P653" s="657">
        <v>45537</v>
      </c>
      <c r="Q653" s="657">
        <v>45582</v>
      </c>
      <c r="R653" s="657">
        <v>45583</v>
      </c>
      <c r="S653" s="376" t="s">
        <v>52</v>
      </c>
      <c r="T653" s="518">
        <v>36250</v>
      </c>
      <c r="U653" s="378">
        <v>36250</v>
      </c>
      <c r="V653" s="379"/>
      <c r="W653" s="519">
        <v>34250</v>
      </c>
      <c r="X653" s="378">
        <v>34250</v>
      </c>
      <c r="Y653" s="380"/>
      <c r="Z653" s="381" t="str">
        <f t="shared" si="559"/>
        <v>n/a</v>
      </c>
      <c r="AA653" s="381" t="str">
        <f t="shared" si="559"/>
        <v>n/a</v>
      </c>
      <c r="AB653" s="381" t="str">
        <f t="shared" si="559"/>
        <v>n/a</v>
      </c>
      <c r="AC653" s="381" t="str">
        <f t="shared" si="559"/>
        <v>n/a</v>
      </c>
      <c r="AD653" s="381" t="str">
        <f t="shared" si="559"/>
        <v>n/a</v>
      </c>
      <c r="AE653" s="381" t="str">
        <f t="shared" si="559"/>
        <v>n/a</v>
      </c>
      <c r="AF653" s="381" t="str">
        <f t="shared" si="559"/>
        <v>n/a</v>
      </c>
      <c r="AG653" s="382"/>
      <c r="AH653" s="499"/>
    </row>
    <row r="654" spans="1:34" s="384" customFormat="1" ht="68.25" customHeight="1" x14ac:dyDescent="0.2">
      <c r="A654" s="370" t="str">
        <f>IF(C654=0,"  ",VLOOKUP(C654,CODES!$A$1:$B$145,2,FALSE))</f>
        <v>3201021100001000</v>
      </c>
      <c r="B654" s="517" t="s">
        <v>944</v>
      </c>
      <c r="C654" s="372" t="s">
        <v>113</v>
      </c>
      <c r="D654" s="373" t="s">
        <v>1017</v>
      </c>
      <c r="E654" s="373" t="s">
        <v>56</v>
      </c>
      <c r="F654" s="374" t="str">
        <f t="shared" si="557"/>
        <v>n/a</v>
      </c>
      <c r="G654" s="374" t="str">
        <f t="shared" si="557"/>
        <v>n/a</v>
      </c>
      <c r="H654" s="374" t="str">
        <f t="shared" si="557"/>
        <v>n/a</v>
      </c>
      <c r="I654" s="374" t="str">
        <f t="shared" si="557"/>
        <v>n/a</v>
      </c>
      <c r="J654" s="656">
        <v>45519</v>
      </c>
      <c r="K654" s="656">
        <v>45519</v>
      </c>
      <c r="L654" s="375" t="str">
        <f t="shared" si="558"/>
        <v>n/a</v>
      </c>
      <c r="M654" s="656">
        <v>45523</v>
      </c>
      <c r="N654" s="656">
        <v>45531</v>
      </c>
      <c r="O654" s="657">
        <v>45534</v>
      </c>
      <c r="P654" s="657">
        <v>45537</v>
      </c>
      <c r="Q654" s="657">
        <v>45589</v>
      </c>
      <c r="R654" s="657">
        <v>45590</v>
      </c>
      <c r="S654" s="376" t="s">
        <v>52</v>
      </c>
      <c r="T654" s="377" t="s">
        <v>936</v>
      </c>
      <c r="U654" s="378">
        <v>36250</v>
      </c>
      <c r="V654" s="379"/>
      <c r="W654" s="377">
        <v>35150</v>
      </c>
      <c r="X654" s="378">
        <v>35150</v>
      </c>
      <c r="Y654" s="380"/>
      <c r="Z654" s="381" t="str">
        <f t="shared" si="559"/>
        <v>n/a</v>
      </c>
      <c r="AA654" s="381" t="str">
        <f t="shared" si="559"/>
        <v>n/a</v>
      </c>
      <c r="AB654" s="381" t="str">
        <f t="shared" si="559"/>
        <v>n/a</v>
      </c>
      <c r="AC654" s="381" t="str">
        <f t="shared" si="559"/>
        <v>n/a</v>
      </c>
      <c r="AD654" s="381" t="str">
        <f t="shared" si="559"/>
        <v>n/a</v>
      </c>
      <c r="AE654" s="381" t="str">
        <f t="shared" si="559"/>
        <v>n/a</v>
      </c>
      <c r="AF654" s="381" t="str">
        <f t="shared" si="559"/>
        <v>n/a</v>
      </c>
      <c r="AG654" s="382"/>
      <c r="AH654" s="499"/>
    </row>
    <row r="655" spans="1:34" s="384" customFormat="1" ht="68.25" customHeight="1" x14ac:dyDescent="0.2">
      <c r="A655" s="370" t="str">
        <f>IF(C655=0,"  ",VLOOKUP(C655,CODES!$A$1:$B$145,2,FALSE))</f>
        <v>3201021100001000</v>
      </c>
      <c r="B655" s="517" t="s">
        <v>945</v>
      </c>
      <c r="C655" s="372" t="s">
        <v>113</v>
      </c>
      <c r="D655" s="373" t="s">
        <v>1017</v>
      </c>
      <c r="E655" s="373" t="s">
        <v>56</v>
      </c>
      <c r="F655" s="374" t="str">
        <f t="shared" si="557"/>
        <v>n/a</v>
      </c>
      <c r="G655" s="374" t="str">
        <f t="shared" si="557"/>
        <v>n/a</v>
      </c>
      <c r="H655" s="374" t="str">
        <f t="shared" si="557"/>
        <v>n/a</v>
      </c>
      <c r="I655" s="374" t="str">
        <f t="shared" si="557"/>
        <v>n/a</v>
      </c>
      <c r="J655" s="656">
        <v>45513</v>
      </c>
      <c r="K655" s="656">
        <v>45513</v>
      </c>
      <c r="L655" s="375" t="str">
        <f t="shared" si="558"/>
        <v>n/a</v>
      </c>
      <c r="M655" s="656">
        <v>45523</v>
      </c>
      <c r="N655" s="656">
        <v>45531</v>
      </c>
      <c r="O655" s="657">
        <v>45532</v>
      </c>
      <c r="P655" s="657">
        <v>45533</v>
      </c>
      <c r="Q655" s="657">
        <v>45540</v>
      </c>
      <c r="R655" s="657">
        <v>45541</v>
      </c>
      <c r="S655" s="376" t="s">
        <v>52</v>
      </c>
      <c r="T655" s="377">
        <v>35250</v>
      </c>
      <c r="U655" s="378">
        <v>36250</v>
      </c>
      <c r="V655" s="379"/>
      <c r="W655" s="377">
        <v>31575</v>
      </c>
      <c r="X655" s="378">
        <v>31575</v>
      </c>
      <c r="Y655" s="380"/>
      <c r="Z655" s="381" t="str">
        <f t="shared" ref="Z655:AF664" si="560">IF($E655="Public Bidding", "Date Required", IF($E655="Shopping", "n/a", IF($E655="Small Value Procurement", "n/a", IF($E655="Lease of Venue", "n/a", IF($E655="Agency to Agency", "n/a", IF($E655="Direct Contracting", "n/a", IF($E655="Emergency Cases", "n/a","Check Mode of Proc")))))))</f>
        <v>n/a</v>
      </c>
      <c r="AA655" s="381" t="str">
        <f t="shared" si="560"/>
        <v>n/a</v>
      </c>
      <c r="AB655" s="381" t="str">
        <f t="shared" si="560"/>
        <v>n/a</v>
      </c>
      <c r="AC655" s="381" t="str">
        <f t="shared" si="560"/>
        <v>n/a</v>
      </c>
      <c r="AD655" s="381" t="str">
        <f t="shared" si="560"/>
        <v>n/a</v>
      </c>
      <c r="AE655" s="381" t="str">
        <f t="shared" si="560"/>
        <v>n/a</v>
      </c>
      <c r="AF655" s="381" t="str">
        <f t="shared" si="560"/>
        <v>n/a</v>
      </c>
      <c r="AG655" s="382"/>
      <c r="AH655" s="499"/>
    </row>
    <row r="656" spans="1:34" s="384" customFormat="1" ht="68.25" customHeight="1" x14ac:dyDescent="0.2">
      <c r="A656" s="370" t="str">
        <f>IF(C656=0,"  ",VLOOKUP(C656,CODES!$A$1:$B$145,2,FALSE))</f>
        <v>3201021100001000</v>
      </c>
      <c r="B656" s="517" t="s">
        <v>946</v>
      </c>
      <c r="C656" s="372" t="s">
        <v>113</v>
      </c>
      <c r="D656" s="373" t="s">
        <v>1017</v>
      </c>
      <c r="E656" s="373" t="s">
        <v>56</v>
      </c>
      <c r="F656" s="374" t="str">
        <f t="shared" si="557"/>
        <v>n/a</v>
      </c>
      <c r="G656" s="374" t="str">
        <f t="shared" si="557"/>
        <v>n/a</v>
      </c>
      <c r="H656" s="374" t="str">
        <f t="shared" si="557"/>
        <v>n/a</v>
      </c>
      <c r="I656" s="374" t="str">
        <f t="shared" si="557"/>
        <v>n/a</v>
      </c>
      <c r="J656" s="656">
        <v>45513</v>
      </c>
      <c r="K656" s="656">
        <v>45513</v>
      </c>
      <c r="L656" s="375" t="str">
        <f t="shared" si="558"/>
        <v>n/a</v>
      </c>
      <c r="M656" s="656">
        <v>45523</v>
      </c>
      <c r="N656" s="656">
        <v>45538</v>
      </c>
      <c r="O656" s="657">
        <v>45539</v>
      </c>
      <c r="P656" s="657">
        <v>45540</v>
      </c>
      <c r="Q656" s="657">
        <v>45554</v>
      </c>
      <c r="R656" s="657">
        <v>45555</v>
      </c>
      <c r="S656" s="376" t="s">
        <v>52</v>
      </c>
      <c r="T656" s="377">
        <v>36250</v>
      </c>
      <c r="U656" s="378">
        <v>36250</v>
      </c>
      <c r="V656" s="379"/>
      <c r="W656" s="377">
        <v>32750</v>
      </c>
      <c r="X656" s="378">
        <v>32750</v>
      </c>
      <c r="Y656" s="380"/>
      <c r="Z656" s="381" t="str">
        <f t="shared" si="560"/>
        <v>n/a</v>
      </c>
      <c r="AA656" s="381" t="str">
        <f t="shared" si="560"/>
        <v>n/a</v>
      </c>
      <c r="AB656" s="381" t="str">
        <f t="shared" si="560"/>
        <v>n/a</v>
      </c>
      <c r="AC656" s="381" t="str">
        <f t="shared" si="560"/>
        <v>n/a</v>
      </c>
      <c r="AD656" s="381" t="str">
        <f t="shared" si="560"/>
        <v>n/a</v>
      </c>
      <c r="AE656" s="381" t="str">
        <f t="shared" si="560"/>
        <v>n/a</v>
      </c>
      <c r="AF656" s="381" t="str">
        <f t="shared" si="560"/>
        <v>n/a</v>
      </c>
      <c r="AG656" s="382"/>
      <c r="AH656" s="499"/>
    </row>
    <row r="657" spans="1:34" s="384" customFormat="1" ht="68.25" customHeight="1" x14ac:dyDescent="0.2">
      <c r="A657" s="370" t="str">
        <f>IF(C657=0,"  ",VLOOKUP(C657,CODES!$A$1:$B$145,2,FALSE))</f>
        <v>3201021100001000</v>
      </c>
      <c r="B657" s="514" t="s">
        <v>947</v>
      </c>
      <c r="C657" s="372" t="s">
        <v>113</v>
      </c>
      <c r="D657" s="373" t="s">
        <v>1017</v>
      </c>
      <c r="E657" s="373" t="s">
        <v>56</v>
      </c>
      <c r="F657" s="374" t="str">
        <f t="shared" si="557"/>
        <v>n/a</v>
      </c>
      <c r="G657" s="374" t="str">
        <f t="shared" si="557"/>
        <v>n/a</v>
      </c>
      <c r="H657" s="374" t="str">
        <f t="shared" si="557"/>
        <v>n/a</v>
      </c>
      <c r="I657" s="374" t="str">
        <f t="shared" si="557"/>
        <v>n/a</v>
      </c>
      <c r="J657" s="656">
        <v>45517</v>
      </c>
      <c r="K657" s="656">
        <v>45517</v>
      </c>
      <c r="L657" s="375" t="str">
        <f t="shared" si="558"/>
        <v>n/a</v>
      </c>
      <c r="M657" s="656">
        <v>45523</v>
      </c>
      <c r="N657" s="656">
        <v>45531</v>
      </c>
      <c r="O657" s="657">
        <v>45532</v>
      </c>
      <c r="P657" s="657">
        <v>45533</v>
      </c>
      <c r="Q657" s="657">
        <v>45549</v>
      </c>
      <c r="R657" s="657">
        <v>45550</v>
      </c>
      <c r="S657" s="376" t="s">
        <v>52</v>
      </c>
      <c r="T657" s="377">
        <v>36250</v>
      </c>
      <c r="U657" s="389">
        <v>36250</v>
      </c>
      <c r="V657" s="379"/>
      <c r="W657" s="377">
        <v>35750</v>
      </c>
      <c r="X657" s="378">
        <v>35750</v>
      </c>
      <c r="Y657" s="380"/>
      <c r="Z657" s="381" t="str">
        <f t="shared" si="560"/>
        <v>n/a</v>
      </c>
      <c r="AA657" s="381" t="str">
        <f t="shared" si="560"/>
        <v>n/a</v>
      </c>
      <c r="AB657" s="381" t="str">
        <f t="shared" si="560"/>
        <v>n/a</v>
      </c>
      <c r="AC657" s="381" t="str">
        <f t="shared" si="560"/>
        <v>n/a</v>
      </c>
      <c r="AD657" s="381" t="str">
        <f t="shared" si="560"/>
        <v>n/a</v>
      </c>
      <c r="AE657" s="381" t="str">
        <f t="shared" si="560"/>
        <v>n/a</v>
      </c>
      <c r="AF657" s="381" t="str">
        <f t="shared" si="560"/>
        <v>n/a</v>
      </c>
      <c r="AG657" s="382"/>
      <c r="AH657" s="499"/>
    </row>
    <row r="658" spans="1:34" s="384" customFormat="1" ht="46.5" customHeight="1" x14ac:dyDescent="0.2">
      <c r="A658" s="370" t="str">
        <f>IF(C658=0,"  ",VLOOKUP(C658,CODES!$A$1:$B$145,2,FALSE))</f>
        <v>3201021100001000</v>
      </c>
      <c r="B658" s="520" t="s">
        <v>948</v>
      </c>
      <c r="C658" s="372" t="s">
        <v>113</v>
      </c>
      <c r="D658" s="373" t="s">
        <v>1017</v>
      </c>
      <c r="E658" s="373" t="s">
        <v>57</v>
      </c>
      <c r="F658" s="374" t="str">
        <f t="shared" si="557"/>
        <v>n/a</v>
      </c>
      <c r="G658" s="374" t="str">
        <f t="shared" si="557"/>
        <v>n/a</v>
      </c>
      <c r="H658" s="374" t="str">
        <f t="shared" si="557"/>
        <v>n/a</v>
      </c>
      <c r="I658" s="374" t="str">
        <f t="shared" si="557"/>
        <v>n/a</v>
      </c>
      <c r="J658" s="656">
        <v>45538</v>
      </c>
      <c r="K658" s="656">
        <v>45538</v>
      </c>
      <c r="L658" s="375" t="str">
        <f t="shared" si="558"/>
        <v>n/a</v>
      </c>
      <c r="M658" s="656">
        <v>45538</v>
      </c>
      <c r="N658" s="656">
        <v>45538</v>
      </c>
      <c r="O658" s="657">
        <v>45539</v>
      </c>
      <c r="P658" s="657">
        <v>45540</v>
      </c>
      <c r="Q658" s="657">
        <v>45545</v>
      </c>
      <c r="R658" s="657">
        <v>45546</v>
      </c>
      <c r="S658" s="376" t="s">
        <v>52</v>
      </c>
      <c r="T658" s="377">
        <v>16800</v>
      </c>
      <c r="U658" s="378">
        <v>16800</v>
      </c>
      <c r="V658" s="379"/>
      <c r="W658" s="377">
        <v>16800</v>
      </c>
      <c r="X658" s="378">
        <v>16800</v>
      </c>
      <c r="Y658" s="380"/>
      <c r="Z658" s="381" t="str">
        <f t="shared" si="560"/>
        <v>n/a</v>
      </c>
      <c r="AA658" s="381" t="str">
        <f t="shared" si="560"/>
        <v>n/a</v>
      </c>
      <c r="AB658" s="381" t="str">
        <f t="shared" si="560"/>
        <v>n/a</v>
      </c>
      <c r="AC658" s="381" t="str">
        <f t="shared" si="560"/>
        <v>n/a</v>
      </c>
      <c r="AD658" s="381" t="str">
        <f t="shared" si="560"/>
        <v>n/a</v>
      </c>
      <c r="AE658" s="381" t="str">
        <f t="shared" si="560"/>
        <v>n/a</v>
      </c>
      <c r="AF658" s="381" t="str">
        <f t="shared" si="560"/>
        <v>n/a</v>
      </c>
      <c r="AG658" s="382"/>
      <c r="AH658" s="499"/>
    </row>
    <row r="659" spans="1:34" s="384" customFormat="1" ht="46.5" customHeight="1" x14ac:dyDescent="0.2">
      <c r="A659" s="370" t="str">
        <f>IF(C659=0,"  ",VLOOKUP(C659,CODES!$A$1:$B$145,2,FALSE))</f>
        <v>3201021100001000</v>
      </c>
      <c r="B659" s="520" t="s">
        <v>949</v>
      </c>
      <c r="C659" s="372" t="s">
        <v>113</v>
      </c>
      <c r="D659" s="373" t="s">
        <v>1017</v>
      </c>
      <c r="E659" s="373" t="s">
        <v>57</v>
      </c>
      <c r="F659" s="374" t="str">
        <f t="shared" si="557"/>
        <v>n/a</v>
      </c>
      <c r="G659" s="374" t="str">
        <f t="shared" si="557"/>
        <v>n/a</v>
      </c>
      <c r="H659" s="374" t="str">
        <f t="shared" si="557"/>
        <v>n/a</v>
      </c>
      <c r="I659" s="374" t="str">
        <f t="shared" si="557"/>
        <v>n/a</v>
      </c>
      <c r="J659" s="656">
        <v>45538</v>
      </c>
      <c r="K659" s="656">
        <v>45538</v>
      </c>
      <c r="L659" s="375" t="str">
        <f t="shared" si="558"/>
        <v>n/a</v>
      </c>
      <c r="M659" s="656">
        <v>45538</v>
      </c>
      <c r="N659" s="656">
        <v>45538</v>
      </c>
      <c r="O659" s="657">
        <v>45539</v>
      </c>
      <c r="P659" s="657">
        <v>45540</v>
      </c>
      <c r="Q659" s="657">
        <v>45547</v>
      </c>
      <c r="R659" s="657">
        <v>45548</v>
      </c>
      <c r="S659" s="376" t="s">
        <v>52</v>
      </c>
      <c r="T659" s="377">
        <v>17200</v>
      </c>
      <c r="U659" s="378">
        <v>17200</v>
      </c>
      <c r="V659" s="521"/>
      <c r="W659" s="377">
        <v>17200</v>
      </c>
      <c r="X659" s="378">
        <v>17200</v>
      </c>
      <c r="Y659" s="380"/>
      <c r="Z659" s="381" t="str">
        <f t="shared" si="560"/>
        <v>n/a</v>
      </c>
      <c r="AA659" s="381" t="str">
        <f t="shared" si="560"/>
        <v>n/a</v>
      </c>
      <c r="AB659" s="381" t="str">
        <f t="shared" si="560"/>
        <v>n/a</v>
      </c>
      <c r="AC659" s="381" t="str">
        <f t="shared" si="560"/>
        <v>n/a</v>
      </c>
      <c r="AD659" s="381" t="str">
        <f t="shared" si="560"/>
        <v>n/a</v>
      </c>
      <c r="AE659" s="381" t="str">
        <f t="shared" si="560"/>
        <v>n/a</v>
      </c>
      <c r="AF659" s="381" t="str">
        <f t="shared" si="560"/>
        <v>n/a</v>
      </c>
      <c r="AG659" s="382"/>
      <c r="AH659" s="499"/>
    </row>
    <row r="660" spans="1:34" s="384" customFormat="1" ht="46.5" customHeight="1" x14ac:dyDescent="0.2">
      <c r="A660" s="370" t="str">
        <f>IF(C660=0,"  ",VLOOKUP(C660,CODES!$A$1:$B$145,2,FALSE))</f>
        <v>3201021100001000</v>
      </c>
      <c r="B660" s="520" t="s">
        <v>950</v>
      </c>
      <c r="C660" s="372" t="s">
        <v>113</v>
      </c>
      <c r="D660" s="373" t="s">
        <v>1017</v>
      </c>
      <c r="E660" s="373" t="s">
        <v>57</v>
      </c>
      <c r="F660" s="374" t="str">
        <f t="shared" si="557"/>
        <v>n/a</v>
      </c>
      <c r="G660" s="374" t="str">
        <f t="shared" si="557"/>
        <v>n/a</v>
      </c>
      <c r="H660" s="374" t="str">
        <f t="shared" si="557"/>
        <v>n/a</v>
      </c>
      <c r="I660" s="374" t="str">
        <f t="shared" si="557"/>
        <v>n/a</v>
      </c>
      <c r="J660" s="656">
        <v>45538</v>
      </c>
      <c r="K660" s="656">
        <v>45538</v>
      </c>
      <c r="L660" s="375" t="str">
        <f t="shared" si="558"/>
        <v>n/a</v>
      </c>
      <c r="M660" s="656">
        <v>45538</v>
      </c>
      <c r="N660" s="656">
        <v>45538</v>
      </c>
      <c r="O660" s="657">
        <v>45539</v>
      </c>
      <c r="P660" s="657">
        <v>45540</v>
      </c>
      <c r="Q660" s="657">
        <v>45541</v>
      </c>
      <c r="R660" s="657">
        <v>45542</v>
      </c>
      <c r="S660" s="376" t="s">
        <v>52</v>
      </c>
      <c r="T660" s="377">
        <v>17200</v>
      </c>
      <c r="U660" s="378">
        <v>17200</v>
      </c>
      <c r="V660" s="379"/>
      <c r="W660" s="377">
        <v>16684</v>
      </c>
      <c r="X660" s="378">
        <v>16684</v>
      </c>
      <c r="Y660" s="380"/>
      <c r="Z660" s="381" t="str">
        <f t="shared" si="560"/>
        <v>n/a</v>
      </c>
      <c r="AA660" s="381" t="str">
        <f t="shared" si="560"/>
        <v>n/a</v>
      </c>
      <c r="AB660" s="381" t="str">
        <f t="shared" si="560"/>
        <v>n/a</v>
      </c>
      <c r="AC660" s="381" t="str">
        <f t="shared" si="560"/>
        <v>n/a</v>
      </c>
      <c r="AD660" s="381" t="str">
        <f t="shared" si="560"/>
        <v>n/a</v>
      </c>
      <c r="AE660" s="381" t="str">
        <f t="shared" si="560"/>
        <v>n/a</v>
      </c>
      <c r="AF660" s="381" t="str">
        <f t="shared" si="560"/>
        <v>n/a</v>
      </c>
      <c r="AG660" s="382"/>
      <c r="AH660" s="499"/>
    </row>
    <row r="661" spans="1:34" s="384" customFormat="1" ht="68.25" customHeight="1" x14ac:dyDescent="0.2">
      <c r="A661" s="370" t="str">
        <f>IF(C661=0,"  ",VLOOKUP(C661,CODES!$A$1:$B$145,2,FALSE))</f>
        <v>3201021100001000</v>
      </c>
      <c r="B661" s="517" t="s">
        <v>951</v>
      </c>
      <c r="C661" s="372" t="s">
        <v>113</v>
      </c>
      <c r="D661" s="373" t="s">
        <v>1017</v>
      </c>
      <c r="E661" s="373" t="s">
        <v>57</v>
      </c>
      <c r="F661" s="374" t="str">
        <f t="shared" si="557"/>
        <v>n/a</v>
      </c>
      <c r="G661" s="374" t="str">
        <f t="shared" si="557"/>
        <v>n/a</v>
      </c>
      <c r="H661" s="374" t="str">
        <f t="shared" si="557"/>
        <v>n/a</v>
      </c>
      <c r="I661" s="374" t="str">
        <f t="shared" si="557"/>
        <v>n/a</v>
      </c>
      <c r="J661" s="656">
        <v>45531</v>
      </c>
      <c r="K661" s="656">
        <v>45531</v>
      </c>
      <c r="L661" s="375" t="str">
        <f t="shared" si="558"/>
        <v>n/a</v>
      </c>
      <c r="M661" s="656">
        <v>45534</v>
      </c>
      <c r="N661" s="656">
        <v>45547</v>
      </c>
      <c r="O661" s="657">
        <v>45548</v>
      </c>
      <c r="P661" s="657">
        <v>45549</v>
      </c>
      <c r="Q661" s="657">
        <v>45603</v>
      </c>
      <c r="R661" s="657">
        <v>45604</v>
      </c>
      <c r="S661" s="376" t="s">
        <v>52</v>
      </c>
      <c r="T661" s="377">
        <v>36250</v>
      </c>
      <c r="U661" s="378">
        <v>36250</v>
      </c>
      <c r="V661" s="379"/>
      <c r="W661" s="377">
        <v>36240</v>
      </c>
      <c r="X661" s="378">
        <v>36240</v>
      </c>
      <c r="Y661" s="380"/>
      <c r="Z661" s="381" t="str">
        <f t="shared" si="560"/>
        <v>n/a</v>
      </c>
      <c r="AA661" s="381" t="str">
        <f t="shared" si="560"/>
        <v>n/a</v>
      </c>
      <c r="AB661" s="381" t="str">
        <f t="shared" si="560"/>
        <v>n/a</v>
      </c>
      <c r="AC661" s="381" t="str">
        <f t="shared" si="560"/>
        <v>n/a</v>
      </c>
      <c r="AD661" s="381" t="str">
        <f t="shared" si="560"/>
        <v>n/a</v>
      </c>
      <c r="AE661" s="381" t="str">
        <f t="shared" si="560"/>
        <v>n/a</v>
      </c>
      <c r="AF661" s="381" t="str">
        <f t="shared" si="560"/>
        <v>n/a</v>
      </c>
      <c r="AG661" s="382"/>
      <c r="AH661" s="499"/>
    </row>
    <row r="662" spans="1:34" s="384" customFormat="1" ht="46.5" customHeight="1" x14ac:dyDescent="0.2">
      <c r="A662" s="370" t="str">
        <f>IF(C662=0,"  ",VLOOKUP(C662,CODES!$A$1:$B$145,2,FALSE))</f>
        <v>3201021100001000</v>
      </c>
      <c r="B662" s="520" t="s">
        <v>952</v>
      </c>
      <c r="C662" s="372" t="s">
        <v>113</v>
      </c>
      <c r="D662" s="373" t="s">
        <v>1017</v>
      </c>
      <c r="E662" s="373" t="s">
        <v>57</v>
      </c>
      <c r="F662" s="374" t="str">
        <f t="shared" si="557"/>
        <v>n/a</v>
      </c>
      <c r="G662" s="374" t="str">
        <f t="shared" si="557"/>
        <v>n/a</v>
      </c>
      <c r="H662" s="374" t="str">
        <f t="shared" si="557"/>
        <v>n/a</v>
      </c>
      <c r="I662" s="374" t="str">
        <f t="shared" si="557"/>
        <v>n/a</v>
      </c>
      <c r="J662" s="656">
        <v>45538</v>
      </c>
      <c r="K662" s="656">
        <v>45538</v>
      </c>
      <c r="L662" s="375" t="str">
        <f t="shared" si="558"/>
        <v>n/a</v>
      </c>
      <c r="M662" s="656">
        <v>45538</v>
      </c>
      <c r="N662" s="656">
        <v>45538</v>
      </c>
      <c r="O662" s="657">
        <v>45539</v>
      </c>
      <c r="P662" s="657">
        <v>45540</v>
      </c>
      <c r="Q662" s="657">
        <v>45541</v>
      </c>
      <c r="R662" s="657">
        <v>45542</v>
      </c>
      <c r="S662" s="376" t="s">
        <v>52</v>
      </c>
      <c r="T662" s="377">
        <v>16800</v>
      </c>
      <c r="U662" s="378">
        <v>16800</v>
      </c>
      <c r="V662" s="379"/>
      <c r="W662" s="377">
        <v>10080</v>
      </c>
      <c r="X662" s="378">
        <v>10080</v>
      </c>
      <c r="Y662" s="380"/>
      <c r="Z662" s="381" t="str">
        <f t="shared" si="560"/>
        <v>n/a</v>
      </c>
      <c r="AA662" s="381" t="str">
        <f t="shared" si="560"/>
        <v>n/a</v>
      </c>
      <c r="AB662" s="381" t="str">
        <f t="shared" si="560"/>
        <v>n/a</v>
      </c>
      <c r="AC662" s="381" t="str">
        <f t="shared" si="560"/>
        <v>n/a</v>
      </c>
      <c r="AD662" s="381" t="str">
        <f t="shared" si="560"/>
        <v>n/a</v>
      </c>
      <c r="AE662" s="381" t="str">
        <f t="shared" si="560"/>
        <v>n/a</v>
      </c>
      <c r="AF662" s="381" t="str">
        <f t="shared" si="560"/>
        <v>n/a</v>
      </c>
      <c r="AG662" s="382"/>
      <c r="AH662" s="499"/>
    </row>
    <row r="663" spans="1:34" s="384" customFormat="1" ht="46.5" customHeight="1" x14ac:dyDescent="0.2">
      <c r="A663" s="370" t="str">
        <f>IF(C663=0,"  ",VLOOKUP(C663,CODES!$A$1:$B$145,2,FALSE))</f>
        <v>3201021100001000</v>
      </c>
      <c r="B663" s="520" t="s">
        <v>953</v>
      </c>
      <c r="C663" s="372" t="s">
        <v>113</v>
      </c>
      <c r="D663" s="373" t="s">
        <v>1017</v>
      </c>
      <c r="E663" s="373" t="s">
        <v>57</v>
      </c>
      <c r="F663" s="374" t="str">
        <f t="shared" si="557"/>
        <v>n/a</v>
      </c>
      <c r="G663" s="374" t="str">
        <f t="shared" si="557"/>
        <v>n/a</v>
      </c>
      <c r="H663" s="374" t="str">
        <f t="shared" si="557"/>
        <v>n/a</v>
      </c>
      <c r="I663" s="374" t="str">
        <f t="shared" si="557"/>
        <v>n/a</v>
      </c>
      <c r="J663" s="656">
        <v>45548</v>
      </c>
      <c r="K663" s="656">
        <v>45548</v>
      </c>
      <c r="L663" s="375" t="str">
        <f t="shared" si="558"/>
        <v>n/a</v>
      </c>
      <c r="M663" s="656">
        <v>45554</v>
      </c>
      <c r="N663" s="656">
        <v>45557</v>
      </c>
      <c r="O663" s="657">
        <v>45558</v>
      </c>
      <c r="P663" s="657">
        <v>45559</v>
      </c>
      <c r="Q663" s="657">
        <v>45568</v>
      </c>
      <c r="R663" s="657">
        <v>45569</v>
      </c>
      <c r="S663" s="376" t="s">
        <v>52</v>
      </c>
      <c r="T663" s="377">
        <v>20000</v>
      </c>
      <c r="U663" s="378">
        <v>20000</v>
      </c>
      <c r="V663" s="379"/>
      <c r="W663" s="377">
        <v>19200</v>
      </c>
      <c r="X663" s="378">
        <v>19200</v>
      </c>
      <c r="Y663" s="380"/>
      <c r="Z663" s="381" t="str">
        <f t="shared" si="560"/>
        <v>n/a</v>
      </c>
      <c r="AA663" s="381" t="str">
        <f t="shared" si="560"/>
        <v>n/a</v>
      </c>
      <c r="AB663" s="381" t="str">
        <f t="shared" si="560"/>
        <v>n/a</v>
      </c>
      <c r="AC663" s="381" t="str">
        <f t="shared" si="560"/>
        <v>n/a</v>
      </c>
      <c r="AD663" s="381" t="str">
        <f t="shared" si="560"/>
        <v>n/a</v>
      </c>
      <c r="AE663" s="381" t="str">
        <f t="shared" si="560"/>
        <v>n/a</v>
      </c>
      <c r="AF663" s="381" t="str">
        <f t="shared" si="560"/>
        <v>n/a</v>
      </c>
      <c r="AG663" s="382"/>
      <c r="AH663" s="499"/>
    </row>
    <row r="664" spans="1:34" s="384" customFormat="1" ht="46.5" customHeight="1" x14ac:dyDescent="0.2">
      <c r="A664" s="370" t="str">
        <f>IF(C664=0,"  ",VLOOKUP(C664,CODES!$A$1:$B$145,2,FALSE))</f>
        <v>3201021100001000</v>
      </c>
      <c r="B664" s="514" t="s">
        <v>954</v>
      </c>
      <c r="C664" s="372" t="s">
        <v>113</v>
      </c>
      <c r="D664" s="373" t="s">
        <v>1017</v>
      </c>
      <c r="E664" s="373" t="s">
        <v>57</v>
      </c>
      <c r="F664" s="374" t="str">
        <f t="shared" si="557"/>
        <v>n/a</v>
      </c>
      <c r="G664" s="374" t="str">
        <f t="shared" si="557"/>
        <v>n/a</v>
      </c>
      <c r="H664" s="374" t="str">
        <f t="shared" si="557"/>
        <v>n/a</v>
      </c>
      <c r="I664" s="374" t="str">
        <f t="shared" si="557"/>
        <v>n/a</v>
      </c>
      <c r="J664" s="656">
        <v>45546</v>
      </c>
      <c r="K664" s="656">
        <v>45546</v>
      </c>
      <c r="L664" s="375" t="str">
        <f t="shared" si="558"/>
        <v>n/a</v>
      </c>
      <c r="M664" s="656">
        <v>45552</v>
      </c>
      <c r="N664" s="656">
        <v>45553</v>
      </c>
      <c r="O664" s="657">
        <v>45554</v>
      </c>
      <c r="P664" s="657">
        <v>45554</v>
      </c>
      <c r="Q664" s="657">
        <v>45554</v>
      </c>
      <c r="R664" s="657">
        <v>45556</v>
      </c>
      <c r="S664" s="376" t="s">
        <v>52</v>
      </c>
      <c r="T664" s="377">
        <v>20000</v>
      </c>
      <c r="U664" s="378">
        <v>20000</v>
      </c>
      <c r="V664" s="379"/>
      <c r="W664" s="377">
        <v>19960</v>
      </c>
      <c r="X664" s="378">
        <v>19960</v>
      </c>
      <c r="Y664" s="380"/>
      <c r="Z664" s="381" t="str">
        <f t="shared" si="560"/>
        <v>n/a</v>
      </c>
      <c r="AA664" s="381" t="str">
        <f t="shared" si="560"/>
        <v>n/a</v>
      </c>
      <c r="AB664" s="381" t="str">
        <f t="shared" si="560"/>
        <v>n/a</v>
      </c>
      <c r="AC664" s="381" t="str">
        <f t="shared" si="560"/>
        <v>n/a</v>
      </c>
      <c r="AD664" s="381" t="str">
        <f t="shared" si="560"/>
        <v>n/a</v>
      </c>
      <c r="AE664" s="381" t="str">
        <f t="shared" si="560"/>
        <v>n/a</v>
      </c>
      <c r="AF664" s="381" t="str">
        <f t="shared" si="560"/>
        <v>n/a</v>
      </c>
      <c r="AG664" s="382"/>
      <c r="AH664" s="499"/>
    </row>
    <row r="665" spans="1:34" s="384" customFormat="1" ht="46.5" customHeight="1" x14ac:dyDescent="0.2">
      <c r="A665" s="370" t="str">
        <f>IF(C665=0,"  ",VLOOKUP(C665,CODES!$A$1:$B$145,2,FALSE))</f>
        <v>3201021100001000</v>
      </c>
      <c r="B665" s="514" t="s">
        <v>955</v>
      </c>
      <c r="C665" s="372" t="s">
        <v>113</v>
      </c>
      <c r="D665" s="373" t="s">
        <v>1017</v>
      </c>
      <c r="E665" s="373" t="s">
        <v>57</v>
      </c>
      <c r="F665" s="374" t="str">
        <f t="shared" si="557"/>
        <v>n/a</v>
      </c>
      <c r="G665" s="374" t="str">
        <f t="shared" si="557"/>
        <v>n/a</v>
      </c>
      <c r="H665" s="374" t="str">
        <f t="shared" si="557"/>
        <v>n/a</v>
      </c>
      <c r="I665" s="374" t="str">
        <f t="shared" si="557"/>
        <v>n/a</v>
      </c>
      <c r="J665" s="656">
        <v>45548</v>
      </c>
      <c r="K665" s="656">
        <v>45548</v>
      </c>
      <c r="L665" s="375" t="str">
        <f t="shared" si="558"/>
        <v>n/a</v>
      </c>
      <c r="M665" s="656">
        <v>45553</v>
      </c>
      <c r="N665" s="656">
        <v>45559</v>
      </c>
      <c r="O665" s="657">
        <v>45560</v>
      </c>
      <c r="P665" s="657">
        <v>45561</v>
      </c>
      <c r="Q665" s="657">
        <v>45566</v>
      </c>
      <c r="R665" s="657">
        <v>45567</v>
      </c>
      <c r="S665" s="376" t="s">
        <v>52</v>
      </c>
      <c r="T665" s="377">
        <v>20000</v>
      </c>
      <c r="U665" s="378">
        <v>20000</v>
      </c>
      <c r="V665" s="379"/>
      <c r="W665" s="377">
        <v>19080</v>
      </c>
      <c r="X665" s="378">
        <v>19080</v>
      </c>
      <c r="Y665" s="380"/>
      <c r="Z665" s="381" t="str">
        <f t="shared" ref="Z665:AF676" si="561">IF($E665="Public Bidding", "Date Required", IF($E665="Shopping", "n/a", IF($E665="Small Value Procurement", "n/a", IF($E665="Lease of Venue", "n/a", IF($E665="Agency to Agency", "n/a", IF($E665="Direct Contracting", "n/a", IF($E665="Emergency Cases", "n/a","Check Mode of Proc")))))))</f>
        <v>n/a</v>
      </c>
      <c r="AA665" s="381" t="str">
        <f t="shared" si="561"/>
        <v>n/a</v>
      </c>
      <c r="AB665" s="381" t="str">
        <f t="shared" si="561"/>
        <v>n/a</v>
      </c>
      <c r="AC665" s="381" t="str">
        <f t="shared" si="561"/>
        <v>n/a</v>
      </c>
      <c r="AD665" s="381" t="str">
        <f t="shared" si="561"/>
        <v>n/a</v>
      </c>
      <c r="AE665" s="381" t="str">
        <f t="shared" si="561"/>
        <v>n/a</v>
      </c>
      <c r="AF665" s="381" t="str">
        <f t="shared" si="561"/>
        <v>n/a</v>
      </c>
      <c r="AG665" s="382"/>
      <c r="AH665" s="499"/>
    </row>
    <row r="666" spans="1:34" s="384" customFormat="1" ht="46.5" customHeight="1" x14ac:dyDescent="0.2">
      <c r="A666" s="370" t="str">
        <f>IF(C666=0,"  ",VLOOKUP(C666,CODES!$A$1:$B$145,2,FALSE))</f>
        <v>3201021100001000</v>
      </c>
      <c r="B666" s="514" t="s">
        <v>956</v>
      </c>
      <c r="C666" s="372" t="s">
        <v>113</v>
      </c>
      <c r="D666" s="373" t="s">
        <v>1017</v>
      </c>
      <c r="E666" s="373" t="s">
        <v>57</v>
      </c>
      <c r="F666" s="374" t="str">
        <f t="shared" si="557"/>
        <v>n/a</v>
      </c>
      <c r="G666" s="374" t="str">
        <f t="shared" si="557"/>
        <v>n/a</v>
      </c>
      <c r="H666" s="374" t="str">
        <f t="shared" si="557"/>
        <v>n/a</v>
      </c>
      <c r="I666" s="374" t="str">
        <f t="shared" si="557"/>
        <v>n/a</v>
      </c>
      <c r="J666" s="656">
        <v>45555</v>
      </c>
      <c r="K666" s="656">
        <v>45555</v>
      </c>
      <c r="L666" s="375" t="str">
        <f t="shared" si="558"/>
        <v>n/a</v>
      </c>
      <c r="M666" s="656">
        <v>45555</v>
      </c>
      <c r="N666" s="656">
        <v>45555</v>
      </c>
      <c r="O666" s="657">
        <v>45556</v>
      </c>
      <c r="P666" s="657">
        <v>45557</v>
      </c>
      <c r="Q666" s="657">
        <v>45566</v>
      </c>
      <c r="R666" s="657">
        <v>45567</v>
      </c>
      <c r="S666" s="376" t="s">
        <v>52</v>
      </c>
      <c r="T666" s="377">
        <v>30500</v>
      </c>
      <c r="U666" s="378">
        <v>30500</v>
      </c>
      <c r="V666" s="379"/>
      <c r="W666" s="377">
        <v>29100</v>
      </c>
      <c r="X666" s="378">
        <v>29100</v>
      </c>
      <c r="Y666" s="380"/>
      <c r="Z666" s="381" t="str">
        <f t="shared" si="561"/>
        <v>n/a</v>
      </c>
      <c r="AA666" s="381" t="str">
        <f t="shared" si="561"/>
        <v>n/a</v>
      </c>
      <c r="AB666" s="381" t="str">
        <f t="shared" si="561"/>
        <v>n/a</v>
      </c>
      <c r="AC666" s="381" t="str">
        <f t="shared" si="561"/>
        <v>n/a</v>
      </c>
      <c r="AD666" s="381" t="str">
        <f t="shared" si="561"/>
        <v>n/a</v>
      </c>
      <c r="AE666" s="381" t="str">
        <f t="shared" si="561"/>
        <v>n/a</v>
      </c>
      <c r="AF666" s="381" t="str">
        <f t="shared" si="561"/>
        <v>n/a</v>
      </c>
      <c r="AG666" s="382"/>
      <c r="AH666" s="499"/>
    </row>
    <row r="667" spans="1:34" s="384" customFormat="1" ht="46.5" customHeight="1" x14ac:dyDescent="0.2">
      <c r="A667" s="370" t="str">
        <f>IF(C667=0,"  ",VLOOKUP(C667,CODES!$A$1:$B$145,2,FALSE))</f>
        <v>3201021100001000</v>
      </c>
      <c r="B667" s="514" t="s">
        <v>957</v>
      </c>
      <c r="C667" s="372" t="s">
        <v>113</v>
      </c>
      <c r="D667" s="373" t="s">
        <v>1017</v>
      </c>
      <c r="E667" s="373" t="s">
        <v>57</v>
      </c>
      <c r="F667" s="374" t="str">
        <f t="shared" si="557"/>
        <v>n/a</v>
      </c>
      <c r="G667" s="374" t="str">
        <f t="shared" si="557"/>
        <v>n/a</v>
      </c>
      <c r="H667" s="374" t="str">
        <f t="shared" si="557"/>
        <v>n/a</v>
      </c>
      <c r="I667" s="374" t="str">
        <f t="shared" si="557"/>
        <v>n/a</v>
      </c>
      <c r="J667" s="656">
        <v>45554</v>
      </c>
      <c r="K667" s="656">
        <v>45554</v>
      </c>
      <c r="L667" s="375" t="str">
        <f t="shared" si="558"/>
        <v>n/a</v>
      </c>
      <c r="M667" s="656">
        <v>45559</v>
      </c>
      <c r="N667" s="656">
        <v>45572</v>
      </c>
      <c r="O667" s="657">
        <v>45573</v>
      </c>
      <c r="P667" s="657">
        <v>45574</v>
      </c>
      <c r="Q667" s="657">
        <v>45624</v>
      </c>
      <c r="R667" s="657">
        <v>45625</v>
      </c>
      <c r="S667" s="376" t="s">
        <v>52</v>
      </c>
      <c r="T667" s="377">
        <v>17200</v>
      </c>
      <c r="U667" s="378">
        <v>17200</v>
      </c>
      <c r="V667" s="379"/>
      <c r="W667" s="377">
        <v>17200</v>
      </c>
      <c r="X667" s="378">
        <v>17200</v>
      </c>
      <c r="Y667" s="380"/>
      <c r="Z667" s="381" t="str">
        <f t="shared" si="561"/>
        <v>n/a</v>
      </c>
      <c r="AA667" s="381" t="str">
        <f t="shared" si="561"/>
        <v>n/a</v>
      </c>
      <c r="AB667" s="381" t="str">
        <f t="shared" si="561"/>
        <v>n/a</v>
      </c>
      <c r="AC667" s="381" t="str">
        <f t="shared" si="561"/>
        <v>n/a</v>
      </c>
      <c r="AD667" s="381" t="str">
        <f t="shared" si="561"/>
        <v>n/a</v>
      </c>
      <c r="AE667" s="381" t="str">
        <f t="shared" si="561"/>
        <v>n/a</v>
      </c>
      <c r="AF667" s="381" t="str">
        <f t="shared" si="561"/>
        <v>n/a</v>
      </c>
      <c r="AG667" s="382"/>
      <c r="AH667" s="499"/>
    </row>
    <row r="668" spans="1:34" s="384" customFormat="1" ht="69.75" customHeight="1" x14ac:dyDescent="0.2">
      <c r="A668" s="370" t="str">
        <f>IF(C668=0,"  ",VLOOKUP(C668,CODES!$A$1:$B$145,2,FALSE))</f>
        <v>3201021100001000</v>
      </c>
      <c r="B668" s="514" t="s">
        <v>958</v>
      </c>
      <c r="C668" s="372" t="s">
        <v>113</v>
      </c>
      <c r="D668" s="373" t="s">
        <v>1017</v>
      </c>
      <c r="E668" s="373" t="s">
        <v>57</v>
      </c>
      <c r="F668" s="374" t="str">
        <f t="shared" si="557"/>
        <v>n/a</v>
      </c>
      <c r="G668" s="374" t="str">
        <f t="shared" si="557"/>
        <v>n/a</v>
      </c>
      <c r="H668" s="374" t="str">
        <f t="shared" si="557"/>
        <v>n/a</v>
      </c>
      <c r="I668" s="374" t="str">
        <f t="shared" si="557"/>
        <v>n/a</v>
      </c>
      <c r="J668" s="656">
        <v>45552</v>
      </c>
      <c r="K668" s="656">
        <v>45552</v>
      </c>
      <c r="L668" s="375" t="str">
        <f t="shared" si="558"/>
        <v>n/a</v>
      </c>
      <c r="M668" s="656">
        <v>45558</v>
      </c>
      <c r="N668" s="656">
        <v>45572</v>
      </c>
      <c r="O668" s="657">
        <v>45573</v>
      </c>
      <c r="P668" s="657">
        <v>45574</v>
      </c>
      <c r="Q668" s="657">
        <v>45586</v>
      </c>
      <c r="R668" s="657">
        <v>45586</v>
      </c>
      <c r="S668" s="376" t="s">
        <v>52</v>
      </c>
      <c r="T668" s="377">
        <v>240535.05</v>
      </c>
      <c r="U668" s="378">
        <v>240535.05</v>
      </c>
      <c r="V668" s="379"/>
      <c r="W668" s="377">
        <v>275505</v>
      </c>
      <c r="X668" s="378">
        <v>275505</v>
      </c>
      <c r="Y668" s="380"/>
      <c r="Z668" s="381" t="str">
        <f t="shared" si="561"/>
        <v>n/a</v>
      </c>
      <c r="AA668" s="381" t="str">
        <f t="shared" si="561"/>
        <v>n/a</v>
      </c>
      <c r="AB668" s="381" t="str">
        <f t="shared" si="561"/>
        <v>n/a</v>
      </c>
      <c r="AC668" s="381" t="str">
        <f t="shared" si="561"/>
        <v>n/a</v>
      </c>
      <c r="AD668" s="381" t="str">
        <f t="shared" si="561"/>
        <v>n/a</v>
      </c>
      <c r="AE668" s="381" t="str">
        <f t="shared" si="561"/>
        <v>n/a</v>
      </c>
      <c r="AF668" s="381" t="str">
        <f t="shared" si="561"/>
        <v>n/a</v>
      </c>
      <c r="AG668" s="382"/>
      <c r="AH668" s="499"/>
    </row>
    <row r="669" spans="1:34" s="384" customFormat="1" ht="60.75" customHeight="1" x14ac:dyDescent="0.2">
      <c r="A669" s="370" t="str">
        <f>IF(C669=0,"  ",VLOOKUP(C669,CODES!$A$1:$B$145,2,FALSE))</f>
        <v>3201021100001000</v>
      </c>
      <c r="B669" s="514" t="s">
        <v>960</v>
      </c>
      <c r="C669" s="372" t="s">
        <v>504</v>
      </c>
      <c r="D669" s="373" t="s">
        <v>1017</v>
      </c>
      <c r="E669" s="373" t="s">
        <v>57</v>
      </c>
      <c r="F669" s="374" t="str">
        <f t="shared" si="557"/>
        <v>n/a</v>
      </c>
      <c r="G669" s="374" t="str">
        <f t="shared" si="557"/>
        <v>n/a</v>
      </c>
      <c r="H669" s="374" t="str">
        <f t="shared" si="557"/>
        <v>n/a</v>
      </c>
      <c r="I669" s="374" t="str">
        <f t="shared" si="557"/>
        <v>n/a</v>
      </c>
      <c r="J669" s="656">
        <v>45559</v>
      </c>
      <c r="K669" s="656">
        <v>45559</v>
      </c>
      <c r="L669" s="375" t="str">
        <f t="shared" si="558"/>
        <v>n/a</v>
      </c>
      <c r="M669" s="656">
        <v>45565</v>
      </c>
      <c r="N669" s="656">
        <v>45579</v>
      </c>
      <c r="O669" s="657">
        <v>45580</v>
      </c>
      <c r="P669" s="657">
        <v>45581</v>
      </c>
      <c r="Q669" s="657">
        <v>45618</v>
      </c>
      <c r="R669" s="657">
        <v>45619</v>
      </c>
      <c r="S669" s="376" t="s">
        <v>52</v>
      </c>
      <c r="T669" s="377">
        <v>270000</v>
      </c>
      <c r="U669" s="378">
        <v>270000</v>
      </c>
      <c r="V669" s="379"/>
      <c r="W669" s="377">
        <v>243750</v>
      </c>
      <c r="X669" s="378">
        <v>243750</v>
      </c>
      <c r="Y669" s="486"/>
      <c r="Z669" s="381" t="str">
        <f t="shared" si="561"/>
        <v>n/a</v>
      </c>
      <c r="AA669" s="381" t="str">
        <f t="shared" si="561"/>
        <v>n/a</v>
      </c>
      <c r="AB669" s="381" t="str">
        <f t="shared" si="561"/>
        <v>n/a</v>
      </c>
      <c r="AC669" s="381" t="str">
        <f t="shared" si="561"/>
        <v>n/a</v>
      </c>
      <c r="AD669" s="381" t="str">
        <f t="shared" si="561"/>
        <v>n/a</v>
      </c>
      <c r="AE669" s="381" t="str">
        <f t="shared" si="561"/>
        <v>n/a</v>
      </c>
      <c r="AF669" s="381" t="str">
        <f t="shared" si="561"/>
        <v>n/a</v>
      </c>
      <c r="AG669" s="382"/>
      <c r="AH669" s="499"/>
    </row>
    <row r="670" spans="1:34" s="384" customFormat="1" ht="60" customHeight="1" x14ac:dyDescent="0.2">
      <c r="A670" s="370" t="str">
        <f>IF(C670=0,"  ",VLOOKUP(C670,CODES!$A$1:$B$145,2,FALSE))</f>
        <v>3201021100001000</v>
      </c>
      <c r="B670" s="514" t="s">
        <v>961</v>
      </c>
      <c r="C670" s="372" t="s">
        <v>113</v>
      </c>
      <c r="D670" s="373" t="s">
        <v>1017</v>
      </c>
      <c r="E670" s="373" t="s">
        <v>57</v>
      </c>
      <c r="F670" s="374" t="str">
        <f t="shared" si="557"/>
        <v>n/a</v>
      </c>
      <c r="G670" s="374" t="str">
        <f t="shared" si="557"/>
        <v>n/a</v>
      </c>
      <c r="H670" s="374" t="str">
        <f t="shared" si="557"/>
        <v>n/a</v>
      </c>
      <c r="I670" s="374" t="str">
        <f t="shared" si="557"/>
        <v>n/a</v>
      </c>
      <c r="J670" s="656">
        <v>45562</v>
      </c>
      <c r="K670" s="656">
        <v>45562</v>
      </c>
      <c r="L670" s="375" t="str">
        <f t="shared" si="558"/>
        <v>n/a</v>
      </c>
      <c r="M670" s="656">
        <v>45568</v>
      </c>
      <c r="N670" s="656">
        <v>45579</v>
      </c>
      <c r="O670" s="657">
        <v>45580</v>
      </c>
      <c r="P670" s="657">
        <v>45580</v>
      </c>
      <c r="Q670" s="657">
        <v>45631</v>
      </c>
      <c r="R670" s="657">
        <v>45631</v>
      </c>
      <c r="S670" s="376" t="s">
        <v>52</v>
      </c>
      <c r="T670" s="377">
        <v>4850</v>
      </c>
      <c r="U670" s="515">
        <v>4850</v>
      </c>
      <c r="V670" s="379"/>
      <c r="W670" s="377">
        <v>3606</v>
      </c>
      <c r="X670" s="378">
        <v>3606</v>
      </c>
      <c r="Y670" s="380"/>
      <c r="Z670" s="381" t="str">
        <f t="shared" si="561"/>
        <v>n/a</v>
      </c>
      <c r="AA670" s="381" t="str">
        <f t="shared" si="561"/>
        <v>n/a</v>
      </c>
      <c r="AB670" s="381" t="str">
        <f t="shared" si="561"/>
        <v>n/a</v>
      </c>
      <c r="AC670" s="381" t="str">
        <f t="shared" si="561"/>
        <v>n/a</v>
      </c>
      <c r="AD670" s="381" t="str">
        <f t="shared" si="561"/>
        <v>n/a</v>
      </c>
      <c r="AE670" s="381" t="str">
        <f t="shared" si="561"/>
        <v>n/a</v>
      </c>
      <c r="AF670" s="381" t="str">
        <f t="shared" si="561"/>
        <v>n/a</v>
      </c>
      <c r="AG670" s="382"/>
      <c r="AH670" s="499"/>
    </row>
    <row r="671" spans="1:34" s="384" customFormat="1" ht="46.5" customHeight="1" x14ac:dyDescent="0.2">
      <c r="A671" s="370" t="str">
        <f>IF(C671=0,"  ",VLOOKUP(C671,CODES!$A$1:$B$145,2,FALSE))</f>
        <v>3201021100001000</v>
      </c>
      <c r="B671" s="514" t="s">
        <v>962</v>
      </c>
      <c r="C671" s="372" t="s">
        <v>113</v>
      </c>
      <c r="D671" s="373" t="s">
        <v>1017</v>
      </c>
      <c r="E671" s="373" t="s">
        <v>56</v>
      </c>
      <c r="F671" s="374" t="str">
        <f t="shared" si="557"/>
        <v>n/a</v>
      </c>
      <c r="G671" s="374" t="str">
        <f t="shared" si="557"/>
        <v>n/a</v>
      </c>
      <c r="H671" s="374" t="str">
        <f t="shared" si="557"/>
        <v>n/a</v>
      </c>
      <c r="I671" s="374" t="str">
        <f t="shared" si="557"/>
        <v>n/a</v>
      </c>
      <c r="J671" s="656">
        <v>45580</v>
      </c>
      <c r="K671" s="656">
        <v>45580</v>
      </c>
      <c r="L671" s="375" t="str">
        <f t="shared" si="558"/>
        <v>n/a</v>
      </c>
      <c r="M671" s="656">
        <v>45580</v>
      </c>
      <c r="N671" s="656">
        <v>45602</v>
      </c>
      <c r="O671" s="657">
        <v>45611</v>
      </c>
      <c r="P671" s="657">
        <v>45611</v>
      </c>
      <c r="Q671" s="657">
        <v>45625</v>
      </c>
      <c r="R671" s="657">
        <v>45626</v>
      </c>
      <c r="S671" s="376" t="s">
        <v>52</v>
      </c>
      <c r="T671" s="377">
        <f>SUM(U671)</f>
        <v>21035</v>
      </c>
      <c r="U671" s="409">
        <v>21035</v>
      </c>
      <c r="V671" s="379"/>
      <c r="W671" s="729">
        <f>SUM(X671)</f>
        <v>122761.2</v>
      </c>
      <c r="X671" s="731">
        <v>122761.2</v>
      </c>
      <c r="Y671" s="380"/>
      <c r="Z671" s="381" t="str">
        <f t="shared" si="561"/>
        <v>n/a</v>
      </c>
      <c r="AA671" s="381" t="str">
        <f t="shared" si="561"/>
        <v>n/a</v>
      </c>
      <c r="AB671" s="381" t="str">
        <f t="shared" si="561"/>
        <v>n/a</v>
      </c>
      <c r="AC671" s="381" t="str">
        <f t="shared" si="561"/>
        <v>n/a</v>
      </c>
      <c r="AD671" s="381" t="str">
        <f t="shared" si="561"/>
        <v>n/a</v>
      </c>
      <c r="AE671" s="381" t="str">
        <f t="shared" si="561"/>
        <v>n/a</v>
      </c>
      <c r="AF671" s="381" t="str">
        <f t="shared" si="561"/>
        <v>n/a</v>
      </c>
      <c r="AG671" s="382"/>
      <c r="AH671" s="499"/>
    </row>
    <row r="672" spans="1:34" s="384" customFormat="1" ht="46.5" customHeight="1" x14ac:dyDescent="0.2">
      <c r="A672" s="370" t="str">
        <f>IF(C672=0,"  ",VLOOKUP(C672,CODES!$A$1:$B$145,2,FALSE))</f>
        <v>3201021100001000</v>
      </c>
      <c r="B672" s="514" t="s">
        <v>963</v>
      </c>
      <c r="C672" s="372" t="s">
        <v>113</v>
      </c>
      <c r="D672" s="373" t="s">
        <v>1017</v>
      </c>
      <c r="E672" s="373" t="s">
        <v>56</v>
      </c>
      <c r="F672" s="374" t="str">
        <f t="shared" si="557"/>
        <v>n/a</v>
      </c>
      <c r="G672" s="374" t="str">
        <f t="shared" si="557"/>
        <v>n/a</v>
      </c>
      <c r="H672" s="374" t="str">
        <f t="shared" si="557"/>
        <v>n/a</v>
      </c>
      <c r="I672" s="374" t="str">
        <f t="shared" si="557"/>
        <v>n/a</v>
      </c>
      <c r="J672" s="656">
        <v>45580</v>
      </c>
      <c r="K672" s="656">
        <v>45580</v>
      </c>
      <c r="L672" s="375" t="str">
        <f t="shared" si="558"/>
        <v>n/a</v>
      </c>
      <c r="M672" s="656">
        <v>45580</v>
      </c>
      <c r="N672" s="656">
        <v>45602</v>
      </c>
      <c r="O672" s="657">
        <v>45616</v>
      </c>
      <c r="P672" s="657">
        <v>45616</v>
      </c>
      <c r="Q672" s="657">
        <v>45622</v>
      </c>
      <c r="R672" s="657">
        <v>45625</v>
      </c>
      <c r="S672" s="376" t="s">
        <v>52</v>
      </c>
      <c r="T672" s="377">
        <f>SUM(U672)</f>
        <v>24200</v>
      </c>
      <c r="U672" s="378">
        <v>24200</v>
      </c>
      <c r="V672" s="379"/>
      <c r="W672" s="735"/>
      <c r="X672" s="735"/>
      <c r="Y672" s="380"/>
      <c r="Z672" s="381" t="str">
        <f t="shared" si="561"/>
        <v>n/a</v>
      </c>
      <c r="AA672" s="381" t="str">
        <f t="shared" si="561"/>
        <v>n/a</v>
      </c>
      <c r="AB672" s="381" t="str">
        <f t="shared" si="561"/>
        <v>n/a</v>
      </c>
      <c r="AC672" s="381" t="str">
        <f t="shared" si="561"/>
        <v>n/a</v>
      </c>
      <c r="AD672" s="381" t="str">
        <f t="shared" si="561"/>
        <v>n/a</v>
      </c>
      <c r="AE672" s="381" t="str">
        <f t="shared" si="561"/>
        <v>n/a</v>
      </c>
      <c r="AF672" s="381" t="str">
        <f t="shared" si="561"/>
        <v>n/a</v>
      </c>
      <c r="AG672" s="382"/>
      <c r="AH672" s="499"/>
    </row>
    <row r="673" spans="1:34" s="384" customFormat="1" ht="46.5" customHeight="1" x14ac:dyDescent="0.2">
      <c r="A673" s="370" t="str">
        <f>IF(C673=0,"  ",VLOOKUP(C673,CODES!$A$1:$B$145,2,FALSE))</f>
        <v>3201021100001000</v>
      </c>
      <c r="B673" s="514" t="s">
        <v>964</v>
      </c>
      <c r="C673" s="372" t="s">
        <v>113</v>
      </c>
      <c r="D673" s="373" t="s">
        <v>1017</v>
      </c>
      <c r="E673" s="373" t="s">
        <v>56</v>
      </c>
      <c r="F673" s="374" t="str">
        <f t="shared" si="557"/>
        <v>n/a</v>
      </c>
      <c r="G673" s="374" t="str">
        <f t="shared" si="557"/>
        <v>n/a</v>
      </c>
      <c r="H673" s="374" t="str">
        <f t="shared" si="557"/>
        <v>n/a</v>
      </c>
      <c r="I673" s="374" t="str">
        <f t="shared" si="557"/>
        <v>n/a</v>
      </c>
      <c r="J673" s="656">
        <v>45580</v>
      </c>
      <c r="K673" s="656">
        <v>45580</v>
      </c>
      <c r="L673" s="375" t="str">
        <f t="shared" si="558"/>
        <v>n/a</v>
      </c>
      <c r="M673" s="656">
        <v>45580</v>
      </c>
      <c r="N673" s="656">
        <v>45602</v>
      </c>
      <c r="O673" s="657">
        <v>45611</v>
      </c>
      <c r="P673" s="657">
        <v>45611</v>
      </c>
      <c r="Q673" s="657">
        <v>45653</v>
      </c>
      <c r="R673" s="657">
        <v>45653</v>
      </c>
      <c r="S673" s="376" t="s">
        <v>52</v>
      </c>
      <c r="T673" s="377">
        <f>SUM(U673)</f>
        <v>41040</v>
      </c>
      <c r="U673" s="378">
        <v>41040</v>
      </c>
      <c r="V673" s="379"/>
      <c r="W673" s="735"/>
      <c r="X673" s="735"/>
      <c r="Y673" s="380"/>
      <c r="Z673" s="381" t="str">
        <f t="shared" si="561"/>
        <v>n/a</v>
      </c>
      <c r="AA673" s="381" t="str">
        <f t="shared" si="561"/>
        <v>n/a</v>
      </c>
      <c r="AB673" s="381" t="str">
        <f t="shared" si="561"/>
        <v>n/a</v>
      </c>
      <c r="AC673" s="381" t="str">
        <f t="shared" si="561"/>
        <v>n/a</v>
      </c>
      <c r="AD673" s="381" t="str">
        <f t="shared" si="561"/>
        <v>n/a</v>
      </c>
      <c r="AE673" s="381" t="str">
        <f t="shared" si="561"/>
        <v>n/a</v>
      </c>
      <c r="AF673" s="381" t="str">
        <f t="shared" si="561"/>
        <v>n/a</v>
      </c>
      <c r="AG673" s="382"/>
      <c r="AH673" s="499"/>
    </row>
    <row r="674" spans="1:34" s="384" customFormat="1" ht="46.5" customHeight="1" x14ac:dyDescent="0.2">
      <c r="A674" s="370" t="str">
        <f>IF(C674=0,"  ",VLOOKUP(C674,CODES!$A$1:$B$145,2,FALSE))</f>
        <v>3201021100001000</v>
      </c>
      <c r="B674" s="514" t="s">
        <v>965</v>
      </c>
      <c r="C674" s="372" t="s">
        <v>113</v>
      </c>
      <c r="D674" s="373" t="s">
        <v>1017</v>
      </c>
      <c r="E674" s="373" t="s">
        <v>56</v>
      </c>
      <c r="F674" s="374" t="str">
        <f t="shared" si="557"/>
        <v>n/a</v>
      </c>
      <c r="G674" s="374" t="str">
        <f t="shared" si="557"/>
        <v>n/a</v>
      </c>
      <c r="H674" s="374" t="str">
        <f t="shared" si="557"/>
        <v>n/a</v>
      </c>
      <c r="I674" s="374" t="str">
        <f t="shared" si="557"/>
        <v>n/a</v>
      </c>
      <c r="J674" s="656">
        <v>45580</v>
      </c>
      <c r="K674" s="656">
        <v>45580</v>
      </c>
      <c r="L674" s="375" t="str">
        <f t="shared" si="558"/>
        <v>n/a</v>
      </c>
      <c r="M674" s="656">
        <v>45580</v>
      </c>
      <c r="N674" s="656">
        <v>45602</v>
      </c>
      <c r="O674" s="657">
        <v>45616</v>
      </c>
      <c r="P674" s="657">
        <v>45616</v>
      </c>
      <c r="Q674" s="657">
        <v>45625</v>
      </c>
      <c r="R674" s="657">
        <v>45626</v>
      </c>
      <c r="S674" s="376" t="s">
        <v>52</v>
      </c>
      <c r="T674" s="377">
        <f>SUM(U674)</f>
        <v>4720</v>
      </c>
      <c r="U674" s="378">
        <v>4720</v>
      </c>
      <c r="V674" s="379"/>
      <c r="W674" s="730"/>
      <c r="X674" s="730"/>
      <c r="Y674" s="380"/>
      <c r="Z674" s="381" t="str">
        <f t="shared" si="561"/>
        <v>n/a</v>
      </c>
      <c r="AA674" s="381" t="str">
        <f t="shared" si="561"/>
        <v>n/a</v>
      </c>
      <c r="AB674" s="381" t="str">
        <f t="shared" si="561"/>
        <v>n/a</v>
      </c>
      <c r="AC674" s="381" t="str">
        <f t="shared" si="561"/>
        <v>n/a</v>
      </c>
      <c r="AD674" s="381" t="str">
        <f t="shared" si="561"/>
        <v>n/a</v>
      </c>
      <c r="AE674" s="381" t="str">
        <f t="shared" si="561"/>
        <v>n/a</v>
      </c>
      <c r="AF674" s="381" t="str">
        <f t="shared" si="561"/>
        <v>n/a</v>
      </c>
      <c r="AG674" s="382"/>
      <c r="AH674" s="499"/>
    </row>
    <row r="675" spans="1:34" s="384" customFormat="1" ht="46.5" customHeight="1" x14ac:dyDescent="0.2">
      <c r="A675" s="370" t="str">
        <f>IF(C675=0,"  ",VLOOKUP(C675,CODES!$A$1:$B$145,2,FALSE))</f>
        <v>3201021100001000</v>
      </c>
      <c r="B675" s="514" t="s">
        <v>966</v>
      </c>
      <c r="C675" s="372" t="s">
        <v>113</v>
      </c>
      <c r="D675" s="373" t="s">
        <v>1017</v>
      </c>
      <c r="E675" s="373" t="s">
        <v>57</v>
      </c>
      <c r="F675" s="374" t="str">
        <f t="shared" si="557"/>
        <v>n/a</v>
      </c>
      <c r="G675" s="374" t="str">
        <f t="shared" si="557"/>
        <v>n/a</v>
      </c>
      <c r="H675" s="374" t="str">
        <f t="shared" si="557"/>
        <v>n/a</v>
      </c>
      <c r="I675" s="374" t="str">
        <f t="shared" si="557"/>
        <v>n/a</v>
      </c>
      <c r="J675" s="656">
        <v>45622</v>
      </c>
      <c r="K675" s="656">
        <v>45622</v>
      </c>
      <c r="L675" s="375" t="s">
        <v>58</v>
      </c>
      <c r="M675" s="656">
        <v>45622</v>
      </c>
      <c r="N675" s="656">
        <v>45632</v>
      </c>
      <c r="O675" s="657">
        <v>45636</v>
      </c>
      <c r="P675" s="657">
        <v>45637</v>
      </c>
      <c r="Q675" s="657">
        <v>45637</v>
      </c>
      <c r="R675" s="657">
        <v>45638</v>
      </c>
      <c r="S675" s="376" t="s">
        <v>52</v>
      </c>
      <c r="T675" s="377">
        <v>27232.44</v>
      </c>
      <c r="U675" s="378">
        <v>27232.44</v>
      </c>
      <c r="V675" s="379"/>
      <c r="W675" s="377">
        <v>35545</v>
      </c>
      <c r="X675" s="378">
        <v>35545</v>
      </c>
      <c r="Y675" s="380"/>
      <c r="Z675" s="381" t="str">
        <f t="shared" si="561"/>
        <v>n/a</v>
      </c>
      <c r="AA675" s="381" t="str">
        <f t="shared" si="561"/>
        <v>n/a</v>
      </c>
      <c r="AB675" s="381" t="str">
        <f t="shared" si="561"/>
        <v>n/a</v>
      </c>
      <c r="AC675" s="381" t="str">
        <f t="shared" si="561"/>
        <v>n/a</v>
      </c>
      <c r="AD675" s="381" t="str">
        <f t="shared" si="561"/>
        <v>n/a</v>
      </c>
      <c r="AE675" s="381" t="str">
        <f t="shared" si="561"/>
        <v>n/a</v>
      </c>
      <c r="AF675" s="381" t="str">
        <f t="shared" si="561"/>
        <v>n/a</v>
      </c>
      <c r="AG675" s="382"/>
      <c r="AH675" s="499"/>
    </row>
    <row r="676" spans="1:34" s="384" customFormat="1" ht="61.5" customHeight="1" x14ac:dyDescent="0.2">
      <c r="A676" s="370" t="str">
        <f>IF(C676=0,"  ",VLOOKUP(C676,CODES!$A$1:$B$145,2,FALSE))</f>
        <v>3201021100001000</v>
      </c>
      <c r="B676" s="514" t="s">
        <v>967</v>
      </c>
      <c r="C676" s="372" t="s">
        <v>113</v>
      </c>
      <c r="D676" s="373" t="s">
        <v>1017</v>
      </c>
      <c r="E676" s="373" t="s">
        <v>56</v>
      </c>
      <c r="F676" s="374" t="str">
        <f t="shared" si="557"/>
        <v>n/a</v>
      </c>
      <c r="G676" s="374" t="str">
        <f t="shared" si="557"/>
        <v>n/a</v>
      </c>
      <c r="H676" s="374" t="str">
        <f t="shared" si="557"/>
        <v>n/a</v>
      </c>
      <c r="I676" s="374" t="str">
        <f t="shared" si="557"/>
        <v>n/a</v>
      </c>
      <c r="J676" s="673" t="s">
        <v>122</v>
      </c>
      <c r="K676" s="673" t="s">
        <v>122</v>
      </c>
      <c r="L676" s="375" t="str">
        <f>IF($E676="Public Bidding", "Date Required", IF($E676="Shopping", "n/a", IF($E676="Small Value Procurement", "n/a", IF($E676="Lease of Venue", "n/a", IF($E676="Agency to Agency", "n/a", IF($E676="Direct Contracting", "n/a", IF($E676="Emergency Cases", "n/a","Check Mode of Proc")))))))</f>
        <v>n/a</v>
      </c>
      <c r="M676" s="656">
        <v>45566</v>
      </c>
      <c r="N676" s="656">
        <v>45567</v>
      </c>
      <c r="O676" s="657">
        <v>45568</v>
      </c>
      <c r="P676" s="657">
        <v>45568</v>
      </c>
      <c r="Q676" s="657">
        <v>45569</v>
      </c>
      <c r="R676" s="657">
        <v>45570</v>
      </c>
      <c r="S676" s="376" t="s">
        <v>52</v>
      </c>
      <c r="T676" s="377">
        <v>40050</v>
      </c>
      <c r="U676" s="378">
        <v>40050</v>
      </c>
      <c r="V676" s="379"/>
      <c r="W676" s="377">
        <v>40050</v>
      </c>
      <c r="X676" s="378">
        <v>40050</v>
      </c>
      <c r="Y676" s="380"/>
      <c r="Z676" s="381" t="str">
        <f t="shared" si="561"/>
        <v>n/a</v>
      </c>
      <c r="AA676" s="381" t="str">
        <f t="shared" si="561"/>
        <v>n/a</v>
      </c>
      <c r="AB676" s="381" t="str">
        <f t="shared" si="561"/>
        <v>n/a</v>
      </c>
      <c r="AC676" s="381" t="str">
        <f t="shared" si="561"/>
        <v>n/a</v>
      </c>
      <c r="AD676" s="381" t="str">
        <f t="shared" si="561"/>
        <v>n/a</v>
      </c>
      <c r="AE676" s="381" t="str">
        <f t="shared" si="561"/>
        <v>n/a</v>
      </c>
      <c r="AF676" s="381" t="str">
        <f t="shared" si="561"/>
        <v>n/a</v>
      </c>
      <c r="AG676" s="382"/>
      <c r="AH676" s="499"/>
    </row>
    <row r="677" spans="1:34" s="384" customFormat="1" ht="46.5" customHeight="1" x14ac:dyDescent="0.2">
      <c r="A677" s="679">
        <f>IF(C677=0,"  ",VLOOKUP(C677,CODES!$A$1:$B$145,2,FALSE))</f>
        <v>200000100001000</v>
      </c>
      <c r="B677" s="636" t="s">
        <v>236</v>
      </c>
      <c r="C677" s="416" t="s">
        <v>71</v>
      </c>
      <c r="D677" s="609" t="s">
        <v>1017</v>
      </c>
      <c r="E677" s="566" t="s">
        <v>235</v>
      </c>
      <c r="F677" s="560">
        <v>45366</v>
      </c>
      <c r="G677" s="561">
        <v>45376</v>
      </c>
      <c r="H677" s="561">
        <v>45384</v>
      </c>
      <c r="I677" s="561">
        <v>45397</v>
      </c>
      <c r="J677" s="674">
        <v>45397</v>
      </c>
      <c r="K677" s="674">
        <v>45397</v>
      </c>
      <c r="L677" s="562">
        <v>45401</v>
      </c>
      <c r="M677" s="660">
        <v>45404</v>
      </c>
      <c r="N677" s="660">
        <v>45411</v>
      </c>
      <c r="O677" s="661">
        <v>45434</v>
      </c>
      <c r="P677" s="661">
        <v>45435</v>
      </c>
      <c r="Q677" s="672">
        <v>45443</v>
      </c>
      <c r="R677" s="672">
        <v>45443</v>
      </c>
      <c r="S677" s="563"/>
      <c r="T677" s="424">
        <f t="shared" ref="T677:T678" si="562">SUM(U677:V677)</f>
        <v>2808000</v>
      </c>
      <c r="U677" s="425">
        <v>2808000</v>
      </c>
      <c r="V677" s="463"/>
      <c r="W677" s="424">
        <f>SUM(X677:Y677)</f>
        <v>2322432</v>
      </c>
      <c r="X677" s="425">
        <v>2322432</v>
      </c>
      <c r="Y677" s="464"/>
      <c r="Z677" s="582" t="s">
        <v>58</v>
      </c>
      <c r="AA677" s="580">
        <v>45384</v>
      </c>
      <c r="AB677" s="580">
        <v>45397</v>
      </c>
      <c r="AC677" s="580">
        <v>45397</v>
      </c>
      <c r="AD677" s="580">
        <v>45397</v>
      </c>
      <c r="AE677" s="581">
        <v>45401</v>
      </c>
      <c r="AF677" s="637" t="s">
        <v>58</v>
      </c>
      <c r="AG677" s="428"/>
      <c r="AH677" s="565"/>
    </row>
    <row r="678" spans="1:34" s="384" customFormat="1" ht="46.5" customHeight="1" x14ac:dyDescent="0.2">
      <c r="A678" s="680">
        <f>IF(C678=0,"  ",VLOOKUP(C678,CODES!$A$1:$B$145,2,FALSE))</f>
        <v>310100100001000</v>
      </c>
      <c r="B678" s="636" t="s">
        <v>237</v>
      </c>
      <c r="C678" s="566" t="s">
        <v>83</v>
      </c>
      <c r="D678" s="609" t="s">
        <v>1017</v>
      </c>
      <c r="E678" s="566" t="s">
        <v>235</v>
      </c>
      <c r="F678" s="561">
        <v>45366</v>
      </c>
      <c r="G678" s="561">
        <v>45406</v>
      </c>
      <c r="H678" s="561">
        <v>45414</v>
      </c>
      <c r="I678" s="561">
        <v>45427</v>
      </c>
      <c r="J678" s="674">
        <v>45427</v>
      </c>
      <c r="K678" s="674">
        <v>45427</v>
      </c>
      <c r="L678" s="638" t="s">
        <v>1039</v>
      </c>
      <c r="M678" s="660">
        <v>45435</v>
      </c>
      <c r="N678" s="660">
        <v>45440</v>
      </c>
      <c r="O678" s="661">
        <v>45449</v>
      </c>
      <c r="P678" s="661">
        <v>45450</v>
      </c>
      <c r="Q678" s="672">
        <v>45523</v>
      </c>
      <c r="R678" s="672">
        <v>45523</v>
      </c>
      <c r="S678" s="563"/>
      <c r="T678" s="424">
        <f t="shared" si="562"/>
        <v>2231696</v>
      </c>
      <c r="U678" s="425">
        <v>2231696</v>
      </c>
      <c r="V678" s="463"/>
      <c r="W678" s="424">
        <v>2005150</v>
      </c>
      <c r="X678" s="425">
        <v>2005150</v>
      </c>
      <c r="Y678" s="464"/>
      <c r="Z678" s="582" t="s">
        <v>58</v>
      </c>
      <c r="AA678" s="564">
        <v>45414</v>
      </c>
      <c r="AB678" s="564">
        <v>45427</v>
      </c>
      <c r="AC678" s="564">
        <v>45427</v>
      </c>
      <c r="AD678" s="564">
        <v>45427</v>
      </c>
      <c r="AE678" s="639" t="s">
        <v>1039</v>
      </c>
      <c r="AF678" s="637" t="s">
        <v>58</v>
      </c>
      <c r="AG678" s="428"/>
      <c r="AH678" s="565"/>
    </row>
    <row r="679" spans="1:34" s="384" customFormat="1" ht="46.5" customHeight="1" x14ac:dyDescent="0.25">
      <c r="A679" s="680">
        <f>IF(C679=0,"  ",VLOOKUP(C679,CODES!$A$1:$B$145,2,FALSE))</f>
        <v>200000100001000</v>
      </c>
      <c r="B679" s="636" t="s">
        <v>239</v>
      </c>
      <c r="C679" s="640" t="s">
        <v>71</v>
      </c>
      <c r="D679" s="641" t="s">
        <v>1017</v>
      </c>
      <c r="E679" s="640" t="s">
        <v>238</v>
      </c>
      <c r="F679" s="561" t="s">
        <v>122</v>
      </c>
      <c r="G679" s="561" t="s">
        <v>122</v>
      </c>
      <c r="H679" s="561" t="s">
        <v>122</v>
      </c>
      <c r="I679" s="561" t="s">
        <v>122</v>
      </c>
      <c r="J679" s="674" t="s">
        <v>122</v>
      </c>
      <c r="K679" s="674" t="s">
        <v>122</v>
      </c>
      <c r="L679" s="562" t="s">
        <v>122</v>
      </c>
      <c r="M679" s="660">
        <v>45425</v>
      </c>
      <c r="N679" s="660">
        <v>45440</v>
      </c>
      <c r="O679" s="661">
        <v>45453</v>
      </c>
      <c r="P679" s="661">
        <v>45456</v>
      </c>
      <c r="Q679" s="665">
        <v>45471</v>
      </c>
      <c r="R679" s="665">
        <v>45471</v>
      </c>
      <c r="S679" s="563"/>
      <c r="T679" s="424">
        <v>483840</v>
      </c>
      <c r="U679" s="425">
        <v>483840</v>
      </c>
      <c r="V679" s="446"/>
      <c r="W679" s="424">
        <f>SUM(X679:Y679)</f>
        <v>483840</v>
      </c>
      <c r="X679" s="425">
        <v>483840</v>
      </c>
      <c r="Y679" s="426"/>
      <c r="Z679" s="582" t="s">
        <v>58</v>
      </c>
      <c r="AA679" s="642" t="s">
        <v>122</v>
      </c>
      <c r="AB679" s="642" t="s">
        <v>122</v>
      </c>
      <c r="AC679" s="642" t="s">
        <v>122</v>
      </c>
      <c r="AD679" s="642" t="s">
        <v>122</v>
      </c>
      <c r="AE679" s="642" t="s">
        <v>122</v>
      </c>
      <c r="AF679" s="637" t="s">
        <v>58</v>
      </c>
      <c r="AG679" s="428"/>
      <c r="AH679" s="565"/>
    </row>
    <row r="680" spans="1:34" s="384" customFormat="1" ht="46.5" customHeight="1" x14ac:dyDescent="0.2">
      <c r="A680" s="680">
        <f>IF(C680=0,"  ",VLOOKUP(C680,CODES!$A$1:$B$145,2,FALSE))</f>
        <v>100000100001000</v>
      </c>
      <c r="B680" s="643" t="s">
        <v>240</v>
      </c>
      <c r="C680" s="609" t="s">
        <v>53</v>
      </c>
      <c r="D680" s="609" t="s">
        <v>1017</v>
      </c>
      <c r="E680" s="609" t="s">
        <v>235</v>
      </c>
      <c r="F680" s="561">
        <v>45435</v>
      </c>
      <c r="G680" s="561">
        <v>45440</v>
      </c>
      <c r="H680" s="561">
        <v>45448</v>
      </c>
      <c r="I680" s="561">
        <v>45461</v>
      </c>
      <c r="J680" s="674">
        <v>45461</v>
      </c>
      <c r="K680" s="674">
        <v>45461</v>
      </c>
      <c r="L680" s="567">
        <v>45485</v>
      </c>
      <c r="M680" s="676">
        <v>45488</v>
      </c>
      <c r="N680" s="676">
        <v>45489</v>
      </c>
      <c r="O680" s="672">
        <v>45495</v>
      </c>
      <c r="P680" s="672">
        <v>45496</v>
      </c>
      <c r="Q680" s="672" t="s">
        <v>1008</v>
      </c>
      <c r="R680" s="672" t="s">
        <v>1008</v>
      </c>
      <c r="S680" s="563"/>
      <c r="T680" s="424">
        <v>15328621.130000001</v>
      </c>
      <c r="U680" s="425">
        <v>15328621.130000001</v>
      </c>
      <c r="V680" s="446"/>
      <c r="W680" s="635">
        <v>12943881.92</v>
      </c>
      <c r="X680" s="450">
        <v>12943881.92</v>
      </c>
      <c r="Y680" s="426"/>
      <c r="Z680" s="582" t="s">
        <v>58</v>
      </c>
      <c r="AA680" s="564">
        <v>45448</v>
      </c>
      <c r="AB680" s="564">
        <v>45470</v>
      </c>
      <c r="AC680" s="564">
        <v>45470</v>
      </c>
      <c r="AD680" s="564">
        <v>45470</v>
      </c>
      <c r="AE680" s="568">
        <v>45484</v>
      </c>
      <c r="AF680" s="637" t="s">
        <v>58</v>
      </c>
      <c r="AG680" s="428"/>
      <c r="AH680" s="565"/>
    </row>
    <row r="681" spans="1:34" s="384" customFormat="1" ht="46.5" customHeight="1" x14ac:dyDescent="0.25">
      <c r="A681" s="680">
        <f>IF(C681=0,"  ",VLOOKUP(C681,CODES!$A$1:$B$145,2,FALSE))</f>
        <v>310100100001000</v>
      </c>
      <c r="B681" s="644" t="s">
        <v>913</v>
      </c>
      <c r="C681" s="609" t="s">
        <v>83</v>
      </c>
      <c r="D681" s="609" t="s">
        <v>1017</v>
      </c>
      <c r="E681" s="609" t="s">
        <v>235</v>
      </c>
      <c r="F681" s="561" t="s">
        <v>122</v>
      </c>
      <c r="G681" s="561" t="s">
        <v>122</v>
      </c>
      <c r="H681" s="561" t="s">
        <v>122</v>
      </c>
      <c r="I681" s="561" t="s">
        <v>122</v>
      </c>
      <c r="J681" s="674" t="s">
        <v>122</v>
      </c>
      <c r="K681" s="674" t="s">
        <v>122</v>
      </c>
      <c r="L681" s="569" t="s">
        <v>122</v>
      </c>
      <c r="M681" s="656">
        <v>45475</v>
      </c>
      <c r="N681" s="656">
        <v>45498</v>
      </c>
      <c r="O681" s="657" t="s">
        <v>122</v>
      </c>
      <c r="P681" s="657" t="s">
        <v>122</v>
      </c>
      <c r="Q681" s="657">
        <v>45421</v>
      </c>
      <c r="R681" s="657" t="s">
        <v>1040</v>
      </c>
      <c r="S681" s="645"/>
      <c r="T681" s="377">
        <v>225875</v>
      </c>
      <c r="U681" s="378">
        <v>225875</v>
      </c>
      <c r="V681" s="379"/>
      <c r="W681" s="377">
        <v>225875</v>
      </c>
      <c r="X681" s="378">
        <v>225875</v>
      </c>
      <c r="Y681" s="646"/>
      <c r="Z681" s="582" t="s">
        <v>58</v>
      </c>
      <c r="AA681" s="642" t="s">
        <v>122</v>
      </c>
      <c r="AB681" s="642" t="s">
        <v>122</v>
      </c>
      <c r="AC681" s="642" t="s">
        <v>122</v>
      </c>
      <c r="AD681" s="642" t="s">
        <v>122</v>
      </c>
      <c r="AE681" s="642" t="s">
        <v>122</v>
      </c>
      <c r="AF681" s="637" t="s">
        <v>58</v>
      </c>
      <c r="AG681" s="647"/>
      <c r="AH681" s="648"/>
    </row>
    <row r="682" spans="1:34" s="384" customFormat="1" ht="46.5" customHeight="1" x14ac:dyDescent="0.2">
      <c r="A682" s="536">
        <f>IF(C682=0,"  ",VLOOKUP(C682,CODES!$A$1:$B$145,2,FALSE))</f>
        <v>200000100001000</v>
      </c>
      <c r="B682" s="649" t="s">
        <v>914</v>
      </c>
      <c r="C682" s="609" t="s">
        <v>71</v>
      </c>
      <c r="D682" s="609" t="s">
        <v>1017</v>
      </c>
      <c r="E682" s="609" t="s">
        <v>235</v>
      </c>
      <c r="F682" s="607">
        <v>45502</v>
      </c>
      <c r="G682" s="650" t="s">
        <v>1020</v>
      </c>
      <c r="H682" s="590">
        <v>45538</v>
      </c>
      <c r="I682" s="590">
        <v>45551</v>
      </c>
      <c r="J682" s="675">
        <v>45551</v>
      </c>
      <c r="K682" s="675">
        <v>45552</v>
      </c>
      <c r="L682" s="570">
        <v>45554</v>
      </c>
      <c r="M682" s="677">
        <v>45555</v>
      </c>
      <c r="N682" s="677">
        <v>45558</v>
      </c>
      <c r="O682" s="678">
        <v>45565</v>
      </c>
      <c r="P682" s="678">
        <v>45579</v>
      </c>
      <c r="Q682" s="678">
        <v>45577</v>
      </c>
      <c r="R682" s="678" t="s">
        <v>1041</v>
      </c>
      <c r="S682" s="651"/>
      <c r="T682" s="542">
        <v>2260000</v>
      </c>
      <c r="U682" s="543">
        <v>2260000</v>
      </c>
      <c r="V682" s="544"/>
      <c r="W682" s="542">
        <v>1558000</v>
      </c>
      <c r="X682" s="543">
        <v>1558000</v>
      </c>
      <c r="Y682" s="652"/>
      <c r="Z682" s="591" t="s">
        <v>58</v>
      </c>
      <c r="AA682" s="592">
        <v>45538</v>
      </c>
      <c r="AB682" s="592">
        <v>45551</v>
      </c>
      <c r="AC682" s="592">
        <v>45551</v>
      </c>
      <c r="AD682" s="592">
        <v>45552</v>
      </c>
      <c r="AE682" s="593">
        <v>45554</v>
      </c>
      <c r="AF682" s="653" t="s">
        <v>58</v>
      </c>
      <c r="AG682" s="654"/>
      <c r="AH682" s="655"/>
    </row>
    <row r="683" spans="1:34" s="384" customFormat="1" ht="33.75" customHeight="1" x14ac:dyDescent="0.2">
      <c r="A683" s="370"/>
      <c r="B683" s="522"/>
      <c r="C683" s="524"/>
      <c r="D683" s="524"/>
      <c r="E683" s="736" t="s">
        <v>231</v>
      </c>
      <c r="F683" s="737"/>
      <c r="G683" s="737"/>
      <c r="H683" s="737"/>
      <c r="I683" s="737"/>
      <c r="J683" s="737"/>
      <c r="K683" s="737"/>
      <c r="L683" s="737"/>
      <c r="M683" s="737"/>
      <c r="N683" s="737"/>
      <c r="O683" s="737"/>
      <c r="P683" s="737"/>
      <c r="Q683" s="737"/>
      <c r="R683" s="737"/>
      <c r="S683" s="362"/>
      <c r="T683" s="751">
        <f>SUM(T10:T682)</f>
        <v>169727771.27999997</v>
      </c>
      <c r="U683" s="749"/>
      <c r="V683" s="749"/>
      <c r="W683" s="525"/>
      <c r="X683" s="526"/>
      <c r="Y683" s="526"/>
      <c r="Z683" s="527"/>
      <c r="AA683" s="527"/>
      <c r="AB683" s="527"/>
      <c r="AC683" s="527"/>
      <c r="AD683" s="527"/>
      <c r="AE683" s="527"/>
      <c r="AF683" s="527"/>
      <c r="AG683" s="528"/>
      <c r="AH683" s="528"/>
    </row>
    <row r="684" spans="1:34" s="384" customFormat="1" ht="33.75" customHeight="1" x14ac:dyDescent="0.2">
      <c r="A684" s="370" t="str">
        <f>IF(C684=0,"  ",VLOOKUP(C684,CODES!$A$1:$B$145,2,FALSE))</f>
        <v xml:space="preserve">  </v>
      </c>
      <c r="B684" s="522"/>
      <c r="C684" s="523"/>
      <c r="D684" s="529"/>
      <c r="E684" s="748" t="s">
        <v>232</v>
      </c>
      <c r="F684" s="749"/>
      <c r="G684" s="749"/>
      <c r="H684" s="749"/>
      <c r="I684" s="749"/>
      <c r="J684" s="749"/>
      <c r="K684" s="749"/>
      <c r="L684" s="749"/>
      <c r="M684" s="749"/>
      <c r="N684" s="749"/>
      <c r="O684" s="749"/>
      <c r="P684" s="749"/>
      <c r="Q684" s="749"/>
      <c r="R684" s="749"/>
      <c r="S684" s="750"/>
      <c r="T684" s="751">
        <f>SUM(W10:W682)</f>
        <v>156201791.66999996</v>
      </c>
      <c r="U684" s="749"/>
      <c r="V684" s="749"/>
      <c r="W684" s="525"/>
      <c r="X684" s="526"/>
      <c r="Y684" s="526"/>
      <c r="Z684" s="742"/>
      <c r="AA684" s="743"/>
      <c r="AB684" s="743"/>
      <c r="AC684" s="743"/>
      <c r="AD684" s="743"/>
      <c r="AE684" s="743"/>
      <c r="AF684" s="743"/>
      <c r="AG684" s="528"/>
      <c r="AH684" s="528"/>
    </row>
    <row r="685" spans="1:34" s="384" customFormat="1" ht="33.75" customHeight="1" x14ac:dyDescent="0.2">
      <c r="A685" s="530"/>
      <c r="B685" s="522"/>
      <c r="C685" s="531"/>
      <c r="D685" s="532"/>
      <c r="E685" s="748" t="s">
        <v>233</v>
      </c>
      <c r="F685" s="749"/>
      <c r="G685" s="749"/>
      <c r="H685" s="749"/>
      <c r="I685" s="749"/>
      <c r="J685" s="749"/>
      <c r="K685" s="749"/>
      <c r="L685" s="749"/>
      <c r="M685" s="749"/>
      <c r="N685" s="749"/>
      <c r="O685" s="749"/>
      <c r="P685" s="749"/>
      <c r="Q685" s="749"/>
      <c r="R685" s="749"/>
      <c r="S685" s="750"/>
      <c r="T685" s="751">
        <f>T683-T684</f>
        <v>13525979.610000014</v>
      </c>
      <c r="U685" s="749"/>
      <c r="V685" s="749"/>
      <c r="W685" s="525"/>
      <c r="X685" s="526"/>
      <c r="Y685" s="526"/>
      <c r="Z685" s="744"/>
      <c r="AA685" s="743"/>
      <c r="AB685" s="743"/>
      <c r="AC685" s="743"/>
      <c r="AD685" s="743"/>
      <c r="AE685" s="743"/>
      <c r="AF685" s="743"/>
      <c r="AG685" s="533"/>
      <c r="AH685" s="533"/>
    </row>
    <row r="686" spans="1:34" s="616" customFormat="1" ht="36" customHeight="1" x14ac:dyDescent="0.2">
      <c r="A686" s="625" t="s">
        <v>234</v>
      </c>
      <c r="B686" s="626"/>
      <c r="C686" s="627"/>
      <c r="D686" s="627"/>
      <c r="E686" s="627"/>
      <c r="F686" s="628"/>
      <c r="G686" s="628"/>
      <c r="H686" s="628"/>
      <c r="I686" s="628"/>
      <c r="J686" s="627"/>
      <c r="K686" s="627"/>
      <c r="L686" s="629"/>
      <c r="M686" s="627"/>
      <c r="N686" s="627"/>
      <c r="O686" s="630"/>
      <c r="P686" s="630"/>
      <c r="Q686" s="630"/>
      <c r="R686" s="630"/>
      <c r="S686" s="631"/>
      <c r="T686" s="631"/>
      <c r="U686" s="627"/>
      <c r="V686" s="632"/>
      <c r="W686" s="631"/>
      <c r="X686" s="627"/>
      <c r="Y686" s="633"/>
      <c r="Z686" s="634"/>
      <c r="AA686" s="634"/>
      <c r="AB686" s="634"/>
      <c r="AC686" s="634"/>
      <c r="AD686" s="634"/>
      <c r="AE686" s="634"/>
      <c r="AF686" s="634"/>
      <c r="AG686" s="634"/>
      <c r="AH686" s="634"/>
    </row>
    <row r="687" spans="1:34" s="384" customFormat="1" ht="46.5" customHeight="1" x14ac:dyDescent="0.2">
      <c r="A687" s="534">
        <f>IF(C687=0,"  ",VLOOKUP(C687,CODES!$A$1:$B$145,2,FALSE))</f>
        <v>320104100001000</v>
      </c>
      <c r="B687" s="586" t="s">
        <v>77</v>
      </c>
      <c r="C687" s="571" t="s">
        <v>78</v>
      </c>
      <c r="D687" s="556" t="s">
        <v>1017</v>
      </c>
      <c r="E687" s="556" t="s">
        <v>51</v>
      </c>
      <c r="F687" s="572" t="str">
        <f t="shared" ref="F687:I693" si="563">IF($E687="Public Bidding", "Date Required", IF($E687="Shopping", "n/a", IF($E687="Small Value Procurement", "n/a", IF($E687="Lease of Venue", "n/a", IF($E687="Agency to Agency", "n/a", IF($E687="Direct Contracting", "n/a", IF($E687="Emergency Cases", "n/a","Check Mode of Proc")))))))</f>
        <v>n/a</v>
      </c>
      <c r="G687" s="374" t="str">
        <f t="shared" si="563"/>
        <v>n/a</v>
      </c>
      <c r="H687" s="374" t="str">
        <f t="shared" si="563"/>
        <v>n/a</v>
      </c>
      <c r="I687" s="374" t="str">
        <f t="shared" si="563"/>
        <v>n/a</v>
      </c>
      <c r="J687" s="656">
        <v>45343</v>
      </c>
      <c r="K687" s="656">
        <v>45343</v>
      </c>
      <c r="L687" s="375" t="str">
        <f t="shared" ref="L687:L701" si="564">IF($E687="Public Bidding", "Date Required", IF($E687="Shopping", "n/a", IF($E687="Small Value Procurement", "n/a", IF($E687="Lease of Venue", "n/a", IF($E687="Agency to Agency", "n/a", IF($E687="Direct Contracting", "n/a", IF($E687="Emergency Cases", "n/a","Check Mode of Proc")))))))</f>
        <v>n/a</v>
      </c>
      <c r="M687" s="656">
        <v>45352</v>
      </c>
      <c r="N687" s="656">
        <v>45362</v>
      </c>
      <c r="O687" s="657">
        <v>45363</v>
      </c>
      <c r="P687" s="657">
        <v>45364</v>
      </c>
      <c r="Q687" s="657"/>
      <c r="R687" s="657"/>
      <c r="S687" s="376" t="s">
        <v>52</v>
      </c>
      <c r="T687" s="377">
        <v>36500</v>
      </c>
      <c r="U687" s="378">
        <v>36500</v>
      </c>
      <c r="V687" s="379"/>
      <c r="W687" s="377">
        <v>18900</v>
      </c>
      <c r="X687" s="378">
        <v>18900</v>
      </c>
      <c r="Y687" s="380"/>
      <c r="Z687" s="381" t="str">
        <f t="shared" ref="Z687:AF700" si="565">IF($E687="Public Bidding", "Date Required", IF($E687="Shopping", "n/a", IF($E687="Small Value Procurement", "n/a", IF($E687="Lease of Venue", "n/a", IF($E687="Agency to Agency", "n/a", IF($E687="Direct Contracting", "n/a", IF($E687="Emergency Cases", "n/a","Check Mode of Proc")))))))</f>
        <v>n/a</v>
      </c>
      <c r="AA687" s="381" t="str">
        <f t="shared" si="565"/>
        <v>n/a</v>
      </c>
      <c r="AB687" s="381" t="str">
        <f t="shared" si="565"/>
        <v>n/a</v>
      </c>
      <c r="AC687" s="381" t="str">
        <f t="shared" si="565"/>
        <v>n/a</v>
      </c>
      <c r="AD687" s="381" t="str">
        <f t="shared" si="565"/>
        <v>n/a</v>
      </c>
      <c r="AE687" s="381" t="str">
        <f t="shared" si="565"/>
        <v>n/a</v>
      </c>
      <c r="AF687" s="381" t="str">
        <f t="shared" si="565"/>
        <v>n/a</v>
      </c>
      <c r="AG687" s="382"/>
      <c r="AH687" s="535"/>
    </row>
    <row r="688" spans="1:34" s="384" customFormat="1" ht="46.5" customHeight="1" x14ac:dyDescent="0.2">
      <c r="A688" s="583">
        <f>IF(C688=0,"  ",VLOOKUP(C688,CODES!$A$1:$B$145,2,FALSE))</f>
        <v>320104100001000</v>
      </c>
      <c r="B688" s="588" t="s">
        <v>92</v>
      </c>
      <c r="C688" s="585" t="s">
        <v>78</v>
      </c>
      <c r="D688" s="538" t="s">
        <v>1017</v>
      </c>
      <c r="E688" s="538" t="s">
        <v>51</v>
      </c>
      <c r="F688" s="374" t="str">
        <f t="shared" si="563"/>
        <v>n/a</v>
      </c>
      <c r="G688" s="374" t="str">
        <f t="shared" si="563"/>
        <v>n/a</v>
      </c>
      <c r="H688" s="374" t="str">
        <f t="shared" si="563"/>
        <v>n/a</v>
      </c>
      <c r="I688" s="374" t="str">
        <f t="shared" si="563"/>
        <v>n/a</v>
      </c>
      <c r="J688" s="656">
        <v>45357</v>
      </c>
      <c r="K688" s="656">
        <v>45357</v>
      </c>
      <c r="L688" s="375" t="str">
        <f t="shared" si="564"/>
        <v>n/a</v>
      </c>
      <c r="M688" s="656">
        <v>45365</v>
      </c>
      <c r="N688" s="656" t="s">
        <v>1038</v>
      </c>
      <c r="O688" s="657">
        <v>45376</v>
      </c>
      <c r="P688" s="657"/>
      <c r="Q688" s="657"/>
      <c r="R688" s="657"/>
      <c r="S688" s="376" t="s">
        <v>52</v>
      </c>
      <c r="T688" s="377">
        <v>52500</v>
      </c>
      <c r="U688" s="378">
        <v>52500</v>
      </c>
      <c r="V688" s="379"/>
      <c r="W688" s="377">
        <v>48000</v>
      </c>
      <c r="X688" s="378">
        <f>3200*15</f>
        <v>48000</v>
      </c>
      <c r="Y688" s="380"/>
      <c r="Z688" s="381" t="str">
        <f t="shared" si="565"/>
        <v>n/a</v>
      </c>
      <c r="AA688" s="381" t="str">
        <f t="shared" si="565"/>
        <v>n/a</v>
      </c>
      <c r="AB688" s="381" t="str">
        <f t="shared" si="565"/>
        <v>n/a</v>
      </c>
      <c r="AC688" s="381" t="str">
        <f t="shared" si="565"/>
        <v>n/a</v>
      </c>
      <c r="AD688" s="381" t="str">
        <f t="shared" si="565"/>
        <v>n/a</v>
      </c>
      <c r="AE688" s="381" t="str">
        <f t="shared" si="565"/>
        <v>n/a</v>
      </c>
      <c r="AF688" s="381" t="str">
        <f t="shared" si="565"/>
        <v>n/a</v>
      </c>
      <c r="AG688" s="382"/>
      <c r="AH688" s="535"/>
    </row>
    <row r="689" spans="1:34" s="384" customFormat="1" ht="46.5" customHeight="1" x14ac:dyDescent="0.2">
      <c r="A689" s="584">
        <f>IF(C689=0,"  ",VLOOKUP(C689,CODES!$A$1:$B$145,2,FALSE))</f>
        <v>200000100004000</v>
      </c>
      <c r="B689" s="588" t="s">
        <v>97</v>
      </c>
      <c r="C689" s="687" t="s">
        <v>55</v>
      </c>
      <c r="D689" s="556" t="s">
        <v>1017</v>
      </c>
      <c r="E689" s="556" t="s">
        <v>51</v>
      </c>
      <c r="F689" s="558" t="str">
        <f t="shared" si="563"/>
        <v>n/a</v>
      </c>
      <c r="G689" s="539" t="str">
        <f t="shared" si="563"/>
        <v>n/a</v>
      </c>
      <c r="H689" s="539" t="str">
        <f t="shared" si="563"/>
        <v>n/a</v>
      </c>
      <c r="I689" s="539" t="str">
        <f t="shared" si="563"/>
        <v>n/a</v>
      </c>
      <c r="J689" s="677">
        <v>45366</v>
      </c>
      <c r="K689" s="677">
        <v>45366</v>
      </c>
      <c r="L689" s="540" t="str">
        <f t="shared" si="564"/>
        <v>n/a</v>
      </c>
      <c r="M689" s="677">
        <v>45373</v>
      </c>
      <c r="N689" s="677">
        <v>45378</v>
      </c>
      <c r="O689" s="678">
        <v>47205</v>
      </c>
      <c r="P689" s="678">
        <v>45380</v>
      </c>
      <c r="Q689" s="678"/>
      <c r="R689" s="678"/>
      <c r="S689" s="541" t="s">
        <v>52</v>
      </c>
      <c r="T689" s="542">
        <v>20000</v>
      </c>
      <c r="U689" s="543">
        <v>20000</v>
      </c>
      <c r="V689" s="544"/>
      <c r="W689" s="542">
        <v>20000</v>
      </c>
      <c r="X689" s="543">
        <v>20000</v>
      </c>
      <c r="Y689" s="545"/>
      <c r="Z689" s="546" t="str">
        <f t="shared" si="565"/>
        <v>n/a</v>
      </c>
      <c r="AA689" s="546" t="str">
        <f t="shared" si="565"/>
        <v>n/a</v>
      </c>
      <c r="AB689" s="546" t="str">
        <f t="shared" si="565"/>
        <v>n/a</v>
      </c>
      <c r="AC689" s="546" t="str">
        <f t="shared" si="565"/>
        <v>n/a</v>
      </c>
      <c r="AD689" s="546" t="str">
        <f t="shared" si="565"/>
        <v>n/a</v>
      </c>
      <c r="AE689" s="546" t="str">
        <f t="shared" si="565"/>
        <v>n/a</v>
      </c>
      <c r="AF689" s="546" t="str">
        <f t="shared" si="565"/>
        <v>n/a</v>
      </c>
      <c r="AG689" s="547"/>
      <c r="AH689" s="548"/>
    </row>
    <row r="690" spans="1:34" s="384" customFormat="1" ht="46.5" customHeight="1" x14ac:dyDescent="0.2">
      <c r="A690" s="583">
        <f>IF(C690=0,"  ",VLOOKUP(C690,CODES!$A$1:$B$145,2,FALSE))</f>
        <v>330100100001000</v>
      </c>
      <c r="B690" s="589" t="s">
        <v>100</v>
      </c>
      <c r="C690" s="606" t="s">
        <v>61</v>
      </c>
      <c r="D690" s="556" t="s">
        <v>1017</v>
      </c>
      <c r="E690" s="556" t="s">
        <v>51</v>
      </c>
      <c r="F690" s="572" t="str">
        <f t="shared" si="563"/>
        <v>n/a</v>
      </c>
      <c r="G690" s="374" t="str">
        <f t="shared" si="563"/>
        <v>n/a</v>
      </c>
      <c r="H690" s="374" t="str">
        <f t="shared" si="563"/>
        <v>n/a</v>
      </c>
      <c r="I690" s="374" t="str">
        <f t="shared" si="563"/>
        <v>n/a</v>
      </c>
      <c r="J690" s="656">
        <v>45355</v>
      </c>
      <c r="K690" s="656">
        <v>45355</v>
      </c>
      <c r="L690" s="375" t="str">
        <f t="shared" si="564"/>
        <v>n/a</v>
      </c>
      <c r="M690" s="656">
        <v>45373</v>
      </c>
      <c r="N690" s="656">
        <v>45378</v>
      </c>
      <c r="O690" s="657">
        <v>45383</v>
      </c>
      <c r="P690" s="657">
        <v>45384</v>
      </c>
      <c r="Q690" s="657"/>
      <c r="R690" s="657"/>
      <c r="S690" s="549" t="s">
        <v>52</v>
      </c>
      <c r="T690" s="550">
        <v>49900</v>
      </c>
      <c r="U690" s="480">
        <v>49900</v>
      </c>
      <c r="V690" s="397"/>
      <c r="W690" s="377">
        <v>49900</v>
      </c>
      <c r="X690" s="378">
        <v>49900</v>
      </c>
      <c r="Y690" s="380"/>
      <c r="Z690" s="381" t="str">
        <f t="shared" si="565"/>
        <v>n/a</v>
      </c>
      <c r="AA690" s="381" t="str">
        <f t="shared" si="565"/>
        <v>n/a</v>
      </c>
      <c r="AB690" s="381" t="str">
        <f t="shared" si="565"/>
        <v>n/a</v>
      </c>
      <c r="AC690" s="381" t="str">
        <f t="shared" si="565"/>
        <v>n/a</v>
      </c>
      <c r="AD690" s="381" t="str">
        <f t="shared" si="565"/>
        <v>n/a</v>
      </c>
      <c r="AE690" s="381" t="str">
        <f t="shared" si="565"/>
        <v>n/a</v>
      </c>
      <c r="AF690" s="381" t="str">
        <f t="shared" si="565"/>
        <v>n/a</v>
      </c>
      <c r="AG690" s="382"/>
      <c r="AH690" s="535"/>
    </row>
    <row r="691" spans="1:34" s="384" customFormat="1" ht="46.5" customHeight="1" x14ac:dyDescent="0.2">
      <c r="A691" s="534">
        <f>IF(C691=0,"  ",VLOOKUP(C691,CODES!$A$1:$B$145,2,FALSE))</f>
        <v>320104100001000</v>
      </c>
      <c r="B691" s="587" t="s">
        <v>101</v>
      </c>
      <c r="C691" s="571" t="s">
        <v>78</v>
      </c>
      <c r="D691" s="556" t="s">
        <v>1017</v>
      </c>
      <c r="E691" s="556" t="s">
        <v>57</v>
      </c>
      <c r="F691" s="572" t="str">
        <f t="shared" si="563"/>
        <v>n/a</v>
      </c>
      <c r="G691" s="374" t="str">
        <f t="shared" si="563"/>
        <v>n/a</v>
      </c>
      <c r="H691" s="374" t="str">
        <f t="shared" si="563"/>
        <v>n/a</v>
      </c>
      <c r="I691" s="374" t="str">
        <f t="shared" si="563"/>
        <v>n/a</v>
      </c>
      <c r="J691" s="656">
        <v>45371</v>
      </c>
      <c r="K691" s="656">
        <v>45371</v>
      </c>
      <c r="L691" s="375" t="str">
        <f t="shared" si="564"/>
        <v>n/a</v>
      </c>
      <c r="M691" s="656">
        <v>45376</v>
      </c>
      <c r="N691" s="656">
        <v>45378</v>
      </c>
      <c r="O691" s="657"/>
      <c r="P691" s="657"/>
      <c r="Q691" s="657"/>
      <c r="R691" s="657"/>
      <c r="S691" s="376" t="s">
        <v>52</v>
      </c>
      <c r="T691" s="377">
        <v>30000</v>
      </c>
      <c r="U691" s="378">
        <v>30000</v>
      </c>
      <c r="V691" s="379"/>
      <c r="W691" s="377">
        <v>27000</v>
      </c>
      <c r="X691" s="378">
        <v>27000</v>
      </c>
      <c r="Y691" s="380"/>
      <c r="Z691" s="381" t="str">
        <f t="shared" si="565"/>
        <v>n/a</v>
      </c>
      <c r="AA691" s="381" t="str">
        <f t="shared" si="565"/>
        <v>n/a</v>
      </c>
      <c r="AB691" s="381" t="str">
        <f t="shared" si="565"/>
        <v>n/a</v>
      </c>
      <c r="AC691" s="381" t="str">
        <f t="shared" si="565"/>
        <v>n/a</v>
      </c>
      <c r="AD691" s="381" t="str">
        <f t="shared" si="565"/>
        <v>n/a</v>
      </c>
      <c r="AE691" s="381" t="str">
        <f t="shared" si="565"/>
        <v>n/a</v>
      </c>
      <c r="AF691" s="381" t="str">
        <f t="shared" si="565"/>
        <v>n/a</v>
      </c>
      <c r="AG691" s="382"/>
      <c r="AH691" s="535"/>
    </row>
    <row r="692" spans="1:34" s="384" customFormat="1" ht="55.5" customHeight="1" x14ac:dyDescent="0.2">
      <c r="A692" s="534">
        <f>IF(C692=0,"  ",VLOOKUP(C692,CODES!$A$1:$B$145,2,FALSE))</f>
        <v>100000100001000</v>
      </c>
      <c r="B692" s="495" t="s">
        <v>107</v>
      </c>
      <c r="C692" s="372" t="s">
        <v>53</v>
      </c>
      <c r="D692" s="373" t="s">
        <v>1017</v>
      </c>
      <c r="E692" s="373" t="s">
        <v>51</v>
      </c>
      <c r="F692" s="374" t="str">
        <f t="shared" si="563"/>
        <v>n/a</v>
      </c>
      <c r="G692" s="374" t="str">
        <f t="shared" si="563"/>
        <v>n/a</v>
      </c>
      <c r="H692" s="374" t="str">
        <f t="shared" si="563"/>
        <v>n/a</v>
      </c>
      <c r="I692" s="374" t="str">
        <f t="shared" si="563"/>
        <v>n/a</v>
      </c>
      <c r="J692" s="656">
        <v>45372</v>
      </c>
      <c r="K692" s="656">
        <v>45372</v>
      </c>
      <c r="L692" s="375" t="str">
        <f t="shared" si="564"/>
        <v>n/a</v>
      </c>
      <c r="M692" s="656">
        <v>45384</v>
      </c>
      <c r="N692" s="656">
        <v>45387</v>
      </c>
      <c r="O692" s="657">
        <v>45405</v>
      </c>
      <c r="P692" s="657">
        <v>45406</v>
      </c>
      <c r="Q692" s="657"/>
      <c r="R692" s="657"/>
      <c r="S692" s="376" t="s">
        <v>52</v>
      </c>
      <c r="T692" s="377">
        <v>229650</v>
      </c>
      <c r="U692" s="378">
        <v>229650</v>
      </c>
      <c r="V692" s="379"/>
      <c r="W692" s="377">
        <v>155875</v>
      </c>
      <c r="X692" s="378">
        <v>155875</v>
      </c>
      <c r="Y692" s="380"/>
      <c r="Z692" s="381" t="str">
        <f t="shared" si="565"/>
        <v>n/a</v>
      </c>
      <c r="AA692" s="381" t="str">
        <f t="shared" si="565"/>
        <v>n/a</v>
      </c>
      <c r="AB692" s="381" t="str">
        <f t="shared" si="565"/>
        <v>n/a</v>
      </c>
      <c r="AC692" s="381" t="str">
        <f t="shared" si="565"/>
        <v>n/a</v>
      </c>
      <c r="AD692" s="381" t="str">
        <f t="shared" si="565"/>
        <v>n/a</v>
      </c>
      <c r="AE692" s="381" t="str">
        <f t="shared" si="565"/>
        <v>n/a</v>
      </c>
      <c r="AF692" s="381" t="str">
        <f t="shared" si="565"/>
        <v>n/a</v>
      </c>
      <c r="AG692" s="382"/>
      <c r="AH692" s="535"/>
    </row>
    <row r="693" spans="1:34" s="384" customFormat="1" ht="46.5" customHeight="1" x14ac:dyDescent="0.2">
      <c r="A693" s="534">
        <f>IF(C693=0,"  ",VLOOKUP(C693,CODES!$A$1:$B$145,2,FALSE))</f>
        <v>310100100001000</v>
      </c>
      <c r="B693" s="395" t="s">
        <v>123</v>
      </c>
      <c r="C693" s="398" t="s">
        <v>83</v>
      </c>
      <c r="D693" s="373" t="s">
        <v>1017</v>
      </c>
      <c r="E693" s="373" t="s">
        <v>57</v>
      </c>
      <c r="F693" s="374" t="str">
        <f t="shared" si="563"/>
        <v>n/a</v>
      </c>
      <c r="G693" s="374" t="str">
        <f t="shared" si="563"/>
        <v>n/a</v>
      </c>
      <c r="H693" s="374" t="str">
        <f t="shared" si="563"/>
        <v>n/a</v>
      </c>
      <c r="I693" s="374" t="str">
        <f t="shared" si="563"/>
        <v>n/a</v>
      </c>
      <c r="J693" s="656">
        <v>45395</v>
      </c>
      <c r="K693" s="656">
        <v>45395</v>
      </c>
      <c r="L693" s="401" t="str">
        <f t="shared" si="564"/>
        <v>n/a</v>
      </c>
      <c r="M693" s="656">
        <v>45405</v>
      </c>
      <c r="N693" s="656">
        <v>45415</v>
      </c>
      <c r="O693" s="657">
        <v>45460</v>
      </c>
      <c r="P693" s="657">
        <v>45461</v>
      </c>
      <c r="Q693" s="657">
        <v>45611</v>
      </c>
      <c r="R693" s="657"/>
      <c r="S693" s="376" t="s">
        <v>52</v>
      </c>
      <c r="T693" s="377">
        <v>171500</v>
      </c>
      <c r="U693" s="378">
        <v>171500</v>
      </c>
      <c r="V693" s="379"/>
      <c r="W693" s="377">
        <f t="shared" ref="W693:W707" si="566">X693</f>
        <v>152600</v>
      </c>
      <c r="X693" s="378">
        <v>152600</v>
      </c>
      <c r="Y693" s="380"/>
      <c r="Z693" s="381" t="str">
        <f t="shared" si="565"/>
        <v>n/a</v>
      </c>
      <c r="AA693" s="381" t="str">
        <f t="shared" si="565"/>
        <v>n/a</v>
      </c>
      <c r="AB693" s="381" t="str">
        <f t="shared" si="565"/>
        <v>n/a</v>
      </c>
      <c r="AC693" s="381" t="str">
        <f t="shared" si="565"/>
        <v>n/a</v>
      </c>
      <c r="AD693" s="381" t="str">
        <f t="shared" si="565"/>
        <v>n/a</v>
      </c>
      <c r="AE693" s="381" t="str">
        <f t="shared" si="565"/>
        <v>n/a</v>
      </c>
      <c r="AF693" s="381" t="str">
        <f t="shared" si="565"/>
        <v>n/a</v>
      </c>
      <c r="AG693" s="382"/>
      <c r="AH693" s="535"/>
    </row>
    <row r="694" spans="1:34" s="384" customFormat="1" ht="46.5" customHeight="1" x14ac:dyDescent="0.2">
      <c r="A694" s="534">
        <f>IF(C694=0,"  ",VLOOKUP(C694,CODES!$A$1:$B$145,2,FALSE))</f>
        <v>320104100001000</v>
      </c>
      <c r="B694" s="395" t="s">
        <v>156</v>
      </c>
      <c r="C694" s="398" t="s">
        <v>66</v>
      </c>
      <c r="D694" s="373" t="s">
        <v>1017</v>
      </c>
      <c r="E694" s="373" t="s">
        <v>88</v>
      </c>
      <c r="F694" s="374" t="str">
        <f t="shared" ref="F694:H700" si="567">IF($E694="Public Bidding", "Date Required", IF($E694="Shopping", "n/a", IF($E694="Small Value Procurement", "n/a", IF($E694="Lease of Venue", "n/a", IF($E694="Agency to Agency", "n/a", IF($E694="Direct Contracting", "n/a", IF($E694="Emergency Cases", "n/a","Check Mode of Proc")))))))</f>
        <v>n/a</v>
      </c>
      <c r="G694" s="374" t="str">
        <f t="shared" si="567"/>
        <v>n/a</v>
      </c>
      <c r="H694" s="374" t="str">
        <f t="shared" si="567"/>
        <v>n/a</v>
      </c>
      <c r="I694" s="374"/>
      <c r="J694" s="656">
        <f>K694</f>
        <v>45429</v>
      </c>
      <c r="K694" s="656">
        <v>45429</v>
      </c>
      <c r="L694" s="375" t="str">
        <f t="shared" si="564"/>
        <v>n/a</v>
      </c>
      <c r="M694" s="656">
        <v>45429</v>
      </c>
      <c r="N694" s="656">
        <v>45443</v>
      </c>
      <c r="O694" s="657">
        <v>45446</v>
      </c>
      <c r="P694" s="657">
        <v>45447</v>
      </c>
      <c r="Q694" s="657">
        <v>45474</v>
      </c>
      <c r="R694" s="657"/>
      <c r="S694" s="376" t="s">
        <v>52</v>
      </c>
      <c r="T694" s="377">
        <f t="shared" ref="T694:T707" si="568">U694</f>
        <v>4500000</v>
      </c>
      <c r="U694" s="378">
        <v>4500000</v>
      </c>
      <c r="V694" s="379"/>
      <c r="W694" s="377">
        <f t="shared" si="566"/>
        <v>3750000</v>
      </c>
      <c r="X694" s="378">
        <v>3750000</v>
      </c>
      <c r="Y694" s="380"/>
      <c r="Z694" s="381" t="str">
        <f t="shared" si="565"/>
        <v>n/a</v>
      </c>
      <c r="AA694" s="381" t="str">
        <f t="shared" si="565"/>
        <v>n/a</v>
      </c>
      <c r="AB694" s="381" t="str">
        <f t="shared" si="565"/>
        <v>n/a</v>
      </c>
      <c r="AC694" s="381" t="str">
        <f t="shared" si="565"/>
        <v>n/a</v>
      </c>
      <c r="AD694" s="381" t="str">
        <f t="shared" si="565"/>
        <v>n/a</v>
      </c>
      <c r="AE694" s="381" t="str">
        <f t="shared" si="565"/>
        <v>n/a</v>
      </c>
      <c r="AF694" s="381" t="str">
        <f t="shared" si="565"/>
        <v>n/a</v>
      </c>
      <c r="AG694" s="382"/>
      <c r="AH694" s="535"/>
    </row>
    <row r="695" spans="1:34" s="384" customFormat="1" ht="46.5" customHeight="1" x14ac:dyDescent="0.2">
      <c r="A695" s="534">
        <f>IF(C695=0,"  ",VLOOKUP(C695,CODES!$A$1:$B$145,2,FALSE))</f>
        <v>320101100001000</v>
      </c>
      <c r="B695" s="430" t="s">
        <v>187</v>
      </c>
      <c r="C695" s="372" t="s">
        <v>60</v>
      </c>
      <c r="D695" s="373" t="s">
        <v>1017</v>
      </c>
      <c r="E695" s="373" t="s">
        <v>51</v>
      </c>
      <c r="F695" s="374" t="str">
        <f t="shared" si="567"/>
        <v>n/a</v>
      </c>
      <c r="G695" s="374" t="str">
        <f t="shared" si="567"/>
        <v>n/a</v>
      </c>
      <c r="H695" s="374" t="str">
        <f t="shared" si="567"/>
        <v>n/a</v>
      </c>
      <c r="I695" s="374" t="str">
        <f t="shared" ref="I695:I700" si="569">IF($E695="Public Bidding", "Date Required", IF($E695="Shopping", "n/a", IF($E695="Small Value Procurement", "n/a", IF($E695="Lease of Venue", "n/a", IF($E695="Agency to Agency", "n/a", IF($E695="Direct Contracting", "n/a", IF($E695="Emergency Cases", "n/a","Check Mode of Proc")))))))</f>
        <v>n/a</v>
      </c>
      <c r="J695" s="656">
        <f>K695</f>
        <v>45425</v>
      </c>
      <c r="K695" s="656">
        <v>45425</v>
      </c>
      <c r="L695" s="375" t="str">
        <f t="shared" si="564"/>
        <v>n/a</v>
      </c>
      <c r="M695" s="656">
        <v>45448</v>
      </c>
      <c r="N695" s="656">
        <v>45457</v>
      </c>
      <c r="O695" s="657">
        <v>45464</v>
      </c>
      <c r="P695" s="657">
        <v>45465</v>
      </c>
      <c r="Q695" s="657"/>
      <c r="R695" s="657"/>
      <c r="S695" s="376" t="s">
        <v>52</v>
      </c>
      <c r="T695" s="377">
        <f t="shared" si="568"/>
        <v>60130</v>
      </c>
      <c r="U695" s="378">
        <v>60130</v>
      </c>
      <c r="V695" s="379"/>
      <c r="W695" s="377">
        <f t="shared" si="566"/>
        <v>60130</v>
      </c>
      <c r="X695" s="378">
        <v>60130</v>
      </c>
      <c r="Y695" s="380"/>
      <c r="Z695" s="381" t="str">
        <f t="shared" si="565"/>
        <v>n/a</v>
      </c>
      <c r="AA695" s="381" t="str">
        <f t="shared" si="565"/>
        <v>n/a</v>
      </c>
      <c r="AB695" s="381" t="str">
        <f t="shared" si="565"/>
        <v>n/a</v>
      </c>
      <c r="AC695" s="381" t="str">
        <f t="shared" si="565"/>
        <v>n/a</v>
      </c>
      <c r="AD695" s="381" t="str">
        <f t="shared" si="565"/>
        <v>n/a</v>
      </c>
      <c r="AE695" s="381" t="str">
        <f t="shared" si="565"/>
        <v>n/a</v>
      </c>
      <c r="AF695" s="381" t="str">
        <f t="shared" si="565"/>
        <v>n/a</v>
      </c>
      <c r="AG695" s="413"/>
      <c r="AH695" s="551"/>
    </row>
    <row r="696" spans="1:34" s="384" customFormat="1" ht="58.5" customHeight="1" x14ac:dyDescent="0.2">
      <c r="A696" s="534">
        <f>IF(C696=0,"  ",VLOOKUP(C696,CODES!$A$1:$B$145,2,FALSE))</f>
        <v>310100100001000</v>
      </c>
      <c r="B696" s="395" t="s">
        <v>291</v>
      </c>
      <c r="C696" s="372" t="s">
        <v>83</v>
      </c>
      <c r="D696" s="373" t="s">
        <v>1017</v>
      </c>
      <c r="E696" s="373" t="s">
        <v>57</v>
      </c>
      <c r="F696" s="374" t="str">
        <f t="shared" si="567"/>
        <v>n/a</v>
      </c>
      <c r="G696" s="374" t="str">
        <f t="shared" si="567"/>
        <v>n/a</v>
      </c>
      <c r="H696" s="374" t="str">
        <f t="shared" si="567"/>
        <v>n/a</v>
      </c>
      <c r="I696" s="374" t="str">
        <f t="shared" si="569"/>
        <v>n/a</v>
      </c>
      <c r="J696" s="656">
        <v>45482</v>
      </c>
      <c r="K696" s="656">
        <v>45482</v>
      </c>
      <c r="L696" s="375" t="str">
        <f t="shared" si="564"/>
        <v>n/a</v>
      </c>
      <c r="M696" s="656">
        <v>45484</v>
      </c>
      <c r="N696" s="656">
        <v>45498</v>
      </c>
      <c r="O696" s="657">
        <v>45499</v>
      </c>
      <c r="P696" s="657">
        <v>45500</v>
      </c>
      <c r="Q696" s="657"/>
      <c r="R696" s="657"/>
      <c r="S696" s="376" t="s">
        <v>52</v>
      </c>
      <c r="T696" s="377">
        <f t="shared" si="568"/>
        <v>192700</v>
      </c>
      <c r="U696" s="378">
        <v>192700</v>
      </c>
      <c r="V696" s="379"/>
      <c r="W696" s="377">
        <f t="shared" si="566"/>
        <v>178760</v>
      </c>
      <c r="X696" s="378">
        <v>178760</v>
      </c>
      <c r="Y696" s="380"/>
      <c r="Z696" s="381" t="str">
        <f t="shared" si="565"/>
        <v>n/a</v>
      </c>
      <c r="AA696" s="381" t="str">
        <f t="shared" si="565"/>
        <v>n/a</v>
      </c>
      <c r="AB696" s="381" t="str">
        <f t="shared" si="565"/>
        <v>n/a</v>
      </c>
      <c r="AC696" s="381" t="str">
        <f t="shared" si="565"/>
        <v>n/a</v>
      </c>
      <c r="AD696" s="381" t="str">
        <f t="shared" si="565"/>
        <v>n/a</v>
      </c>
      <c r="AE696" s="381" t="str">
        <f t="shared" si="565"/>
        <v>n/a</v>
      </c>
      <c r="AF696" s="381" t="str">
        <f t="shared" si="565"/>
        <v>n/a</v>
      </c>
      <c r="AG696" s="382"/>
      <c r="AH696" s="535"/>
    </row>
    <row r="697" spans="1:34" s="384" customFormat="1" ht="46.5" customHeight="1" x14ac:dyDescent="0.2">
      <c r="A697" s="534">
        <f>IF(C697=0,"  ",VLOOKUP(C697,CODES!$A$1:$B$145,2,FALSE))</f>
        <v>330100100001000</v>
      </c>
      <c r="B697" s="402" t="s">
        <v>294</v>
      </c>
      <c r="C697" s="398" t="s">
        <v>61</v>
      </c>
      <c r="D697" s="373" t="s">
        <v>1017</v>
      </c>
      <c r="E697" s="373" t="s">
        <v>51</v>
      </c>
      <c r="F697" s="374" t="str">
        <f t="shared" si="567"/>
        <v>n/a</v>
      </c>
      <c r="G697" s="374" t="str">
        <f t="shared" si="567"/>
        <v>n/a</v>
      </c>
      <c r="H697" s="374" t="str">
        <f t="shared" si="567"/>
        <v>n/a</v>
      </c>
      <c r="I697" s="374" t="str">
        <f t="shared" si="569"/>
        <v>n/a</v>
      </c>
      <c r="J697" s="656">
        <f>K697</f>
        <v>45484</v>
      </c>
      <c r="K697" s="656">
        <v>45484</v>
      </c>
      <c r="L697" s="375" t="str">
        <f t="shared" si="564"/>
        <v>n/a</v>
      </c>
      <c r="M697" s="656">
        <v>45484</v>
      </c>
      <c r="N697" s="656">
        <v>45489</v>
      </c>
      <c r="O697" s="657">
        <v>45490</v>
      </c>
      <c r="P697" s="657">
        <v>45491</v>
      </c>
      <c r="Q697" s="657"/>
      <c r="R697" s="657"/>
      <c r="S697" s="376" t="s">
        <v>52</v>
      </c>
      <c r="T697" s="377">
        <f t="shared" si="568"/>
        <v>9700</v>
      </c>
      <c r="U697" s="378">
        <v>9700</v>
      </c>
      <c r="V697" s="379"/>
      <c r="W697" s="377">
        <f t="shared" si="566"/>
        <v>8060</v>
      </c>
      <c r="X697" s="378">
        <v>8060</v>
      </c>
      <c r="Y697" s="380"/>
      <c r="Z697" s="381" t="str">
        <f t="shared" si="565"/>
        <v>n/a</v>
      </c>
      <c r="AA697" s="381" t="str">
        <f t="shared" si="565"/>
        <v>n/a</v>
      </c>
      <c r="AB697" s="381" t="str">
        <f t="shared" si="565"/>
        <v>n/a</v>
      </c>
      <c r="AC697" s="381" t="str">
        <f t="shared" si="565"/>
        <v>n/a</v>
      </c>
      <c r="AD697" s="381" t="str">
        <f t="shared" si="565"/>
        <v>n/a</v>
      </c>
      <c r="AE697" s="381" t="str">
        <f t="shared" si="565"/>
        <v>n/a</v>
      </c>
      <c r="AF697" s="381" t="str">
        <f t="shared" si="565"/>
        <v>n/a</v>
      </c>
      <c r="AG697" s="382"/>
      <c r="AH697" s="535"/>
    </row>
    <row r="698" spans="1:34" s="384" customFormat="1" ht="46.5" customHeight="1" x14ac:dyDescent="0.2">
      <c r="A698" s="534">
        <f>IF(C698=0,"  ",VLOOKUP(C698,CODES!$A$1:$B$145,2,FALSE))</f>
        <v>310100100001000</v>
      </c>
      <c r="B698" s="395" t="s">
        <v>302</v>
      </c>
      <c r="C698" s="398" t="s">
        <v>83</v>
      </c>
      <c r="D698" s="373" t="s">
        <v>1017</v>
      </c>
      <c r="E698" s="373" t="s">
        <v>51</v>
      </c>
      <c r="F698" s="374" t="str">
        <f t="shared" si="567"/>
        <v>n/a</v>
      </c>
      <c r="G698" s="374" t="str">
        <f t="shared" si="567"/>
        <v>n/a</v>
      </c>
      <c r="H698" s="374" t="str">
        <f t="shared" si="567"/>
        <v>n/a</v>
      </c>
      <c r="I698" s="374" t="str">
        <f t="shared" si="569"/>
        <v>n/a</v>
      </c>
      <c r="J698" s="656">
        <v>45475</v>
      </c>
      <c r="K698" s="656">
        <v>45475</v>
      </c>
      <c r="L698" s="375" t="str">
        <f t="shared" si="564"/>
        <v>n/a</v>
      </c>
      <c r="M698" s="656">
        <v>45482</v>
      </c>
      <c r="N698" s="656">
        <v>45498</v>
      </c>
      <c r="O698" s="657">
        <v>45499</v>
      </c>
      <c r="P698" s="657">
        <v>45500</v>
      </c>
      <c r="Q698" s="657"/>
      <c r="R698" s="657"/>
      <c r="S698" s="376" t="s">
        <v>52</v>
      </c>
      <c r="T698" s="377">
        <f t="shared" si="568"/>
        <v>15600</v>
      </c>
      <c r="U698" s="378">
        <v>15600</v>
      </c>
      <c r="V698" s="379"/>
      <c r="W698" s="377">
        <f t="shared" si="566"/>
        <v>15600</v>
      </c>
      <c r="X698" s="378">
        <v>15600</v>
      </c>
      <c r="Y698" s="380"/>
      <c r="Z698" s="381" t="str">
        <f t="shared" si="565"/>
        <v>n/a</v>
      </c>
      <c r="AA698" s="381" t="str">
        <f t="shared" si="565"/>
        <v>n/a</v>
      </c>
      <c r="AB698" s="381" t="str">
        <f t="shared" si="565"/>
        <v>n/a</v>
      </c>
      <c r="AC698" s="381" t="str">
        <f t="shared" si="565"/>
        <v>n/a</v>
      </c>
      <c r="AD698" s="381" t="str">
        <f t="shared" si="565"/>
        <v>n/a</v>
      </c>
      <c r="AE698" s="381" t="str">
        <f t="shared" si="565"/>
        <v>n/a</v>
      </c>
      <c r="AF698" s="381" t="str">
        <f t="shared" si="565"/>
        <v>n/a</v>
      </c>
      <c r="AG698" s="382"/>
      <c r="AH698" s="535"/>
    </row>
    <row r="699" spans="1:34" s="384" customFormat="1" ht="46.5" customHeight="1" x14ac:dyDescent="0.2">
      <c r="A699" s="534">
        <f>IF(C699=0,"  ",VLOOKUP(C699,CODES!$A$1:$B$145,2,FALSE))</f>
        <v>320101100001000</v>
      </c>
      <c r="B699" s="395" t="s">
        <v>314</v>
      </c>
      <c r="C699" s="398" t="s">
        <v>63</v>
      </c>
      <c r="D699" s="538" t="s">
        <v>1017</v>
      </c>
      <c r="E699" s="538" t="s">
        <v>51</v>
      </c>
      <c r="F699" s="539" t="str">
        <f t="shared" si="567"/>
        <v>n/a</v>
      </c>
      <c r="G699" s="374" t="str">
        <f t="shared" si="567"/>
        <v>n/a</v>
      </c>
      <c r="H699" s="374" t="str">
        <f t="shared" si="567"/>
        <v>n/a</v>
      </c>
      <c r="I699" s="374" t="str">
        <f t="shared" si="569"/>
        <v>n/a</v>
      </c>
      <c r="J699" s="656">
        <v>45471</v>
      </c>
      <c r="K699" s="656">
        <v>45471</v>
      </c>
      <c r="L699" s="375" t="str">
        <f t="shared" si="564"/>
        <v>n/a</v>
      </c>
      <c r="M699" s="656">
        <v>45482</v>
      </c>
      <c r="N699" s="656">
        <v>45498</v>
      </c>
      <c r="O699" s="657">
        <v>45499</v>
      </c>
      <c r="P699" s="657">
        <v>45499</v>
      </c>
      <c r="Q699" s="657"/>
      <c r="R699" s="657"/>
      <c r="S699" s="376" t="s">
        <v>52</v>
      </c>
      <c r="T699" s="377">
        <f t="shared" si="568"/>
        <v>27200</v>
      </c>
      <c r="U699" s="378">
        <v>27200</v>
      </c>
      <c r="V699" s="379"/>
      <c r="W699" s="377">
        <f t="shared" si="566"/>
        <v>6995</v>
      </c>
      <c r="X699" s="378">
        <v>6995</v>
      </c>
      <c r="Y699" s="380"/>
      <c r="Z699" s="381" t="str">
        <f t="shared" si="565"/>
        <v>n/a</v>
      </c>
      <c r="AA699" s="381" t="str">
        <f t="shared" si="565"/>
        <v>n/a</v>
      </c>
      <c r="AB699" s="381" t="str">
        <f t="shared" si="565"/>
        <v>n/a</v>
      </c>
      <c r="AC699" s="381" t="str">
        <f t="shared" si="565"/>
        <v>n/a</v>
      </c>
      <c r="AD699" s="381" t="str">
        <f t="shared" si="565"/>
        <v>n/a</v>
      </c>
      <c r="AE699" s="381" t="str">
        <f t="shared" si="565"/>
        <v>n/a</v>
      </c>
      <c r="AF699" s="381" t="str">
        <f t="shared" si="565"/>
        <v>n/a</v>
      </c>
      <c r="AG699" s="382"/>
      <c r="AH699" s="535"/>
    </row>
    <row r="700" spans="1:34" s="384" customFormat="1" ht="57.75" customHeight="1" x14ac:dyDescent="0.2">
      <c r="A700" s="536">
        <f>IF(C700=0,"  ",VLOOKUP(C700,CODES!$A$1:$B$145,2,FALSE))</f>
        <v>200000100001000</v>
      </c>
      <c r="B700" s="579" t="s">
        <v>335</v>
      </c>
      <c r="C700" s="573" t="s">
        <v>71</v>
      </c>
      <c r="D700" s="556" t="s">
        <v>1017</v>
      </c>
      <c r="E700" s="556" t="s">
        <v>51</v>
      </c>
      <c r="F700" s="575" t="str">
        <f t="shared" si="567"/>
        <v>n/a</v>
      </c>
      <c r="G700" s="558" t="str">
        <f t="shared" si="567"/>
        <v>n/a</v>
      </c>
      <c r="H700" s="539" t="str">
        <f t="shared" si="567"/>
        <v>n/a</v>
      </c>
      <c r="I700" s="539" t="str">
        <f t="shared" si="569"/>
        <v>n/a</v>
      </c>
      <c r="J700" s="677">
        <f t="shared" ref="J700:J706" si="570">K700</f>
        <v>45457</v>
      </c>
      <c r="K700" s="677">
        <v>45457</v>
      </c>
      <c r="L700" s="540" t="str">
        <f t="shared" si="564"/>
        <v>n/a</v>
      </c>
      <c r="M700" s="677">
        <v>45484</v>
      </c>
      <c r="N700" s="677">
        <v>45498</v>
      </c>
      <c r="O700" s="678">
        <v>45499</v>
      </c>
      <c r="P700" s="678">
        <v>45499</v>
      </c>
      <c r="Q700" s="678"/>
      <c r="R700" s="678"/>
      <c r="S700" s="541" t="s">
        <v>52</v>
      </c>
      <c r="T700" s="542">
        <f t="shared" si="568"/>
        <v>15900</v>
      </c>
      <c r="U700" s="543">
        <v>15900</v>
      </c>
      <c r="V700" s="544"/>
      <c r="W700" s="542">
        <f t="shared" si="566"/>
        <v>15900</v>
      </c>
      <c r="X700" s="543">
        <v>15900</v>
      </c>
      <c r="Y700" s="545"/>
      <c r="Z700" s="546" t="str">
        <f t="shared" si="565"/>
        <v>n/a</v>
      </c>
      <c r="AA700" s="546" t="str">
        <f t="shared" si="565"/>
        <v>n/a</v>
      </c>
      <c r="AB700" s="546" t="str">
        <f t="shared" si="565"/>
        <v>n/a</v>
      </c>
      <c r="AC700" s="546" t="str">
        <f t="shared" si="565"/>
        <v>n/a</v>
      </c>
      <c r="AD700" s="546" t="str">
        <f t="shared" si="565"/>
        <v>n/a</v>
      </c>
      <c r="AE700" s="546" t="str">
        <f t="shared" si="565"/>
        <v>n/a</v>
      </c>
      <c r="AF700" s="546" t="str">
        <f t="shared" si="565"/>
        <v>n/a</v>
      </c>
      <c r="AG700" s="547"/>
      <c r="AH700" s="548"/>
    </row>
    <row r="701" spans="1:34" s="384" customFormat="1" ht="57.75" customHeight="1" x14ac:dyDescent="0.2">
      <c r="A701" s="534">
        <f>IF(C701=0,"  ",VLOOKUP(C701,CODES!$A$1:$B$145,2,FALSE))</f>
        <v>100000100001000</v>
      </c>
      <c r="B701" s="472" t="s">
        <v>406</v>
      </c>
      <c r="C701" s="571" t="s">
        <v>53</v>
      </c>
      <c r="D701" s="556" t="s">
        <v>1017</v>
      </c>
      <c r="E701" s="556" t="s">
        <v>51</v>
      </c>
      <c r="F701" s="575" t="str">
        <f t="shared" ref="F701:I732" si="571">IF($E701="Public Bidding", "Date Required", IF($E701="Shopping", "n/a", IF($E701="Small Value Procurement", "n/a", IF($E701="Lease of Venue", "n/a", IF($E701="Agency to Agency", "n/a", IF($E701="Direct Contracting", "n/a", IF($E701="Emergency Cases", "n/a","Check Mode of Proc")))))))</f>
        <v>n/a</v>
      </c>
      <c r="G701" s="572" t="str">
        <f t="shared" si="571"/>
        <v>n/a</v>
      </c>
      <c r="H701" s="374" t="str">
        <f t="shared" si="571"/>
        <v>n/a</v>
      </c>
      <c r="I701" s="374" t="str">
        <f t="shared" si="571"/>
        <v>n/a</v>
      </c>
      <c r="J701" s="656">
        <f t="shared" si="570"/>
        <v>45516</v>
      </c>
      <c r="K701" s="656">
        <v>45516</v>
      </c>
      <c r="L701" s="375" t="str">
        <f t="shared" si="564"/>
        <v>n/a</v>
      </c>
      <c r="M701" s="656">
        <v>45518</v>
      </c>
      <c r="N701" s="656">
        <v>45526</v>
      </c>
      <c r="O701" s="657"/>
      <c r="P701" s="657"/>
      <c r="Q701" s="657"/>
      <c r="R701" s="657"/>
      <c r="S701" s="376"/>
      <c r="T701" s="377">
        <f t="shared" si="568"/>
        <v>360240</v>
      </c>
      <c r="U701" s="378">
        <v>360240</v>
      </c>
      <c r="V701" s="379"/>
      <c r="W701" s="377">
        <f t="shared" si="566"/>
        <v>34000</v>
      </c>
      <c r="X701" s="378">
        <v>34000</v>
      </c>
      <c r="Y701" s="380"/>
      <c r="Z701" s="381" t="str">
        <f t="shared" ref="Z701:AF732" si="572">IF($E701="Public Bidding", "Date Required", IF($E701="Shopping", "n/a", IF($E701="Small Value Procurement", "n/a", IF($E701="Lease of Venue", "n/a", IF($E701="Agency to Agency", "n/a", IF($E701="Direct Contracting", "n/a", IF($E701="Emergency Cases", "n/a","Check Mode of Proc")))))))</f>
        <v>n/a</v>
      </c>
      <c r="AA701" s="381" t="str">
        <f t="shared" si="572"/>
        <v>n/a</v>
      </c>
      <c r="AB701" s="381" t="str">
        <f t="shared" si="572"/>
        <v>n/a</v>
      </c>
      <c r="AC701" s="381" t="str">
        <f t="shared" si="572"/>
        <v>n/a</v>
      </c>
      <c r="AD701" s="381" t="str">
        <f t="shared" si="572"/>
        <v>n/a</v>
      </c>
      <c r="AE701" s="381" t="str">
        <f t="shared" si="572"/>
        <v>n/a</v>
      </c>
      <c r="AF701" s="381" t="str">
        <f t="shared" si="572"/>
        <v>n/a</v>
      </c>
      <c r="AG701" s="382"/>
      <c r="AH701" s="535"/>
    </row>
    <row r="702" spans="1:34" s="384" customFormat="1" ht="66.75" customHeight="1" x14ac:dyDescent="0.2">
      <c r="A702" s="534">
        <f>IF(C702=0,"  ",VLOOKUP(C702,CODES!$A$1:$B$145,2,FALSE))</f>
        <v>100000100001000</v>
      </c>
      <c r="B702" s="472" t="s">
        <v>416</v>
      </c>
      <c r="C702" s="571" t="s">
        <v>53</v>
      </c>
      <c r="D702" s="556" t="s">
        <v>1017</v>
      </c>
      <c r="E702" s="556" t="s">
        <v>51</v>
      </c>
      <c r="F702" s="575" t="str">
        <f t="shared" si="571"/>
        <v>n/a</v>
      </c>
      <c r="G702" s="572" t="str">
        <f t="shared" si="571"/>
        <v>n/a</v>
      </c>
      <c r="H702" s="374" t="str">
        <f t="shared" si="571"/>
        <v>n/a</v>
      </c>
      <c r="I702" s="374" t="str">
        <f t="shared" si="571"/>
        <v>n/a</v>
      </c>
      <c r="J702" s="656">
        <f t="shared" si="570"/>
        <v>45498</v>
      </c>
      <c r="K702" s="656">
        <v>45498</v>
      </c>
      <c r="L702" s="375" t="s">
        <v>58</v>
      </c>
      <c r="M702" s="656">
        <v>45519</v>
      </c>
      <c r="N702" s="656">
        <v>45526</v>
      </c>
      <c r="O702" s="657"/>
      <c r="P702" s="657"/>
      <c r="Q702" s="657"/>
      <c r="R702" s="657"/>
      <c r="S702" s="376"/>
      <c r="T702" s="377">
        <f t="shared" si="568"/>
        <v>73100</v>
      </c>
      <c r="U702" s="378">
        <v>73100</v>
      </c>
      <c r="V702" s="379"/>
      <c r="W702" s="377">
        <f t="shared" si="566"/>
        <v>24000</v>
      </c>
      <c r="X702" s="378">
        <v>24000</v>
      </c>
      <c r="Y702" s="380"/>
      <c r="Z702" s="381" t="str">
        <f t="shared" si="572"/>
        <v>n/a</v>
      </c>
      <c r="AA702" s="381" t="str">
        <f t="shared" si="572"/>
        <v>n/a</v>
      </c>
      <c r="AB702" s="381" t="str">
        <f t="shared" si="572"/>
        <v>n/a</v>
      </c>
      <c r="AC702" s="381" t="str">
        <f t="shared" si="572"/>
        <v>n/a</v>
      </c>
      <c r="AD702" s="381" t="str">
        <f t="shared" si="572"/>
        <v>n/a</v>
      </c>
      <c r="AE702" s="381" t="str">
        <f t="shared" si="572"/>
        <v>n/a</v>
      </c>
      <c r="AF702" s="381" t="str">
        <f t="shared" si="572"/>
        <v>n/a</v>
      </c>
      <c r="AG702" s="382"/>
      <c r="AH702" s="535"/>
    </row>
    <row r="703" spans="1:34" s="384" customFormat="1" ht="46.5" customHeight="1" x14ac:dyDescent="0.2">
      <c r="A703" s="534" t="str">
        <f>IF(C703=0,"  ",VLOOKUP(C703,CODES!$A$1:$B$145,2,FALSE))</f>
        <v>3201021100001000</v>
      </c>
      <c r="B703" s="394" t="s">
        <v>431</v>
      </c>
      <c r="C703" s="571" t="s">
        <v>113</v>
      </c>
      <c r="D703" s="556" t="s">
        <v>1017</v>
      </c>
      <c r="E703" s="556" t="s">
        <v>51</v>
      </c>
      <c r="F703" s="575" t="str">
        <f t="shared" si="571"/>
        <v>n/a</v>
      </c>
      <c r="G703" s="572" t="str">
        <f t="shared" si="571"/>
        <v>n/a</v>
      </c>
      <c r="H703" s="374" t="str">
        <f t="shared" si="571"/>
        <v>n/a</v>
      </c>
      <c r="I703" s="374" t="str">
        <f t="shared" si="571"/>
        <v>n/a</v>
      </c>
      <c r="J703" s="656">
        <f t="shared" si="570"/>
        <v>45517</v>
      </c>
      <c r="K703" s="656">
        <v>45517</v>
      </c>
      <c r="L703" s="375" t="str">
        <f t="shared" ref="L703:L738" si="573">IF($E703="Public Bidding", "Date Required", IF($E703="Shopping", "n/a", IF($E703="Small Value Procurement", "n/a", IF($E703="Lease of Venue", "n/a", IF($E703="Agency to Agency", "n/a", IF($E703="Direct Contracting", "n/a", IF($E703="Emergency Cases", "n/a","Check Mode of Proc")))))))</f>
        <v>n/a</v>
      </c>
      <c r="M703" s="656">
        <v>45525</v>
      </c>
      <c r="N703" s="656">
        <v>45526</v>
      </c>
      <c r="O703" s="657"/>
      <c r="P703" s="657"/>
      <c r="Q703" s="657"/>
      <c r="R703" s="657"/>
      <c r="S703" s="376"/>
      <c r="T703" s="377">
        <f t="shared" si="568"/>
        <v>29800</v>
      </c>
      <c r="U703" s="378">
        <v>29800</v>
      </c>
      <c r="V703" s="379"/>
      <c r="W703" s="377">
        <f t="shared" si="566"/>
        <v>26580</v>
      </c>
      <c r="X703" s="378">
        <v>26580</v>
      </c>
      <c r="Y703" s="380"/>
      <c r="Z703" s="381" t="str">
        <f t="shared" si="572"/>
        <v>n/a</v>
      </c>
      <c r="AA703" s="381" t="str">
        <f t="shared" si="572"/>
        <v>n/a</v>
      </c>
      <c r="AB703" s="381" t="str">
        <f t="shared" si="572"/>
        <v>n/a</v>
      </c>
      <c r="AC703" s="381" t="str">
        <f t="shared" si="572"/>
        <v>n/a</v>
      </c>
      <c r="AD703" s="381" t="str">
        <f t="shared" si="572"/>
        <v>n/a</v>
      </c>
      <c r="AE703" s="381" t="str">
        <f t="shared" si="572"/>
        <v>n/a</v>
      </c>
      <c r="AF703" s="381" t="str">
        <f t="shared" si="572"/>
        <v>n/a</v>
      </c>
      <c r="AG703" s="382"/>
      <c r="AH703" s="535"/>
    </row>
    <row r="704" spans="1:34" s="384" customFormat="1" ht="46.5" customHeight="1" x14ac:dyDescent="0.2">
      <c r="A704" s="534">
        <f>IF(C704=0,"  ",VLOOKUP(C704,CODES!$A$1:$B$145,2,FALSE))</f>
        <v>320101100001000</v>
      </c>
      <c r="B704" s="472" t="s">
        <v>432</v>
      </c>
      <c r="C704" s="480" t="s">
        <v>70</v>
      </c>
      <c r="D704" s="373" t="s">
        <v>1017</v>
      </c>
      <c r="E704" s="373" t="s">
        <v>57</v>
      </c>
      <c r="F704" s="574" t="str">
        <f t="shared" si="571"/>
        <v>n/a</v>
      </c>
      <c r="G704" s="539" t="str">
        <f t="shared" si="571"/>
        <v>n/a</v>
      </c>
      <c r="H704" s="539" t="str">
        <f t="shared" si="571"/>
        <v>n/a</v>
      </c>
      <c r="I704" s="539" t="str">
        <f t="shared" si="571"/>
        <v>n/a</v>
      </c>
      <c r="J704" s="656">
        <f t="shared" si="570"/>
        <v>45526</v>
      </c>
      <c r="K704" s="656">
        <v>45526</v>
      </c>
      <c r="L704" s="375" t="str">
        <f t="shared" si="573"/>
        <v>n/a</v>
      </c>
      <c r="M704" s="656">
        <v>45526</v>
      </c>
      <c r="N704" s="656">
        <v>45526</v>
      </c>
      <c r="O704" s="657"/>
      <c r="P704" s="657"/>
      <c r="Q704" s="657"/>
      <c r="R704" s="657"/>
      <c r="S704" s="376"/>
      <c r="T704" s="377">
        <f t="shared" si="568"/>
        <v>112000</v>
      </c>
      <c r="U704" s="378">
        <v>112000</v>
      </c>
      <c r="V704" s="379"/>
      <c r="W704" s="377">
        <f t="shared" si="566"/>
        <v>106000</v>
      </c>
      <c r="X704" s="378">
        <v>106000</v>
      </c>
      <c r="Y704" s="380"/>
      <c r="Z704" s="381" t="str">
        <f t="shared" si="572"/>
        <v>n/a</v>
      </c>
      <c r="AA704" s="381" t="str">
        <f t="shared" si="572"/>
        <v>n/a</v>
      </c>
      <c r="AB704" s="381" t="str">
        <f t="shared" si="572"/>
        <v>n/a</v>
      </c>
      <c r="AC704" s="381" t="str">
        <f t="shared" si="572"/>
        <v>n/a</v>
      </c>
      <c r="AD704" s="381" t="str">
        <f t="shared" si="572"/>
        <v>n/a</v>
      </c>
      <c r="AE704" s="381" t="str">
        <f t="shared" si="572"/>
        <v>n/a</v>
      </c>
      <c r="AF704" s="381" t="str">
        <f t="shared" si="572"/>
        <v>n/a</v>
      </c>
      <c r="AG704" s="382"/>
      <c r="AH704" s="535"/>
    </row>
    <row r="705" spans="1:34" s="384" customFormat="1" ht="46.5" customHeight="1" x14ac:dyDescent="0.2">
      <c r="A705" s="534">
        <f>IF(C705=0,"  ",VLOOKUP(C705,CODES!$A$1:$B$145,2,FALSE))</f>
        <v>100000100001000</v>
      </c>
      <c r="B705" s="472" t="s">
        <v>440</v>
      </c>
      <c r="C705" s="480" t="s">
        <v>53</v>
      </c>
      <c r="D705" s="373" t="s">
        <v>1017</v>
      </c>
      <c r="E705" s="373" t="s">
        <v>51</v>
      </c>
      <c r="F705" s="374" t="str">
        <f t="shared" si="571"/>
        <v>n/a</v>
      </c>
      <c r="G705" s="374" t="str">
        <f t="shared" si="571"/>
        <v>n/a</v>
      </c>
      <c r="H705" s="374" t="str">
        <f t="shared" si="571"/>
        <v>n/a</v>
      </c>
      <c r="I705" s="374" t="str">
        <f t="shared" si="571"/>
        <v>n/a</v>
      </c>
      <c r="J705" s="656">
        <f t="shared" si="570"/>
        <v>45517</v>
      </c>
      <c r="K705" s="656">
        <v>45517</v>
      </c>
      <c r="L705" s="375" t="str">
        <f t="shared" si="573"/>
        <v>n/a</v>
      </c>
      <c r="M705" s="656">
        <v>45531</v>
      </c>
      <c r="N705" s="656">
        <v>45538</v>
      </c>
      <c r="O705" s="657">
        <v>45548</v>
      </c>
      <c r="P705" s="657">
        <v>45548</v>
      </c>
      <c r="Q705" s="657"/>
      <c r="R705" s="657"/>
      <c r="S705" s="376"/>
      <c r="T705" s="377">
        <f t="shared" si="568"/>
        <v>30000</v>
      </c>
      <c r="U705" s="378">
        <v>30000</v>
      </c>
      <c r="V705" s="379"/>
      <c r="W705" s="377">
        <f t="shared" si="566"/>
        <v>26500</v>
      </c>
      <c r="X705" s="378">
        <v>26500</v>
      </c>
      <c r="Y705" s="380"/>
      <c r="Z705" s="546" t="str">
        <f t="shared" si="572"/>
        <v>n/a</v>
      </c>
      <c r="AA705" s="546" t="str">
        <f t="shared" si="572"/>
        <v>n/a</v>
      </c>
      <c r="AB705" s="546" t="str">
        <f t="shared" si="572"/>
        <v>n/a</v>
      </c>
      <c r="AC705" s="546" t="str">
        <f t="shared" si="572"/>
        <v>n/a</v>
      </c>
      <c r="AD705" s="546" t="str">
        <f t="shared" si="572"/>
        <v>n/a</v>
      </c>
      <c r="AE705" s="546" t="str">
        <f t="shared" si="572"/>
        <v>n/a</v>
      </c>
      <c r="AF705" s="546" t="str">
        <f t="shared" si="572"/>
        <v>n/a</v>
      </c>
      <c r="AG705" s="382"/>
      <c r="AH705" s="535"/>
    </row>
    <row r="706" spans="1:34" s="384" customFormat="1" ht="46.5" customHeight="1" x14ac:dyDescent="0.2">
      <c r="A706" s="534">
        <f>IF(C706=0,"  ",VLOOKUP(C706,CODES!$A$1:$B$145,2,FALSE))</f>
        <v>100000100001000</v>
      </c>
      <c r="B706" s="472" t="s">
        <v>1036</v>
      </c>
      <c r="C706" s="480" t="s">
        <v>53</v>
      </c>
      <c r="D706" s="373" t="s">
        <v>1017</v>
      </c>
      <c r="E706" s="373" t="s">
        <v>51</v>
      </c>
      <c r="F706" s="374" t="str">
        <f t="shared" si="571"/>
        <v>n/a</v>
      </c>
      <c r="G706" s="374" t="str">
        <f t="shared" si="571"/>
        <v>n/a</v>
      </c>
      <c r="H706" s="374" t="str">
        <f t="shared" si="571"/>
        <v>n/a</v>
      </c>
      <c r="I706" s="374" t="str">
        <f t="shared" si="571"/>
        <v>n/a</v>
      </c>
      <c r="J706" s="656">
        <f t="shared" si="570"/>
        <v>45519</v>
      </c>
      <c r="K706" s="656">
        <v>45519</v>
      </c>
      <c r="L706" s="375" t="str">
        <f t="shared" si="573"/>
        <v>n/a</v>
      </c>
      <c r="M706" s="656">
        <v>45531</v>
      </c>
      <c r="N706" s="656">
        <v>45538</v>
      </c>
      <c r="O706" s="657">
        <v>45551</v>
      </c>
      <c r="P706" s="657">
        <v>45551</v>
      </c>
      <c r="Q706" s="657"/>
      <c r="R706" s="657"/>
      <c r="S706" s="376"/>
      <c r="T706" s="377">
        <f t="shared" si="568"/>
        <v>21000</v>
      </c>
      <c r="U706" s="378">
        <v>21000</v>
      </c>
      <c r="V706" s="379"/>
      <c r="W706" s="377">
        <f t="shared" si="566"/>
        <v>17500</v>
      </c>
      <c r="X706" s="378">
        <v>17500</v>
      </c>
      <c r="Y706" s="380"/>
      <c r="Z706" s="381" t="str">
        <f t="shared" si="572"/>
        <v>n/a</v>
      </c>
      <c r="AA706" s="381" t="str">
        <f t="shared" si="572"/>
        <v>n/a</v>
      </c>
      <c r="AB706" s="381" t="str">
        <f t="shared" si="572"/>
        <v>n/a</v>
      </c>
      <c r="AC706" s="381" t="str">
        <f t="shared" si="572"/>
        <v>n/a</v>
      </c>
      <c r="AD706" s="381" t="str">
        <f t="shared" si="572"/>
        <v>n/a</v>
      </c>
      <c r="AE706" s="381" t="str">
        <f t="shared" si="572"/>
        <v>n/a</v>
      </c>
      <c r="AF706" s="381" t="str">
        <f t="shared" si="572"/>
        <v>n/a</v>
      </c>
      <c r="AG706" s="382"/>
      <c r="AH706" s="535"/>
    </row>
    <row r="707" spans="1:34" s="384" customFormat="1" ht="46.5" customHeight="1" x14ac:dyDescent="0.2">
      <c r="A707" s="534">
        <f>IF(C707=0,"  ",VLOOKUP(C707,CODES!$A$1:$B$145,2,FALSE))</f>
        <v>100000100001000</v>
      </c>
      <c r="B707" s="394" t="s">
        <v>459</v>
      </c>
      <c r="C707" s="372" t="s">
        <v>53</v>
      </c>
      <c r="D707" s="538" t="s">
        <v>1017</v>
      </c>
      <c r="E707" s="538" t="s">
        <v>51</v>
      </c>
      <c r="F707" s="539" t="str">
        <f t="shared" si="571"/>
        <v>n/a</v>
      </c>
      <c r="G707" s="539" t="str">
        <f t="shared" si="571"/>
        <v>n/a</v>
      </c>
      <c r="H707" s="539" t="str">
        <f t="shared" si="571"/>
        <v>n/a</v>
      </c>
      <c r="I707" s="539" t="str">
        <f t="shared" si="571"/>
        <v>n/a</v>
      </c>
      <c r="J707" s="677">
        <v>45533</v>
      </c>
      <c r="K707" s="656">
        <v>45533</v>
      </c>
      <c r="L707" s="375" t="str">
        <f t="shared" si="573"/>
        <v>n/a</v>
      </c>
      <c r="M707" s="656">
        <v>45538</v>
      </c>
      <c r="N707" s="656">
        <v>45547</v>
      </c>
      <c r="O707" s="657">
        <v>45548</v>
      </c>
      <c r="P707" s="657">
        <v>45548</v>
      </c>
      <c r="Q707" s="657"/>
      <c r="R707" s="657"/>
      <c r="S707" s="376"/>
      <c r="T707" s="377">
        <f t="shared" si="568"/>
        <v>33600</v>
      </c>
      <c r="U707" s="378">
        <v>33600</v>
      </c>
      <c r="V707" s="379"/>
      <c r="W707" s="377">
        <f t="shared" si="566"/>
        <v>29700</v>
      </c>
      <c r="X707" s="378">
        <v>29700</v>
      </c>
      <c r="Y707" s="380"/>
      <c r="Z707" s="381" t="str">
        <f t="shared" si="572"/>
        <v>n/a</v>
      </c>
      <c r="AA707" s="381" t="str">
        <f t="shared" si="572"/>
        <v>n/a</v>
      </c>
      <c r="AB707" s="381" t="str">
        <f t="shared" si="572"/>
        <v>n/a</v>
      </c>
      <c r="AC707" s="381" t="str">
        <f t="shared" si="572"/>
        <v>n/a</v>
      </c>
      <c r="AD707" s="381" t="str">
        <f t="shared" si="572"/>
        <v>n/a</v>
      </c>
      <c r="AE707" s="381" t="str">
        <f t="shared" si="572"/>
        <v>n/a</v>
      </c>
      <c r="AF707" s="381" t="str">
        <f t="shared" si="572"/>
        <v>n/a</v>
      </c>
      <c r="AG707" s="382"/>
      <c r="AH707" s="535"/>
    </row>
    <row r="708" spans="1:34" s="384" customFormat="1" ht="46.5" customHeight="1" x14ac:dyDescent="0.2">
      <c r="A708" s="534">
        <f>IF(C708=0,"  ",VLOOKUP(C708,CODES!$A$1:$B$145,2,FALSE))</f>
        <v>310100100001000</v>
      </c>
      <c r="B708" s="394" t="s">
        <v>492</v>
      </c>
      <c r="C708" s="571" t="s">
        <v>83</v>
      </c>
      <c r="D708" s="556" t="s">
        <v>1017</v>
      </c>
      <c r="E708" s="556" t="s">
        <v>57</v>
      </c>
      <c r="F708" s="575" t="str">
        <f t="shared" si="571"/>
        <v>n/a</v>
      </c>
      <c r="G708" s="575" t="str">
        <f t="shared" si="571"/>
        <v>n/a</v>
      </c>
      <c r="H708" s="575" t="str">
        <f t="shared" si="571"/>
        <v>n/a</v>
      </c>
      <c r="I708" s="575" t="str">
        <f t="shared" si="571"/>
        <v>n/a</v>
      </c>
      <c r="J708" s="684">
        <v>45546</v>
      </c>
      <c r="K708" s="659">
        <v>45546</v>
      </c>
      <c r="L708" s="375" t="str">
        <f t="shared" si="573"/>
        <v>n/a</v>
      </c>
      <c r="M708" s="656">
        <v>45547</v>
      </c>
      <c r="N708" s="656">
        <v>45555</v>
      </c>
      <c r="O708" s="657"/>
      <c r="P708" s="657"/>
      <c r="Q708" s="657"/>
      <c r="R708" s="657"/>
      <c r="S708" s="376"/>
      <c r="T708" s="377">
        <v>270000</v>
      </c>
      <c r="U708" s="378">
        <v>270000</v>
      </c>
      <c r="V708" s="379"/>
      <c r="W708" s="377">
        <v>233400</v>
      </c>
      <c r="X708" s="378">
        <v>233400</v>
      </c>
      <c r="Y708" s="380"/>
      <c r="Z708" s="381" t="str">
        <f t="shared" si="572"/>
        <v>n/a</v>
      </c>
      <c r="AA708" s="381" t="str">
        <f t="shared" si="572"/>
        <v>n/a</v>
      </c>
      <c r="AB708" s="381" t="str">
        <f t="shared" si="572"/>
        <v>n/a</v>
      </c>
      <c r="AC708" s="381" t="str">
        <f t="shared" si="572"/>
        <v>n/a</v>
      </c>
      <c r="AD708" s="381" t="str">
        <f t="shared" si="572"/>
        <v>n/a</v>
      </c>
      <c r="AE708" s="381" t="str">
        <f t="shared" si="572"/>
        <v>n/a</v>
      </c>
      <c r="AF708" s="381" t="str">
        <f t="shared" si="572"/>
        <v>n/a</v>
      </c>
      <c r="AG708" s="382"/>
      <c r="AH708" s="535"/>
    </row>
    <row r="709" spans="1:34" s="384" customFormat="1" ht="46.5" customHeight="1" x14ac:dyDescent="0.2">
      <c r="A709" s="534">
        <f>IF(C709=0,"  ",VLOOKUP(C709,CODES!$A$1:$B$145,2,FALSE))</f>
        <v>330100100001000</v>
      </c>
      <c r="B709" s="394" t="s">
        <v>495</v>
      </c>
      <c r="C709" s="571" t="s">
        <v>61</v>
      </c>
      <c r="D709" s="556" t="s">
        <v>1017</v>
      </c>
      <c r="E709" s="556" t="s">
        <v>51</v>
      </c>
      <c r="F709" s="575" t="str">
        <f t="shared" si="571"/>
        <v>n/a</v>
      </c>
      <c r="G709" s="575" t="str">
        <f t="shared" si="571"/>
        <v>n/a</v>
      </c>
      <c r="H709" s="575" t="str">
        <f t="shared" si="571"/>
        <v>n/a</v>
      </c>
      <c r="I709" s="575" t="str">
        <f t="shared" si="571"/>
        <v>n/a</v>
      </c>
      <c r="J709" s="684">
        <v>45537</v>
      </c>
      <c r="K709" s="659">
        <v>45537</v>
      </c>
      <c r="L709" s="375" t="str">
        <f t="shared" si="573"/>
        <v>n/a</v>
      </c>
      <c r="M709" s="656">
        <v>45551</v>
      </c>
      <c r="N709" s="656">
        <v>45559</v>
      </c>
      <c r="O709" s="657"/>
      <c r="P709" s="657"/>
      <c r="Q709" s="657"/>
      <c r="R709" s="657"/>
      <c r="S709" s="376"/>
      <c r="T709" s="377">
        <v>43700</v>
      </c>
      <c r="U709" s="378">
        <v>43700</v>
      </c>
      <c r="V709" s="379"/>
      <c r="W709" s="377">
        <v>42500</v>
      </c>
      <c r="X709" s="378">
        <v>42500</v>
      </c>
      <c r="Y709" s="380"/>
      <c r="Z709" s="381" t="str">
        <f t="shared" si="572"/>
        <v>n/a</v>
      </c>
      <c r="AA709" s="381" t="str">
        <f t="shared" si="572"/>
        <v>n/a</v>
      </c>
      <c r="AB709" s="381" t="str">
        <f t="shared" si="572"/>
        <v>n/a</v>
      </c>
      <c r="AC709" s="381" t="str">
        <f t="shared" si="572"/>
        <v>n/a</v>
      </c>
      <c r="AD709" s="381" t="str">
        <f t="shared" si="572"/>
        <v>n/a</v>
      </c>
      <c r="AE709" s="381" t="str">
        <f t="shared" si="572"/>
        <v>n/a</v>
      </c>
      <c r="AF709" s="381" t="str">
        <f t="shared" si="572"/>
        <v>n/a</v>
      </c>
      <c r="AG709" s="382"/>
      <c r="AH709" s="535"/>
    </row>
    <row r="710" spans="1:34" s="384" customFormat="1" ht="72" customHeight="1" x14ac:dyDescent="0.2">
      <c r="A710" s="534">
        <f>IF(C710=0,"  ",VLOOKUP(C710,CODES!$A$1:$B$145,2,FALSE))</f>
        <v>310100100001000</v>
      </c>
      <c r="B710" s="394" t="s">
        <v>578</v>
      </c>
      <c r="C710" s="571" t="s">
        <v>83</v>
      </c>
      <c r="D710" s="556" t="s">
        <v>1017</v>
      </c>
      <c r="E710" s="556" t="s">
        <v>57</v>
      </c>
      <c r="F710" s="575" t="str">
        <f t="shared" si="571"/>
        <v>n/a</v>
      </c>
      <c r="G710" s="575" t="str">
        <f t="shared" si="571"/>
        <v>n/a</v>
      </c>
      <c r="H710" s="575" t="str">
        <f t="shared" si="571"/>
        <v>n/a</v>
      </c>
      <c r="I710" s="575" t="str">
        <f t="shared" si="571"/>
        <v>n/a</v>
      </c>
      <c r="J710" s="684">
        <v>45562</v>
      </c>
      <c r="K710" s="659">
        <v>45562</v>
      </c>
      <c r="L710" s="375" t="str">
        <f t="shared" si="573"/>
        <v>n/a</v>
      </c>
      <c r="M710" s="656">
        <v>45566</v>
      </c>
      <c r="N710" s="656">
        <v>45579</v>
      </c>
      <c r="O710" s="657"/>
      <c r="P710" s="657"/>
      <c r="Q710" s="657"/>
      <c r="R710" s="657"/>
      <c r="S710" s="376"/>
      <c r="T710" s="377">
        <f>SUM(U710)</f>
        <v>207000</v>
      </c>
      <c r="U710" s="378">
        <v>207000</v>
      </c>
      <c r="V710" s="379"/>
      <c r="W710" s="377">
        <f>SUM(X710)</f>
        <v>206000</v>
      </c>
      <c r="X710" s="378">
        <v>206000</v>
      </c>
      <c r="Y710" s="380"/>
      <c r="Z710" s="546" t="str">
        <f t="shared" si="572"/>
        <v>n/a</v>
      </c>
      <c r="AA710" s="546" t="str">
        <f t="shared" si="572"/>
        <v>n/a</v>
      </c>
      <c r="AB710" s="546" t="str">
        <f t="shared" si="572"/>
        <v>n/a</v>
      </c>
      <c r="AC710" s="546" t="str">
        <f t="shared" si="572"/>
        <v>n/a</v>
      </c>
      <c r="AD710" s="546" t="str">
        <f t="shared" si="572"/>
        <v>n/a</v>
      </c>
      <c r="AE710" s="546" t="str">
        <f t="shared" si="572"/>
        <v>n/a</v>
      </c>
      <c r="AF710" s="546" t="str">
        <f t="shared" si="572"/>
        <v>n/a</v>
      </c>
      <c r="AG710" s="382"/>
      <c r="AH710" s="535"/>
    </row>
    <row r="711" spans="1:34" s="384" customFormat="1" ht="46.5" customHeight="1" x14ac:dyDescent="0.2">
      <c r="A711" s="534">
        <f>IF(C711=0,"  ",VLOOKUP(C711,CODES!$A$1:$B$145,2,FALSE))</f>
        <v>350100100001000</v>
      </c>
      <c r="B711" s="394" t="s">
        <v>581</v>
      </c>
      <c r="C711" s="571" t="s">
        <v>73</v>
      </c>
      <c r="D711" s="556" t="s">
        <v>1017</v>
      </c>
      <c r="E711" s="556" t="s">
        <v>57</v>
      </c>
      <c r="F711" s="575" t="str">
        <f t="shared" si="571"/>
        <v>n/a</v>
      </c>
      <c r="G711" s="575" t="str">
        <f t="shared" si="571"/>
        <v>n/a</v>
      </c>
      <c r="H711" s="575" t="str">
        <f t="shared" si="571"/>
        <v>n/a</v>
      </c>
      <c r="I711" s="575" t="str">
        <f t="shared" si="571"/>
        <v>n/a</v>
      </c>
      <c r="J711" s="684">
        <v>45565</v>
      </c>
      <c r="K711" s="659">
        <v>45565</v>
      </c>
      <c r="L711" s="375" t="str">
        <f t="shared" si="573"/>
        <v>n/a</v>
      </c>
      <c r="M711" s="656">
        <v>45566</v>
      </c>
      <c r="N711" s="656">
        <v>45582</v>
      </c>
      <c r="O711" s="657"/>
      <c r="P711" s="657"/>
      <c r="Q711" s="657"/>
      <c r="R711" s="657"/>
      <c r="S711" s="376"/>
      <c r="T711" s="377">
        <f>SUM(U711)</f>
        <v>84000</v>
      </c>
      <c r="U711" s="378">
        <v>84000</v>
      </c>
      <c r="V711" s="379"/>
      <c r="W711" s="377">
        <v>80400</v>
      </c>
      <c r="X711" s="378">
        <v>80400</v>
      </c>
      <c r="Y711" s="380"/>
      <c r="Z711" s="381" t="str">
        <f t="shared" si="572"/>
        <v>n/a</v>
      </c>
      <c r="AA711" s="381" t="str">
        <f t="shared" si="572"/>
        <v>n/a</v>
      </c>
      <c r="AB711" s="381" t="str">
        <f t="shared" si="572"/>
        <v>n/a</v>
      </c>
      <c r="AC711" s="381" t="str">
        <f t="shared" si="572"/>
        <v>n/a</v>
      </c>
      <c r="AD711" s="381" t="str">
        <f t="shared" si="572"/>
        <v>n/a</v>
      </c>
      <c r="AE711" s="381" t="str">
        <f t="shared" si="572"/>
        <v>n/a</v>
      </c>
      <c r="AF711" s="381" t="str">
        <f t="shared" si="572"/>
        <v>n/a</v>
      </c>
      <c r="AG711" s="382"/>
      <c r="AH711" s="535"/>
    </row>
    <row r="712" spans="1:34" s="384" customFormat="1" ht="46.5" customHeight="1" x14ac:dyDescent="0.2">
      <c r="A712" s="536">
        <f>IF(C712=0,"  ",VLOOKUP(C712,CODES!$A$1:$B$145,2,FALSE))</f>
        <v>100000100001000</v>
      </c>
      <c r="B712" s="552" t="s">
        <v>613</v>
      </c>
      <c r="C712" s="576" t="s">
        <v>59</v>
      </c>
      <c r="D712" s="556" t="s">
        <v>1017</v>
      </c>
      <c r="E712" s="556" t="s">
        <v>51</v>
      </c>
      <c r="F712" s="575" t="str">
        <f t="shared" si="571"/>
        <v>n/a</v>
      </c>
      <c r="G712" s="575" t="str">
        <f t="shared" si="571"/>
        <v>n/a</v>
      </c>
      <c r="H712" s="575" t="str">
        <f t="shared" si="571"/>
        <v>n/a</v>
      </c>
      <c r="I712" s="575" t="str">
        <f t="shared" si="571"/>
        <v>n/a</v>
      </c>
      <c r="J712" s="684">
        <v>45568</v>
      </c>
      <c r="K712" s="685">
        <v>45568</v>
      </c>
      <c r="L712" s="540" t="str">
        <f t="shared" si="573"/>
        <v>n/a</v>
      </c>
      <c r="M712" s="677">
        <v>45574</v>
      </c>
      <c r="N712" s="677">
        <v>45593</v>
      </c>
      <c r="O712" s="678">
        <v>45594</v>
      </c>
      <c r="P712" s="678">
        <v>45594</v>
      </c>
      <c r="Q712" s="678"/>
      <c r="R712" s="678"/>
      <c r="S712" s="541"/>
      <c r="T712" s="542">
        <v>44940</v>
      </c>
      <c r="U712" s="543">
        <v>44940</v>
      </c>
      <c r="V712" s="544"/>
      <c r="W712" s="542">
        <v>44940</v>
      </c>
      <c r="X712" s="543">
        <v>44940</v>
      </c>
      <c r="Y712" s="545"/>
      <c r="Z712" s="381" t="str">
        <f t="shared" si="572"/>
        <v>n/a</v>
      </c>
      <c r="AA712" s="381" t="str">
        <f t="shared" si="572"/>
        <v>n/a</v>
      </c>
      <c r="AB712" s="381" t="str">
        <f t="shared" si="572"/>
        <v>n/a</v>
      </c>
      <c r="AC712" s="381" t="str">
        <f t="shared" si="572"/>
        <v>n/a</v>
      </c>
      <c r="AD712" s="381" t="str">
        <f t="shared" si="572"/>
        <v>n/a</v>
      </c>
      <c r="AE712" s="381" t="str">
        <f t="shared" si="572"/>
        <v>n/a</v>
      </c>
      <c r="AF712" s="381" t="str">
        <f t="shared" si="572"/>
        <v>n/a</v>
      </c>
      <c r="AG712" s="547"/>
      <c r="AH712" s="548"/>
    </row>
    <row r="713" spans="1:34" s="384" customFormat="1" ht="46.5" customHeight="1" x14ac:dyDescent="0.2">
      <c r="A713" s="534">
        <f>IF(C713=0,"  ",VLOOKUP(C713,CODES!$A$1:$B$145,2,FALSE))</f>
        <v>350100100001000</v>
      </c>
      <c r="B713" s="394" t="s">
        <v>616</v>
      </c>
      <c r="C713" s="571" t="s">
        <v>159</v>
      </c>
      <c r="D713" s="556" t="s">
        <v>1017</v>
      </c>
      <c r="E713" s="556" t="s">
        <v>51</v>
      </c>
      <c r="F713" s="575" t="str">
        <f t="shared" si="571"/>
        <v>n/a</v>
      </c>
      <c r="G713" s="575" t="str">
        <f t="shared" si="571"/>
        <v>n/a</v>
      </c>
      <c r="H713" s="575" t="str">
        <f t="shared" si="571"/>
        <v>n/a</v>
      </c>
      <c r="I713" s="575" t="str">
        <f t="shared" si="571"/>
        <v>n/a</v>
      </c>
      <c r="J713" s="684">
        <v>45569</v>
      </c>
      <c r="K713" s="659">
        <v>45569</v>
      </c>
      <c r="L713" s="375" t="str">
        <f t="shared" si="573"/>
        <v>n/a</v>
      </c>
      <c r="M713" s="656">
        <v>45572</v>
      </c>
      <c r="N713" s="656">
        <v>45593</v>
      </c>
      <c r="O713" s="657"/>
      <c r="P713" s="657"/>
      <c r="Q713" s="657"/>
      <c r="R713" s="657"/>
      <c r="S713" s="376"/>
      <c r="T713" s="377">
        <v>6000</v>
      </c>
      <c r="U713" s="378">
        <v>6000</v>
      </c>
      <c r="V713" s="379"/>
      <c r="W713" s="377">
        <v>6000</v>
      </c>
      <c r="X713" s="378">
        <v>6000</v>
      </c>
      <c r="Y713" s="380"/>
      <c r="Z713" s="381" t="str">
        <f t="shared" si="572"/>
        <v>n/a</v>
      </c>
      <c r="AA713" s="381" t="str">
        <f t="shared" si="572"/>
        <v>n/a</v>
      </c>
      <c r="AB713" s="381" t="str">
        <f t="shared" si="572"/>
        <v>n/a</v>
      </c>
      <c r="AC713" s="381" t="str">
        <f t="shared" si="572"/>
        <v>n/a</v>
      </c>
      <c r="AD713" s="381" t="str">
        <f t="shared" si="572"/>
        <v>n/a</v>
      </c>
      <c r="AE713" s="381" t="str">
        <f t="shared" si="572"/>
        <v>n/a</v>
      </c>
      <c r="AF713" s="381" t="str">
        <f t="shared" si="572"/>
        <v>n/a</v>
      </c>
      <c r="AG713" s="382"/>
      <c r="AH713" s="535"/>
    </row>
    <row r="714" spans="1:34" s="384" customFormat="1" ht="46.5" customHeight="1" x14ac:dyDescent="0.2">
      <c r="A714" s="534">
        <f>IF(C714=0,"  ",VLOOKUP(C714,CODES!$A$1:$B$145,2,FALSE))</f>
        <v>310100100001000</v>
      </c>
      <c r="B714" s="394" t="s">
        <v>632</v>
      </c>
      <c r="C714" s="571" t="s">
        <v>83</v>
      </c>
      <c r="D714" s="556" t="s">
        <v>1017</v>
      </c>
      <c r="E714" s="556" t="s">
        <v>57</v>
      </c>
      <c r="F714" s="575" t="str">
        <f t="shared" si="571"/>
        <v>n/a</v>
      </c>
      <c r="G714" s="575" t="str">
        <f t="shared" si="571"/>
        <v>n/a</v>
      </c>
      <c r="H714" s="575" t="str">
        <f t="shared" si="571"/>
        <v>n/a</v>
      </c>
      <c r="I714" s="575" t="str">
        <f t="shared" si="571"/>
        <v>n/a</v>
      </c>
      <c r="J714" s="684">
        <v>45562</v>
      </c>
      <c r="K714" s="659">
        <v>45562</v>
      </c>
      <c r="L714" s="375" t="str">
        <f t="shared" si="573"/>
        <v>n/a</v>
      </c>
      <c r="M714" s="656">
        <v>45575</v>
      </c>
      <c r="N714" s="656">
        <v>45593</v>
      </c>
      <c r="O714" s="657"/>
      <c r="P714" s="657"/>
      <c r="Q714" s="657"/>
      <c r="R714" s="657"/>
      <c r="S714" s="376"/>
      <c r="T714" s="377">
        <v>310500</v>
      </c>
      <c r="U714" s="378">
        <v>310500</v>
      </c>
      <c r="V714" s="379"/>
      <c r="W714" s="377">
        <v>308775</v>
      </c>
      <c r="X714" s="378">
        <v>308775</v>
      </c>
      <c r="Y714" s="380"/>
      <c r="Z714" s="381" t="str">
        <f t="shared" si="572"/>
        <v>n/a</v>
      </c>
      <c r="AA714" s="381" t="str">
        <f t="shared" si="572"/>
        <v>n/a</v>
      </c>
      <c r="AB714" s="381" t="str">
        <f t="shared" si="572"/>
        <v>n/a</v>
      </c>
      <c r="AC714" s="381" t="str">
        <f t="shared" si="572"/>
        <v>n/a</v>
      </c>
      <c r="AD714" s="381" t="str">
        <f t="shared" si="572"/>
        <v>n/a</v>
      </c>
      <c r="AE714" s="381" t="str">
        <f t="shared" si="572"/>
        <v>n/a</v>
      </c>
      <c r="AF714" s="381" t="str">
        <f t="shared" si="572"/>
        <v>n/a</v>
      </c>
      <c r="AG714" s="382"/>
      <c r="AH714" s="553" t="s">
        <v>633</v>
      </c>
    </row>
    <row r="715" spans="1:34" s="384" customFormat="1" ht="46.5" customHeight="1" x14ac:dyDescent="0.2">
      <c r="A715" s="534">
        <f>IF(C715=0,"  ",VLOOKUP(C715,CODES!$A$1:$B$145,2,FALSE))</f>
        <v>100000100001000</v>
      </c>
      <c r="B715" s="394" t="s">
        <v>652</v>
      </c>
      <c r="C715" s="571" t="s">
        <v>53</v>
      </c>
      <c r="D715" s="556" t="s">
        <v>1017</v>
      </c>
      <c r="E715" s="556" t="s">
        <v>51</v>
      </c>
      <c r="F715" s="575" t="str">
        <f t="shared" si="571"/>
        <v>n/a</v>
      </c>
      <c r="G715" s="575" t="str">
        <f t="shared" si="571"/>
        <v>n/a</v>
      </c>
      <c r="H715" s="575" t="str">
        <f t="shared" si="571"/>
        <v>n/a</v>
      </c>
      <c r="I715" s="575" t="str">
        <f t="shared" si="571"/>
        <v>n/a</v>
      </c>
      <c r="J715" s="684">
        <v>45573</v>
      </c>
      <c r="K715" s="659">
        <v>45573</v>
      </c>
      <c r="L715" s="375" t="str">
        <f t="shared" si="573"/>
        <v>n/a</v>
      </c>
      <c r="M715" s="656">
        <v>45581</v>
      </c>
      <c r="N715" s="656">
        <v>45595</v>
      </c>
      <c r="O715" s="657">
        <v>45616</v>
      </c>
      <c r="P715" s="657">
        <v>45616</v>
      </c>
      <c r="Q715" s="657"/>
      <c r="R715" s="657"/>
      <c r="S715" s="376"/>
      <c r="T715" s="511">
        <v>8305</v>
      </c>
      <c r="U715" s="378">
        <v>8305</v>
      </c>
      <c r="V715" s="379"/>
      <c r="W715" s="511">
        <v>8305</v>
      </c>
      <c r="X715" s="378">
        <v>8305</v>
      </c>
      <c r="Y715" s="380"/>
      <c r="Z715" s="546" t="str">
        <f t="shared" si="572"/>
        <v>n/a</v>
      </c>
      <c r="AA715" s="546" t="str">
        <f t="shared" si="572"/>
        <v>n/a</v>
      </c>
      <c r="AB715" s="546" t="str">
        <f t="shared" si="572"/>
        <v>n/a</v>
      </c>
      <c r="AC715" s="546" t="str">
        <f t="shared" si="572"/>
        <v>n/a</v>
      </c>
      <c r="AD715" s="546" t="str">
        <f t="shared" si="572"/>
        <v>n/a</v>
      </c>
      <c r="AE715" s="546" t="str">
        <f t="shared" si="572"/>
        <v>n/a</v>
      </c>
      <c r="AF715" s="546" t="str">
        <f t="shared" si="572"/>
        <v>n/a</v>
      </c>
      <c r="AG715" s="382"/>
      <c r="AH715" s="535"/>
    </row>
    <row r="716" spans="1:34" s="384" customFormat="1" ht="46.5" customHeight="1" x14ac:dyDescent="0.2">
      <c r="A716" s="534">
        <f>IF(C716=0,"  ",VLOOKUP(C716,CODES!$A$1:$B$145,2,FALSE))</f>
        <v>310100100001000</v>
      </c>
      <c r="B716" s="394" t="s">
        <v>666</v>
      </c>
      <c r="C716" s="571" t="s">
        <v>83</v>
      </c>
      <c r="D716" s="556" t="s">
        <v>1017</v>
      </c>
      <c r="E716" s="556" t="s">
        <v>51</v>
      </c>
      <c r="F716" s="575" t="str">
        <f t="shared" si="571"/>
        <v>n/a</v>
      </c>
      <c r="G716" s="575" t="str">
        <f t="shared" si="571"/>
        <v>n/a</v>
      </c>
      <c r="H716" s="575" t="str">
        <f t="shared" si="571"/>
        <v>n/a</v>
      </c>
      <c r="I716" s="575" t="str">
        <f t="shared" si="571"/>
        <v>n/a</v>
      </c>
      <c r="J716" s="684">
        <v>45579</v>
      </c>
      <c r="K716" s="659">
        <v>45579</v>
      </c>
      <c r="L716" s="375" t="str">
        <f t="shared" si="573"/>
        <v>n/a</v>
      </c>
      <c r="M716" s="656">
        <v>45587</v>
      </c>
      <c r="N716" s="656">
        <v>45617</v>
      </c>
      <c r="O716" s="657">
        <v>45618</v>
      </c>
      <c r="P716" s="657">
        <v>45619</v>
      </c>
      <c r="Q716" s="657"/>
      <c r="R716" s="657"/>
      <c r="S716" s="376"/>
      <c r="T716" s="377">
        <v>202000</v>
      </c>
      <c r="U716" s="378">
        <v>202000</v>
      </c>
      <c r="V716" s="379"/>
      <c r="W716" s="377">
        <v>180720</v>
      </c>
      <c r="X716" s="378">
        <v>180720</v>
      </c>
      <c r="Y716" s="380"/>
      <c r="Z716" s="381" t="str">
        <f t="shared" si="572"/>
        <v>n/a</v>
      </c>
      <c r="AA716" s="381" t="str">
        <f t="shared" si="572"/>
        <v>n/a</v>
      </c>
      <c r="AB716" s="381" t="str">
        <f t="shared" si="572"/>
        <v>n/a</v>
      </c>
      <c r="AC716" s="381" t="str">
        <f t="shared" si="572"/>
        <v>n/a</v>
      </c>
      <c r="AD716" s="381" t="str">
        <f t="shared" si="572"/>
        <v>n/a</v>
      </c>
      <c r="AE716" s="381" t="str">
        <f t="shared" si="572"/>
        <v>n/a</v>
      </c>
      <c r="AF716" s="381" t="str">
        <f t="shared" si="572"/>
        <v>n/a</v>
      </c>
      <c r="AG716" s="382"/>
      <c r="AH716" s="535"/>
    </row>
    <row r="717" spans="1:34" s="384" customFormat="1" ht="46.5" customHeight="1" x14ac:dyDescent="0.2">
      <c r="A717" s="534">
        <f>IF(C717=0,"  ",VLOOKUP(C717,CODES!$A$1:$B$145,2,FALSE))</f>
        <v>200000100001000</v>
      </c>
      <c r="B717" s="394" t="s">
        <v>668</v>
      </c>
      <c r="C717" s="571" t="s">
        <v>71</v>
      </c>
      <c r="D717" s="556" t="s">
        <v>1017</v>
      </c>
      <c r="E717" s="556" t="s">
        <v>51</v>
      </c>
      <c r="F717" s="575" t="str">
        <f t="shared" si="571"/>
        <v>n/a</v>
      </c>
      <c r="G717" s="575" t="str">
        <f t="shared" si="571"/>
        <v>n/a</v>
      </c>
      <c r="H717" s="575" t="str">
        <f t="shared" si="571"/>
        <v>n/a</v>
      </c>
      <c r="I717" s="575" t="str">
        <f t="shared" si="571"/>
        <v>n/a</v>
      </c>
      <c r="J717" s="684">
        <v>45580</v>
      </c>
      <c r="K717" s="659">
        <v>45580</v>
      </c>
      <c r="L717" s="375" t="str">
        <f t="shared" si="573"/>
        <v>n/a</v>
      </c>
      <c r="M717" s="656">
        <v>45587</v>
      </c>
      <c r="N717" s="656">
        <v>45617</v>
      </c>
      <c r="O717" s="657"/>
      <c r="P717" s="657"/>
      <c r="Q717" s="657"/>
      <c r="R717" s="657"/>
      <c r="S717" s="376"/>
      <c r="T717" s="377">
        <v>780000</v>
      </c>
      <c r="U717" s="378">
        <v>780000</v>
      </c>
      <c r="V717" s="521">
        <v>780000</v>
      </c>
      <c r="W717" s="377">
        <v>816975</v>
      </c>
      <c r="X717" s="378">
        <v>816975</v>
      </c>
      <c r="Y717" s="554"/>
      <c r="Z717" s="381" t="str">
        <f t="shared" si="572"/>
        <v>n/a</v>
      </c>
      <c r="AA717" s="381" t="str">
        <f t="shared" si="572"/>
        <v>n/a</v>
      </c>
      <c r="AB717" s="381" t="str">
        <f t="shared" si="572"/>
        <v>n/a</v>
      </c>
      <c r="AC717" s="381" t="str">
        <f t="shared" si="572"/>
        <v>n/a</v>
      </c>
      <c r="AD717" s="381" t="str">
        <f t="shared" si="572"/>
        <v>n/a</v>
      </c>
      <c r="AE717" s="381" t="str">
        <f t="shared" si="572"/>
        <v>n/a</v>
      </c>
      <c r="AF717" s="381" t="str">
        <f t="shared" si="572"/>
        <v>n/a</v>
      </c>
      <c r="AG717" s="382"/>
      <c r="AH717" s="535"/>
    </row>
    <row r="718" spans="1:34" s="384" customFormat="1" ht="46.5" customHeight="1" x14ac:dyDescent="0.2">
      <c r="A718" s="534">
        <f>IF(C718=0,"  ",VLOOKUP(C718,CODES!$A$1:$B$145,2,FALSE))</f>
        <v>100000100001000</v>
      </c>
      <c r="B718" s="394" t="s">
        <v>674</v>
      </c>
      <c r="C718" s="571" t="s">
        <v>53</v>
      </c>
      <c r="D718" s="556" t="s">
        <v>1017</v>
      </c>
      <c r="E718" s="556" t="s">
        <v>54</v>
      </c>
      <c r="F718" s="575" t="str">
        <f t="shared" si="571"/>
        <v>n/a</v>
      </c>
      <c r="G718" s="575" t="str">
        <f t="shared" si="571"/>
        <v>n/a</v>
      </c>
      <c r="H718" s="575" t="str">
        <f t="shared" si="571"/>
        <v>n/a</v>
      </c>
      <c r="I718" s="575" t="str">
        <f t="shared" si="571"/>
        <v>n/a</v>
      </c>
      <c r="J718" s="684">
        <v>45586</v>
      </c>
      <c r="K718" s="659">
        <v>45586</v>
      </c>
      <c r="L718" s="375" t="str">
        <f t="shared" si="573"/>
        <v>n/a</v>
      </c>
      <c r="M718" s="656">
        <v>45602</v>
      </c>
      <c r="N718" s="656">
        <v>45603</v>
      </c>
      <c r="O718" s="657"/>
      <c r="P718" s="657"/>
      <c r="Q718" s="657"/>
      <c r="R718" s="657"/>
      <c r="S718" s="376"/>
      <c r="T718" s="377">
        <f>SUM(U718)</f>
        <v>17422</v>
      </c>
      <c r="U718" s="378">
        <v>17422</v>
      </c>
      <c r="V718" s="379"/>
      <c r="W718" s="377">
        <f t="shared" ref="W718:W723" si="574">SUM(X718)</f>
        <v>17422</v>
      </c>
      <c r="X718" s="378">
        <v>17422</v>
      </c>
      <c r="Y718" s="380"/>
      <c r="Z718" s="381" t="str">
        <f t="shared" si="572"/>
        <v>n/a</v>
      </c>
      <c r="AA718" s="381" t="str">
        <f t="shared" si="572"/>
        <v>n/a</v>
      </c>
      <c r="AB718" s="381" t="str">
        <f t="shared" si="572"/>
        <v>n/a</v>
      </c>
      <c r="AC718" s="381" t="str">
        <f t="shared" si="572"/>
        <v>n/a</v>
      </c>
      <c r="AD718" s="381" t="str">
        <f t="shared" si="572"/>
        <v>n/a</v>
      </c>
      <c r="AE718" s="381" t="str">
        <f t="shared" si="572"/>
        <v>n/a</v>
      </c>
      <c r="AF718" s="381" t="str">
        <f t="shared" si="572"/>
        <v>n/a</v>
      </c>
      <c r="AG718" s="382"/>
      <c r="AH718" s="535"/>
    </row>
    <row r="719" spans="1:34" s="384" customFormat="1" ht="46.5" customHeight="1" x14ac:dyDescent="0.2">
      <c r="A719" s="534">
        <f>IF(C719=0,"  ",VLOOKUP(C719,CODES!$A$1:$B$145,2,FALSE))</f>
        <v>330100100001000</v>
      </c>
      <c r="B719" s="394" t="s">
        <v>681</v>
      </c>
      <c r="C719" s="372" t="s">
        <v>61</v>
      </c>
      <c r="D719" s="373" t="s">
        <v>1017</v>
      </c>
      <c r="E719" s="373" t="s">
        <v>57</v>
      </c>
      <c r="F719" s="577" t="str">
        <f t="shared" si="571"/>
        <v>n/a</v>
      </c>
      <c r="G719" s="577" t="str">
        <f t="shared" si="571"/>
        <v>n/a</v>
      </c>
      <c r="H719" s="577" t="str">
        <f t="shared" si="571"/>
        <v>n/a</v>
      </c>
      <c r="I719" s="577" t="str">
        <f t="shared" si="571"/>
        <v>n/a</v>
      </c>
      <c r="J719" s="686">
        <v>45582</v>
      </c>
      <c r="K719" s="656">
        <v>45582</v>
      </c>
      <c r="L719" s="375" t="str">
        <f t="shared" si="573"/>
        <v>n/a</v>
      </c>
      <c r="M719" s="656">
        <v>45594</v>
      </c>
      <c r="N719" s="656">
        <v>45617</v>
      </c>
      <c r="O719" s="657">
        <v>45618</v>
      </c>
      <c r="P719" s="657">
        <v>45619</v>
      </c>
      <c r="Q719" s="657"/>
      <c r="R719" s="657"/>
      <c r="S719" s="376"/>
      <c r="T719" s="377">
        <f>SUM(U719)</f>
        <v>28000</v>
      </c>
      <c r="U719" s="378">
        <v>28000</v>
      </c>
      <c r="V719" s="379"/>
      <c r="W719" s="377">
        <f t="shared" si="574"/>
        <v>26320</v>
      </c>
      <c r="X719" s="378">
        <v>26320</v>
      </c>
      <c r="Y719" s="380"/>
      <c r="Z719" s="381" t="str">
        <f t="shared" si="572"/>
        <v>n/a</v>
      </c>
      <c r="AA719" s="381" t="str">
        <f t="shared" si="572"/>
        <v>n/a</v>
      </c>
      <c r="AB719" s="381" t="str">
        <f t="shared" si="572"/>
        <v>n/a</v>
      </c>
      <c r="AC719" s="381" t="str">
        <f t="shared" si="572"/>
        <v>n/a</v>
      </c>
      <c r="AD719" s="381" t="str">
        <f t="shared" si="572"/>
        <v>n/a</v>
      </c>
      <c r="AE719" s="381" t="str">
        <f t="shared" si="572"/>
        <v>n/a</v>
      </c>
      <c r="AF719" s="381" t="str">
        <f t="shared" si="572"/>
        <v>n/a</v>
      </c>
      <c r="AG719" s="382"/>
      <c r="AH719" s="535"/>
    </row>
    <row r="720" spans="1:34" s="384" customFormat="1" ht="46.5" customHeight="1" x14ac:dyDescent="0.2">
      <c r="A720" s="534">
        <f>IF(C720=0,"  ",VLOOKUP(C720,CODES!$A$1:$B$145,2,FALSE))</f>
        <v>350100100001000</v>
      </c>
      <c r="B720" s="394" t="s">
        <v>691</v>
      </c>
      <c r="C720" s="372" t="s">
        <v>73</v>
      </c>
      <c r="D720" s="373" t="s">
        <v>1017</v>
      </c>
      <c r="E720" s="373" t="s">
        <v>51</v>
      </c>
      <c r="F720" s="539" t="str">
        <f t="shared" si="571"/>
        <v>n/a</v>
      </c>
      <c r="G720" s="539" t="str">
        <f t="shared" si="571"/>
        <v>n/a</v>
      </c>
      <c r="H720" s="539" t="str">
        <f t="shared" si="571"/>
        <v>n/a</v>
      </c>
      <c r="I720" s="539" t="str">
        <f t="shared" si="571"/>
        <v>n/a</v>
      </c>
      <c r="J720" s="656">
        <v>45593</v>
      </c>
      <c r="K720" s="656">
        <v>45593</v>
      </c>
      <c r="L720" s="375" t="str">
        <f t="shared" si="573"/>
        <v>n/a</v>
      </c>
      <c r="M720" s="656">
        <v>45601</v>
      </c>
      <c r="N720" s="656">
        <v>45604</v>
      </c>
      <c r="O720" s="657">
        <v>45618</v>
      </c>
      <c r="P720" s="657"/>
      <c r="Q720" s="657"/>
      <c r="R720" s="657"/>
      <c r="S720" s="376"/>
      <c r="T720" s="377">
        <f>SUM(U720)</f>
        <v>26000</v>
      </c>
      <c r="U720" s="378">
        <v>26000</v>
      </c>
      <c r="V720" s="379"/>
      <c r="W720" s="377">
        <f t="shared" si="574"/>
        <v>26000</v>
      </c>
      <c r="X720" s="378">
        <v>26000</v>
      </c>
      <c r="Y720" s="380"/>
      <c r="Z720" s="546" t="str">
        <f t="shared" si="572"/>
        <v>n/a</v>
      </c>
      <c r="AA720" s="546" t="str">
        <f t="shared" si="572"/>
        <v>n/a</v>
      </c>
      <c r="AB720" s="546" t="str">
        <f t="shared" si="572"/>
        <v>n/a</v>
      </c>
      <c r="AC720" s="546" t="str">
        <f t="shared" si="572"/>
        <v>n/a</v>
      </c>
      <c r="AD720" s="546" t="str">
        <f t="shared" si="572"/>
        <v>n/a</v>
      </c>
      <c r="AE720" s="546" t="str">
        <f t="shared" si="572"/>
        <v>n/a</v>
      </c>
      <c r="AF720" s="546" t="str">
        <f t="shared" si="572"/>
        <v>n/a</v>
      </c>
      <c r="AG720" s="382"/>
      <c r="AH720" s="535"/>
    </row>
    <row r="721" spans="1:34" s="384" customFormat="1" ht="46.5" customHeight="1" x14ac:dyDescent="0.2">
      <c r="A721" s="534">
        <f>IF(C721=0,"  ",VLOOKUP(C721,CODES!$A$1:$B$145,2,FALSE))</f>
        <v>100000100001000</v>
      </c>
      <c r="B721" s="394" t="s">
        <v>695</v>
      </c>
      <c r="C721" s="372" t="s">
        <v>656</v>
      </c>
      <c r="D721" s="373" t="s">
        <v>1017</v>
      </c>
      <c r="E721" s="373" t="s">
        <v>51</v>
      </c>
      <c r="F721" s="374" t="str">
        <f t="shared" si="571"/>
        <v>n/a</v>
      </c>
      <c r="G721" s="374" t="str">
        <f t="shared" si="571"/>
        <v>n/a</v>
      </c>
      <c r="H721" s="374" t="str">
        <f t="shared" si="571"/>
        <v>n/a</v>
      </c>
      <c r="I721" s="374" t="str">
        <f t="shared" si="571"/>
        <v>n/a</v>
      </c>
      <c r="J721" s="656">
        <v>45601</v>
      </c>
      <c r="K721" s="656">
        <v>45601</v>
      </c>
      <c r="L721" s="375" t="str">
        <f t="shared" si="573"/>
        <v>n/a</v>
      </c>
      <c r="M721" s="656">
        <v>45601</v>
      </c>
      <c r="N721" s="671" t="s">
        <v>696</v>
      </c>
      <c r="O721" s="657">
        <v>45653</v>
      </c>
      <c r="P721" s="657">
        <v>45653</v>
      </c>
      <c r="Q721" s="657"/>
      <c r="R721" s="657"/>
      <c r="S721" s="376"/>
      <c r="T721" s="377">
        <f>SUM(U721)</f>
        <v>7131.68</v>
      </c>
      <c r="U721" s="378">
        <v>7131.68</v>
      </c>
      <c r="V721" s="379"/>
      <c r="W721" s="377">
        <f t="shared" si="574"/>
        <v>6664</v>
      </c>
      <c r="X721" s="378">
        <v>6664</v>
      </c>
      <c r="Y721" s="380"/>
      <c r="Z721" s="381" t="str">
        <f t="shared" si="572"/>
        <v>n/a</v>
      </c>
      <c r="AA721" s="381" t="str">
        <f t="shared" si="572"/>
        <v>n/a</v>
      </c>
      <c r="AB721" s="381" t="str">
        <f t="shared" si="572"/>
        <v>n/a</v>
      </c>
      <c r="AC721" s="381" t="str">
        <f t="shared" si="572"/>
        <v>n/a</v>
      </c>
      <c r="AD721" s="381" t="str">
        <f t="shared" si="572"/>
        <v>n/a</v>
      </c>
      <c r="AE721" s="381" t="str">
        <f t="shared" si="572"/>
        <v>n/a</v>
      </c>
      <c r="AF721" s="381" t="str">
        <f t="shared" si="572"/>
        <v>n/a</v>
      </c>
      <c r="AG721" s="382"/>
      <c r="AH721" s="535"/>
    </row>
    <row r="722" spans="1:34" s="384" customFormat="1" ht="66.75" customHeight="1" x14ac:dyDescent="0.2">
      <c r="A722" s="534">
        <f>IF(C722=0,"  ",VLOOKUP(C722,CODES!$A$1:$B$145,2,FALSE))</f>
        <v>100000100001000</v>
      </c>
      <c r="B722" s="394" t="s">
        <v>698</v>
      </c>
      <c r="C722" s="372" t="s">
        <v>53</v>
      </c>
      <c r="D722" s="373" t="s">
        <v>1017</v>
      </c>
      <c r="E722" s="373" t="s">
        <v>51</v>
      </c>
      <c r="F722" s="374" t="str">
        <f t="shared" si="571"/>
        <v>n/a</v>
      </c>
      <c r="G722" s="374" t="str">
        <f t="shared" si="571"/>
        <v>n/a</v>
      </c>
      <c r="H722" s="374" t="str">
        <f t="shared" si="571"/>
        <v>n/a</v>
      </c>
      <c r="I722" s="374" t="str">
        <f t="shared" si="571"/>
        <v>n/a</v>
      </c>
      <c r="J722" s="656">
        <v>45572</v>
      </c>
      <c r="K722" s="656">
        <v>45572</v>
      </c>
      <c r="L722" s="375" t="str">
        <f t="shared" si="573"/>
        <v>n/a</v>
      </c>
      <c r="M722" s="656">
        <v>45601</v>
      </c>
      <c r="N722" s="656">
        <v>45617</v>
      </c>
      <c r="O722" s="657">
        <v>45619</v>
      </c>
      <c r="P722" s="657"/>
      <c r="Q722" s="657"/>
      <c r="R722" s="657"/>
      <c r="S722" s="376"/>
      <c r="T722" s="729">
        <f>SUM(U722)</f>
        <v>405000</v>
      </c>
      <c r="U722" s="731">
        <v>405000</v>
      </c>
      <c r="V722" s="379"/>
      <c r="W722" s="377">
        <f t="shared" si="574"/>
        <v>325000</v>
      </c>
      <c r="X722" s="378">
        <v>325000</v>
      </c>
      <c r="Y722" s="380"/>
      <c r="Z722" s="381" t="str">
        <f t="shared" si="572"/>
        <v>n/a</v>
      </c>
      <c r="AA722" s="381" t="str">
        <f t="shared" si="572"/>
        <v>n/a</v>
      </c>
      <c r="AB722" s="381" t="str">
        <f t="shared" si="572"/>
        <v>n/a</v>
      </c>
      <c r="AC722" s="381" t="str">
        <f t="shared" si="572"/>
        <v>n/a</v>
      </c>
      <c r="AD722" s="381" t="str">
        <f t="shared" si="572"/>
        <v>n/a</v>
      </c>
      <c r="AE722" s="381" t="str">
        <f t="shared" si="572"/>
        <v>n/a</v>
      </c>
      <c r="AF722" s="381" t="str">
        <f t="shared" si="572"/>
        <v>n/a</v>
      </c>
      <c r="AG722" s="382"/>
      <c r="AH722" s="535"/>
    </row>
    <row r="723" spans="1:34" s="384" customFormat="1" ht="66.75" customHeight="1" x14ac:dyDescent="0.2">
      <c r="A723" s="534">
        <f>IF(C723=0,"  ",VLOOKUP(C723,CODES!$A$1:$B$145,2,FALSE))</f>
        <v>100000100001000</v>
      </c>
      <c r="B723" s="394" t="s">
        <v>699</v>
      </c>
      <c r="C723" s="372" t="s">
        <v>53</v>
      </c>
      <c r="D723" s="373" t="s">
        <v>1017</v>
      </c>
      <c r="E723" s="373" t="s">
        <v>51</v>
      </c>
      <c r="F723" s="374" t="str">
        <f t="shared" si="571"/>
        <v>n/a</v>
      </c>
      <c r="G723" s="374" t="str">
        <f t="shared" si="571"/>
        <v>n/a</v>
      </c>
      <c r="H723" s="374" t="str">
        <f t="shared" si="571"/>
        <v>n/a</v>
      </c>
      <c r="I723" s="374" t="str">
        <f t="shared" si="571"/>
        <v>n/a</v>
      </c>
      <c r="J723" s="656">
        <v>45572</v>
      </c>
      <c r="K723" s="656">
        <v>45572</v>
      </c>
      <c r="L723" s="375" t="str">
        <f t="shared" si="573"/>
        <v>n/a</v>
      </c>
      <c r="M723" s="656">
        <v>45601</v>
      </c>
      <c r="N723" s="656">
        <v>45617</v>
      </c>
      <c r="O723" s="657">
        <v>45619</v>
      </c>
      <c r="P723" s="657"/>
      <c r="Q723" s="657"/>
      <c r="R723" s="657"/>
      <c r="S723" s="376"/>
      <c r="T723" s="730"/>
      <c r="U723" s="730"/>
      <c r="V723" s="379"/>
      <c r="W723" s="377">
        <f t="shared" si="574"/>
        <v>75000</v>
      </c>
      <c r="X723" s="378">
        <v>75000</v>
      </c>
      <c r="Y723" s="380"/>
      <c r="Z723" s="381" t="str">
        <f t="shared" si="572"/>
        <v>n/a</v>
      </c>
      <c r="AA723" s="381" t="str">
        <f t="shared" si="572"/>
        <v>n/a</v>
      </c>
      <c r="AB723" s="381" t="str">
        <f t="shared" si="572"/>
        <v>n/a</v>
      </c>
      <c r="AC723" s="381" t="str">
        <f t="shared" si="572"/>
        <v>n/a</v>
      </c>
      <c r="AD723" s="381" t="str">
        <f t="shared" si="572"/>
        <v>n/a</v>
      </c>
      <c r="AE723" s="381" t="str">
        <f t="shared" si="572"/>
        <v>n/a</v>
      </c>
      <c r="AF723" s="381" t="str">
        <f t="shared" si="572"/>
        <v>n/a</v>
      </c>
      <c r="AG723" s="382"/>
      <c r="AH723" s="535"/>
    </row>
    <row r="724" spans="1:34" s="384" customFormat="1" ht="66.75" customHeight="1" x14ac:dyDescent="0.2">
      <c r="A724" s="534">
        <f>IF(C724=0,"  ",VLOOKUP(C724,CODES!$A$1:$B$145,2,FALSE))</f>
        <v>100000100001000</v>
      </c>
      <c r="B724" s="394" t="s">
        <v>704</v>
      </c>
      <c r="C724" s="372" t="s">
        <v>53</v>
      </c>
      <c r="D724" s="373" t="s">
        <v>1017</v>
      </c>
      <c r="E724" s="538" t="s">
        <v>51</v>
      </c>
      <c r="F724" s="539" t="str">
        <f t="shared" si="571"/>
        <v>n/a</v>
      </c>
      <c r="G724" s="539" t="str">
        <f t="shared" si="571"/>
        <v>n/a</v>
      </c>
      <c r="H724" s="539" t="str">
        <f t="shared" si="571"/>
        <v>n/a</v>
      </c>
      <c r="I724" s="539" t="str">
        <f t="shared" si="571"/>
        <v>n/a</v>
      </c>
      <c r="J724" s="656">
        <v>45586</v>
      </c>
      <c r="K724" s="656">
        <v>45586</v>
      </c>
      <c r="L724" s="375" t="str">
        <f t="shared" si="573"/>
        <v>n/a</v>
      </c>
      <c r="M724" s="656">
        <v>45601</v>
      </c>
      <c r="N724" s="656">
        <v>45617</v>
      </c>
      <c r="O724" s="657">
        <v>45618</v>
      </c>
      <c r="P724" s="657"/>
      <c r="Q724" s="657"/>
      <c r="R724" s="657"/>
      <c r="S724" s="376"/>
      <c r="T724" s="377">
        <v>35000</v>
      </c>
      <c r="U724" s="378">
        <v>35000</v>
      </c>
      <c r="V724" s="379"/>
      <c r="W724" s="377">
        <v>30000</v>
      </c>
      <c r="X724" s="378">
        <v>30000</v>
      </c>
      <c r="Y724" s="380"/>
      <c r="Z724" s="381" t="str">
        <f t="shared" si="572"/>
        <v>n/a</v>
      </c>
      <c r="AA724" s="381" t="str">
        <f t="shared" si="572"/>
        <v>n/a</v>
      </c>
      <c r="AB724" s="381" t="str">
        <f t="shared" si="572"/>
        <v>n/a</v>
      </c>
      <c r="AC724" s="381" t="str">
        <f t="shared" si="572"/>
        <v>n/a</v>
      </c>
      <c r="AD724" s="381" t="str">
        <f t="shared" si="572"/>
        <v>n/a</v>
      </c>
      <c r="AE724" s="381" t="str">
        <f t="shared" si="572"/>
        <v>n/a</v>
      </c>
      <c r="AF724" s="381" t="str">
        <f t="shared" si="572"/>
        <v>n/a</v>
      </c>
      <c r="AG724" s="382"/>
      <c r="AH724" s="535"/>
    </row>
    <row r="725" spans="1:34" s="384" customFormat="1" ht="46.5" customHeight="1" x14ac:dyDescent="0.2">
      <c r="A725" s="536">
        <f>IF(C725=0,"  ",VLOOKUP(C725,CODES!$A$1:$B$145,2,FALSE))</f>
        <v>310100200002000</v>
      </c>
      <c r="B725" s="552" t="s">
        <v>705</v>
      </c>
      <c r="C725" s="537" t="s">
        <v>127</v>
      </c>
      <c r="D725" s="578" t="s">
        <v>1017</v>
      </c>
      <c r="E725" s="556" t="s">
        <v>51</v>
      </c>
      <c r="F725" s="572" t="str">
        <f t="shared" si="571"/>
        <v>n/a</v>
      </c>
      <c r="G725" s="374" t="str">
        <f t="shared" si="571"/>
        <v>n/a</v>
      </c>
      <c r="H725" s="374" t="str">
        <f t="shared" si="571"/>
        <v>n/a</v>
      </c>
      <c r="I725" s="374" t="str">
        <f t="shared" si="571"/>
        <v>n/a</v>
      </c>
      <c r="J725" s="677">
        <v>45595</v>
      </c>
      <c r="K725" s="677">
        <v>45595</v>
      </c>
      <c r="L725" s="540" t="str">
        <f t="shared" si="573"/>
        <v>n/a</v>
      </c>
      <c r="M725" s="677">
        <v>45608</v>
      </c>
      <c r="N725" s="677">
        <v>45617</v>
      </c>
      <c r="O725" s="678">
        <v>45621</v>
      </c>
      <c r="P725" s="678"/>
      <c r="Q725" s="678"/>
      <c r="R725" s="678"/>
      <c r="S725" s="541">
        <f>13+13+13+13+1</f>
        <v>53</v>
      </c>
      <c r="T725" s="542">
        <v>40000</v>
      </c>
      <c r="U725" s="543">
        <v>40000</v>
      </c>
      <c r="V725" s="544"/>
      <c r="W725" s="542">
        <v>40000</v>
      </c>
      <c r="X725" s="543">
        <v>40000</v>
      </c>
      <c r="Y725" s="545"/>
      <c r="Z725" s="546" t="str">
        <f t="shared" si="572"/>
        <v>n/a</v>
      </c>
      <c r="AA725" s="546" t="str">
        <f t="shared" si="572"/>
        <v>n/a</v>
      </c>
      <c r="AB725" s="546" t="str">
        <f t="shared" si="572"/>
        <v>n/a</v>
      </c>
      <c r="AC725" s="546" t="str">
        <f t="shared" si="572"/>
        <v>n/a</v>
      </c>
      <c r="AD725" s="546" t="str">
        <f t="shared" si="572"/>
        <v>n/a</v>
      </c>
      <c r="AE725" s="546" t="str">
        <f t="shared" si="572"/>
        <v>n/a</v>
      </c>
      <c r="AF725" s="546" t="str">
        <f t="shared" si="572"/>
        <v>n/a</v>
      </c>
      <c r="AG725" s="547"/>
      <c r="AH725" s="548"/>
    </row>
    <row r="726" spans="1:34" s="384" customFormat="1" ht="46.5" customHeight="1" x14ac:dyDescent="0.2">
      <c r="A726" s="534">
        <f>IF(C726=0,"  ",VLOOKUP(C726,CODES!$A$1:$B$145,2,FALSE))</f>
        <v>310100100001000</v>
      </c>
      <c r="B726" s="394" t="s">
        <v>709</v>
      </c>
      <c r="C726" s="372" t="s">
        <v>373</v>
      </c>
      <c r="D726" s="578" t="s">
        <v>1017</v>
      </c>
      <c r="E726" s="556" t="s">
        <v>56</v>
      </c>
      <c r="F726" s="572" t="str">
        <f t="shared" si="571"/>
        <v>n/a</v>
      </c>
      <c r="G726" s="374" t="str">
        <f t="shared" si="571"/>
        <v>n/a</v>
      </c>
      <c r="H726" s="374" t="str">
        <f t="shared" si="571"/>
        <v>n/a</v>
      </c>
      <c r="I726" s="374" t="str">
        <f t="shared" si="571"/>
        <v>n/a</v>
      </c>
      <c r="J726" s="656">
        <v>45595</v>
      </c>
      <c r="K726" s="656">
        <v>45595</v>
      </c>
      <c r="L726" s="375" t="str">
        <f t="shared" si="573"/>
        <v>n/a</v>
      </c>
      <c r="M726" s="656">
        <v>45603</v>
      </c>
      <c r="N726" s="656">
        <v>45623</v>
      </c>
      <c r="O726" s="657">
        <v>45628</v>
      </c>
      <c r="P726" s="657">
        <v>45628</v>
      </c>
      <c r="Q726" s="657"/>
      <c r="R726" s="657"/>
      <c r="S726" s="376"/>
      <c r="T726" s="377">
        <v>981705</v>
      </c>
      <c r="U726" s="378">
        <v>864705</v>
      </c>
      <c r="V726" s="379"/>
      <c r="W726" s="377">
        <v>981705</v>
      </c>
      <c r="X726" s="378">
        <v>864705</v>
      </c>
      <c r="Y726" s="380"/>
      <c r="Z726" s="381" t="str">
        <f t="shared" si="572"/>
        <v>n/a</v>
      </c>
      <c r="AA726" s="381" t="str">
        <f t="shared" si="572"/>
        <v>n/a</v>
      </c>
      <c r="AB726" s="381" t="str">
        <f t="shared" si="572"/>
        <v>n/a</v>
      </c>
      <c r="AC726" s="381" t="str">
        <f t="shared" si="572"/>
        <v>n/a</v>
      </c>
      <c r="AD726" s="381" t="str">
        <f t="shared" si="572"/>
        <v>n/a</v>
      </c>
      <c r="AE726" s="381" t="str">
        <f t="shared" si="572"/>
        <v>n/a</v>
      </c>
      <c r="AF726" s="381" t="str">
        <f t="shared" si="572"/>
        <v>n/a</v>
      </c>
      <c r="AG726" s="382"/>
      <c r="AH726" s="535"/>
    </row>
    <row r="727" spans="1:34" s="384" customFormat="1" ht="72.75" customHeight="1" x14ac:dyDescent="0.2">
      <c r="A727" s="534">
        <f>IF(C727=0,"  ",VLOOKUP(C727,CODES!$A$1:$B$145,2,FALSE))</f>
        <v>320103100001000</v>
      </c>
      <c r="B727" s="394" t="s">
        <v>729</v>
      </c>
      <c r="C727" s="404" t="s">
        <v>248</v>
      </c>
      <c r="D727" s="578" t="s">
        <v>1017</v>
      </c>
      <c r="E727" s="556" t="s">
        <v>57</v>
      </c>
      <c r="F727" s="572" t="str">
        <f t="shared" si="571"/>
        <v>n/a</v>
      </c>
      <c r="G727" s="374" t="str">
        <f t="shared" si="571"/>
        <v>n/a</v>
      </c>
      <c r="H727" s="374" t="str">
        <f t="shared" si="571"/>
        <v>n/a</v>
      </c>
      <c r="I727" s="374" t="str">
        <f t="shared" si="571"/>
        <v>n/a</v>
      </c>
      <c r="J727" s="656">
        <v>45580</v>
      </c>
      <c r="K727" s="656">
        <v>45580</v>
      </c>
      <c r="L727" s="375" t="str">
        <f t="shared" si="573"/>
        <v>n/a</v>
      </c>
      <c r="M727" s="656">
        <v>45611</v>
      </c>
      <c r="N727" s="656">
        <v>45623</v>
      </c>
      <c r="O727" s="657">
        <v>45639</v>
      </c>
      <c r="P727" s="657"/>
      <c r="Q727" s="657"/>
      <c r="R727" s="657"/>
      <c r="S727" s="376"/>
      <c r="T727" s="377">
        <f>SUM(U727)</f>
        <v>246400</v>
      </c>
      <c r="U727" s="378">
        <v>246400</v>
      </c>
      <c r="V727" s="379"/>
      <c r="W727" s="377">
        <f>SUM(X727)</f>
        <v>241360</v>
      </c>
      <c r="X727" s="378">
        <v>241360</v>
      </c>
      <c r="Y727" s="380"/>
      <c r="Z727" s="381" t="str">
        <f t="shared" si="572"/>
        <v>n/a</v>
      </c>
      <c r="AA727" s="381" t="str">
        <f t="shared" si="572"/>
        <v>n/a</v>
      </c>
      <c r="AB727" s="381" t="str">
        <f t="shared" si="572"/>
        <v>n/a</v>
      </c>
      <c r="AC727" s="381" t="str">
        <f t="shared" si="572"/>
        <v>n/a</v>
      </c>
      <c r="AD727" s="381" t="str">
        <f t="shared" si="572"/>
        <v>n/a</v>
      </c>
      <c r="AE727" s="381" t="str">
        <f t="shared" si="572"/>
        <v>n/a</v>
      </c>
      <c r="AF727" s="381" t="str">
        <f t="shared" si="572"/>
        <v>n/a</v>
      </c>
      <c r="AG727" s="382"/>
      <c r="AH727" s="535"/>
    </row>
    <row r="728" spans="1:34" s="384" customFormat="1" ht="46.5" customHeight="1" x14ac:dyDescent="0.2">
      <c r="A728" s="534">
        <f>IF(C728=0,"  ",VLOOKUP(C728,CODES!$A$1:$B$145,2,FALSE))</f>
        <v>310100100001000</v>
      </c>
      <c r="B728" s="394" t="s">
        <v>737</v>
      </c>
      <c r="C728" s="372" t="s">
        <v>83</v>
      </c>
      <c r="D728" s="373" t="s">
        <v>1017</v>
      </c>
      <c r="E728" s="373" t="s">
        <v>57</v>
      </c>
      <c r="F728" s="539" t="str">
        <f t="shared" si="571"/>
        <v>n/a</v>
      </c>
      <c r="G728" s="539" t="str">
        <f t="shared" si="571"/>
        <v>n/a</v>
      </c>
      <c r="H728" s="539" t="str">
        <f t="shared" si="571"/>
        <v>n/a</v>
      </c>
      <c r="I728" s="539" t="str">
        <f t="shared" si="571"/>
        <v>n/a</v>
      </c>
      <c r="J728" s="656">
        <v>45615</v>
      </c>
      <c r="K728" s="656">
        <v>45615</v>
      </c>
      <c r="L728" s="375" t="str">
        <f t="shared" si="573"/>
        <v>n/a</v>
      </c>
      <c r="M728" s="656">
        <v>45616</v>
      </c>
      <c r="N728" s="656">
        <v>45628</v>
      </c>
      <c r="O728" s="657"/>
      <c r="P728" s="657"/>
      <c r="Q728" s="657"/>
      <c r="R728" s="657"/>
      <c r="S728" s="376"/>
      <c r="T728" s="377">
        <v>321600</v>
      </c>
      <c r="U728" s="378">
        <v>321600</v>
      </c>
      <c r="V728" s="379"/>
      <c r="W728" s="377">
        <v>192000</v>
      </c>
      <c r="X728" s="378">
        <v>192000</v>
      </c>
      <c r="Y728" s="380"/>
      <c r="Z728" s="381" t="str">
        <f t="shared" si="572"/>
        <v>n/a</v>
      </c>
      <c r="AA728" s="381" t="str">
        <f t="shared" si="572"/>
        <v>n/a</v>
      </c>
      <c r="AB728" s="381" t="str">
        <f t="shared" si="572"/>
        <v>n/a</v>
      </c>
      <c r="AC728" s="381" t="str">
        <f t="shared" si="572"/>
        <v>n/a</v>
      </c>
      <c r="AD728" s="381" t="str">
        <f t="shared" si="572"/>
        <v>n/a</v>
      </c>
      <c r="AE728" s="381" t="str">
        <f t="shared" si="572"/>
        <v>n/a</v>
      </c>
      <c r="AF728" s="381" t="str">
        <f t="shared" si="572"/>
        <v>n/a</v>
      </c>
      <c r="AG728" s="382"/>
      <c r="AH728" s="535"/>
    </row>
    <row r="729" spans="1:34" s="384" customFormat="1" ht="46.5" customHeight="1" x14ac:dyDescent="0.2">
      <c r="A729" s="534">
        <f>IF(C729=0,"  ",VLOOKUP(C729,CODES!$A$1:$B$145,2,FALSE))</f>
        <v>100000100001000</v>
      </c>
      <c r="B729" s="394" t="s">
        <v>743</v>
      </c>
      <c r="C729" s="372" t="s">
        <v>68</v>
      </c>
      <c r="D729" s="373" t="s">
        <v>1017</v>
      </c>
      <c r="E729" s="373" t="s">
        <v>51</v>
      </c>
      <c r="F729" s="374" t="str">
        <f t="shared" si="571"/>
        <v>n/a</v>
      </c>
      <c r="G729" s="374" t="str">
        <f t="shared" si="571"/>
        <v>n/a</v>
      </c>
      <c r="H729" s="374" t="str">
        <f t="shared" si="571"/>
        <v>n/a</v>
      </c>
      <c r="I729" s="374" t="str">
        <f t="shared" si="571"/>
        <v>n/a</v>
      </c>
      <c r="J729" s="656">
        <v>45618</v>
      </c>
      <c r="K729" s="656">
        <v>45618</v>
      </c>
      <c r="L729" s="375" t="str">
        <f t="shared" si="573"/>
        <v>n/a</v>
      </c>
      <c r="M729" s="656">
        <v>45618</v>
      </c>
      <c r="N729" s="656">
        <v>45628</v>
      </c>
      <c r="O729" s="657">
        <v>45631</v>
      </c>
      <c r="P729" s="657">
        <v>45631</v>
      </c>
      <c r="Q729" s="657"/>
      <c r="R729" s="657"/>
      <c r="S729" s="376"/>
      <c r="T729" s="377">
        <v>15000</v>
      </c>
      <c r="U729" s="378">
        <v>15000</v>
      </c>
      <c r="V729" s="379"/>
      <c r="W729" s="377">
        <v>6750</v>
      </c>
      <c r="X729" s="378">
        <v>6750</v>
      </c>
      <c r="Y729" s="380"/>
      <c r="Z729" s="381" t="str">
        <f t="shared" si="572"/>
        <v>n/a</v>
      </c>
      <c r="AA729" s="381" t="str">
        <f t="shared" si="572"/>
        <v>n/a</v>
      </c>
      <c r="AB729" s="381" t="str">
        <f t="shared" si="572"/>
        <v>n/a</v>
      </c>
      <c r="AC729" s="381" t="str">
        <f t="shared" si="572"/>
        <v>n/a</v>
      </c>
      <c r="AD729" s="381" t="str">
        <f t="shared" si="572"/>
        <v>n/a</v>
      </c>
      <c r="AE729" s="381" t="str">
        <f t="shared" si="572"/>
        <v>n/a</v>
      </c>
      <c r="AF729" s="381" t="str">
        <f t="shared" si="572"/>
        <v>n/a</v>
      </c>
      <c r="AG729" s="382"/>
      <c r="AH729" s="535"/>
    </row>
    <row r="730" spans="1:34" s="384" customFormat="1" ht="46.5" customHeight="1" x14ac:dyDescent="0.2">
      <c r="A730" s="534">
        <f>IF(C730=0,"  ",VLOOKUP(C730,CODES!$A$1:$B$145,2,FALSE))</f>
        <v>310100200002000</v>
      </c>
      <c r="B730" s="394" t="s">
        <v>748</v>
      </c>
      <c r="C730" s="372" t="s">
        <v>127</v>
      </c>
      <c r="D730" s="373" t="s">
        <v>1017</v>
      </c>
      <c r="E730" s="373" t="s">
        <v>51</v>
      </c>
      <c r="F730" s="374" t="str">
        <f t="shared" si="571"/>
        <v>n/a</v>
      </c>
      <c r="G730" s="374" t="str">
        <f t="shared" si="571"/>
        <v>n/a</v>
      </c>
      <c r="H730" s="374" t="str">
        <f t="shared" si="571"/>
        <v>n/a</v>
      </c>
      <c r="I730" s="374" t="str">
        <f t="shared" si="571"/>
        <v>n/a</v>
      </c>
      <c r="J730" s="656">
        <v>45608</v>
      </c>
      <c r="K730" s="656">
        <v>45608</v>
      </c>
      <c r="L730" s="375" t="str">
        <f t="shared" si="573"/>
        <v>n/a</v>
      </c>
      <c r="M730" s="656">
        <v>45615</v>
      </c>
      <c r="N730" s="656">
        <v>45625</v>
      </c>
      <c r="O730" s="657">
        <v>45628</v>
      </c>
      <c r="P730" s="657">
        <v>45628</v>
      </c>
      <c r="Q730" s="657"/>
      <c r="R730" s="657"/>
      <c r="S730" s="376"/>
      <c r="T730" s="377">
        <v>13500</v>
      </c>
      <c r="U730" s="378">
        <v>13500</v>
      </c>
      <c r="V730" s="379"/>
      <c r="W730" s="377">
        <v>13500</v>
      </c>
      <c r="X730" s="378">
        <v>13500</v>
      </c>
      <c r="Y730" s="380"/>
      <c r="Z730" s="546" t="str">
        <f t="shared" si="572"/>
        <v>n/a</v>
      </c>
      <c r="AA730" s="546" t="str">
        <f t="shared" si="572"/>
        <v>n/a</v>
      </c>
      <c r="AB730" s="546" t="str">
        <f t="shared" si="572"/>
        <v>n/a</v>
      </c>
      <c r="AC730" s="546" t="str">
        <f t="shared" si="572"/>
        <v>n/a</v>
      </c>
      <c r="AD730" s="546" t="str">
        <f t="shared" si="572"/>
        <v>n/a</v>
      </c>
      <c r="AE730" s="546" t="str">
        <f t="shared" si="572"/>
        <v>n/a</v>
      </c>
      <c r="AF730" s="546" t="str">
        <f t="shared" si="572"/>
        <v>n/a</v>
      </c>
      <c r="AG730" s="382"/>
      <c r="AH730" s="535"/>
    </row>
    <row r="731" spans="1:34" s="384" customFormat="1" ht="46.5" customHeight="1" x14ac:dyDescent="0.2">
      <c r="A731" s="534">
        <f>IF(C731=0,"  ",VLOOKUP(C731,CODES!$A$1:$B$145,2,FALSE))</f>
        <v>320103100001000</v>
      </c>
      <c r="B731" s="394" t="s">
        <v>750</v>
      </c>
      <c r="C731" s="372" t="s">
        <v>248</v>
      </c>
      <c r="D731" s="373" t="s">
        <v>1017</v>
      </c>
      <c r="E731" s="373" t="s">
        <v>51</v>
      </c>
      <c r="F731" s="374" t="str">
        <f t="shared" si="571"/>
        <v>n/a</v>
      </c>
      <c r="G731" s="374" t="str">
        <f t="shared" si="571"/>
        <v>n/a</v>
      </c>
      <c r="H731" s="374" t="str">
        <f t="shared" si="571"/>
        <v>n/a</v>
      </c>
      <c r="I731" s="374" t="str">
        <f t="shared" si="571"/>
        <v>n/a</v>
      </c>
      <c r="J731" s="656">
        <v>45573</v>
      </c>
      <c r="K731" s="656">
        <v>45573</v>
      </c>
      <c r="L731" s="375" t="str">
        <f t="shared" si="573"/>
        <v>n/a</v>
      </c>
      <c r="M731" s="656">
        <v>45608</v>
      </c>
      <c r="N731" s="656">
        <v>45628</v>
      </c>
      <c r="O731" s="657">
        <v>45631</v>
      </c>
      <c r="P731" s="657">
        <v>45631</v>
      </c>
      <c r="Q731" s="657"/>
      <c r="R731" s="657"/>
      <c r="S731" s="376"/>
      <c r="T731" s="377">
        <v>4500</v>
      </c>
      <c r="U731" s="378">
        <v>4500</v>
      </c>
      <c r="V731" s="379"/>
      <c r="W731" s="377">
        <v>4500</v>
      </c>
      <c r="X731" s="378">
        <v>4500</v>
      </c>
      <c r="Y731" s="380"/>
      <c r="Z731" s="381" t="str">
        <f t="shared" si="572"/>
        <v>n/a</v>
      </c>
      <c r="AA731" s="381" t="str">
        <f t="shared" si="572"/>
        <v>n/a</v>
      </c>
      <c r="AB731" s="381" t="str">
        <f t="shared" si="572"/>
        <v>n/a</v>
      </c>
      <c r="AC731" s="381" t="str">
        <f t="shared" si="572"/>
        <v>n/a</v>
      </c>
      <c r="AD731" s="381" t="str">
        <f t="shared" si="572"/>
        <v>n/a</v>
      </c>
      <c r="AE731" s="381" t="str">
        <f t="shared" si="572"/>
        <v>n/a</v>
      </c>
      <c r="AF731" s="381" t="str">
        <f t="shared" si="572"/>
        <v>n/a</v>
      </c>
      <c r="AG731" s="382"/>
      <c r="AH731" s="535"/>
    </row>
    <row r="732" spans="1:34" s="384" customFormat="1" ht="46.5" customHeight="1" x14ac:dyDescent="0.2">
      <c r="A732" s="534">
        <f>IF(C732=0,"  ",VLOOKUP(C732,CODES!$A$1:$B$145,2,FALSE))</f>
        <v>200000100001000</v>
      </c>
      <c r="B732" s="394" t="s">
        <v>757</v>
      </c>
      <c r="C732" s="372" t="s">
        <v>71</v>
      </c>
      <c r="D732" s="373" t="s">
        <v>1017</v>
      </c>
      <c r="E732" s="373" t="s">
        <v>51</v>
      </c>
      <c r="F732" s="539" t="str">
        <f t="shared" si="571"/>
        <v>n/a</v>
      </c>
      <c r="G732" s="539" t="str">
        <f t="shared" si="571"/>
        <v>n/a</v>
      </c>
      <c r="H732" s="539" t="str">
        <f t="shared" si="571"/>
        <v>n/a</v>
      </c>
      <c r="I732" s="539" t="str">
        <f t="shared" si="571"/>
        <v>n/a</v>
      </c>
      <c r="J732" s="656">
        <v>45608</v>
      </c>
      <c r="K732" s="656">
        <v>45608</v>
      </c>
      <c r="L732" s="375" t="str">
        <f t="shared" si="573"/>
        <v>n/a</v>
      </c>
      <c r="M732" s="656">
        <v>45614</v>
      </c>
      <c r="N732" s="656">
        <v>45625</v>
      </c>
      <c r="O732" s="657">
        <v>45628</v>
      </c>
      <c r="P732" s="657">
        <v>45628</v>
      </c>
      <c r="Q732" s="657"/>
      <c r="R732" s="657"/>
      <c r="S732" s="376"/>
      <c r="T732" s="377">
        <v>23430</v>
      </c>
      <c r="U732" s="378">
        <v>23430</v>
      </c>
      <c r="V732" s="379"/>
      <c r="W732" s="377">
        <v>23430</v>
      </c>
      <c r="X732" s="378">
        <v>23430</v>
      </c>
      <c r="Y732" s="380"/>
      <c r="Z732" s="381" t="str">
        <f t="shared" si="572"/>
        <v>n/a</v>
      </c>
      <c r="AA732" s="381" t="str">
        <f t="shared" si="572"/>
        <v>n/a</v>
      </c>
      <c r="AB732" s="381" t="str">
        <f t="shared" si="572"/>
        <v>n/a</v>
      </c>
      <c r="AC732" s="381" t="str">
        <f t="shared" si="572"/>
        <v>n/a</v>
      </c>
      <c r="AD732" s="381" t="str">
        <f t="shared" si="572"/>
        <v>n/a</v>
      </c>
      <c r="AE732" s="381" t="str">
        <f t="shared" si="572"/>
        <v>n/a</v>
      </c>
      <c r="AF732" s="381" t="str">
        <f t="shared" si="572"/>
        <v>n/a</v>
      </c>
      <c r="AG732" s="382"/>
      <c r="AH732" s="535"/>
    </row>
    <row r="733" spans="1:34" s="384" customFormat="1" ht="46.5" customHeight="1" x14ac:dyDescent="0.2">
      <c r="A733" s="534">
        <f>IF(C733=0,"  ",VLOOKUP(C733,CODES!$A$1:$B$145,2,FALSE))</f>
        <v>200000100001000</v>
      </c>
      <c r="B733" s="394" t="s">
        <v>668</v>
      </c>
      <c r="C733" s="372" t="s">
        <v>71</v>
      </c>
      <c r="D733" s="373" t="s">
        <v>1017</v>
      </c>
      <c r="E733" s="373" t="s">
        <v>51</v>
      </c>
      <c r="F733" s="374" t="str">
        <f t="shared" ref="F733:I764" si="575">IF($E733="Public Bidding", "Date Required", IF($E733="Shopping", "n/a", IF($E733="Small Value Procurement", "n/a", IF($E733="Lease of Venue", "n/a", IF($E733="Agency to Agency", "n/a", IF($E733="Direct Contracting", "n/a", IF($E733="Emergency Cases", "n/a","Check Mode of Proc")))))))</f>
        <v>n/a</v>
      </c>
      <c r="G733" s="374" t="str">
        <f t="shared" si="575"/>
        <v>n/a</v>
      </c>
      <c r="H733" s="374" t="str">
        <f t="shared" si="575"/>
        <v>n/a</v>
      </c>
      <c r="I733" s="374" t="str">
        <f t="shared" si="575"/>
        <v>n/a</v>
      </c>
      <c r="J733" s="656">
        <v>45580</v>
      </c>
      <c r="K733" s="656">
        <v>45580</v>
      </c>
      <c r="L733" s="375" t="str">
        <f t="shared" si="573"/>
        <v>n/a</v>
      </c>
      <c r="M733" s="656">
        <v>45618</v>
      </c>
      <c r="N733" s="656">
        <v>45628</v>
      </c>
      <c r="O733" s="657"/>
      <c r="P733" s="657"/>
      <c r="Q733" s="657"/>
      <c r="R733" s="657"/>
      <c r="S733" s="376"/>
      <c r="T733" s="377">
        <v>780000</v>
      </c>
      <c r="U733" s="378">
        <v>780000</v>
      </c>
      <c r="V733" s="521"/>
      <c r="W733" s="377">
        <v>777630</v>
      </c>
      <c r="X733" s="378">
        <v>777630</v>
      </c>
      <c r="Y733" s="554"/>
      <c r="Z733" s="381" t="str">
        <f t="shared" ref="Z733:AF769" si="576">IF($E733="Public Bidding", "Date Required", IF($E733="Shopping", "n/a", IF($E733="Small Value Procurement", "n/a", IF($E733="Lease of Venue", "n/a", IF($E733="Agency to Agency", "n/a", IF($E733="Direct Contracting", "n/a", IF($E733="Emergency Cases", "n/a","Check Mode of Proc")))))))</f>
        <v>n/a</v>
      </c>
      <c r="AA733" s="381" t="str">
        <f t="shared" si="576"/>
        <v>n/a</v>
      </c>
      <c r="AB733" s="381" t="str">
        <f t="shared" si="576"/>
        <v>n/a</v>
      </c>
      <c r="AC733" s="381" t="str">
        <f t="shared" si="576"/>
        <v>n/a</v>
      </c>
      <c r="AD733" s="381" t="str">
        <f t="shared" si="576"/>
        <v>n/a</v>
      </c>
      <c r="AE733" s="381" t="str">
        <f t="shared" si="576"/>
        <v>n/a</v>
      </c>
      <c r="AF733" s="381" t="str">
        <f t="shared" si="576"/>
        <v>n/a</v>
      </c>
      <c r="AG733" s="382"/>
      <c r="AH733" s="535"/>
    </row>
    <row r="734" spans="1:34" s="384" customFormat="1" ht="64.5" customHeight="1" x14ac:dyDescent="0.2">
      <c r="A734" s="534">
        <f>IF(C734=0,"  ",VLOOKUP(C734,CODES!$A$1:$B$145,2,FALSE))</f>
        <v>310100100001000</v>
      </c>
      <c r="B734" s="394" t="s">
        <v>768</v>
      </c>
      <c r="C734" s="372" t="s">
        <v>83</v>
      </c>
      <c r="D734" s="373" t="s">
        <v>1017</v>
      </c>
      <c r="E734" s="373" t="s">
        <v>51</v>
      </c>
      <c r="F734" s="374" t="str">
        <f t="shared" si="575"/>
        <v>n/a</v>
      </c>
      <c r="G734" s="374" t="str">
        <f t="shared" si="575"/>
        <v>n/a</v>
      </c>
      <c r="H734" s="374" t="str">
        <f t="shared" si="575"/>
        <v>n/a</v>
      </c>
      <c r="I734" s="374" t="str">
        <f t="shared" si="575"/>
        <v>n/a</v>
      </c>
      <c r="J734" s="656">
        <v>45611</v>
      </c>
      <c r="K734" s="656">
        <v>45611</v>
      </c>
      <c r="L734" s="375" t="str">
        <f t="shared" si="573"/>
        <v>n/a</v>
      </c>
      <c r="M734" s="656">
        <v>45618</v>
      </c>
      <c r="N734" s="656">
        <v>45628</v>
      </c>
      <c r="O734" s="657">
        <v>45631</v>
      </c>
      <c r="P734" s="657">
        <v>45631</v>
      </c>
      <c r="Q734" s="657"/>
      <c r="R734" s="657"/>
      <c r="S734" s="376"/>
      <c r="T734" s="377">
        <v>105000</v>
      </c>
      <c r="U734" s="378">
        <v>105000</v>
      </c>
      <c r="V734" s="379"/>
      <c r="W734" s="377">
        <v>88200</v>
      </c>
      <c r="X734" s="378">
        <v>88200</v>
      </c>
      <c r="Y734" s="380"/>
      <c r="Z734" s="381" t="str">
        <f t="shared" si="576"/>
        <v>n/a</v>
      </c>
      <c r="AA734" s="381" t="str">
        <f t="shared" si="576"/>
        <v>n/a</v>
      </c>
      <c r="AB734" s="381" t="str">
        <f t="shared" si="576"/>
        <v>n/a</v>
      </c>
      <c r="AC734" s="381" t="str">
        <f t="shared" si="576"/>
        <v>n/a</v>
      </c>
      <c r="AD734" s="381" t="str">
        <f t="shared" si="576"/>
        <v>n/a</v>
      </c>
      <c r="AE734" s="381" t="str">
        <f t="shared" si="576"/>
        <v>n/a</v>
      </c>
      <c r="AF734" s="381" t="str">
        <f t="shared" si="576"/>
        <v>n/a</v>
      </c>
      <c r="AG734" s="382"/>
      <c r="AH734" s="535"/>
    </row>
    <row r="735" spans="1:34" s="384" customFormat="1" ht="57.75" customHeight="1" x14ac:dyDescent="0.2">
      <c r="A735" s="534">
        <f>IF(C735=0,"  ",VLOOKUP(C735,CODES!$A$1:$B$145,2,FALSE))</f>
        <v>310100100001000</v>
      </c>
      <c r="B735" s="394" t="s">
        <v>780</v>
      </c>
      <c r="C735" s="372" t="s">
        <v>373</v>
      </c>
      <c r="D735" s="373" t="s">
        <v>1017</v>
      </c>
      <c r="E735" s="373" t="s">
        <v>57</v>
      </c>
      <c r="F735" s="374" t="str">
        <f t="shared" si="575"/>
        <v>n/a</v>
      </c>
      <c r="G735" s="374" t="str">
        <f t="shared" si="575"/>
        <v>n/a</v>
      </c>
      <c r="H735" s="374" t="str">
        <f t="shared" si="575"/>
        <v>n/a</v>
      </c>
      <c r="I735" s="374" t="str">
        <f t="shared" si="575"/>
        <v>n/a</v>
      </c>
      <c r="J735" s="656">
        <v>45611</v>
      </c>
      <c r="K735" s="656">
        <v>45611</v>
      </c>
      <c r="L735" s="375" t="str">
        <f t="shared" si="573"/>
        <v>n/a</v>
      </c>
      <c r="M735" s="656">
        <v>45622</v>
      </c>
      <c r="N735" s="656">
        <v>45628</v>
      </c>
      <c r="O735" s="657"/>
      <c r="P735" s="657"/>
      <c r="Q735" s="657"/>
      <c r="R735" s="657"/>
      <c r="S735" s="376"/>
      <c r="T735" s="377">
        <v>536000</v>
      </c>
      <c r="U735" s="378">
        <v>536000</v>
      </c>
      <c r="V735" s="379"/>
      <c r="W735" s="377">
        <v>488000</v>
      </c>
      <c r="X735" s="378">
        <v>488000</v>
      </c>
      <c r="Y735" s="380"/>
      <c r="Z735" s="546" t="str">
        <f t="shared" si="576"/>
        <v>n/a</v>
      </c>
      <c r="AA735" s="546" t="str">
        <f t="shared" si="576"/>
        <v>n/a</v>
      </c>
      <c r="AB735" s="546" t="str">
        <f t="shared" si="576"/>
        <v>n/a</v>
      </c>
      <c r="AC735" s="546" t="str">
        <f t="shared" si="576"/>
        <v>n/a</v>
      </c>
      <c r="AD735" s="546" t="str">
        <f t="shared" si="576"/>
        <v>n/a</v>
      </c>
      <c r="AE735" s="546" t="str">
        <f t="shared" si="576"/>
        <v>n/a</v>
      </c>
      <c r="AF735" s="546" t="str">
        <f t="shared" si="576"/>
        <v>n/a</v>
      </c>
      <c r="AG735" s="382"/>
      <c r="AH735" s="535"/>
    </row>
    <row r="736" spans="1:34" s="384" customFormat="1" ht="46.5" customHeight="1" x14ac:dyDescent="0.2">
      <c r="A736" s="534">
        <f>IF(C736=0,"  ",VLOOKUP(C736,CODES!$A$1:$B$145,2,FALSE))</f>
        <v>200000100005000</v>
      </c>
      <c r="B736" s="394" t="s">
        <v>781</v>
      </c>
      <c r="C736" s="372" t="s">
        <v>371</v>
      </c>
      <c r="D736" s="373" t="s">
        <v>1017</v>
      </c>
      <c r="E736" s="373" t="s">
        <v>51</v>
      </c>
      <c r="F736" s="539" t="str">
        <f t="shared" si="575"/>
        <v>n/a</v>
      </c>
      <c r="G736" s="539" t="str">
        <f t="shared" si="575"/>
        <v>n/a</v>
      </c>
      <c r="H736" s="539" t="str">
        <f t="shared" si="575"/>
        <v>n/a</v>
      </c>
      <c r="I736" s="539" t="str">
        <f t="shared" si="575"/>
        <v>n/a</v>
      </c>
      <c r="J736" s="656">
        <v>45618</v>
      </c>
      <c r="K736" s="656">
        <v>45618</v>
      </c>
      <c r="L736" s="375" t="str">
        <f t="shared" si="573"/>
        <v>n/a</v>
      </c>
      <c r="M736" s="656">
        <v>45623</v>
      </c>
      <c r="N736" s="656">
        <v>45628</v>
      </c>
      <c r="O736" s="657">
        <v>45631</v>
      </c>
      <c r="P736" s="657">
        <v>45631</v>
      </c>
      <c r="Q736" s="657"/>
      <c r="R736" s="657"/>
      <c r="S736" s="376"/>
      <c r="T736" s="377">
        <v>51300</v>
      </c>
      <c r="U736" s="378">
        <v>51300</v>
      </c>
      <c r="V736" s="379"/>
      <c r="W736" s="377">
        <v>28440</v>
      </c>
      <c r="X736" s="378">
        <v>28440</v>
      </c>
      <c r="Y736" s="380"/>
      <c r="Z736" s="381" t="str">
        <f t="shared" si="576"/>
        <v>n/a</v>
      </c>
      <c r="AA736" s="381" t="str">
        <f t="shared" si="576"/>
        <v>n/a</v>
      </c>
      <c r="AB736" s="381" t="str">
        <f t="shared" si="576"/>
        <v>n/a</v>
      </c>
      <c r="AC736" s="381" t="str">
        <f t="shared" si="576"/>
        <v>n/a</v>
      </c>
      <c r="AD736" s="381" t="str">
        <f t="shared" si="576"/>
        <v>n/a</v>
      </c>
      <c r="AE736" s="381" t="str">
        <f t="shared" si="576"/>
        <v>n/a</v>
      </c>
      <c r="AF736" s="381" t="str">
        <f t="shared" si="576"/>
        <v>n/a</v>
      </c>
      <c r="AG736" s="382"/>
      <c r="AH736" s="535"/>
    </row>
    <row r="737" spans="1:34" s="384" customFormat="1" ht="46.5" customHeight="1" x14ac:dyDescent="0.2">
      <c r="A737" s="534">
        <f>IF(C737=0,"  ",VLOOKUP(C737,CODES!$A$1:$B$145,2,FALSE))</f>
        <v>320101100001000</v>
      </c>
      <c r="B737" s="394" t="s">
        <v>782</v>
      </c>
      <c r="C737" s="372" t="s">
        <v>70</v>
      </c>
      <c r="D737" s="373" t="s">
        <v>1017</v>
      </c>
      <c r="E737" s="373" t="s">
        <v>51</v>
      </c>
      <c r="F737" s="374" t="str">
        <f t="shared" si="575"/>
        <v>n/a</v>
      </c>
      <c r="G737" s="374" t="str">
        <f t="shared" si="575"/>
        <v>n/a</v>
      </c>
      <c r="H737" s="374" t="str">
        <f t="shared" si="575"/>
        <v>n/a</v>
      </c>
      <c r="I737" s="374" t="str">
        <f t="shared" si="575"/>
        <v>n/a</v>
      </c>
      <c r="J737" s="656">
        <v>45622</v>
      </c>
      <c r="K737" s="656">
        <v>45622</v>
      </c>
      <c r="L737" s="375" t="str">
        <f t="shared" si="573"/>
        <v>n/a</v>
      </c>
      <c r="M737" s="656">
        <v>45623</v>
      </c>
      <c r="N737" s="656">
        <v>45628</v>
      </c>
      <c r="O737" s="657"/>
      <c r="P737" s="657"/>
      <c r="Q737" s="657"/>
      <c r="R737" s="657"/>
      <c r="S737" s="376"/>
      <c r="T737" s="377">
        <v>16000</v>
      </c>
      <c r="U737" s="378">
        <v>16000</v>
      </c>
      <c r="V737" s="379"/>
      <c r="W737" s="377">
        <v>14900</v>
      </c>
      <c r="X737" s="378">
        <v>14900</v>
      </c>
      <c r="Y737" s="380"/>
      <c r="Z737" s="381" t="str">
        <f t="shared" si="576"/>
        <v>n/a</v>
      </c>
      <c r="AA737" s="381" t="str">
        <f t="shared" si="576"/>
        <v>n/a</v>
      </c>
      <c r="AB737" s="381" t="str">
        <f t="shared" si="576"/>
        <v>n/a</v>
      </c>
      <c r="AC737" s="381" t="str">
        <f t="shared" si="576"/>
        <v>n/a</v>
      </c>
      <c r="AD737" s="381" t="str">
        <f t="shared" si="576"/>
        <v>n/a</v>
      </c>
      <c r="AE737" s="381" t="str">
        <f t="shared" si="576"/>
        <v>n/a</v>
      </c>
      <c r="AF737" s="381" t="str">
        <f t="shared" si="576"/>
        <v>n/a</v>
      </c>
      <c r="AG737" s="382"/>
      <c r="AH737" s="535"/>
    </row>
    <row r="738" spans="1:34" s="384" customFormat="1" ht="46.5" customHeight="1" x14ac:dyDescent="0.2">
      <c r="A738" s="534">
        <f>IF(C738=0,"  ",VLOOKUP(C738,CODES!$A$1:$B$145,2,FALSE))</f>
        <v>350100100001000</v>
      </c>
      <c r="B738" s="394" t="s">
        <v>797</v>
      </c>
      <c r="C738" s="372" t="s">
        <v>73</v>
      </c>
      <c r="D738" s="373" t="s">
        <v>1017</v>
      </c>
      <c r="E738" s="373" t="s">
        <v>51</v>
      </c>
      <c r="F738" s="374" t="str">
        <f t="shared" si="575"/>
        <v>n/a</v>
      </c>
      <c r="G738" s="374" t="str">
        <f t="shared" si="575"/>
        <v>n/a</v>
      </c>
      <c r="H738" s="374" t="str">
        <f t="shared" si="575"/>
        <v>n/a</v>
      </c>
      <c r="I738" s="374" t="str">
        <f t="shared" si="575"/>
        <v>n/a</v>
      </c>
      <c r="J738" s="656">
        <v>45624</v>
      </c>
      <c r="K738" s="656">
        <v>45624</v>
      </c>
      <c r="L738" s="375" t="str">
        <f t="shared" si="573"/>
        <v>n/a</v>
      </c>
      <c r="M738" s="656">
        <v>45628</v>
      </c>
      <c r="N738" s="656">
        <v>45632</v>
      </c>
      <c r="O738" s="657">
        <v>45657</v>
      </c>
      <c r="P738" s="657">
        <v>45657</v>
      </c>
      <c r="Q738" s="657"/>
      <c r="R738" s="657"/>
      <c r="S738" s="376"/>
      <c r="T738" s="377">
        <v>42000</v>
      </c>
      <c r="U738" s="378">
        <v>42000</v>
      </c>
      <c r="V738" s="379"/>
      <c r="W738" s="377">
        <v>37800</v>
      </c>
      <c r="X738" s="378">
        <v>37800</v>
      </c>
      <c r="Y738" s="380"/>
      <c r="Z738" s="381" t="str">
        <f t="shared" si="576"/>
        <v>n/a</v>
      </c>
      <c r="AA738" s="381" t="str">
        <f t="shared" si="576"/>
        <v>n/a</v>
      </c>
      <c r="AB738" s="381" t="str">
        <f t="shared" si="576"/>
        <v>n/a</v>
      </c>
      <c r="AC738" s="381" t="str">
        <f t="shared" si="576"/>
        <v>n/a</v>
      </c>
      <c r="AD738" s="381" t="str">
        <f t="shared" si="576"/>
        <v>n/a</v>
      </c>
      <c r="AE738" s="381" t="str">
        <f t="shared" si="576"/>
        <v>n/a</v>
      </c>
      <c r="AF738" s="381" t="str">
        <f t="shared" si="576"/>
        <v>n/a</v>
      </c>
      <c r="AG738" s="382"/>
      <c r="AH738" s="535"/>
    </row>
    <row r="739" spans="1:34" s="384" customFormat="1" ht="46.5" customHeight="1" x14ac:dyDescent="0.2">
      <c r="A739" s="534">
        <f>IF(C739=0,"  ",VLOOKUP(C739,CODES!$A$1:$B$145,2,FALSE))</f>
        <v>320103100001000</v>
      </c>
      <c r="B739" s="394" t="s">
        <v>799</v>
      </c>
      <c r="C739" s="372" t="s">
        <v>72</v>
      </c>
      <c r="D739" s="373" t="s">
        <v>1017</v>
      </c>
      <c r="E739" s="373" t="s">
        <v>51</v>
      </c>
      <c r="F739" s="374" t="str">
        <f t="shared" si="575"/>
        <v>n/a</v>
      </c>
      <c r="G739" s="374" t="str">
        <f t="shared" si="575"/>
        <v>n/a</v>
      </c>
      <c r="H739" s="374" t="str">
        <f t="shared" si="575"/>
        <v>n/a</v>
      </c>
      <c r="I739" s="374" t="str">
        <f t="shared" si="575"/>
        <v>n/a</v>
      </c>
      <c r="J739" s="656">
        <v>45618</v>
      </c>
      <c r="K739" s="656">
        <v>45618</v>
      </c>
      <c r="L739" s="375" t="s">
        <v>58</v>
      </c>
      <c r="M739" s="656">
        <v>45628</v>
      </c>
      <c r="N739" s="656">
        <v>45645</v>
      </c>
      <c r="O739" s="657"/>
      <c r="P739" s="657"/>
      <c r="Q739" s="657"/>
      <c r="R739" s="657"/>
      <c r="S739" s="376"/>
      <c r="T739" s="377">
        <v>23500</v>
      </c>
      <c r="U739" s="378">
        <v>23500</v>
      </c>
      <c r="V739" s="379"/>
      <c r="W739" s="377">
        <v>22940</v>
      </c>
      <c r="X739" s="378">
        <v>22940</v>
      </c>
      <c r="Y739" s="380"/>
      <c r="Z739" s="381" t="str">
        <f t="shared" si="576"/>
        <v>n/a</v>
      </c>
      <c r="AA739" s="381" t="str">
        <f t="shared" si="576"/>
        <v>n/a</v>
      </c>
      <c r="AB739" s="381" t="str">
        <f t="shared" si="576"/>
        <v>n/a</v>
      </c>
      <c r="AC739" s="381" t="str">
        <f t="shared" si="576"/>
        <v>n/a</v>
      </c>
      <c r="AD739" s="381" t="str">
        <f t="shared" si="576"/>
        <v>n/a</v>
      </c>
      <c r="AE739" s="381" t="str">
        <f t="shared" si="576"/>
        <v>n/a</v>
      </c>
      <c r="AF739" s="381" t="str">
        <f t="shared" si="576"/>
        <v>n/a</v>
      </c>
      <c r="AG739" s="382"/>
      <c r="AH739" s="535"/>
    </row>
    <row r="740" spans="1:34" s="384" customFormat="1" ht="59.25" customHeight="1" x14ac:dyDescent="0.2">
      <c r="A740" s="534">
        <f>IF(C740=0,"  ",VLOOKUP(C740,CODES!$A$1:$B$145,2,FALSE))</f>
        <v>310100100001000</v>
      </c>
      <c r="B740" s="394" t="s">
        <v>800</v>
      </c>
      <c r="C740" s="372" t="s">
        <v>373</v>
      </c>
      <c r="D740" s="373" t="s">
        <v>1017</v>
      </c>
      <c r="E740" s="373" t="s">
        <v>57</v>
      </c>
      <c r="F740" s="539" t="str">
        <f t="shared" si="575"/>
        <v>n/a</v>
      </c>
      <c r="G740" s="539" t="str">
        <f t="shared" si="575"/>
        <v>n/a</v>
      </c>
      <c r="H740" s="539" t="str">
        <f t="shared" si="575"/>
        <v>n/a</v>
      </c>
      <c r="I740" s="539" t="str">
        <f t="shared" si="575"/>
        <v>n/a</v>
      </c>
      <c r="J740" s="656">
        <v>45608</v>
      </c>
      <c r="K740" s="656">
        <v>45608</v>
      </c>
      <c r="L740" s="375" t="str">
        <f>IF($E740="Public Bidding", "Date Required", IF($E740="Shopping", "n/a", IF($E740="Small Value Procurement", "n/a", IF($E740="Lease of Venue", "n/a", IF($E740="Agency to Agency", "n/a", IF($E740="Direct Contracting", "n/a", IF($E740="Emergency Cases", "n/a","Check Mode of Proc")))))))</f>
        <v>n/a</v>
      </c>
      <c r="M740" s="656">
        <v>45628</v>
      </c>
      <c r="N740" s="656">
        <v>45643</v>
      </c>
      <c r="O740" s="657">
        <v>45644</v>
      </c>
      <c r="P740" s="657"/>
      <c r="Q740" s="657"/>
      <c r="R740" s="657"/>
      <c r="S740" s="376"/>
      <c r="T740" s="377">
        <v>448900</v>
      </c>
      <c r="U740" s="378">
        <v>448900</v>
      </c>
      <c r="V740" s="379"/>
      <c r="W740" s="377">
        <v>446220</v>
      </c>
      <c r="X740" s="378">
        <v>446220</v>
      </c>
      <c r="Y740" s="380"/>
      <c r="Z740" s="546" t="str">
        <f t="shared" si="576"/>
        <v>n/a</v>
      </c>
      <c r="AA740" s="546" t="str">
        <f t="shared" si="576"/>
        <v>n/a</v>
      </c>
      <c r="AB740" s="546" t="str">
        <f t="shared" si="576"/>
        <v>n/a</v>
      </c>
      <c r="AC740" s="546" t="str">
        <f t="shared" si="576"/>
        <v>n/a</v>
      </c>
      <c r="AD740" s="546" t="str">
        <f t="shared" si="576"/>
        <v>n/a</v>
      </c>
      <c r="AE740" s="546" t="str">
        <f t="shared" si="576"/>
        <v>n/a</v>
      </c>
      <c r="AF740" s="546" t="str">
        <f t="shared" si="576"/>
        <v>n/a</v>
      </c>
      <c r="AG740" s="382"/>
      <c r="AH740" s="535"/>
    </row>
    <row r="741" spans="1:34" s="384" customFormat="1" ht="55.5" customHeight="1" x14ac:dyDescent="0.2">
      <c r="A741" s="534">
        <f>IF(C741=0,"  ",VLOOKUP(C741,CODES!$A$1:$B$145,2,FALSE))</f>
        <v>330100100001000</v>
      </c>
      <c r="B741" s="394" t="s">
        <v>801</v>
      </c>
      <c r="C741" s="372" t="s">
        <v>480</v>
      </c>
      <c r="D741" s="373" t="s">
        <v>1017</v>
      </c>
      <c r="E741" s="373" t="s">
        <v>54</v>
      </c>
      <c r="F741" s="374" t="str">
        <f t="shared" si="575"/>
        <v>n/a</v>
      </c>
      <c r="G741" s="374" t="str">
        <f t="shared" si="575"/>
        <v>n/a</v>
      </c>
      <c r="H741" s="374" t="str">
        <f t="shared" si="575"/>
        <v>n/a</v>
      </c>
      <c r="I741" s="374" t="str">
        <f t="shared" si="575"/>
        <v>n/a</v>
      </c>
      <c r="J741" s="656" t="s">
        <v>122</v>
      </c>
      <c r="K741" s="656" t="s">
        <v>122</v>
      </c>
      <c r="L741" s="375" t="str">
        <f>IF($E741="Public Bidding", "Date Required", IF($E741="Shopping", "n/a", IF($E741="Small Value Procurement", "n/a", IF($E741="Lease of Venue", "n/a", IF($E741="Agency to Agency", "n/a", IF($E741="Direct Contracting", "n/a", IF($E741="Emergency Cases", "n/a","Check Mode of Proc")))))))</f>
        <v>n/a</v>
      </c>
      <c r="M741" s="656" t="s">
        <v>122</v>
      </c>
      <c r="N741" s="656">
        <v>45643</v>
      </c>
      <c r="O741" s="657">
        <v>45644</v>
      </c>
      <c r="P741" s="657">
        <v>45645</v>
      </c>
      <c r="Q741" s="657">
        <v>45624</v>
      </c>
      <c r="R741" s="657">
        <v>45625</v>
      </c>
      <c r="S741" s="376"/>
      <c r="T741" s="377">
        <v>9200</v>
      </c>
      <c r="U741" s="378">
        <v>9200</v>
      </c>
      <c r="V741" s="379"/>
      <c r="W741" s="377">
        <v>4000</v>
      </c>
      <c r="X741" s="378">
        <v>4000</v>
      </c>
      <c r="Y741" s="380"/>
      <c r="Z741" s="381" t="str">
        <f t="shared" si="576"/>
        <v>n/a</v>
      </c>
      <c r="AA741" s="381" t="str">
        <f t="shared" si="576"/>
        <v>n/a</v>
      </c>
      <c r="AB741" s="381" t="str">
        <f t="shared" si="576"/>
        <v>n/a</v>
      </c>
      <c r="AC741" s="381" t="str">
        <f t="shared" si="576"/>
        <v>n/a</v>
      </c>
      <c r="AD741" s="381" t="str">
        <f t="shared" si="576"/>
        <v>n/a</v>
      </c>
      <c r="AE741" s="381" t="str">
        <f t="shared" si="576"/>
        <v>n/a</v>
      </c>
      <c r="AF741" s="381" t="str">
        <f t="shared" si="576"/>
        <v>n/a</v>
      </c>
      <c r="AG741" s="382"/>
      <c r="AH741" s="535"/>
    </row>
    <row r="742" spans="1:34" s="384" customFormat="1" ht="46.5" customHeight="1" x14ac:dyDescent="0.2">
      <c r="A742" s="534">
        <f>IF(C742=0,"  ",VLOOKUP(C742,CODES!$A$1:$B$145,2,FALSE))</f>
        <v>200000100001000</v>
      </c>
      <c r="B742" s="394" t="s">
        <v>803</v>
      </c>
      <c r="C742" s="372" t="s">
        <v>71</v>
      </c>
      <c r="D742" s="373" t="s">
        <v>1017</v>
      </c>
      <c r="E742" s="373" t="s">
        <v>54</v>
      </c>
      <c r="F742" s="374" t="str">
        <f t="shared" si="575"/>
        <v>n/a</v>
      </c>
      <c r="G742" s="374" t="str">
        <f t="shared" si="575"/>
        <v>n/a</v>
      </c>
      <c r="H742" s="374" t="str">
        <f t="shared" si="575"/>
        <v>n/a</v>
      </c>
      <c r="I742" s="374" t="str">
        <f t="shared" si="575"/>
        <v>n/a</v>
      </c>
      <c r="J742" s="656">
        <v>45630</v>
      </c>
      <c r="K742" s="656">
        <v>45630</v>
      </c>
      <c r="L742" s="375" t="str">
        <f>IF($E742="Public Bidding", "Date Required", IF($E742="Shopping", "n/a", IF($E742="Small Value Procurement", "n/a", IF($E742="Lease of Venue", "n/a", IF($E742="Agency to Agency", "n/a", IF($E742="Direct Contracting", "n/a", IF($E742="Emergency Cases", "n/a","Check Mode of Proc")))))))</f>
        <v>n/a</v>
      </c>
      <c r="M742" s="656">
        <v>45631</v>
      </c>
      <c r="N742" s="656">
        <v>45643</v>
      </c>
      <c r="O742" s="657"/>
      <c r="P742" s="657"/>
      <c r="Q742" s="657"/>
      <c r="R742" s="657"/>
      <c r="S742" s="376"/>
      <c r="T742" s="377">
        <v>110592</v>
      </c>
      <c r="U742" s="378">
        <v>110592</v>
      </c>
      <c r="V742" s="379"/>
      <c r="W742" s="377">
        <v>110552</v>
      </c>
      <c r="X742" s="378">
        <v>110552</v>
      </c>
      <c r="Y742" s="380"/>
      <c r="Z742" s="381" t="str">
        <f t="shared" si="576"/>
        <v>n/a</v>
      </c>
      <c r="AA742" s="381" t="str">
        <f t="shared" si="576"/>
        <v>n/a</v>
      </c>
      <c r="AB742" s="381" t="str">
        <f t="shared" si="576"/>
        <v>n/a</v>
      </c>
      <c r="AC742" s="381" t="str">
        <f t="shared" si="576"/>
        <v>n/a</v>
      </c>
      <c r="AD742" s="381" t="str">
        <f t="shared" si="576"/>
        <v>n/a</v>
      </c>
      <c r="AE742" s="381" t="str">
        <f t="shared" si="576"/>
        <v>n/a</v>
      </c>
      <c r="AF742" s="381" t="str">
        <f t="shared" si="576"/>
        <v>n/a</v>
      </c>
      <c r="AG742" s="382"/>
      <c r="AH742" s="535"/>
    </row>
    <row r="743" spans="1:34" s="384" customFormat="1" ht="46.5" customHeight="1" x14ac:dyDescent="0.2">
      <c r="A743" s="534">
        <f>IF(C743=0,"  ",VLOOKUP(C743,CODES!$A$1:$B$145,2,FALSE))</f>
        <v>310100200002000</v>
      </c>
      <c r="B743" s="394" t="s">
        <v>806</v>
      </c>
      <c r="C743" s="372" t="s">
        <v>127</v>
      </c>
      <c r="D743" s="373" t="s">
        <v>1017</v>
      </c>
      <c r="E743" s="373" t="s">
        <v>51</v>
      </c>
      <c r="F743" s="374" t="str">
        <f t="shared" si="575"/>
        <v>n/a</v>
      </c>
      <c r="G743" s="374" t="str">
        <f t="shared" si="575"/>
        <v>n/a</v>
      </c>
      <c r="H743" s="374" t="str">
        <f t="shared" si="575"/>
        <v>n/a</v>
      </c>
      <c r="I743" s="374" t="str">
        <f t="shared" si="575"/>
        <v>n/a</v>
      </c>
      <c r="J743" s="656">
        <v>45630</v>
      </c>
      <c r="K743" s="656">
        <v>45630</v>
      </c>
      <c r="L743" s="375" t="str">
        <f>IF($E743="Public Bidding", "Date Required", IF($E743="Shopping", "n/a", IF($E743="Small Value Procurement", "n/a", IF($E743="Lease of Venue", "n/a", IF($E743="Agency to Agency", "n/a", IF($E743="Direct Contracting", "n/a", IF($E743="Emergency Cases", "n/a","Check Mode of Proc")))))))</f>
        <v>n/a</v>
      </c>
      <c r="M743" s="656">
        <v>45631</v>
      </c>
      <c r="N743" s="656">
        <v>45632</v>
      </c>
      <c r="O743" s="657"/>
      <c r="P743" s="657"/>
      <c r="Q743" s="657"/>
      <c r="R743" s="657"/>
      <c r="S743" s="376"/>
      <c r="T743" s="377">
        <v>30000</v>
      </c>
      <c r="U743" s="378">
        <v>30000</v>
      </c>
      <c r="V743" s="379"/>
      <c r="W743" s="377">
        <v>30000</v>
      </c>
      <c r="X743" s="378">
        <v>30000</v>
      </c>
      <c r="Y743" s="380"/>
      <c r="Z743" s="381" t="str">
        <f t="shared" si="576"/>
        <v>n/a</v>
      </c>
      <c r="AA743" s="381" t="str">
        <f t="shared" si="576"/>
        <v>n/a</v>
      </c>
      <c r="AB743" s="381" t="str">
        <f t="shared" si="576"/>
        <v>n/a</v>
      </c>
      <c r="AC743" s="381" t="str">
        <f t="shared" si="576"/>
        <v>n/a</v>
      </c>
      <c r="AD743" s="381" t="str">
        <f t="shared" si="576"/>
        <v>n/a</v>
      </c>
      <c r="AE743" s="381" t="str">
        <f t="shared" si="576"/>
        <v>n/a</v>
      </c>
      <c r="AF743" s="381" t="str">
        <f t="shared" si="576"/>
        <v>n/a</v>
      </c>
      <c r="AG743" s="382"/>
      <c r="AH743" s="535"/>
    </row>
    <row r="744" spans="1:34" s="384" customFormat="1" ht="55.5" customHeight="1" x14ac:dyDescent="0.2">
      <c r="A744" s="534">
        <f>IF(C744=0,"  ",VLOOKUP(C744,CODES!$A$1:$B$145,2,FALSE))</f>
        <v>100000100001000</v>
      </c>
      <c r="B744" s="394" t="s">
        <v>807</v>
      </c>
      <c r="C744" s="372" t="s">
        <v>68</v>
      </c>
      <c r="D744" s="373" t="s">
        <v>1017</v>
      </c>
      <c r="E744" s="373" t="s">
        <v>57</v>
      </c>
      <c r="F744" s="539" t="str">
        <f t="shared" si="575"/>
        <v>n/a</v>
      </c>
      <c r="G744" s="539" t="str">
        <f t="shared" si="575"/>
        <v>n/a</v>
      </c>
      <c r="H744" s="539" t="str">
        <f t="shared" si="575"/>
        <v>n/a</v>
      </c>
      <c r="I744" s="539" t="str">
        <f t="shared" si="575"/>
        <v>n/a</v>
      </c>
      <c r="J744" s="656">
        <v>45630</v>
      </c>
      <c r="K744" s="656">
        <v>45630</v>
      </c>
      <c r="L744" s="375" t="str">
        <f>IF($E744="Public Bidding", "Date Required", IF($E744="Shopping", "n/a", IF($E744="Small Value Procurement", "n/a", IF($E744="Lease of Venue", "n/a", IF($E744="Agency to Agency", "n/a", IF($E744="Direct Contracting", "n/a", IF($E744="Emergency Cases", "n/a","Check Mode of Proc")))))))</f>
        <v>n/a</v>
      </c>
      <c r="M744" s="656">
        <v>45631</v>
      </c>
      <c r="N744" s="656">
        <v>45646</v>
      </c>
      <c r="O744" s="657"/>
      <c r="P744" s="657"/>
      <c r="Q744" s="657"/>
      <c r="R744" s="657"/>
      <c r="S744" s="376"/>
      <c r="T744" s="377">
        <v>130900</v>
      </c>
      <c r="U744" s="378">
        <v>130900</v>
      </c>
      <c r="V744" s="379"/>
      <c r="W744" s="377">
        <v>129965</v>
      </c>
      <c r="X744" s="378">
        <v>129965</v>
      </c>
      <c r="Y744" s="380"/>
      <c r="Z744" s="381" t="str">
        <f t="shared" si="576"/>
        <v>n/a</v>
      </c>
      <c r="AA744" s="381" t="str">
        <f t="shared" si="576"/>
        <v>n/a</v>
      </c>
      <c r="AB744" s="381" t="str">
        <f t="shared" si="576"/>
        <v>n/a</v>
      </c>
      <c r="AC744" s="381" t="str">
        <f t="shared" si="576"/>
        <v>n/a</v>
      </c>
      <c r="AD744" s="381" t="str">
        <f t="shared" si="576"/>
        <v>n/a</v>
      </c>
      <c r="AE744" s="381" t="str">
        <f t="shared" si="576"/>
        <v>n/a</v>
      </c>
      <c r="AF744" s="381" t="str">
        <f t="shared" si="576"/>
        <v>n/a</v>
      </c>
      <c r="AG744" s="382"/>
      <c r="AH744" s="535"/>
    </row>
    <row r="745" spans="1:34" s="384" customFormat="1" ht="46.5" customHeight="1" x14ac:dyDescent="0.2">
      <c r="A745" s="534">
        <f>IF(C745=0,"  ",VLOOKUP(C745,CODES!$A$1:$B$145,2,FALSE))</f>
        <v>320104100001000</v>
      </c>
      <c r="B745" s="394" t="s">
        <v>808</v>
      </c>
      <c r="C745" s="372" t="s">
        <v>117</v>
      </c>
      <c r="D745" s="373" t="s">
        <v>1017</v>
      </c>
      <c r="E745" s="373" t="s">
        <v>51</v>
      </c>
      <c r="F745" s="374" t="str">
        <f t="shared" si="575"/>
        <v>n/a</v>
      </c>
      <c r="G745" s="374" t="str">
        <f t="shared" si="575"/>
        <v>n/a</v>
      </c>
      <c r="H745" s="374" t="str">
        <f t="shared" si="575"/>
        <v>n/a</v>
      </c>
      <c r="I745" s="374" t="str">
        <f t="shared" si="575"/>
        <v>n/a</v>
      </c>
      <c r="J745" s="656">
        <v>45630</v>
      </c>
      <c r="K745" s="656">
        <v>45630</v>
      </c>
      <c r="L745" s="375" t="s">
        <v>58</v>
      </c>
      <c r="M745" s="656">
        <v>45630</v>
      </c>
      <c r="N745" s="656">
        <v>45643</v>
      </c>
      <c r="O745" s="657"/>
      <c r="P745" s="657"/>
      <c r="Q745" s="657"/>
      <c r="R745" s="657"/>
      <c r="S745" s="376"/>
      <c r="T745" s="377">
        <v>10000</v>
      </c>
      <c r="U745" s="378">
        <v>10000</v>
      </c>
      <c r="V745" s="379"/>
      <c r="W745" s="377">
        <v>10000</v>
      </c>
      <c r="X745" s="378">
        <v>10000</v>
      </c>
      <c r="Y745" s="380"/>
      <c r="Z745" s="546" t="str">
        <f t="shared" si="576"/>
        <v>n/a</v>
      </c>
      <c r="AA745" s="546" t="str">
        <f t="shared" si="576"/>
        <v>n/a</v>
      </c>
      <c r="AB745" s="546" t="str">
        <f t="shared" si="576"/>
        <v>n/a</v>
      </c>
      <c r="AC745" s="546" t="str">
        <f t="shared" si="576"/>
        <v>n/a</v>
      </c>
      <c r="AD745" s="546" t="str">
        <f t="shared" si="576"/>
        <v>n/a</v>
      </c>
      <c r="AE745" s="546" t="str">
        <f t="shared" si="576"/>
        <v>n/a</v>
      </c>
      <c r="AF745" s="546" t="str">
        <f t="shared" si="576"/>
        <v>n/a</v>
      </c>
      <c r="AG745" s="382"/>
      <c r="AH745" s="535"/>
    </row>
    <row r="746" spans="1:34" s="384" customFormat="1" ht="96" customHeight="1" x14ac:dyDescent="0.2">
      <c r="A746" s="534">
        <f>IF(C746=0,"  ",VLOOKUP(C746,CODES!$A$1:$B$145,2,FALSE))</f>
        <v>310100100001000</v>
      </c>
      <c r="B746" s="394" t="s">
        <v>809</v>
      </c>
      <c r="C746" s="372" t="s">
        <v>810</v>
      </c>
      <c r="D746" s="373" t="s">
        <v>1017</v>
      </c>
      <c r="E746" s="373" t="s">
        <v>51</v>
      </c>
      <c r="F746" s="374" t="str">
        <f t="shared" si="575"/>
        <v>n/a</v>
      </c>
      <c r="G746" s="374" t="str">
        <f t="shared" si="575"/>
        <v>n/a</v>
      </c>
      <c r="H746" s="374" t="str">
        <f t="shared" si="575"/>
        <v>n/a</v>
      </c>
      <c r="I746" s="374" t="str">
        <f t="shared" si="575"/>
        <v>n/a</v>
      </c>
      <c r="J746" s="656">
        <v>45587</v>
      </c>
      <c r="K746" s="656">
        <v>45587</v>
      </c>
      <c r="L746" s="375" t="s">
        <v>58</v>
      </c>
      <c r="M746" s="656">
        <v>45630</v>
      </c>
      <c r="N746" s="656">
        <v>45643</v>
      </c>
      <c r="O746" s="657">
        <v>45653</v>
      </c>
      <c r="P746" s="657"/>
      <c r="Q746" s="657"/>
      <c r="R746" s="657"/>
      <c r="S746" s="376"/>
      <c r="T746" s="377">
        <v>25000</v>
      </c>
      <c r="U746" s="378">
        <v>25000</v>
      </c>
      <c r="V746" s="379"/>
      <c r="W746" s="377">
        <v>25000</v>
      </c>
      <c r="X746" s="378">
        <v>25000</v>
      </c>
      <c r="Y746" s="380"/>
      <c r="Z746" s="381" t="str">
        <f t="shared" si="576"/>
        <v>n/a</v>
      </c>
      <c r="AA746" s="381" t="str">
        <f t="shared" si="576"/>
        <v>n/a</v>
      </c>
      <c r="AB746" s="381" t="str">
        <f t="shared" si="576"/>
        <v>n/a</v>
      </c>
      <c r="AC746" s="381" t="str">
        <f t="shared" si="576"/>
        <v>n/a</v>
      </c>
      <c r="AD746" s="381" t="str">
        <f t="shared" si="576"/>
        <v>n/a</v>
      </c>
      <c r="AE746" s="381" t="str">
        <f t="shared" si="576"/>
        <v>n/a</v>
      </c>
      <c r="AF746" s="381" t="str">
        <f t="shared" si="576"/>
        <v>n/a</v>
      </c>
      <c r="AG746" s="382"/>
      <c r="AH746" s="535"/>
    </row>
    <row r="747" spans="1:34" s="384" customFormat="1" ht="46.5" customHeight="1" x14ac:dyDescent="0.2">
      <c r="A747" s="534">
        <f>IF(C747=0,"  ",VLOOKUP(C747,CODES!$A$1:$B$145,2,FALSE))</f>
        <v>320103100001000</v>
      </c>
      <c r="B747" s="394" t="s">
        <v>811</v>
      </c>
      <c r="C747" s="372" t="s">
        <v>248</v>
      </c>
      <c r="D747" s="373" t="s">
        <v>1017</v>
      </c>
      <c r="E747" s="373" t="s">
        <v>51</v>
      </c>
      <c r="F747" s="374" t="str">
        <f t="shared" si="575"/>
        <v>n/a</v>
      </c>
      <c r="G747" s="374" t="str">
        <f t="shared" si="575"/>
        <v>n/a</v>
      </c>
      <c r="H747" s="374" t="str">
        <f t="shared" si="575"/>
        <v>n/a</v>
      </c>
      <c r="I747" s="374" t="str">
        <f t="shared" si="575"/>
        <v>n/a</v>
      </c>
      <c r="J747" s="656">
        <v>45579</v>
      </c>
      <c r="K747" s="656">
        <v>45579</v>
      </c>
      <c r="L747" s="375" t="str">
        <f t="shared" ref="L747:L752" si="577">IF($E747="Public Bidding", "Date Required", IF($E747="Shopping", "n/a", IF($E747="Small Value Procurement", "n/a", IF($E747="Lease of Venue", "n/a", IF($E747="Agency to Agency", "n/a", IF($E747="Direct Contracting", "n/a", IF($E747="Emergency Cases", "n/a","Check Mode of Proc")))))))</f>
        <v>n/a</v>
      </c>
      <c r="M747" s="656">
        <v>45631</v>
      </c>
      <c r="N747" s="656">
        <v>45652</v>
      </c>
      <c r="O747" s="657">
        <v>45653</v>
      </c>
      <c r="P747" s="657"/>
      <c r="Q747" s="657"/>
      <c r="R747" s="657"/>
      <c r="S747" s="376"/>
      <c r="T747" s="752">
        <v>271800</v>
      </c>
      <c r="U747" s="731">
        <v>271800</v>
      </c>
      <c r="V747" s="379"/>
      <c r="W747" s="377">
        <v>97740</v>
      </c>
      <c r="X747" s="378">
        <v>97740</v>
      </c>
      <c r="Y747" s="380"/>
      <c r="Z747" s="381" t="str">
        <f t="shared" si="576"/>
        <v>n/a</v>
      </c>
      <c r="AA747" s="381" t="str">
        <f t="shared" si="576"/>
        <v>n/a</v>
      </c>
      <c r="AB747" s="381" t="str">
        <f t="shared" si="576"/>
        <v>n/a</v>
      </c>
      <c r="AC747" s="381" t="str">
        <f t="shared" si="576"/>
        <v>n/a</v>
      </c>
      <c r="AD747" s="381" t="str">
        <f t="shared" si="576"/>
        <v>n/a</v>
      </c>
      <c r="AE747" s="381" t="str">
        <f t="shared" si="576"/>
        <v>n/a</v>
      </c>
      <c r="AF747" s="381" t="str">
        <f t="shared" si="576"/>
        <v>n/a</v>
      </c>
      <c r="AG747" s="382"/>
      <c r="AH747" s="535"/>
    </row>
    <row r="748" spans="1:34" s="384" customFormat="1" ht="46.5" customHeight="1" x14ac:dyDescent="0.2">
      <c r="A748" s="534">
        <f>IF(C748=0,"  ",VLOOKUP(C748,CODES!$A$1:$B$145,2,FALSE))</f>
        <v>320103100001000</v>
      </c>
      <c r="B748" s="394" t="s">
        <v>812</v>
      </c>
      <c r="C748" s="372" t="s">
        <v>248</v>
      </c>
      <c r="D748" s="373" t="s">
        <v>1017</v>
      </c>
      <c r="E748" s="373" t="s">
        <v>51</v>
      </c>
      <c r="F748" s="539" t="str">
        <f t="shared" si="575"/>
        <v>n/a</v>
      </c>
      <c r="G748" s="539" t="str">
        <f t="shared" si="575"/>
        <v>n/a</v>
      </c>
      <c r="H748" s="539" t="str">
        <f t="shared" si="575"/>
        <v>n/a</v>
      </c>
      <c r="I748" s="539" t="str">
        <f t="shared" si="575"/>
        <v>n/a</v>
      </c>
      <c r="J748" s="656">
        <v>45579</v>
      </c>
      <c r="K748" s="656">
        <v>45579</v>
      </c>
      <c r="L748" s="375" t="str">
        <f t="shared" si="577"/>
        <v>n/a</v>
      </c>
      <c r="M748" s="656">
        <v>45631</v>
      </c>
      <c r="N748" s="656">
        <v>45652</v>
      </c>
      <c r="O748" s="657">
        <v>45653</v>
      </c>
      <c r="P748" s="657"/>
      <c r="Q748" s="657"/>
      <c r="R748" s="657"/>
      <c r="S748" s="376"/>
      <c r="T748" s="754"/>
      <c r="U748" s="730"/>
      <c r="V748" s="379"/>
      <c r="W748" s="377">
        <v>19320</v>
      </c>
      <c r="X748" s="378">
        <v>19320</v>
      </c>
      <c r="Y748" s="380"/>
      <c r="Z748" s="381" t="str">
        <f t="shared" si="576"/>
        <v>n/a</v>
      </c>
      <c r="AA748" s="381" t="str">
        <f t="shared" si="576"/>
        <v>n/a</v>
      </c>
      <c r="AB748" s="381" t="str">
        <f t="shared" si="576"/>
        <v>n/a</v>
      </c>
      <c r="AC748" s="381" t="str">
        <f t="shared" si="576"/>
        <v>n/a</v>
      </c>
      <c r="AD748" s="381" t="str">
        <f t="shared" si="576"/>
        <v>n/a</v>
      </c>
      <c r="AE748" s="381" t="str">
        <f t="shared" si="576"/>
        <v>n/a</v>
      </c>
      <c r="AF748" s="381" t="str">
        <f t="shared" si="576"/>
        <v>n/a</v>
      </c>
      <c r="AG748" s="382"/>
      <c r="AH748" s="535"/>
    </row>
    <row r="749" spans="1:34" s="384" customFormat="1" ht="46.5" customHeight="1" x14ac:dyDescent="0.2">
      <c r="A749" s="534">
        <f>IF(C749=0,"  ",VLOOKUP(C749,CODES!$A$1:$B$145,2,FALSE))</f>
        <v>310100200002000</v>
      </c>
      <c r="B749" s="394" t="s">
        <v>814</v>
      </c>
      <c r="C749" s="372" t="s">
        <v>127</v>
      </c>
      <c r="D749" s="373" t="s">
        <v>1017</v>
      </c>
      <c r="E749" s="373" t="s">
        <v>51</v>
      </c>
      <c r="F749" s="374" t="str">
        <f t="shared" si="575"/>
        <v>n/a</v>
      </c>
      <c r="G749" s="374" t="str">
        <f t="shared" si="575"/>
        <v>n/a</v>
      </c>
      <c r="H749" s="374" t="str">
        <f t="shared" si="575"/>
        <v>n/a</v>
      </c>
      <c r="I749" s="374" t="str">
        <f t="shared" si="575"/>
        <v>n/a</v>
      </c>
      <c r="J749" s="656">
        <v>45631</v>
      </c>
      <c r="K749" s="656">
        <v>45631</v>
      </c>
      <c r="L749" s="375" t="str">
        <f t="shared" si="577"/>
        <v>n/a</v>
      </c>
      <c r="M749" s="656">
        <v>45632</v>
      </c>
      <c r="N749" s="656">
        <v>45643</v>
      </c>
      <c r="O749" s="657">
        <v>45646</v>
      </c>
      <c r="P749" s="657">
        <v>45646</v>
      </c>
      <c r="Q749" s="657"/>
      <c r="R749" s="657"/>
      <c r="S749" s="376"/>
      <c r="T749" s="729">
        <v>408000</v>
      </c>
      <c r="U749" s="731">
        <v>408000</v>
      </c>
      <c r="V749" s="379"/>
      <c r="W749" s="377">
        <v>91200</v>
      </c>
      <c r="X749" s="378">
        <v>91200</v>
      </c>
      <c r="Y749" s="380"/>
      <c r="Z749" s="381" t="str">
        <f t="shared" si="576"/>
        <v>n/a</v>
      </c>
      <c r="AA749" s="381" t="str">
        <f t="shared" si="576"/>
        <v>n/a</v>
      </c>
      <c r="AB749" s="381" t="str">
        <f t="shared" si="576"/>
        <v>n/a</v>
      </c>
      <c r="AC749" s="381" t="str">
        <f t="shared" si="576"/>
        <v>n/a</v>
      </c>
      <c r="AD749" s="381" t="str">
        <f t="shared" si="576"/>
        <v>n/a</v>
      </c>
      <c r="AE749" s="381" t="str">
        <f t="shared" si="576"/>
        <v>n/a</v>
      </c>
      <c r="AF749" s="381" t="str">
        <f t="shared" si="576"/>
        <v>n/a</v>
      </c>
      <c r="AG749" s="382"/>
      <c r="AH749" s="535"/>
    </row>
    <row r="750" spans="1:34" s="384" customFormat="1" ht="46.5" customHeight="1" x14ac:dyDescent="0.2">
      <c r="A750" s="534">
        <f>IF(C750=0,"  ",VLOOKUP(C750,CODES!$A$1:$B$145,2,FALSE))</f>
        <v>310100200002000</v>
      </c>
      <c r="B750" s="394" t="s">
        <v>815</v>
      </c>
      <c r="C750" s="372" t="s">
        <v>127</v>
      </c>
      <c r="D750" s="373" t="s">
        <v>1017</v>
      </c>
      <c r="E750" s="373" t="s">
        <v>51</v>
      </c>
      <c r="F750" s="374" t="str">
        <f t="shared" si="575"/>
        <v>n/a</v>
      </c>
      <c r="G750" s="374" t="str">
        <f t="shared" si="575"/>
        <v>n/a</v>
      </c>
      <c r="H750" s="374" t="str">
        <f t="shared" si="575"/>
        <v>n/a</v>
      </c>
      <c r="I750" s="374" t="str">
        <f t="shared" si="575"/>
        <v>n/a</v>
      </c>
      <c r="J750" s="656">
        <v>45631</v>
      </c>
      <c r="K750" s="656">
        <v>45631</v>
      </c>
      <c r="L750" s="375" t="str">
        <f t="shared" si="577"/>
        <v>n/a</v>
      </c>
      <c r="M750" s="656">
        <v>45632</v>
      </c>
      <c r="N750" s="656">
        <v>45643</v>
      </c>
      <c r="O750" s="657"/>
      <c r="P750" s="657"/>
      <c r="Q750" s="657"/>
      <c r="R750" s="657"/>
      <c r="S750" s="376"/>
      <c r="T750" s="730"/>
      <c r="U750" s="730"/>
      <c r="V750" s="379"/>
      <c r="W750" s="377">
        <v>223200</v>
      </c>
      <c r="X750" s="378">
        <v>223200</v>
      </c>
      <c r="Y750" s="380"/>
      <c r="Z750" s="546" t="str">
        <f t="shared" si="576"/>
        <v>n/a</v>
      </c>
      <c r="AA750" s="546" t="str">
        <f t="shared" si="576"/>
        <v>n/a</v>
      </c>
      <c r="AB750" s="546" t="str">
        <f t="shared" si="576"/>
        <v>n/a</v>
      </c>
      <c r="AC750" s="546" t="str">
        <f t="shared" si="576"/>
        <v>n/a</v>
      </c>
      <c r="AD750" s="546" t="str">
        <f t="shared" si="576"/>
        <v>n/a</v>
      </c>
      <c r="AE750" s="546" t="str">
        <f t="shared" si="576"/>
        <v>n/a</v>
      </c>
      <c r="AF750" s="546" t="str">
        <f t="shared" si="576"/>
        <v>n/a</v>
      </c>
      <c r="AG750" s="382"/>
      <c r="AH750" s="535"/>
    </row>
    <row r="751" spans="1:34" s="384" customFormat="1" ht="46.5" customHeight="1" x14ac:dyDescent="0.2">
      <c r="A751" s="534">
        <f>IF(C751=0,"  ",VLOOKUP(C751,CODES!$A$1:$B$145,2,FALSE))</f>
        <v>310100200002000</v>
      </c>
      <c r="B751" s="394" t="s">
        <v>816</v>
      </c>
      <c r="C751" s="372" t="s">
        <v>127</v>
      </c>
      <c r="D751" s="373" t="s">
        <v>1017</v>
      </c>
      <c r="E751" s="373" t="s">
        <v>51</v>
      </c>
      <c r="F751" s="374" t="str">
        <f t="shared" si="575"/>
        <v>n/a</v>
      </c>
      <c r="G751" s="374" t="str">
        <f t="shared" si="575"/>
        <v>n/a</v>
      </c>
      <c r="H751" s="374" t="str">
        <f t="shared" si="575"/>
        <v>n/a</v>
      </c>
      <c r="I751" s="374" t="str">
        <f t="shared" si="575"/>
        <v>n/a</v>
      </c>
      <c r="J751" s="656">
        <v>45631</v>
      </c>
      <c r="K751" s="656">
        <v>45631</v>
      </c>
      <c r="L751" s="375" t="str">
        <f t="shared" si="577"/>
        <v>n/a</v>
      </c>
      <c r="M751" s="656">
        <v>45632</v>
      </c>
      <c r="N751" s="656">
        <v>45643</v>
      </c>
      <c r="O751" s="657">
        <v>45657</v>
      </c>
      <c r="P751" s="657">
        <v>45657</v>
      </c>
      <c r="Q751" s="657"/>
      <c r="R751" s="657"/>
      <c r="S751" s="376"/>
      <c r="T751" s="377">
        <v>208454</v>
      </c>
      <c r="U751" s="378">
        <v>208454</v>
      </c>
      <c r="V751" s="379"/>
      <c r="W751" s="377">
        <v>208454</v>
      </c>
      <c r="X751" s="378">
        <v>208454</v>
      </c>
      <c r="Y751" s="380"/>
      <c r="Z751" s="381" t="str">
        <f t="shared" si="576"/>
        <v>n/a</v>
      </c>
      <c r="AA751" s="381" t="str">
        <f t="shared" si="576"/>
        <v>n/a</v>
      </c>
      <c r="AB751" s="381" t="str">
        <f t="shared" si="576"/>
        <v>n/a</v>
      </c>
      <c r="AC751" s="381" t="str">
        <f t="shared" si="576"/>
        <v>n/a</v>
      </c>
      <c r="AD751" s="381" t="str">
        <f t="shared" si="576"/>
        <v>n/a</v>
      </c>
      <c r="AE751" s="381" t="str">
        <f t="shared" si="576"/>
        <v>n/a</v>
      </c>
      <c r="AF751" s="381" t="str">
        <f t="shared" si="576"/>
        <v>n/a</v>
      </c>
      <c r="AG751" s="382"/>
      <c r="AH751" s="535"/>
    </row>
    <row r="752" spans="1:34" s="384" customFormat="1" ht="46.5" customHeight="1" x14ac:dyDescent="0.2">
      <c r="A752" s="534">
        <f>IF(C752=0,"  ",VLOOKUP(C752,CODES!$A$1:$B$145,2,FALSE))</f>
        <v>310100200002000</v>
      </c>
      <c r="B752" s="394" t="s">
        <v>818</v>
      </c>
      <c r="C752" s="372" t="s">
        <v>127</v>
      </c>
      <c r="D752" s="373" t="s">
        <v>1017</v>
      </c>
      <c r="E752" s="373" t="s">
        <v>51</v>
      </c>
      <c r="F752" s="539" t="str">
        <f t="shared" si="575"/>
        <v>n/a</v>
      </c>
      <c r="G752" s="539" t="str">
        <f t="shared" si="575"/>
        <v>n/a</v>
      </c>
      <c r="H752" s="539" t="str">
        <f t="shared" si="575"/>
        <v>n/a</v>
      </c>
      <c r="I752" s="539" t="str">
        <f t="shared" si="575"/>
        <v>n/a</v>
      </c>
      <c r="J752" s="656">
        <v>45631</v>
      </c>
      <c r="K752" s="656">
        <v>45631</v>
      </c>
      <c r="L752" s="375" t="str">
        <f t="shared" si="577"/>
        <v>n/a</v>
      </c>
      <c r="M752" s="656">
        <v>45632</v>
      </c>
      <c r="N752" s="656">
        <v>45645</v>
      </c>
      <c r="O752" s="657">
        <v>45646</v>
      </c>
      <c r="P752" s="657">
        <v>45646</v>
      </c>
      <c r="Q752" s="657"/>
      <c r="R752" s="657"/>
      <c r="S752" s="376"/>
      <c r="T752" s="377">
        <v>233720</v>
      </c>
      <c r="U752" s="378">
        <v>233720</v>
      </c>
      <c r="V752" s="379"/>
      <c r="W752" s="377">
        <v>233720</v>
      </c>
      <c r="X752" s="378">
        <v>233720</v>
      </c>
      <c r="Y752" s="380"/>
      <c r="Z752" s="381" t="str">
        <f t="shared" si="576"/>
        <v>n/a</v>
      </c>
      <c r="AA752" s="381" t="str">
        <f t="shared" si="576"/>
        <v>n/a</v>
      </c>
      <c r="AB752" s="381" t="str">
        <f t="shared" si="576"/>
        <v>n/a</v>
      </c>
      <c r="AC752" s="381" t="str">
        <f t="shared" si="576"/>
        <v>n/a</v>
      </c>
      <c r="AD752" s="381" t="str">
        <f t="shared" si="576"/>
        <v>n/a</v>
      </c>
      <c r="AE752" s="381" t="str">
        <f t="shared" si="576"/>
        <v>n/a</v>
      </c>
      <c r="AF752" s="381" t="str">
        <f t="shared" si="576"/>
        <v>n/a</v>
      </c>
      <c r="AG752" s="382"/>
      <c r="AH752" s="535"/>
    </row>
    <row r="753" spans="1:34" s="384" customFormat="1" ht="46.5" customHeight="1" x14ac:dyDescent="0.2">
      <c r="A753" s="534">
        <f>IF(C753=0,"  ",VLOOKUP(C753,CODES!$A$1:$B$145,2,FALSE))</f>
        <v>310100200002000</v>
      </c>
      <c r="B753" s="394" t="s">
        <v>822</v>
      </c>
      <c r="C753" s="372" t="s">
        <v>127</v>
      </c>
      <c r="D753" s="373" t="s">
        <v>1017</v>
      </c>
      <c r="E753" s="373" t="s">
        <v>56</v>
      </c>
      <c r="F753" s="374" t="str">
        <f t="shared" si="575"/>
        <v>n/a</v>
      </c>
      <c r="G753" s="374" t="str">
        <f t="shared" si="575"/>
        <v>n/a</v>
      </c>
      <c r="H753" s="374" t="str">
        <f t="shared" si="575"/>
        <v>n/a</v>
      </c>
      <c r="I753" s="374" t="str">
        <f t="shared" si="575"/>
        <v>n/a</v>
      </c>
      <c r="J753" s="656">
        <v>45601</v>
      </c>
      <c r="K753" s="656">
        <v>45601</v>
      </c>
      <c r="L753" s="375" t="str">
        <f t="shared" ref="L753:L773" si="578">IF($E753="Public Bidding", "Date Required", IF($E753="Shopping", "n/a", IF($E753="Small Value Procurement", "n/a", IF($E753="Lease of Venue", "n/a", IF($E753="Agency to Agency", "n/a", IF($E753="Direct Contracting", "n/a", IF($E753="Emergency Cases", "n/a","Check Mode of Proc")))))))</f>
        <v>n/a</v>
      </c>
      <c r="M753" s="656">
        <v>45635</v>
      </c>
      <c r="N753" s="656">
        <v>45652</v>
      </c>
      <c r="O753" s="657"/>
      <c r="P753" s="657"/>
      <c r="Q753" s="657"/>
      <c r="R753" s="657"/>
      <c r="S753" s="376"/>
      <c r="T753" s="752">
        <v>112601.48</v>
      </c>
      <c r="U753" s="731">
        <v>112601.48</v>
      </c>
      <c r="V753" s="379"/>
      <c r="W753" s="377">
        <v>11164</v>
      </c>
      <c r="X753" s="378">
        <v>11164</v>
      </c>
      <c r="Y753" s="380"/>
      <c r="Z753" s="381" t="str">
        <f t="shared" si="576"/>
        <v>n/a</v>
      </c>
      <c r="AA753" s="381" t="str">
        <f t="shared" si="576"/>
        <v>n/a</v>
      </c>
      <c r="AB753" s="381" t="str">
        <f t="shared" si="576"/>
        <v>n/a</v>
      </c>
      <c r="AC753" s="381" t="str">
        <f t="shared" si="576"/>
        <v>n/a</v>
      </c>
      <c r="AD753" s="381" t="str">
        <f t="shared" si="576"/>
        <v>n/a</v>
      </c>
      <c r="AE753" s="381" t="str">
        <f t="shared" si="576"/>
        <v>n/a</v>
      </c>
      <c r="AF753" s="381" t="str">
        <f t="shared" si="576"/>
        <v>n/a</v>
      </c>
      <c r="AG753" s="382"/>
      <c r="AH753" s="535"/>
    </row>
    <row r="754" spans="1:34" s="384" customFormat="1" ht="46.5" customHeight="1" x14ac:dyDescent="0.2">
      <c r="A754" s="534">
        <f>IF(C754=0,"  ",VLOOKUP(C754,CODES!$A$1:$B$145,2,FALSE))</f>
        <v>310100200002000</v>
      </c>
      <c r="B754" s="394" t="s">
        <v>823</v>
      </c>
      <c r="C754" s="372" t="s">
        <v>127</v>
      </c>
      <c r="D754" s="373" t="s">
        <v>1017</v>
      </c>
      <c r="E754" s="373" t="s">
        <v>56</v>
      </c>
      <c r="F754" s="374" t="str">
        <f t="shared" si="575"/>
        <v>n/a</v>
      </c>
      <c r="G754" s="374" t="str">
        <f t="shared" si="575"/>
        <v>n/a</v>
      </c>
      <c r="H754" s="374" t="str">
        <f t="shared" si="575"/>
        <v>n/a</v>
      </c>
      <c r="I754" s="374" t="str">
        <f t="shared" si="575"/>
        <v>n/a</v>
      </c>
      <c r="J754" s="656">
        <v>45601</v>
      </c>
      <c r="K754" s="656">
        <v>45601</v>
      </c>
      <c r="L754" s="375" t="str">
        <f t="shared" si="578"/>
        <v>n/a</v>
      </c>
      <c r="M754" s="656">
        <v>45635</v>
      </c>
      <c r="N754" s="656">
        <v>45649</v>
      </c>
      <c r="O754" s="657">
        <v>45657</v>
      </c>
      <c r="P754" s="657">
        <v>45657</v>
      </c>
      <c r="Q754" s="657"/>
      <c r="R754" s="657"/>
      <c r="S754" s="376"/>
      <c r="T754" s="753"/>
      <c r="U754" s="735"/>
      <c r="V754" s="379"/>
      <c r="W754" s="377">
        <f t="shared" ref="W754:W755" si="579">SUM(X754)</f>
        <v>63830</v>
      </c>
      <c r="X754" s="378">
        <v>63830</v>
      </c>
      <c r="Y754" s="380"/>
      <c r="Z754" s="381" t="str">
        <f t="shared" si="576"/>
        <v>n/a</v>
      </c>
      <c r="AA754" s="381" t="str">
        <f t="shared" si="576"/>
        <v>n/a</v>
      </c>
      <c r="AB754" s="381" t="str">
        <f t="shared" si="576"/>
        <v>n/a</v>
      </c>
      <c r="AC754" s="381" t="str">
        <f t="shared" si="576"/>
        <v>n/a</v>
      </c>
      <c r="AD754" s="381" t="str">
        <f t="shared" si="576"/>
        <v>n/a</v>
      </c>
      <c r="AE754" s="381" t="str">
        <f t="shared" si="576"/>
        <v>n/a</v>
      </c>
      <c r="AF754" s="381" t="str">
        <f t="shared" si="576"/>
        <v>n/a</v>
      </c>
      <c r="AG754" s="382"/>
      <c r="AH754" s="535"/>
    </row>
    <row r="755" spans="1:34" s="384" customFormat="1" ht="46.5" customHeight="1" x14ac:dyDescent="0.2">
      <c r="A755" s="534">
        <f>IF(C755=0,"  ",VLOOKUP(C755,CODES!$A$1:$B$145,2,FALSE))</f>
        <v>310100200002000</v>
      </c>
      <c r="B755" s="394" t="s">
        <v>824</v>
      </c>
      <c r="C755" s="372" t="s">
        <v>127</v>
      </c>
      <c r="D755" s="373" t="s">
        <v>1017</v>
      </c>
      <c r="E755" s="373" t="s">
        <v>51</v>
      </c>
      <c r="F755" s="374" t="str">
        <f t="shared" si="575"/>
        <v>n/a</v>
      </c>
      <c r="G755" s="374" t="str">
        <f t="shared" si="575"/>
        <v>n/a</v>
      </c>
      <c r="H755" s="374" t="str">
        <f t="shared" si="575"/>
        <v>n/a</v>
      </c>
      <c r="I755" s="374" t="str">
        <f t="shared" si="575"/>
        <v>n/a</v>
      </c>
      <c r="J755" s="656">
        <v>45601</v>
      </c>
      <c r="K755" s="656">
        <v>45601</v>
      </c>
      <c r="L755" s="375" t="str">
        <f t="shared" si="578"/>
        <v>n/a</v>
      </c>
      <c r="M755" s="656">
        <v>45635</v>
      </c>
      <c r="N755" s="656">
        <v>45649</v>
      </c>
      <c r="O755" s="657">
        <v>45653</v>
      </c>
      <c r="P755" s="657"/>
      <c r="Q755" s="657"/>
      <c r="R755" s="657"/>
      <c r="S755" s="376"/>
      <c r="T755" s="753"/>
      <c r="U755" s="735"/>
      <c r="V755" s="379"/>
      <c r="W755" s="377">
        <f t="shared" si="579"/>
        <v>6480</v>
      </c>
      <c r="X755" s="378">
        <v>6480</v>
      </c>
      <c r="Y755" s="380"/>
      <c r="Z755" s="546" t="str">
        <f t="shared" si="576"/>
        <v>n/a</v>
      </c>
      <c r="AA755" s="546" t="str">
        <f t="shared" si="576"/>
        <v>n/a</v>
      </c>
      <c r="AB755" s="546" t="str">
        <f t="shared" si="576"/>
        <v>n/a</v>
      </c>
      <c r="AC755" s="546" t="str">
        <f t="shared" si="576"/>
        <v>n/a</v>
      </c>
      <c r="AD755" s="546" t="str">
        <f t="shared" si="576"/>
        <v>n/a</v>
      </c>
      <c r="AE755" s="546" t="str">
        <f t="shared" si="576"/>
        <v>n/a</v>
      </c>
      <c r="AF755" s="546" t="str">
        <f t="shared" si="576"/>
        <v>n/a</v>
      </c>
      <c r="AG755" s="382"/>
      <c r="AH755" s="535"/>
    </row>
    <row r="756" spans="1:34" s="384" customFormat="1" ht="46.5" customHeight="1" x14ac:dyDescent="0.2">
      <c r="A756" s="534">
        <f>IF(C756=0,"  ",VLOOKUP(C756,CODES!$A$1:$B$145,2,FALSE))</f>
        <v>310100200002000</v>
      </c>
      <c r="B756" s="394" t="s">
        <v>825</v>
      </c>
      <c r="C756" s="372" t="s">
        <v>127</v>
      </c>
      <c r="D756" s="373" t="s">
        <v>1017</v>
      </c>
      <c r="E756" s="373" t="s">
        <v>56</v>
      </c>
      <c r="F756" s="539" t="str">
        <f t="shared" si="575"/>
        <v>n/a</v>
      </c>
      <c r="G756" s="539" t="str">
        <f t="shared" si="575"/>
        <v>n/a</v>
      </c>
      <c r="H756" s="539" t="str">
        <f t="shared" si="575"/>
        <v>n/a</v>
      </c>
      <c r="I756" s="539" t="str">
        <f t="shared" si="575"/>
        <v>n/a</v>
      </c>
      <c r="J756" s="656">
        <v>45601</v>
      </c>
      <c r="K756" s="656">
        <v>45601</v>
      </c>
      <c r="L756" s="375" t="str">
        <f t="shared" si="578"/>
        <v>n/a</v>
      </c>
      <c r="M756" s="656">
        <v>45635</v>
      </c>
      <c r="N756" s="656">
        <v>45652</v>
      </c>
      <c r="O756" s="657"/>
      <c r="P756" s="657"/>
      <c r="Q756" s="657"/>
      <c r="R756" s="657"/>
      <c r="S756" s="376"/>
      <c r="T756" s="754"/>
      <c r="U756" s="730"/>
      <c r="V756" s="379"/>
      <c r="W756" s="377">
        <v>11065</v>
      </c>
      <c r="X756" s="378">
        <v>11065</v>
      </c>
      <c r="Y756" s="380"/>
      <c r="Z756" s="381" t="str">
        <f t="shared" si="576"/>
        <v>n/a</v>
      </c>
      <c r="AA756" s="381" t="str">
        <f t="shared" si="576"/>
        <v>n/a</v>
      </c>
      <c r="AB756" s="381" t="str">
        <f t="shared" si="576"/>
        <v>n/a</v>
      </c>
      <c r="AC756" s="381" t="str">
        <f t="shared" si="576"/>
        <v>n/a</v>
      </c>
      <c r="AD756" s="381" t="str">
        <f t="shared" si="576"/>
        <v>n/a</v>
      </c>
      <c r="AE756" s="381" t="str">
        <f t="shared" si="576"/>
        <v>n/a</v>
      </c>
      <c r="AF756" s="381" t="str">
        <f t="shared" si="576"/>
        <v>n/a</v>
      </c>
      <c r="AG756" s="382"/>
      <c r="AH756" s="535"/>
    </row>
    <row r="757" spans="1:34" s="384" customFormat="1" ht="46.5" customHeight="1" x14ac:dyDescent="0.2">
      <c r="A757" s="534">
        <f>IF(C757=0,"  ",VLOOKUP(C757,CODES!$A$1:$B$145,2,FALSE))</f>
        <v>310100200002000</v>
      </c>
      <c r="B757" s="394" t="s">
        <v>826</v>
      </c>
      <c r="C757" s="372" t="s">
        <v>127</v>
      </c>
      <c r="D757" s="373" t="s">
        <v>1017</v>
      </c>
      <c r="E757" s="373" t="s">
        <v>51</v>
      </c>
      <c r="F757" s="374" t="str">
        <f t="shared" si="575"/>
        <v>n/a</v>
      </c>
      <c r="G757" s="374" t="str">
        <f t="shared" si="575"/>
        <v>n/a</v>
      </c>
      <c r="H757" s="374" t="str">
        <f t="shared" si="575"/>
        <v>n/a</v>
      </c>
      <c r="I757" s="374" t="str">
        <f t="shared" si="575"/>
        <v>n/a</v>
      </c>
      <c r="J757" s="656">
        <v>45635</v>
      </c>
      <c r="K757" s="656">
        <v>45635</v>
      </c>
      <c r="L757" s="375" t="str">
        <f t="shared" si="578"/>
        <v>n/a</v>
      </c>
      <c r="M757" s="656">
        <v>45642</v>
      </c>
      <c r="N757" s="671" t="s">
        <v>827</v>
      </c>
      <c r="O757" s="657">
        <v>45657</v>
      </c>
      <c r="P757" s="657">
        <v>45657</v>
      </c>
      <c r="Q757" s="657"/>
      <c r="R757" s="657"/>
      <c r="S757" s="376"/>
      <c r="T757" s="377">
        <v>46995</v>
      </c>
      <c r="U757" s="378">
        <v>46995</v>
      </c>
      <c r="V757" s="379"/>
      <c r="W757" s="377">
        <v>46995</v>
      </c>
      <c r="X757" s="378">
        <v>46995</v>
      </c>
      <c r="Y757" s="380"/>
      <c r="Z757" s="381" t="str">
        <f t="shared" si="576"/>
        <v>n/a</v>
      </c>
      <c r="AA757" s="381" t="str">
        <f t="shared" si="576"/>
        <v>n/a</v>
      </c>
      <c r="AB757" s="381" t="str">
        <f t="shared" si="576"/>
        <v>n/a</v>
      </c>
      <c r="AC757" s="381" t="str">
        <f t="shared" si="576"/>
        <v>n/a</v>
      </c>
      <c r="AD757" s="381" t="str">
        <f t="shared" si="576"/>
        <v>n/a</v>
      </c>
      <c r="AE757" s="381" t="str">
        <f t="shared" si="576"/>
        <v>n/a</v>
      </c>
      <c r="AF757" s="381" t="str">
        <f t="shared" si="576"/>
        <v>n/a</v>
      </c>
      <c r="AG757" s="382"/>
      <c r="AH757" s="535"/>
    </row>
    <row r="758" spans="1:34" s="384" customFormat="1" ht="46.5" customHeight="1" x14ac:dyDescent="0.2">
      <c r="A758" s="536">
        <f>IF(C758=0,"  ",VLOOKUP(C758,CODES!$A$1:$B$145,2,FALSE))</f>
        <v>310100200002000</v>
      </c>
      <c r="B758" s="552" t="s">
        <v>830</v>
      </c>
      <c r="C758" s="537" t="s">
        <v>127</v>
      </c>
      <c r="D758" s="373" t="s">
        <v>1017</v>
      </c>
      <c r="E758" s="538" t="s">
        <v>51</v>
      </c>
      <c r="F758" s="374" t="str">
        <f t="shared" si="575"/>
        <v>n/a</v>
      </c>
      <c r="G758" s="374" t="str">
        <f t="shared" si="575"/>
        <v>n/a</v>
      </c>
      <c r="H758" s="374" t="str">
        <f t="shared" si="575"/>
        <v>n/a</v>
      </c>
      <c r="I758" s="374" t="str">
        <f t="shared" si="575"/>
        <v>n/a</v>
      </c>
      <c r="J758" s="677">
        <v>45635</v>
      </c>
      <c r="K758" s="677">
        <v>45635</v>
      </c>
      <c r="L758" s="375" t="str">
        <f t="shared" si="578"/>
        <v>n/a</v>
      </c>
      <c r="M758" s="677">
        <v>45642</v>
      </c>
      <c r="N758" s="677">
        <v>45653</v>
      </c>
      <c r="O758" s="678"/>
      <c r="P758" s="678"/>
      <c r="Q758" s="678"/>
      <c r="R758" s="678"/>
      <c r="S758" s="541"/>
      <c r="T758" s="542">
        <v>38000</v>
      </c>
      <c r="U758" s="543">
        <v>38000</v>
      </c>
      <c r="V758" s="544"/>
      <c r="W758" s="542">
        <v>38000</v>
      </c>
      <c r="X758" s="543">
        <v>38000</v>
      </c>
      <c r="Y758" s="545"/>
      <c r="Z758" s="381" t="str">
        <f t="shared" si="576"/>
        <v>n/a</v>
      </c>
      <c r="AA758" s="381" t="str">
        <f t="shared" si="576"/>
        <v>n/a</v>
      </c>
      <c r="AB758" s="381" t="str">
        <f t="shared" si="576"/>
        <v>n/a</v>
      </c>
      <c r="AC758" s="381" t="str">
        <f t="shared" si="576"/>
        <v>n/a</v>
      </c>
      <c r="AD758" s="381" t="str">
        <f t="shared" si="576"/>
        <v>n/a</v>
      </c>
      <c r="AE758" s="381" t="str">
        <f t="shared" si="576"/>
        <v>n/a</v>
      </c>
      <c r="AF758" s="381" t="str">
        <f t="shared" si="576"/>
        <v>n/a</v>
      </c>
      <c r="AG758" s="547"/>
      <c r="AH758" s="548"/>
    </row>
    <row r="759" spans="1:34" s="384" customFormat="1" ht="46.5" customHeight="1" x14ac:dyDescent="0.2">
      <c r="A759" s="534">
        <f>IF(C759=0,"  ",VLOOKUP(C759,CODES!$A$1:$B$145,2,FALSE))</f>
        <v>310100200002000</v>
      </c>
      <c r="B759" s="394" t="s">
        <v>836</v>
      </c>
      <c r="C759" s="372" t="s">
        <v>127</v>
      </c>
      <c r="D759" s="373" t="s">
        <v>1017</v>
      </c>
      <c r="E759" s="373" t="s">
        <v>51</v>
      </c>
      <c r="F759" s="374" t="str">
        <f t="shared" si="575"/>
        <v>n/a</v>
      </c>
      <c r="G759" s="374" t="str">
        <f t="shared" si="575"/>
        <v>n/a</v>
      </c>
      <c r="H759" s="374" t="str">
        <f t="shared" si="575"/>
        <v>n/a</v>
      </c>
      <c r="I759" s="374" t="str">
        <f t="shared" si="575"/>
        <v>n/a</v>
      </c>
      <c r="J759" s="656">
        <v>45635</v>
      </c>
      <c r="K759" s="656">
        <v>45635</v>
      </c>
      <c r="L759" s="375" t="str">
        <f t="shared" si="578"/>
        <v>n/a</v>
      </c>
      <c r="M759" s="656">
        <v>45636</v>
      </c>
      <c r="N759" s="656">
        <v>45649</v>
      </c>
      <c r="O759" s="657">
        <v>45657</v>
      </c>
      <c r="P759" s="657">
        <v>45657</v>
      </c>
      <c r="Q759" s="657"/>
      <c r="R759" s="657"/>
      <c r="S759" s="376"/>
      <c r="T759" s="377">
        <v>21000</v>
      </c>
      <c r="U759" s="378">
        <v>21000</v>
      </c>
      <c r="V759" s="379"/>
      <c r="W759" s="377">
        <v>21000</v>
      </c>
      <c r="X759" s="378">
        <v>21000</v>
      </c>
      <c r="Y759" s="380"/>
      <c r="Z759" s="381" t="str">
        <f t="shared" si="576"/>
        <v>n/a</v>
      </c>
      <c r="AA759" s="381" t="str">
        <f t="shared" si="576"/>
        <v>n/a</v>
      </c>
      <c r="AB759" s="381" t="str">
        <f t="shared" si="576"/>
        <v>n/a</v>
      </c>
      <c r="AC759" s="381" t="str">
        <f t="shared" si="576"/>
        <v>n/a</v>
      </c>
      <c r="AD759" s="381" t="str">
        <f t="shared" si="576"/>
        <v>n/a</v>
      </c>
      <c r="AE759" s="381" t="str">
        <f t="shared" si="576"/>
        <v>n/a</v>
      </c>
      <c r="AF759" s="381" t="str">
        <f t="shared" si="576"/>
        <v>n/a</v>
      </c>
      <c r="AG759" s="382"/>
      <c r="AH759" s="535"/>
    </row>
    <row r="760" spans="1:34" s="384" customFormat="1" ht="46.5" customHeight="1" x14ac:dyDescent="0.2">
      <c r="A760" s="534">
        <f>IF(C760=0,"  ",VLOOKUP(C760,CODES!$A$1:$B$145,2,FALSE))</f>
        <v>310100200002000</v>
      </c>
      <c r="B760" s="394" t="s">
        <v>838</v>
      </c>
      <c r="C760" s="372" t="s">
        <v>127</v>
      </c>
      <c r="D760" s="373" t="s">
        <v>1017</v>
      </c>
      <c r="E760" s="373" t="s">
        <v>56</v>
      </c>
      <c r="F760" s="539" t="str">
        <f t="shared" si="575"/>
        <v>n/a</v>
      </c>
      <c r="G760" s="539" t="str">
        <f t="shared" si="575"/>
        <v>n/a</v>
      </c>
      <c r="H760" s="539" t="str">
        <f t="shared" si="575"/>
        <v>n/a</v>
      </c>
      <c r="I760" s="539" t="str">
        <f t="shared" si="575"/>
        <v>n/a</v>
      </c>
      <c r="J760" s="656">
        <v>45638</v>
      </c>
      <c r="K760" s="656">
        <v>45638</v>
      </c>
      <c r="L760" s="375" t="str">
        <f t="shared" si="578"/>
        <v>n/a</v>
      </c>
      <c r="M760" s="656">
        <v>45642</v>
      </c>
      <c r="N760" s="656">
        <v>45653</v>
      </c>
      <c r="O760" s="657"/>
      <c r="P760" s="657"/>
      <c r="Q760" s="657"/>
      <c r="R760" s="657"/>
      <c r="S760" s="376"/>
      <c r="T760" s="377">
        <f>SUM(U760)</f>
        <v>56038.5</v>
      </c>
      <c r="U760" s="378">
        <v>56038.5</v>
      </c>
      <c r="V760" s="379"/>
      <c r="W760" s="377">
        <f>SUM(X760)</f>
        <v>56038.5</v>
      </c>
      <c r="X760" s="378">
        <v>56038.5</v>
      </c>
      <c r="Y760" s="380"/>
      <c r="Z760" s="546" t="str">
        <f t="shared" si="576"/>
        <v>n/a</v>
      </c>
      <c r="AA760" s="546" t="str">
        <f t="shared" si="576"/>
        <v>n/a</v>
      </c>
      <c r="AB760" s="546" t="str">
        <f t="shared" si="576"/>
        <v>n/a</v>
      </c>
      <c r="AC760" s="546" t="str">
        <f t="shared" si="576"/>
        <v>n/a</v>
      </c>
      <c r="AD760" s="546" t="str">
        <f t="shared" si="576"/>
        <v>n/a</v>
      </c>
      <c r="AE760" s="546" t="str">
        <f t="shared" si="576"/>
        <v>n/a</v>
      </c>
      <c r="AF760" s="546" t="str">
        <f t="shared" si="576"/>
        <v>n/a</v>
      </c>
      <c r="AG760" s="382"/>
      <c r="AH760" s="535"/>
    </row>
    <row r="761" spans="1:34" s="384" customFormat="1" ht="46.5" customHeight="1" x14ac:dyDescent="0.2">
      <c r="A761" s="534">
        <f>IF(C761=0,"  ",VLOOKUP(C761,CODES!$A$1:$B$145,2,FALSE))</f>
        <v>310100200002000</v>
      </c>
      <c r="B761" s="394" t="s">
        <v>839</v>
      </c>
      <c r="C761" s="372" t="s">
        <v>127</v>
      </c>
      <c r="D761" s="373" t="s">
        <v>1017</v>
      </c>
      <c r="E761" s="373" t="s">
        <v>56</v>
      </c>
      <c r="F761" s="374" t="str">
        <f t="shared" si="575"/>
        <v>n/a</v>
      </c>
      <c r="G761" s="374" t="str">
        <f t="shared" si="575"/>
        <v>n/a</v>
      </c>
      <c r="H761" s="374" t="str">
        <f t="shared" si="575"/>
        <v>n/a</v>
      </c>
      <c r="I761" s="374" t="str">
        <f t="shared" si="575"/>
        <v>n/a</v>
      </c>
      <c r="J761" s="656">
        <v>45638</v>
      </c>
      <c r="K761" s="656">
        <v>45638</v>
      </c>
      <c r="L761" s="375" t="str">
        <f t="shared" si="578"/>
        <v>n/a</v>
      </c>
      <c r="M761" s="656">
        <v>45642</v>
      </c>
      <c r="N761" s="656">
        <v>45650</v>
      </c>
      <c r="O761" s="657">
        <v>45657</v>
      </c>
      <c r="P761" s="657">
        <v>45657</v>
      </c>
      <c r="Q761" s="657"/>
      <c r="R761" s="657"/>
      <c r="S761" s="376"/>
      <c r="T761" s="377">
        <f>SUM(U761)</f>
        <v>6250</v>
      </c>
      <c r="U761" s="378">
        <v>6250</v>
      </c>
      <c r="V761" s="379"/>
      <c r="W761" s="377">
        <f>SUM(X761)</f>
        <v>6250</v>
      </c>
      <c r="X761" s="378">
        <v>6250</v>
      </c>
      <c r="Y761" s="380"/>
      <c r="Z761" s="381" t="str">
        <f t="shared" si="576"/>
        <v>n/a</v>
      </c>
      <c r="AA761" s="381" t="str">
        <f t="shared" si="576"/>
        <v>n/a</v>
      </c>
      <c r="AB761" s="381" t="str">
        <f t="shared" si="576"/>
        <v>n/a</v>
      </c>
      <c r="AC761" s="381" t="str">
        <f t="shared" si="576"/>
        <v>n/a</v>
      </c>
      <c r="AD761" s="381" t="str">
        <f t="shared" si="576"/>
        <v>n/a</v>
      </c>
      <c r="AE761" s="381" t="str">
        <f t="shared" si="576"/>
        <v>n/a</v>
      </c>
      <c r="AF761" s="381" t="str">
        <f t="shared" si="576"/>
        <v>n/a</v>
      </c>
      <c r="AG761" s="382"/>
      <c r="AH761" s="535"/>
    </row>
    <row r="762" spans="1:34" s="384" customFormat="1" ht="46.5" customHeight="1" x14ac:dyDescent="0.2">
      <c r="A762" s="534">
        <f>IF(C762=0,"  ",VLOOKUP(C762,CODES!$A$1:$B$145,2,FALSE))</f>
        <v>310100200002000</v>
      </c>
      <c r="B762" s="394" t="s">
        <v>841</v>
      </c>
      <c r="C762" s="372" t="s">
        <v>127</v>
      </c>
      <c r="D762" s="373" t="s">
        <v>1017</v>
      </c>
      <c r="E762" s="373" t="s">
        <v>56</v>
      </c>
      <c r="F762" s="374" t="str">
        <f t="shared" si="575"/>
        <v>n/a</v>
      </c>
      <c r="G762" s="374" t="str">
        <f t="shared" si="575"/>
        <v>n/a</v>
      </c>
      <c r="H762" s="374" t="str">
        <f t="shared" si="575"/>
        <v>n/a</v>
      </c>
      <c r="I762" s="374" t="str">
        <f t="shared" si="575"/>
        <v>n/a</v>
      </c>
      <c r="J762" s="656">
        <v>45638</v>
      </c>
      <c r="K762" s="656">
        <v>45638</v>
      </c>
      <c r="L762" s="375" t="str">
        <f t="shared" si="578"/>
        <v>n/a</v>
      </c>
      <c r="M762" s="656">
        <v>45642</v>
      </c>
      <c r="N762" s="656">
        <v>45650</v>
      </c>
      <c r="O762" s="657"/>
      <c r="P762" s="657"/>
      <c r="Q762" s="657"/>
      <c r="R762" s="657"/>
      <c r="S762" s="376"/>
      <c r="T762" s="377">
        <f>SUM(U762)</f>
        <v>6345</v>
      </c>
      <c r="U762" s="378">
        <v>6345</v>
      </c>
      <c r="V762" s="379"/>
      <c r="W762" s="377">
        <f>SUM(X762)</f>
        <v>6345</v>
      </c>
      <c r="X762" s="378">
        <v>6345</v>
      </c>
      <c r="Y762" s="380"/>
      <c r="Z762" s="381" t="str">
        <f t="shared" si="576"/>
        <v>n/a</v>
      </c>
      <c r="AA762" s="381" t="str">
        <f t="shared" si="576"/>
        <v>n/a</v>
      </c>
      <c r="AB762" s="381" t="str">
        <f t="shared" si="576"/>
        <v>n/a</v>
      </c>
      <c r="AC762" s="381" t="str">
        <f t="shared" si="576"/>
        <v>n/a</v>
      </c>
      <c r="AD762" s="381" t="str">
        <f t="shared" si="576"/>
        <v>n/a</v>
      </c>
      <c r="AE762" s="381" t="str">
        <f t="shared" si="576"/>
        <v>n/a</v>
      </c>
      <c r="AF762" s="381" t="str">
        <f t="shared" si="576"/>
        <v>n/a</v>
      </c>
      <c r="AG762" s="382"/>
      <c r="AH762" s="535"/>
    </row>
    <row r="763" spans="1:34" s="384" customFormat="1" ht="46.5" customHeight="1" x14ac:dyDescent="0.2">
      <c r="A763" s="534">
        <f>IF(C763=0,"  ",VLOOKUP(C763,CODES!$A$1:$B$145,2,FALSE))</f>
        <v>310100200002000</v>
      </c>
      <c r="B763" s="394" t="s">
        <v>843</v>
      </c>
      <c r="C763" s="372" t="s">
        <v>127</v>
      </c>
      <c r="D763" s="373" t="s">
        <v>1017</v>
      </c>
      <c r="E763" s="373" t="s">
        <v>51</v>
      </c>
      <c r="F763" s="374" t="str">
        <f t="shared" si="575"/>
        <v>n/a</v>
      </c>
      <c r="G763" s="374" t="str">
        <f t="shared" si="575"/>
        <v>n/a</v>
      </c>
      <c r="H763" s="374" t="str">
        <f t="shared" si="575"/>
        <v>n/a</v>
      </c>
      <c r="I763" s="374" t="str">
        <f t="shared" si="575"/>
        <v>n/a</v>
      </c>
      <c r="J763" s="656">
        <v>45638</v>
      </c>
      <c r="K763" s="656">
        <v>45638</v>
      </c>
      <c r="L763" s="375" t="str">
        <f t="shared" si="578"/>
        <v>n/a</v>
      </c>
      <c r="M763" s="656">
        <v>45643</v>
      </c>
      <c r="N763" s="656">
        <v>45652</v>
      </c>
      <c r="O763" s="657"/>
      <c r="P763" s="657"/>
      <c r="Q763" s="657"/>
      <c r="R763" s="657"/>
      <c r="S763" s="376"/>
      <c r="T763" s="377">
        <v>70700</v>
      </c>
      <c r="U763" s="378">
        <v>70700</v>
      </c>
      <c r="V763" s="379"/>
      <c r="W763" s="377">
        <v>70700</v>
      </c>
      <c r="X763" s="378">
        <v>70700</v>
      </c>
      <c r="Y763" s="380"/>
      <c r="Z763" s="381" t="str">
        <f t="shared" si="576"/>
        <v>n/a</v>
      </c>
      <c r="AA763" s="381" t="str">
        <f t="shared" si="576"/>
        <v>n/a</v>
      </c>
      <c r="AB763" s="381" t="str">
        <f t="shared" si="576"/>
        <v>n/a</v>
      </c>
      <c r="AC763" s="381" t="str">
        <f t="shared" si="576"/>
        <v>n/a</v>
      </c>
      <c r="AD763" s="381" t="str">
        <f t="shared" si="576"/>
        <v>n/a</v>
      </c>
      <c r="AE763" s="381" t="str">
        <f t="shared" si="576"/>
        <v>n/a</v>
      </c>
      <c r="AF763" s="381" t="str">
        <f t="shared" si="576"/>
        <v>n/a</v>
      </c>
      <c r="AG763" s="382"/>
      <c r="AH763" s="535"/>
    </row>
    <row r="764" spans="1:34" s="384" customFormat="1" ht="46.5" customHeight="1" x14ac:dyDescent="0.2">
      <c r="A764" s="534">
        <f>IF(C764=0,"  ",VLOOKUP(C764,CODES!$A$1:$B$145,2,FALSE))</f>
        <v>200000100001000</v>
      </c>
      <c r="B764" s="394" t="s">
        <v>844</v>
      </c>
      <c r="C764" s="372" t="s">
        <v>71</v>
      </c>
      <c r="D764" s="373" t="s">
        <v>1017</v>
      </c>
      <c r="E764" s="373" t="s">
        <v>51</v>
      </c>
      <c r="F764" s="539" t="str">
        <f t="shared" si="575"/>
        <v>n/a</v>
      </c>
      <c r="G764" s="539" t="str">
        <f t="shared" si="575"/>
        <v>n/a</v>
      </c>
      <c r="H764" s="539" t="str">
        <f t="shared" si="575"/>
        <v>n/a</v>
      </c>
      <c r="I764" s="539" t="str">
        <f t="shared" si="575"/>
        <v>n/a</v>
      </c>
      <c r="J764" s="656">
        <v>45638</v>
      </c>
      <c r="K764" s="656">
        <v>45638</v>
      </c>
      <c r="L764" s="375" t="str">
        <f t="shared" si="578"/>
        <v>n/a</v>
      </c>
      <c r="M764" s="656">
        <v>45643</v>
      </c>
      <c r="N764" s="656">
        <v>45652</v>
      </c>
      <c r="O764" s="657"/>
      <c r="P764" s="657"/>
      <c r="Q764" s="657"/>
      <c r="R764" s="657"/>
      <c r="S764" s="376"/>
      <c r="T764" s="377">
        <v>260000</v>
      </c>
      <c r="U764" s="378">
        <v>260000</v>
      </c>
      <c r="V764" s="379"/>
      <c r="W764" s="377">
        <v>245000</v>
      </c>
      <c r="X764" s="378">
        <v>245000</v>
      </c>
      <c r="Y764" s="380"/>
      <c r="Z764" s="381" t="str">
        <f t="shared" si="576"/>
        <v>n/a</v>
      </c>
      <c r="AA764" s="381" t="str">
        <f t="shared" si="576"/>
        <v>n/a</v>
      </c>
      <c r="AB764" s="381" t="str">
        <f t="shared" si="576"/>
        <v>n/a</v>
      </c>
      <c r="AC764" s="381" t="str">
        <f t="shared" si="576"/>
        <v>n/a</v>
      </c>
      <c r="AD764" s="381" t="str">
        <f t="shared" si="576"/>
        <v>n/a</v>
      </c>
      <c r="AE764" s="381" t="str">
        <f t="shared" si="576"/>
        <v>n/a</v>
      </c>
      <c r="AF764" s="381" t="str">
        <f t="shared" si="576"/>
        <v>n/a</v>
      </c>
      <c r="AG764" s="382"/>
      <c r="AH764" s="535"/>
    </row>
    <row r="765" spans="1:34" s="384" customFormat="1" ht="46.5" customHeight="1" x14ac:dyDescent="0.2">
      <c r="A765" s="534" t="str">
        <f>IF(C765=0,"  ",VLOOKUP(C765,CODES!$A$1:$B$145,2,FALSE))</f>
        <v>PVB Trust Fund</v>
      </c>
      <c r="B765" s="394" t="s">
        <v>849</v>
      </c>
      <c r="C765" s="372" t="s">
        <v>538</v>
      </c>
      <c r="D765" s="373" t="s">
        <v>1017</v>
      </c>
      <c r="E765" s="373" t="s">
        <v>54</v>
      </c>
      <c r="F765" s="374" t="str">
        <f t="shared" ref="F765:I783" si="580">IF($E765="Public Bidding", "Date Required", IF($E765="Shopping", "n/a", IF($E765="Small Value Procurement", "n/a", IF($E765="Lease of Venue", "n/a", IF($E765="Agency to Agency", "n/a", IF($E765="Direct Contracting", "n/a", IF($E765="Emergency Cases", "n/a","Check Mode of Proc")))))))</f>
        <v>n/a</v>
      </c>
      <c r="G765" s="374" t="str">
        <f t="shared" si="580"/>
        <v>n/a</v>
      </c>
      <c r="H765" s="374" t="str">
        <f t="shared" si="580"/>
        <v>n/a</v>
      </c>
      <c r="I765" s="374" t="str">
        <f t="shared" si="580"/>
        <v>n/a</v>
      </c>
      <c r="J765" s="656">
        <v>45630</v>
      </c>
      <c r="K765" s="656">
        <v>45630</v>
      </c>
      <c r="L765" s="375" t="str">
        <f t="shared" si="578"/>
        <v>n/a</v>
      </c>
      <c r="M765" s="656">
        <v>45653</v>
      </c>
      <c r="N765" s="656">
        <v>45653</v>
      </c>
      <c r="O765" s="657"/>
      <c r="P765" s="657"/>
      <c r="Q765" s="657"/>
      <c r="R765" s="657"/>
      <c r="S765" s="376"/>
      <c r="T765" s="377">
        <v>900</v>
      </c>
      <c r="U765" s="378">
        <v>900</v>
      </c>
      <c r="V765" s="379"/>
      <c r="W765" s="377">
        <v>900</v>
      </c>
      <c r="X765" s="378">
        <v>900</v>
      </c>
      <c r="Y765" s="380"/>
      <c r="Z765" s="546" t="str">
        <f t="shared" si="576"/>
        <v>n/a</v>
      </c>
      <c r="AA765" s="546" t="str">
        <f t="shared" si="576"/>
        <v>n/a</v>
      </c>
      <c r="AB765" s="546" t="str">
        <f t="shared" si="576"/>
        <v>n/a</v>
      </c>
      <c r="AC765" s="546" t="str">
        <f t="shared" si="576"/>
        <v>n/a</v>
      </c>
      <c r="AD765" s="546" t="str">
        <f t="shared" si="576"/>
        <v>n/a</v>
      </c>
      <c r="AE765" s="546" t="str">
        <f t="shared" si="576"/>
        <v>n/a</v>
      </c>
      <c r="AF765" s="546" t="str">
        <f t="shared" si="576"/>
        <v>n/a</v>
      </c>
      <c r="AG765" s="382"/>
      <c r="AH765" s="535"/>
    </row>
    <row r="766" spans="1:34" s="384" customFormat="1" ht="46.5" customHeight="1" x14ac:dyDescent="0.2">
      <c r="A766" s="534">
        <f>IF(C766=0,"  ",VLOOKUP(C766,CODES!$A$1:$B$145,2,FALSE))</f>
        <v>100000100001000</v>
      </c>
      <c r="B766" s="394" t="s">
        <v>850</v>
      </c>
      <c r="C766" s="372" t="s">
        <v>53</v>
      </c>
      <c r="D766" s="373" t="s">
        <v>1017</v>
      </c>
      <c r="E766" s="373" t="s">
        <v>54</v>
      </c>
      <c r="F766" s="374" t="str">
        <f t="shared" si="580"/>
        <v>n/a</v>
      </c>
      <c r="G766" s="374" t="str">
        <f t="shared" si="580"/>
        <v>n/a</v>
      </c>
      <c r="H766" s="374" t="str">
        <f t="shared" si="580"/>
        <v>n/a</v>
      </c>
      <c r="I766" s="374" t="str">
        <f t="shared" si="580"/>
        <v>n/a</v>
      </c>
      <c r="J766" s="656">
        <v>45649</v>
      </c>
      <c r="K766" s="656">
        <v>45649</v>
      </c>
      <c r="L766" s="375" t="str">
        <f t="shared" si="578"/>
        <v>n/a</v>
      </c>
      <c r="M766" s="656">
        <v>45649</v>
      </c>
      <c r="N766" s="656">
        <v>45653</v>
      </c>
      <c r="O766" s="657">
        <v>45653</v>
      </c>
      <c r="P766" s="657">
        <v>45653</v>
      </c>
      <c r="Q766" s="657"/>
      <c r="R766" s="657"/>
      <c r="S766" s="376"/>
      <c r="T766" s="377">
        <f>SUM(U766)</f>
        <v>13357.32</v>
      </c>
      <c r="U766" s="378">
        <v>13357.32</v>
      </c>
      <c r="V766" s="379"/>
      <c r="W766" s="377">
        <f>SUM(X766)</f>
        <v>13357.32</v>
      </c>
      <c r="X766" s="378">
        <v>13357.32</v>
      </c>
      <c r="Y766" s="380"/>
      <c r="Z766" s="381" t="str">
        <f t="shared" si="576"/>
        <v>n/a</v>
      </c>
      <c r="AA766" s="381" t="str">
        <f t="shared" si="576"/>
        <v>n/a</v>
      </c>
      <c r="AB766" s="381" t="str">
        <f t="shared" si="576"/>
        <v>n/a</v>
      </c>
      <c r="AC766" s="381" t="str">
        <f t="shared" si="576"/>
        <v>n/a</v>
      </c>
      <c r="AD766" s="381" t="str">
        <f t="shared" si="576"/>
        <v>n/a</v>
      </c>
      <c r="AE766" s="381" t="str">
        <f t="shared" si="576"/>
        <v>n/a</v>
      </c>
      <c r="AF766" s="381" t="str">
        <f t="shared" si="576"/>
        <v>n/a</v>
      </c>
      <c r="AG766" s="382"/>
      <c r="AH766" s="535"/>
    </row>
    <row r="767" spans="1:34" s="384" customFormat="1" ht="46.5" customHeight="1" x14ac:dyDescent="0.2">
      <c r="A767" s="534">
        <f>IF(C767=0,"  ",VLOOKUP(C767,CODES!$A$1:$B$145,2,FALSE))</f>
        <v>100000100001000</v>
      </c>
      <c r="B767" s="504" t="s">
        <v>1037</v>
      </c>
      <c r="C767" s="372" t="s">
        <v>53</v>
      </c>
      <c r="D767" s="373" t="s">
        <v>1017</v>
      </c>
      <c r="E767" s="373" t="s">
        <v>51</v>
      </c>
      <c r="F767" s="374" t="str">
        <f t="shared" si="580"/>
        <v>n/a</v>
      </c>
      <c r="G767" s="374" t="str">
        <f t="shared" si="580"/>
        <v>n/a</v>
      </c>
      <c r="H767" s="374" t="str">
        <f t="shared" si="580"/>
        <v>n/a</v>
      </c>
      <c r="I767" s="374" t="str">
        <f t="shared" si="580"/>
        <v>n/a</v>
      </c>
      <c r="J767" s="656">
        <v>45649</v>
      </c>
      <c r="K767" s="656">
        <v>45649</v>
      </c>
      <c r="L767" s="375" t="str">
        <f t="shared" si="578"/>
        <v>n/a</v>
      </c>
      <c r="M767" s="656">
        <v>45649</v>
      </c>
      <c r="N767" s="656">
        <v>45653</v>
      </c>
      <c r="O767" s="657"/>
      <c r="P767" s="657"/>
      <c r="Q767" s="657"/>
      <c r="R767" s="657"/>
      <c r="S767" s="376"/>
      <c r="T767" s="377">
        <f>SUM(U767)</f>
        <v>93475</v>
      </c>
      <c r="U767" s="378">
        <v>93475</v>
      </c>
      <c r="V767" s="379"/>
      <c r="W767" s="377">
        <f>SUM(X767)</f>
        <v>77750</v>
      </c>
      <c r="X767" s="378">
        <v>77750</v>
      </c>
      <c r="Y767" s="380"/>
      <c r="Z767" s="381" t="str">
        <f t="shared" si="576"/>
        <v>n/a</v>
      </c>
      <c r="AA767" s="381" t="str">
        <f t="shared" si="576"/>
        <v>n/a</v>
      </c>
      <c r="AB767" s="381" t="str">
        <f t="shared" si="576"/>
        <v>n/a</v>
      </c>
      <c r="AC767" s="381" t="str">
        <f t="shared" si="576"/>
        <v>n/a</v>
      </c>
      <c r="AD767" s="381" t="str">
        <f t="shared" si="576"/>
        <v>n/a</v>
      </c>
      <c r="AE767" s="381" t="str">
        <f t="shared" si="576"/>
        <v>n/a</v>
      </c>
      <c r="AF767" s="381" t="str">
        <f t="shared" si="576"/>
        <v>n/a</v>
      </c>
      <c r="AG767" s="382"/>
      <c r="AH767" s="535"/>
    </row>
    <row r="768" spans="1:34" s="384" customFormat="1" ht="46.5" customHeight="1" x14ac:dyDescent="0.2">
      <c r="A768" s="534">
        <f>IF(C768=0,"  ",VLOOKUP(C768,CODES!$A$1:$B$145,2,FALSE))</f>
        <v>310100200002000</v>
      </c>
      <c r="B768" s="394" t="s">
        <v>851</v>
      </c>
      <c r="C768" s="372" t="s">
        <v>127</v>
      </c>
      <c r="D768" s="373" t="s">
        <v>1017</v>
      </c>
      <c r="E768" s="373" t="s">
        <v>51</v>
      </c>
      <c r="F768" s="539" t="str">
        <f t="shared" si="580"/>
        <v>n/a</v>
      </c>
      <c r="G768" s="539" t="str">
        <f t="shared" si="580"/>
        <v>n/a</v>
      </c>
      <c r="H768" s="539" t="str">
        <f t="shared" si="580"/>
        <v>n/a</v>
      </c>
      <c r="I768" s="539" t="str">
        <f t="shared" si="580"/>
        <v>n/a</v>
      </c>
      <c r="J768" s="656">
        <v>45630</v>
      </c>
      <c r="K768" s="656">
        <v>45630</v>
      </c>
      <c r="L768" s="375" t="str">
        <f t="shared" si="578"/>
        <v>n/a</v>
      </c>
      <c r="M768" s="656">
        <v>45635</v>
      </c>
      <c r="N768" s="656">
        <v>45646</v>
      </c>
      <c r="O768" s="657"/>
      <c r="P768" s="657"/>
      <c r="Q768" s="657"/>
      <c r="R768" s="657"/>
      <c r="S768" s="376"/>
      <c r="T768" s="377">
        <f>SUM(U768)</f>
        <v>17490</v>
      </c>
      <c r="U768" s="378">
        <v>17490</v>
      </c>
      <c r="V768" s="379"/>
      <c r="W768" s="377">
        <f>SUM(X768)</f>
        <v>17045</v>
      </c>
      <c r="X768" s="378">
        <v>17045</v>
      </c>
      <c r="Y768" s="380"/>
      <c r="Z768" s="381" t="str">
        <f t="shared" si="576"/>
        <v>n/a</v>
      </c>
      <c r="AA768" s="381" t="str">
        <f t="shared" si="576"/>
        <v>n/a</v>
      </c>
      <c r="AB768" s="381" t="str">
        <f t="shared" si="576"/>
        <v>n/a</v>
      </c>
      <c r="AC768" s="381" t="str">
        <f t="shared" si="576"/>
        <v>n/a</v>
      </c>
      <c r="AD768" s="381" t="str">
        <f t="shared" si="576"/>
        <v>n/a</v>
      </c>
      <c r="AE768" s="381" t="str">
        <f t="shared" si="576"/>
        <v>n/a</v>
      </c>
      <c r="AF768" s="381" t="str">
        <f t="shared" si="576"/>
        <v>n/a</v>
      </c>
      <c r="AG768" s="382"/>
      <c r="AH768" s="535"/>
    </row>
    <row r="769" spans="1:34" s="384" customFormat="1" ht="46.5" customHeight="1" x14ac:dyDescent="0.2">
      <c r="A769" s="534">
        <f>IF(C769=0,"  ",VLOOKUP(C769,CODES!$A$1:$B$145,2,FALSE))</f>
        <v>100000100001000</v>
      </c>
      <c r="B769" s="394" t="s">
        <v>852</v>
      </c>
      <c r="C769" s="372" t="s">
        <v>53</v>
      </c>
      <c r="D769" s="373" t="s">
        <v>1017</v>
      </c>
      <c r="E769" s="373" t="s">
        <v>54</v>
      </c>
      <c r="F769" s="374" t="str">
        <f t="shared" si="580"/>
        <v>n/a</v>
      </c>
      <c r="G769" s="374" t="str">
        <f t="shared" si="580"/>
        <v>n/a</v>
      </c>
      <c r="H769" s="374" t="str">
        <f t="shared" si="580"/>
        <v>n/a</v>
      </c>
      <c r="I769" s="374" t="str">
        <f t="shared" si="580"/>
        <v>n/a</v>
      </c>
      <c r="J769" s="656">
        <v>45649</v>
      </c>
      <c r="K769" s="656">
        <v>45649</v>
      </c>
      <c r="L769" s="375" t="str">
        <f t="shared" si="578"/>
        <v>n/a</v>
      </c>
      <c r="M769" s="656">
        <v>45649</v>
      </c>
      <c r="N769" s="656">
        <v>45653</v>
      </c>
      <c r="O769" s="657">
        <v>45653</v>
      </c>
      <c r="P769" s="657">
        <v>45653</v>
      </c>
      <c r="Q769" s="657"/>
      <c r="R769" s="657"/>
      <c r="S769" s="376"/>
      <c r="T769" s="377">
        <f>SUM(U769)</f>
        <v>5291.81</v>
      </c>
      <c r="U769" s="378">
        <v>5291.81</v>
      </c>
      <c r="V769" s="379"/>
      <c r="W769" s="377">
        <f>SUM(X769)</f>
        <v>5291.81</v>
      </c>
      <c r="X769" s="378">
        <v>5291.81</v>
      </c>
      <c r="Y769" s="380"/>
      <c r="Z769" s="381" t="str">
        <f t="shared" si="576"/>
        <v>n/a</v>
      </c>
      <c r="AA769" s="381" t="str">
        <f t="shared" si="576"/>
        <v>n/a</v>
      </c>
      <c r="AB769" s="381" t="str">
        <f t="shared" si="576"/>
        <v>n/a</v>
      </c>
      <c r="AC769" s="381" t="str">
        <f t="shared" ref="AC769:AF775" si="581">IF($E769="Public Bidding", "Date Required", IF($E769="Shopping", "n/a", IF($E769="Small Value Procurement", "n/a", IF($E769="Lease of Venue", "n/a", IF($E769="Agency to Agency", "n/a", IF($E769="Direct Contracting", "n/a", IF($E769="Emergency Cases", "n/a","Check Mode of Proc")))))))</f>
        <v>n/a</v>
      </c>
      <c r="AD769" s="381" t="str">
        <f t="shared" si="581"/>
        <v>n/a</v>
      </c>
      <c r="AE769" s="381" t="str">
        <f t="shared" si="581"/>
        <v>n/a</v>
      </c>
      <c r="AF769" s="381" t="str">
        <f t="shared" si="581"/>
        <v>n/a</v>
      </c>
      <c r="AG769" s="382"/>
      <c r="AH769" s="535"/>
    </row>
    <row r="770" spans="1:34" s="384" customFormat="1" ht="46.5" customHeight="1" x14ac:dyDescent="0.2">
      <c r="A770" s="534">
        <f>IF(C770=0,"  ",VLOOKUP(C770,CODES!$A$1:$B$145,2,FALSE))</f>
        <v>100000100001000</v>
      </c>
      <c r="B770" s="394" t="s">
        <v>855</v>
      </c>
      <c r="C770" s="372" t="s">
        <v>53</v>
      </c>
      <c r="D770" s="373" t="s">
        <v>1017</v>
      </c>
      <c r="E770" s="373" t="s">
        <v>54</v>
      </c>
      <c r="F770" s="374" t="str">
        <f t="shared" si="580"/>
        <v>n/a</v>
      </c>
      <c r="G770" s="374" t="str">
        <f t="shared" si="580"/>
        <v>n/a</v>
      </c>
      <c r="H770" s="374" t="str">
        <f t="shared" si="580"/>
        <v>n/a</v>
      </c>
      <c r="I770" s="374" t="str">
        <f t="shared" si="580"/>
        <v>n/a</v>
      </c>
      <c r="J770" s="656">
        <v>45646</v>
      </c>
      <c r="K770" s="656">
        <v>45646</v>
      </c>
      <c r="L770" s="375" t="str">
        <f t="shared" si="578"/>
        <v>n/a</v>
      </c>
      <c r="M770" s="656" t="s">
        <v>1012</v>
      </c>
      <c r="N770" s="656" t="s">
        <v>1008</v>
      </c>
      <c r="O770" s="657" t="s">
        <v>1008</v>
      </c>
      <c r="P770" s="657" t="s">
        <v>1008</v>
      </c>
      <c r="Q770" s="657"/>
      <c r="R770" s="657"/>
      <c r="S770" s="376"/>
      <c r="T770" s="377">
        <v>21463</v>
      </c>
      <c r="U770" s="378">
        <v>21463</v>
      </c>
      <c r="V770" s="379"/>
      <c r="W770" s="377">
        <v>21463</v>
      </c>
      <c r="X770" s="378">
        <v>21463</v>
      </c>
      <c r="Y770" s="380"/>
      <c r="Z770" s="546" t="str">
        <f t="shared" ref="Z770:AB775" si="582">IF($E770="Public Bidding", "Date Required", IF($E770="Shopping", "n/a", IF($E770="Small Value Procurement", "n/a", IF($E770="Lease of Venue", "n/a", IF($E770="Agency to Agency", "n/a", IF($E770="Direct Contracting", "n/a", IF($E770="Emergency Cases", "n/a","Check Mode of Proc")))))))</f>
        <v>n/a</v>
      </c>
      <c r="AA770" s="546" t="str">
        <f t="shared" si="582"/>
        <v>n/a</v>
      </c>
      <c r="AB770" s="546" t="str">
        <f t="shared" si="582"/>
        <v>n/a</v>
      </c>
      <c r="AC770" s="546" t="str">
        <f t="shared" si="581"/>
        <v>n/a</v>
      </c>
      <c r="AD770" s="546" t="str">
        <f t="shared" si="581"/>
        <v>n/a</v>
      </c>
      <c r="AE770" s="546" t="str">
        <f t="shared" si="581"/>
        <v>n/a</v>
      </c>
      <c r="AF770" s="546" t="str">
        <f t="shared" si="581"/>
        <v>n/a</v>
      </c>
      <c r="AG770" s="382"/>
      <c r="AH770" s="535"/>
    </row>
    <row r="771" spans="1:34" s="384" customFormat="1" ht="46.5" customHeight="1" x14ac:dyDescent="0.2">
      <c r="A771" s="534">
        <f>IF(C771=0,"  ",VLOOKUP(C771,CODES!$A$1:$B$145,2,FALSE))</f>
        <v>100000100001000</v>
      </c>
      <c r="B771" s="394" t="s">
        <v>856</v>
      </c>
      <c r="C771" s="537" t="s">
        <v>53</v>
      </c>
      <c r="D771" s="373" t="s">
        <v>1017</v>
      </c>
      <c r="E771" s="538" t="s">
        <v>54</v>
      </c>
      <c r="F771" s="374" t="str">
        <f t="shared" si="580"/>
        <v>n/a</v>
      </c>
      <c r="G771" s="374" t="str">
        <f t="shared" si="580"/>
        <v>n/a</v>
      </c>
      <c r="H771" s="374" t="str">
        <f t="shared" si="580"/>
        <v>n/a</v>
      </c>
      <c r="I771" s="374" t="str">
        <f t="shared" si="580"/>
        <v>n/a</v>
      </c>
      <c r="J771" s="656">
        <v>45646</v>
      </c>
      <c r="K771" s="656">
        <v>45646</v>
      </c>
      <c r="L771" s="375" t="str">
        <f t="shared" si="578"/>
        <v>n/a</v>
      </c>
      <c r="M771" s="656">
        <v>45652</v>
      </c>
      <c r="N771" s="656">
        <v>45653</v>
      </c>
      <c r="O771" s="657">
        <v>45653</v>
      </c>
      <c r="P771" s="657">
        <v>45653</v>
      </c>
      <c r="Q771" s="657"/>
      <c r="R771" s="657"/>
      <c r="S771" s="376"/>
      <c r="T771" s="377">
        <v>9059.17</v>
      </c>
      <c r="U771" s="378">
        <v>9059.17</v>
      </c>
      <c r="V771" s="379"/>
      <c r="W771" s="377">
        <v>9059.17</v>
      </c>
      <c r="X771" s="378">
        <v>9059.17</v>
      </c>
      <c r="Y771" s="380"/>
      <c r="Z771" s="381" t="str">
        <f t="shared" si="582"/>
        <v>n/a</v>
      </c>
      <c r="AA771" s="381" t="str">
        <f t="shared" si="582"/>
        <v>n/a</v>
      </c>
      <c r="AB771" s="381" t="str">
        <f t="shared" si="582"/>
        <v>n/a</v>
      </c>
      <c r="AC771" s="381" t="str">
        <f t="shared" si="581"/>
        <v>n/a</v>
      </c>
      <c r="AD771" s="381" t="str">
        <f t="shared" si="581"/>
        <v>n/a</v>
      </c>
      <c r="AE771" s="381" t="str">
        <f t="shared" si="581"/>
        <v>n/a</v>
      </c>
      <c r="AF771" s="381" t="str">
        <f t="shared" si="581"/>
        <v>n/a</v>
      </c>
      <c r="AG771" s="382"/>
      <c r="AH771" s="535"/>
    </row>
    <row r="772" spans="1:34" s="384" customFormat="1" ht="46.5" customHeight="1" x14ac:dyDescent="0.2">
      <c r="A772" s="536">
        <f>IF(C772=0,"  ",VLOOKUP(C772,CODES!$A$1:$B$145,2,FALSE))</f>
        <v>100000100001000</v>
      </c>
      <c r="B772" s="555" t="s">
        <v>857</v>
      </c>
      <c r="C772" s="556" t="s">
        <v>53</v>
      </c>
      <c r="D772" s="373" t="s">
        <v>1017</v>
      </c>
      <c r="E772" s="557" t="s">
        <v>54</v>
      </c>
      <c r="F772" s="539" t="str">
        <f t="shared" si="580"/>
        <v>n/a</v>
      </c>
      <c r="G772" s="539" t="str">
        <f t="shared" si="580"/>
        <v>n/a</v>
      </c>
      <c r="H772" s="539" t="str">
        <f t="shared" si="580"/>
        <v>n/a</v>
      </c>
      <c r="I772" s="539" t="str">
        <f t="shared" si="580"/>
        <v>n/a</v>
      </c>
      <c r="J772" s="656">
        <v>45642</v>
      </c>
      <c r="K772" s="656">
        <v>45642</v>
      </c>
      <c r="L772" s="375" t="str">
        <f t="shared" si="578"/>
        <v>n/a</v>
      </c>
      <c r="M772" s="677" t="s">
        <v>1008</v>
      </c>
      <c r="N772" s="677">
        <v>45653</v>
      </c>
      <c r="O772" s="678" t="s">
        <v>1008</v>
      </c>
      <c r="P772" s="678" t="s">
        <v>1008</v>
      </c>
      <c r="Q772" s="678"/>
      <c r="R772" s="678"/>
      <c r="S772" s="541"/>
      <c r="T772" s="542">
        <v>76130</v>
      </c>
      <c r="U772" s="543">
        <v>76130</v>
      </c>
      <c r="V772" s="544"/>
      <c r="W772" s="542">
        <v>76130</v>
      </c>
      <c r="X772" s="543">
        <v>76130</v>
      </c>
      <c r="Y772" s="545"/>
      <c r="Z772" s="381" t="str">
        <f t="shared" si="582"/>
        <v>n/a</v>
      </c>
      <c r="AA772" s="381" t="str">
        <f t="shared" si="582"/>
        <v>n/a</v>
      </c>
      <c r="AB772" s="381" t="str">
        <f t="shared" si="582"/>
        <v>n/a</v>
      </c>
      <c r="AC772" s="381" t="str">
        <f t="shared" si="581"/>
        <v>n/a</v>
      </c>
      <c r="AD772" s="381" t="str">
        <f t="shared" si="581"/>
        <v>n/a</v>
      </c>
      <c r="AE772" s="381" t="str">
        <f t="shared" si="581"/>
        <v>n/a</v>
      </c>
      <c r="AF772" s="381" t="str">
        <f t="shared" si="581"/>
        <v>n/a</v>
      </c>
      <c r="AG772" s="547"/>
      <c r="AH772" s="548"/>
    </row>
    <row r="773" spans="1:34" s="384" customFormat="1" ht="46.5" customHeight="1" x14ac:dyDescent="0.2">
      <c r="A773" s="534">
        <f>IF(C773=0,"  ",VLOOKUP(C773,CODES!$A$1:$B$145,2,FALSE))</f>
        <v>310100100002000</v>
      </c>
      <c r="B773" s="559" t="s">
        <v>859</v>
      </c>
      <c r="C773" s="556" t="s">
        <v>67</v>
      </c>
      <c r="D773" s="373" t="s">
        <v>1017</v>
      </c>
      <c r="E773" s="417" t="s">
        <v>51</v>
      </c>
      <c r="F773" s="374" t="str">
        <f t="shared" si="580"/>
        <v>n/a</v>
      </c>
      <c r="G773" s="374" t="str">
        <f t="shared" si="580"/>
        <v>n/a</v>
      </c>
      <c r="H773" s="374" t="str">
        <f t="shared" si="580"/>
        <v>n/a</v>
      </c>
      <c r="I773" s="374" t="str">
        <f t="shared" si="580"/>
        <v>n/a</v>
      </c>
      <c r="J773" s="656">
        <v>45637</v>
      </c>
      <c r="K773" s="656">
        <v>45637</v>
      </c>
      <c r="L773" s="375" t="str">
        <f t="shared" si="578"/>
        <v>n/a</v>
      </c>
      <c r="M773" s="656">
        <v>45645</v>
      </c>
      <c r="N773" s="656">
        <v>45652</v>
      </c>
      <c r="O773" s="657" t="s">
        <v>1008</v>
      </c>
      <c r="P773" s="657" t="s">
        <v>1011</v>
      </c>
      <c r="Q773" s="657"/>
      <c r="R773" s="657"/>
      <c r="S773" s="376"/>
      <c r="T773" s="377">
        <f>SUM(U773)</f>
        <v>166500</v>
      </c>
      <c r="U773" s="378">
        <v>166500</v>
      </c>
      <c r="V773" s="379"/>
      <c r="W773" s="377">
        <f>SUM(X773)</f>
        <v>160500</v>
      </c>
      <c r="X773" s="378">
        <v>160500</v>
      </c>
      <c r="Y773" s="380"/>
      <c r="Z773" s="381" t="str">
        <f t="shared" si="582"/>
        <v>n/a</v>
      </c>
      <c r="AA773" s="381" t="str">
        <f t="shared" si="582"/>
        <v>n/a</v>
      </c>
      <c r="AB773" s="381" t="str">
        <f t="shared" si="582"/>
        <v>n/a</v>
      </c>
      <c r="AC773" s="381" t="str">
        <f t="shared" si="581"/>
        <v>n/a</v>
      </c>
      <c r="AD773" s="381" t="str">
        <f t="shared" si="581"/>
        <v>n/a</v>
      </c>
      <c r="AE773" s="381" t="str">
        <f t="shared" si="581"/>
        <v>n/a</v>
      </c>
      <c r="AF773" s="381" t="str">
        <f t="shared" si="581"/>
        <v>n/a</v>
      </c>
      <c r="AG773" s="382"/>
      <c r="AH773" s="535"/>
    </row>
    <row r="774" spans="1:34" s="384" customFormat="1" ht="46.5" customHeight="1" x14ac:dyDescent="0.2">
      <c r="A774" s="534">
        <f>IF(C774=0,"  ",VLOOKUP(C774,CODES!$A$1:$B$145,2,FALSE))</f>
        <v>100000100001000</v>
      </c>
      <c r="B774" s="394" t="s">
        <v>862</v>
      </c>
      <c r="C774" s="373" t="s">
        <v>68</v>
      </c>
      <c r="D774" s="373" t="s">
        <v>1017</v>
      </c>
      <c r="E774" s="373" t="s">
        <v>57</v>
      </c>
      <c r="F774" s="374" t="str">
        <f t="shared" si="580"/>
        <v>n/a</v>
      </c>
      <c r="G774" s="374" t="str">
        <f t="shared" si="580"/>
        <v>n/a</v>
      </c>
      <c r="H774" s="374" t="str">
        <f t="shared" si="580"/>
        <v>n/a</v>
      </c>
      <c r="I774" s="374" t="str">
        <f t="shared" si="580"/>
        <v>n/a</v>
      </c>
      <c r="J774" s="656">
        <v>45635</v>
      </c>
      <c r="K774" s="656">
        <v>45635</v>
      </c>
      <c r="L774" s="375" t="s">
        <v>58</v>
      </c>
      <c r="M774" s="656">
        <v>45643</v>
      </c>
      <c r="N774" s="656">
        <v>45653</v>
      </c>
      <c r="O774" s="657" t="s">
        <v>1012</v>
      </c>
      <c r="P774" s="657" t="s">
        <v>1011</v>
      </c>
      <c r="Q774" s="657"/>
      <c r="R774" s="657"/>
      <c r="S774" s="376"/>
      <c r="T774" s="377">
        <f>SUM(U774)</f>
        <v>42000</v>
      </c>
      <c r="U774" s="378">
        <v>42000</v>
      </c>
      <c r="V774" s="379"/>
      <c r="W774" s="377">
        <f>SUM(X774)</f>
        <v>39000</v>
      </c>
      <c r="X774" s="378">
        <v>39000</v>
      </c>
      <c r="Y774" s="380"/>
      <c r="Z774" s="381" t="str">
        <f t="shared" si="582"/>
        <v>n/a</v>
      </c>
      <c r="AA774" s="381" t="str">
        <f t="shared" si="582"/>
        <v>n/a</v>
      </c>
      <c r="AB774" s="381" t="str">
        <f t="shared" si="582"/>
        <v>n/a</v>
      </c>
      <c r="AC774" s="381" t="str">
        <f t="shared" si="581"/>
        <v>n/a</v>
      </c>
      <c r="AD774" s="381" t="str">
        <f t="shared" si="581"/>
        <v>n/a</v>
      </c>
      <c r="AE774" s="381" t="str">
        <f t="shared" si="581"/>
        <v>n/a</v>
      </c>
      <c r="AF774" s="381" t="str">
        <f t="shared" si="581"/>
        <v>n/a</v>
      </c>
      <c r="AG774" s="382"/>
      <c r="AH774" s="535"/>
    </row>
    <row r="775" spans="1:34" s="384" customFormat="1" ht="46.5" customHeight="1" x14ac:dyDescent="0.2">
      <c r="A775" s="534">
        <f>IF(C775=0,"  ",VLOOKUP(C775,CODES!$A$1:$B$145,2,FALSE))</f>
        <v>200000100001000</v>
      </c>
      <c r="B775" s="394" t="s">
        <v>863</v>
      </c>
      <c r="C775" s="372" t="s">
        <v>71</v>
      </c>
      <c r="D775" s="373" t="s">
        <v>1017</v>
      </c>
      <c r="E775" s="373" t="s">
        <v>51</v>
      </c>
      <c r="F775" s="374" t="str">
        <f t="shared" si="580"/>
        <v>n/a</v>
      </c>
      <c r="G775" s="374" t="str">
        <f t="shared" si="580"/>
        <v>n/a</v>
      </c>
      <c r="H775" s="374" t="str">
        <f t="shared" si="580"/>
        <v>n/a</v>
      </c>
      <c r="I775" s="374" t="str">
        <f t="shared" si="580"/>
        <v>n/a</v>
      </c>
      <c r="J775" s="656">
        <v>45635</v>
      </c>
      <c r="K775" s="656">
        <v>45635</v>
      </c>
      <c r="L775" s="375" t="str">
        <f t="shared" ref="L775:L776" si="583">IF($E775="Public Bidding", "Date Required", IF($E775="Shopping", "n/a", IF($E775="Small Value Procurement", "n/a", IF($E775="Lease of Venue", "n/a", IF($E775="Agency to Agency", "n/a", IF($E775="Direct Contracting", "n/a", IF($E775="Emergency Cases", "n/a","Check Mode of Proc")))))))</f>
        <v>n/a</v>
      </c>
      <c r="M775" s="656">
        <v>45643</v>
      </c>
      <c r="N775" s="656">
        <v>45652</v>
      </c>
      <c r="O775" s="657" t="s">
        <v>1008</v>
      </c>
      <c r="P775" s="657" t="s">
        <v>1011</v>
      </c>
      <c r="Q775" s="657"/>
      <c r="R775" s="657"/>
      <c r="S775" s="376"/>
      <c r="T775" s="377">
        <v>630000</v>
      </c>
      <c r="U775" s="378">
        <v>630000</v>
      </c>
      <c r="V775" s="379"/>
      <c r="W775" s="377">
        <v>630000</v>
      </c>
      <c r="X775" s="378">
        <v>630000</v>
      </c>
      <c r="Y775" s="380"/>
      <c r="Z775" s="546" t="str">
        <f t="shared" si="582"/>
        <v>n/a</v>
      </c>
      <c r="AA775" s="546" t="str">
        <f t="shared" si="582"/>
        <v>n/a</v>
      </c>
      <c r="AB775" s="546" t="str">
        <f t="shared" si="582"/>
        <v>n/a</v>
      </c>
      <c r="AC775" s="546" t="str">
        <f t="shared" si="581"/>
        <v>n/a</v>
      </c>
      <c r="AD775" s="546" t="str">
        <f t="shared" si="581"/>
        <v>n/a</v>
      </c>
      <c r="AE775" s="546" t="str">
        <f t="shared" si="581"/>
        <v>n/a</v>
      </c>
      <c r="AF775" s="546" t="str">
        <f t="shared" si="581"/>
        <v>n/a</v>
      </c>
      <c r="AG775" s="382"/>
      <c r="AH775" s="535"/>
    </row>
    <row r="776" spans="1:34" s="384" customFormat="1" ht="46.5" customHeight="1" x14ac:dyDescent="0.2">
      <c r="A776" s="534">
        <f>IF(C776=0,"  ",VLOOKUP(C776,CODES!$A$1:$B$145,2,FALSE))</f>
        <v>200000100001000</v>
      </c>
      <c r="B776" s="394" t="s">
        <v>864</v>
      </c>
      <c r="C776" s="372" t="s">
        <v>71</v>
      </c>
      <c r="D776" s="373" t="s">
        <v>1017</v>
      </c>
      <c r="E776" s="373" t="s">
        <v>51</v>
      </c>
      <c r="F776" s="539" t="str">
        <f t="shared" si="580"/>
        <v>n/a</v>
      </c>
      <c r="G776" s="539" t="str">
        <f t="shared" si="580"/>
        <v>n/a</v>
      </c>
      <c r="H776" s="539" t="str">
        <f t="shared" si="580"/>
        <v>n/a</v>
      </c>
      <c r="I776" s="539" t="str">
        <f t="shared" si="580"/>
        <v>n/a</v>
      </c>
      <c r="J776" s="656">
        <v>45635</v>
      </c>
      <c r="K776" s="656">
        <v>45635</v>
      </c>
      <c r="L776" s="375" t="str">
        <f t="shared" si="583"/>
        <v>n/a</v>
      </c>
      <c r="M776" s="656">
        <v>45643</v>
      </c>
      <c r="N776" s="656">
        <v>45652</v>
      </c>
      <c r="O776" s="657" t="s">
        <v>1008</v>
      </c>
      <c r="P776" s="657" t="s">
        <v>1011</v>
      </c>
      <c r="Q776" s="657"/>
      <c r="R776" s="657"/>
      <c r="S776" s="376"/>
      <c r="T776" s="377">
        <v>332947.20000000001</v>
      </c>
      <c r="U776" s="378">
        <v>332947.20000000001</v>
      </c>
      <c r="V776" s="379"/>
      <c r="W776" s="377">
        <v>332947.20000000001</v>
      </c>
      <c r="X776" s="378">
        <v>332947.20000000001</v>
      </c>
      <c r="Y776" s="380"/>
      <c r="Z776" s="381" t="str">
        <f t="shared" ref="Z776:AF778" si="584">IF($E776="Public Bidding", "Date Required", IF($E776="Shopping", "n/a", IF($E776="Small Value Procurement", "n/a", IF($E776="Lease of Venue", "n/a", IF($E776="Agency to Agency", "n/a", IF($E776="Direct Contracting", "n/a", IF($E776="Emergency Cases", "n/a","Check Mode of Proc")))))))</f>
        <v>n/a</v>
      </c>
      <c r="AA776" s="381" t="str">
        <f t="shared" si="584"/>
        <v>n/a</v>
      </c>
      <c r="AB776" s="381" t="str">
        <f t="shared" si="584"/>
        <v>n/a</v>
      </c>
      <c r="AC776" s="381" t="str">
        <f t="shared" si="584"/>
        <v>n/a</v>
      </c>
      <c r="AD776" s="381" t="str">
        <f t="shared" si="584"/>
        <v>n/a</v>
      </c>
      <c r="AE776" s="381" t="str">
        <f t="shared" si="584"/>
        <v>n/a</v>
      </c>
      <c r="AF776" s="381" t="str">
        <f t="shared" si="584"/>
        <v>n/a</v>
      </c>
      <c r="AG776" s="382"/>
      <c r="AH776" s="535"/>
    </row>
    <row r="777" spans="1:34" s="384" customFormat="1" ht="46.5" customHeight="1" x14ac:dyDescent="0.2">
      <c r="A777" s="534">
        <f>IF(C777=0,"  ",VLOOKUP(C777,CODES!$A$1:$B$145,2,FALSE))</f>
        <v>100000100001000</v>
      </c>
      <c r="B777" s="394" t="s">
        <v>866</v>
      </c>
      <c r="C777" s="372" t="s">
        <v>53</v>
      </c>
      <c r="D777" s="373" t="s">
        <v>1017</v>
      </c>
      <c r="E777" s="373" t="s">
        <v>51</v>
      </c>
      <c r="F777" s="374" t="str">
        <f t="shared" si="580"/>
        <v>n/a</v>
      </c>
      <c r="G777" s="374" t="str">
        <f t="shared" si="580"/>
        <v>n/a</v>
      </c>
      <c r="H777" s="374" t="str">
        <f t="shared" si="580"/>
        <v>n/a</v>
      </c>
      <c r="I777" s="374" t="str">
        <f t="shared" si="580"/>
        <v>n/a</v>
      </c>
      <c r="J777" s="656">
        <v>45649</v>
      </c>
      <c r="K777" s="656">
        <v>45649</v>
      </c>
      <c r="L777" s="375" t="s">
        <v>58</v>
      </c>
      <c r="M777" s="656">
        <v>45649</v>
      </c>
      <c r="N777" s="656">
        <v>45649</v>
      </c>
      <c r="O777" s="657" t="s">
        <v>1010</v>
      </c>
      <c r="P777" s="657" t="s">
        <v>1010</v>
      </c>
      <c r="Q777" s="657"/>
      <c r="R777" s="657"/>
      <c r="S777" s="376"/>
      <c r="T777" s="377">
        <f t="shared" ref="T777:T784" si="585">SUM(U777)</f>
        <v>29900</v>
      </c>
      <c r="U777" s="378">
        <v>29900</v>
      </c>
      <c r="V777" s="379"/>
      <c r="W777" s="377">
        <f t="shared" ref="W777:W784" si="586">SUM(X777)</f>
        <v>29900</v>
      </c>
      <c r="X777" s="378">
        <v>29900</v>
      </c>
      <c r="Y777" s="380"/>
      <c r="Z777" s="381" t="str">
        <f t="shared" si="584"/>
        <v>n/a</v>
      </c>
      <c r="AA777" s="381" t="str">
        <f t="shared" si="584"/>
        <v>n/a</v>
      </c>
      <c r="AB777" s="381" t="str">
        <f t="shared" si="584"/>
        <v>n/a</v>
      </c>
      <c r="AC777" s="381" t="str">
        <f t="shared" si="584"/>
        <v>n/a</v>
      </c>
      <c r="AD777" s="381" t="str">
        <f t="shared" si="584"/>
        <v>n/a</v>
      </c>
      <c r="AE777" s="381" t="str">
        <f t="shared" si="584"/>
        <v>n/a</v>
      </c>
      <c r="AF777" s="381" t="str">
        <f t="shared" si="584"/>
        <v>n/a</v>
      </c>
      <c r="AG777" s="382"/>
      <c r="AH777" s="535"/>
    </row>
    <row r="778" spans="1:34" s="384" customFormat="1" ht="46.5" customHeight="1" x14ac:dyDescent="0.2">
      <c r="A778" s="534">
        <f>IF(C778=0,"  ",VLOOKUP(C778,CODES!$A$1:$B$145,2,FALSE))</f>
        <v>100000100001000</v>
      </c>
      <c r="B778" s="394" t="s">
        <v>867</v>
      </c>
      <c r="C778" s="372" t="s">
        <v>53</v>
      </c>
      <c r="D778" s="373" t="s">
        <v>1017</v>
      </c>
      <c r="E778" s="373" t="s">
        <v>51</v>
      </c>
      <c r="F778" s="374" t="str">
        <f t="shared" si="580"/>
        <v>n/a</v>
      </c>
      <c r="G778" s="374" t="str">
        <f t="shared" si="580"/>
        <v>n/a</v>
      </c>
      <c r="H778" s="374" t="str">
        <f t="shared" si="580"/>
        <v>n/a</v>
      </c>
      <c r="I778" s="374" t="str">
        <f t="shared" si="580"/>
        <v>n/a</v>
      </c>
      <c r="J778" s="656">
        <v>45649</v>
      </c>
      <c r="K778" s="656">
        <v>45649</v>
      </c>
      <c r="L778" s="375" t="str">
        <f t="shared" ref="L778:L779" si="587">IF($E778="Public Bidding", "Date Required", IF($E778="Shopping", "n/a", IF($E778="Small Value Procurement", "n/a", IF($E778="Lease of Venue", "n/a", IF($E778="Agency to Agency", "n/a", IF($E778="Direct Contracting", "n/a", IF($E778="Emergency Cases", "n/a","Check Mode of Proc")))))))</f>
        <v>n/a</v>
      </c>
      <c r="M778" s="656">
        <v>45649</v>
      </c>
      <c r="N778" s="656">
        <v>45649</v>
      </c>
      <c r="O778" s="658" t="s">
        <v>1010</v>
      </c>
      <c r="P778" s="657" t="s">
        <v>1011</v>
      </c>
      <c r="Q778" s="657"/>
      <c r="R778" s="657"/>
      <c r="S778" s="376"/>
      <c r="T778" s="377">
        <f t="shared" si="585"/>
        <v>220000</v>
      </c>
      <c r="U778" s="378">
        <v>220000</v>
      </c>
      <c r="V778" s="379"/>
      <c r="W778" s="377">
        <f t="shared" si="586"/>
        <v>89900</v>
      </c>
      <c r="X778" s="378">
        <v>89900</v>
      </c>
      <c r="Y778" s="380"/>
      <c r="Z778" s="381" t="str">
        <f t="shared" si="584"/>
        <v>n/a</v>
      </c>
      <c r="AA778" s="381" t="str">
        <f t="shared" si="584"/>
        <v>n/a</v>
      </c>
      <c r="AB778" s="381" t="str">
        <f t="shared" si="584"/>
        <v>n/a</v>
      </c>
      <c r="AC778" s="381" t="str">
        <f t="shared" si="584"/>
        <v>n/a</v>
      </c>
      <c r="AD778" s="381" t="str">
        <f t="shared" si="584"/>
        <v>n/a</v>
      </c>
      <c r="AE778" s="381" t="str">
        <f t="shared" si="584"/>
        <v>n/a</v>
      </c>
      <c r="AF778" s="381" t="str">
        <f t="shared" si="584"/>
        <v>n/a</v>
      </c>
      <c r="AG778" s="382"/>
      <c r="AH778" s="535"/>
    </row>
    <row r="779" spans="1:34" s="384" customFormat="1" ht="46.5" customHeight="1" x14ac:dyDescent="0.2">
      <c r="A779" s="534">
        <f>IF(C779=0,"  ",VLOOKUP(C779,CODES!$A$1:$B$145,2,FALSE))</f>
        <v>100000100001000</v>
      </c>
      <c r="B779" s="394" t="s">
        <v>868</v>
      </c>
      <c r="C779" s="372" t="s">
        <v>53</v>
      </c>
      <c r="D779" s="556" t="s">
        <v>1017</v>
      </c>
      <c r="E779" s="373" t="s">
        <v>51</v>
      </c>
      <c r="F779" s="374" t="str">
        <f t="shared" si="580"/>
        <v>n/a</v>
      </c>
      <c r="G779" s="374" t="str">
        <f t="shared" si="580"/>
        <v>n/a</v>
      </c>
      <c r="H779" s="374" t="str">
        <f t="shared" si="580"/>
        <v>n/a</v>
      </c>
      <c r="I779" s="374" t="str">
        <f t="shared" si="580"/>
        <v>n/a</v>
      </c>
      <c r="J779" s="656">
        <v>45649</v>
      </c>
      <c r="K779" s="656">
        <v>45649</v>
      </c>
      <c r="L779" s="375" t="str">
        <f t="shared" si="587"/>
        <v>n/a</v>
      </c>
      <c r="M779" s="656">
        <v>45649</v>
      </c>
      <c r="N779" s="656">
        <v>45653</v>
      </c>
      <c r="O779" s="657" t="s">
        <v>1008</v>
      </c>
      <c r="P779" s="657" t="s">
        <v>1011</v>
      </c>
      <c r="Q779" s="657"/>
      <c r="R779" s="657"/>
      <c r="S779" s="376"/>
      <c r="T779" s="377">
        <f t="shared" si="585"/>
        <v>4400</v>
      </c>
      <c r="U779" s="378">
        <v>4400</v>
      </c>
      <c r="V779" s="379"/>
      <c r="W779" s="377">
        <f t="shared" si="586"/>
        <v>4400</v>
      </c>
      <c r="X779" s="378">
        <v>4400</v>
      </c>
      <c r="Y779" s="380"/>
      <c r="Z779" s="381" t="str">
        <f t="shared" ref="Z779:AF815" si="588">IF($E779="Public Bidding", "Date Required", IF($E779="Shopping", "n/a", IF($E779="Small Value Procurement", "n/a", IF($E779="Lease of Venue", "n/a", IF($E779="Agency to Agency", "n/a", IF($E779="Direct Contracting", "n/a", IF($E779="Emergency Cases", "n/a","Check Mode of Proc")))))))</f>
        <v>n/a</v>
      </c>
      <c r="AA779" s="381" t="str">
        <f t="shared" si="588"/>
        <v>n/a</v>
      </c>
      <c r="AB779" s="381" t="str">
        <f t="shared" si="588"/>
        <v>n/a</v>
      </c>
      <c r="AC779" s="381" t="str">
        <f t="shared" si="588"/>
        <v>n/a</v>
      </c>
      <c r="AD779" s="381" t="str">
        <f t="shared" si="588"/>
        <v>n/a</v>
      </c>
      <c r="AE779" s="381" t="str">
        <f t="shared" si="588"/>
        <v>n/a</v>
      </c>
      <c r="AF779" s="381" t="str">
        <f t="shared" si="588"/>
        <v>n/a</v>
      </c>
      <c r="AG779" s="382"/>
      <c r="AH779" s="535"/>
    </row>
    <row r="780" spans="1:34" s="384" customFormat="1" ht="46.5" customHeight="1" x14ac:dyDescent="0.2">
      <c r="A780" s="534">
        <f>IF(C780=0,"  ",VLOOKUP(C780,CODES!$A$1:$B$145,2,FALSE))</f>
        <v>100000100001000</v>
      </c>
      <c r="B780" s="394" t="s">
        <v>869</v>
      </c>
      <c r="C780" s="372" t="s">
        <v>53</v>
      </c>
      <c r="D780" s="373" t="s">
        <v>1017</v>
      </c>
      <c r="E780" s="373" t="s">
        <v>51</v>
      </c>
      <c r="F780" s="539" t="str">
        <f t="shared" si="580"/>
        <v>n/a</v>
      </c>
      <c r="G780" s="539" t="str">
        <f t="shared" si="580"/>
        <v>n/a</v>
      </c>
      <c r="H780" s="539" t="str">
        <f t="shared" si="580"/>
        <v>n/a</v>
      </c>
      <c r="I780" s="539" t="str">
        <f t="shared" si="580"/>
        <v>n/a</v>
      </c>
      <c r="J780" s="656">
        <v>45642</v>
      </c>
      <c r="K780" s="656">
        <v>45642</v>
      </c>
      <c r="L780" s="375" t="s">
        <v>58</v>
      </c>
      <c r="M780" s="656">
        <v>45649</v>
      </c>
      <c r="N780" s="656">
        <v>45653</v>
      </c>
      <c r="O780" s="657" t="s">
        <v>1008</v>
      </c>
      <c r="P780" s="657" t="s">
        <v>1011</v>
      </c>
      <c r="Q780" s="657"/>
      <c r="R780" s="657"/>
      <c r="S780" s="376"/>
      <c r="T780" s="377">
        <f t="shared" si="585"/>
        <v>57000</v>
      </c>
      <c r="U780" s="378">
        <v>57000</v>
      </c>
      <c r="V780" s="379"/>
      <c r="W780" s="377">
        <f t="shared" si="586"/>
        <v>25200</v>
      </c>
      <c r="X780" s="378">
        <v>25200</v>
      </c>
      <c r="Y780" s="380"/>
      <c r="Z780" s="381" t="str">
        <f t="shared" si="588"/>
        <v>n/a</v>
      </c>
      <c r="AA780" s="381" t="str">
        <f t="shared" si="588"/>
        <v>n/a</v>
      </c>
      <c r="AB780" s="381" t="str">
        <f t="shared" si="588"/>
        <v>n/a</v>
      </c>
      <c r="AC780" s="381" t="str">
        <f t="shared" si="588"/>
        <v>n/a</v>
      </c>
      <c r="AD780" s="381" t="str">
        <f t="shared" si="588"/>
        <v>n/a</v>
      </c>
      <c r="AE780" s="381" t="str">
        <f t="shared" si="588"/>
        <v>n/a</v>
      </c>
      <c r="AF780" s="381" t="str">
        <f t="shared" si="588"/>
        <v>n/a</v>
      </c>
      <c r="AG780" s="382"/>
      <c r="AH780" s="535"/>
    </row>
    <row r="781" spans="1:34" s="384" customFormat="1" ht="46.5" customHeight="1" x14ac:dyDescent="0.2">
      <c r="A781" s="534">
        <f>IF(C781=0,"  ",VLOOKUP(C781,CODES!$A$1:$B$145,2,FALSE))</f>
        <v>100000100001000</v>
      </c>
      <c r="B781" s="394" t="s">
        <v>870</v>
      </c>
      <c r="C781" s="372" t="s">
        <v>53</v>
      </c>
      <c r="D781" s="556" t="s">
        <v>1017</v>
      </c>
      <c r="E781" s="373" t="s">
        <v>51</v>
      </c>
      <c r="F781" s="374" t="str">
        <f t="shared" si="580"/>
        <v>n/a</v>
      </c>
      <c r="G781" s="374" t="str">
        <f t="shared" si="580"/>
        <v>n/a</v>
      </c>
      <c r="H781" s="374" t="str">
        <f t="shared" si="580"/>
        <v>n/a</v>
      </c>
      <c r="I781" s="374" t="str">
        <f t="shared" si="580"/>
        <v>n/a</v>
      </c>
      <c r="J781" s="656">
        <v>45642</v>
      </c>
      <c r="K781" s="656">
        <v>45642</v>
      </c>
      <c r="L781" s="375" t="str">
        <f t="shared" ref="L781:L782" si="589">IF($E781="Public Bidding", "Date Required", IF($E781="Shopping", "n/a", IF($E781="Small Value Procurement", "n/a", IF($E781="Lease of Venue", "n/a", IF($E781="Agency to Agency", "n/a", IF($E781="Direct Contracting", "n/a", IF($E781="Emergency Cases", "n/a","Check Mode of Proc")))))))</f>
        <v>n/a</v>
      </c>
      <c r="M781" s="656">
        <v>45649</v>
      </c>
      <c r="N781" s="656">
        <v>45653</v>
      </c>
      <c r="O781" s="657" t="s">
        <v>1008</v>
      </c>
      <c r="P781" s="657" t="s">
        <v>1011</v>
      </c>
      <c r="Q781" s="657"/>
      <c r="R781" s="657"/>
      <c r="S781" s="376"/>
      <c r="T781" s="377">
        <f t="shared" si="585"/>
        <v>57000</v>
      </c>
      <c r="U781" s="378">
        <v>57000</v>
      </c>
      <c r="V781" s="379"/>
      <c r="W781" s="377">
        <f t="shared" si="586"/>
        <v>25200</v>
      </c>
      <c r="X781" s="378">
        <v>25200</v>
      </c>
      <c r="Y781" s="380"/>
      <c r="Z781" s="381" t="str">
        <f t="shared" si="588"/>
        <v>n/a</v>
      </c>
      <c r="AA781" s="381" t="str">
        <f t="shared" si="588"/>
        <v>n/a</v>
      </c>
      <c r="AB781" s="381" t="str">
        <f t="shared" si="588"/>
        <v>n/a</v>
      </c>
      <c r="AC781" s="381" t="str">
        <f t="shared" si="588"/>
        <v>n/a</v>
      </c>
      <c r="AD781" s="381" t="str">
        <f t="shared" si="588"/>
        <v>n/a</v>
      </c>
      <c r="AE781" s="381" t="str">
        <f t="shared" si="588"/>
        <v>n/a</v>
      </c>
      <c r="AF781" s="381" t="str">
        <f t="shared" si="588"/>
        <v>n/a</v>
      </c>
      <c r="AG781" s="382"/>
      <c r="AH781" s="535"/>
    </row>
    <row r="782" spans="1:34" s="384" customFormat="1" ht="46.5" customHeight="1" x14ac:dyDescent="0.2">
      <c r="A782" s="534">
        <f>IF(C782=0,"  ",VLOOKUP(C782,CODES!$A$1:$B$145,2,FALSE))</f>
        <v>100000100001000</v>
      </c>
      <c r="B782" s="394" t="s">
        <v>871</v>
      </c>
      <c r="C782" s="372" t="s">
        <v>53</v>
      </c>
      <c r="D782" s="556" t="s">
        <v>1017</v>
      </c>
      <c r="E782" s="373" t="s">
        <v>51</v>
      </c>
      <c r="F782" s="374" t="str">
        <f t="shared" si="580"/>
        <v>n/a</v>
      </c>
      <c r="G782" s="374" t="str">
        <f t="shared" si="580"/>
        <v>n/a</v>
      </c>
      <c r="H782" s="374" t="str">
        <f t="shared" si="580"/>
        <v>n/a</v>
      </c>
      <c r="I782" s="374" t="str">
        <f t="shared" si="580"/>
        <v>n/a</v>
      </c>
      <c r="J782" s="656">
        <v>45649</v>
      </c>
      <c r="K782" s="656">
        <v>45649</v>
      </c>
      <c r="L782" s="375" t="str">
        <f t="shared" si="589"/>
        <v>n/a</v>
      </c>
      <c r="M782" s="656">
        <v>45649</v>
      </c>
      <c r="N782" s="656">
        <v>45653</v>
      </c>
      <c r="O782" s="657" t="s">
        <v>1008</v>
      </c>
      <c r="P782" s="657" t="s">
        <v>1011</v>
      </c>
      <c r="Q782" s="657"/>
      <c r="R782" s="657"/>
      <c r="S782" s="376"/>
      <c r="T782" s="377">
        <f t="shared" si="585"/>
        <v>220000</v>
      </c>
      <c r="U782" s="378">
        <v>220000</v>
      </c>
      <c r="V782" s="379"/>
      <c r="W782" s="377">
        <f t="shared" si="586"/>
        <v>89900</v>
      </c>
      <c r="X782" s="378">
        <v>89900</v>
      </c>
      <c r="Y782" s="380"/>
      <c r="Z782" s="381" t="str">
        <f t="shared" si="588"/>
        <v>n/a</v>
      </c>
      <c r="AA782" s="381" t="str">
        <f t="shared" si="588"/>
        <v>n/a</v>
      </c>
      <c r="AB782" s="381" t="str">
        <f t="shared" si="588"/>
        <v>n/a</v>
      </c>
      <c r="AC782" s="381" t="str">
        <f t="shared" si="588"/>
        <v>n/a</v>
      </c>
      <c r="AD782" s="381" t="str">
        <f t="shared" si="588"/>
        <v>n/a</v>
      </c>
      <c r="AE782" s="381" t="str">
        <f t="shared" si="588"/>
        <v>n/a</v>
      </c>
      <c r="AF782" s="381" t="str">
        <f t="shared" si="588"/>
        <v>n/a</v>
      </c>
      <c r="AG782" s="382"/>
      <c r="AH782" s="535"/>
    </row>
    <row r="783" spans="1:34" s="384" customFormat="1" ht="46.5" customHeight="1" x14ac:dyDescent="0.2">
      <c r="A783" s="534">
        <f>IF(C783=0,"  ",VLOOKUP(C783,CODES!$A$1:$B$145,2,FALSE))</f>
        <v>100000100001000</v>
      </c>
      <c r="B783" s="394" t="s">
        <v>872</v>
      </c>
      <c r="C783" s="372" t="s">
        <v>53</v>
      </c>
      <c r="D783" s="373" t="s">
        <v>1017</v>
      </c>
      <c r="E783" s="373" t="s">
        <v>51</v>
      </c>
      <c r="F783" s="374" t="str">
        <f t="shared" si="580"/>
        <v>n/a</v>
      </c>
      <c r="G783" s="374" t="str">
        <f t="shared" si="580"/>
        <v>n/a</v>
      </c>
      <c r="H783" s="374" t="str">
        <f t="shared" si="580"/>
        <v>n/a</v>
      </c>
      <c r="I783" s="374" t="str">
        <f t="shared" si="580"/>
        <v>n/a</v>
      </c>
      <c r="J783" s="656">
        <v>45649</v>
      </c>
      <c r="K783" s="656">
        <v>45649</v>
      </c>
      <c r="L783" s="375" t="s">
        <v>58</v>
      </c>
      <c r="M783" s="656">
        <v>45649</v>
      </c>
      <c r="N783" s="656">
        <v>45653</v>
      </c>
      <c r="O783" s="657" t="s">
        <v>1008</v>
      </c>
      <c r="P783" s="657" t="s">
        <v>1011</v>
      </c>
      <c r="Q783" s="657"/>
      <c r="R783" s="657"/>
      <c r="S783" s="376"/>
      <c r="T783" s="377">
        <f t="shared" si="585"/>
        <v>4400</v>
      </c>
      <c r="U783" s="378">
        <v>4400</v>
      </c>
      <c r="V783" s="379"/>
      <c r="W783" s="377">
        <f t="shared" si="586"/>
        <v>4400</v>
      </c>
      <c r="X783" s="378">
        <v>4400</v>
      </c>
      <c r="Y783" s="380"/>
      <c r="Z783" s="381" t="str">
        <f t="shared" si="588"/>
        <v>n/a</v>
      </c>
      <c r="AA783" s="381" t="str">
        <f t="shared" si="588"/>
        <v>n/a</v>
      </c>
      <c r="AB783" s="381" t="str">
        <f t="shared" si="588"/>
        <v>n/a</v>
      </c>
      <c r="AC783" s="381" t="str">
        <f t="shared" si="588"/>
        <v>n/a</v>
      </c>
      <c r="AD783" s="381" t="str">
        <f t="shared" si="588"/>
        <v>n/a</v>
      </c>
      <c r="AE783" s="381" t="str">
        <f t="shared" si="588"/>
        <v>n/a</v>
      </c>
      <c r="AF783" s="381" t="str">
        <f t="shared" si="588"/>
        <v>n/a</v>
      </c>
      <c r="AG783" s="382"/>
      <c r="AH783" s="535"/>
    </row>
    <row r="784" spans="1:34" s="384" customFormat="1" ht="46.5" customHeight="1" x14ac:dyDescent="0.2">
      <c r="A784" s="534">
        <f>IF(C784=0,"  ",VLOOKUP(C784,CODES!$A$1:$B$145,2,FALSE))</f>
        <v>100000100001000</v>
      </c>
      <c r="B784" s="394" t="s">
        <v>873</v>
      </c>
      <c r="C784" s="372" t="s">
        <v>53</v>
      </c>
      <c r="D784" s="556" t="s">
        <v>1017</v>
      </c>
      <c r="E784" s="373" t="s">
        <v>51</v>
      </c>
      <c r="F784" s="374" t="str">
        <f t="shared" ref="F784:I823" si="590">IF($E784="Public Bidding", "Date Required", IF($E784="Shopping", "n/a", IF($E784="Small Value Procurement", "n/a", IF($E784="Lease of Venue", "n/a", IF($E784="Agency to Agency", "n/a", IF($E784="Direct Contracting", "n/a", IF($E784="Emergency Cases", "n/a","Check Mode of Proc")))))))</f>
        <v>n/a</v>
      </c>
      <c r="G784" s="374" t="str">
        <f t="shared" si="590"/>
        <v>n/a</v>
      </c>
      <c r="H784" s="374" t="str">
        <f t="shared" si="590"/>
        <v>n/a</v>
      </c>
      <c r="I784" s="374" t="str">
        <f t="shared" si="590"/>
        <v>n/a</v>
      </c>
      <c r="J784" s="656">
        <v>45642</v>
      </c>
      <c r="K784" s="656">
        <v>45642</v>
      </c>
      <c r="L784" s="375" t="str">
        <f t="shared" ref="L784:L785" si="591">IF($E784="Public Bidding", "Date Required", IF($E784="Shopping", "n/a", IF($E784="Small Value Procurement", "n/a", IF($E784="Lease of Venue", "n/a", IF($E784="Agency to Agency", "n/a", IF($E784="Direct Contracting", "n/a", IF($E784="Emergency Cases", "n/a","Check Mode of Proc")))))))</f>
        <v>n/a</v>
      </c>
      <c r="M784" s="656">
        <v>45649</v>
      </c>
      <c r="N784" s="656">
        <v>45653</v>
      </c>
      <c r="O784" s="657" t="s">
        <v>1008</v>
      </c>
      <c r="P784" s="657" t="s">
        <v>1011</v>
      </c>
      <c r="Q784" s="657"/>
      <c r="R784" s="657"/>
      <c r="S784" s="376"/>
      <c r="T784" s="377">
        <f t="shared" si="585"/>
        <v>57000</v>
      </c>
      <c r="U784" s="378">
        <v>57000</v>
      </c>
      <c r="V784" s="379"/>
      <c r="W784" s="377">
        <f t="shared" si="586"/>
        <v>25200</v>
      </c>
      <c r="X784" s="378">
        <v>25200</v>
      </c>
      <c r="Y784" s="380"/>
      <c r="Z784" s="381" t="str">
        <f t="shared" si="588"/>
        <v>n/a</v>
      </c>
      <c r="AA784" s="381" t="str">
        <f t="shared" si="588"/>
        <v>n/a</v>
      </c>
      <c r="AB784" s="381" t="str">
        <f t="shared" si="588"/>
        <v>n/a</v>
      </c>
      <c r="AC784" s="381" t="str">
        <f t="shared" si="588"/>
        <v>n/a</v>
      </c>
      <c r="AD784" s="381" t="str">
        <f t="shared" si="588"/>
        <v>n/a</v>
      </c>
      <c r="AE784" s="381" t="str">
        <f t="shared" si="588"/>
        <v>n/a</v>
      </c>
      <c r="AF784" s="381" t="str">
        <f t="shared" si="588"/>
        <v>n/a</v>
      </c>
      <c r="AG784" s="382"/>
      <c r="AH784" s="535"/>
    </row>
    <row r="785" spans="1:34" s="384" customFormat="1" ht="46.5" customHeight="1" x14ac:dyDescent="0.2">
      <c r="A785" s="534">
        <f>IF(C785=0,"  ",VLOOKUP(C785,CODES!$A$1:$B$145,2,FALSE))</f>
        <v>200000100001000</v>
      </c>
      <c r="B785" s="394" t="s">
        <v>874</v>
      </c>
      <c r="C785" s="372" t="s">
        <v>71</v>
      </c>
      <c r="D785" s="556" t="s">
        <v>1017</v>
      </c>
      <c r="E785" s="373" t="s">
        <v>51</v>
      </c>
      <c r="F785" s="374" t="str">
        <f t="shared" si="590"/>
        <v>n/a</v>
      </c>
      <c r="G785" s="374" t="str">
        <f t="shared" si="590"/>
        <v>n/a</v>
      </c>
      <c r="H785" s="374" t="str">
        <f t="shared" si="590"/>
        <v>n/a</v>
      </c>
      <c r="I785" s="374" t="str">
        <f t="shared" si="590"/>
        <v>n/a</v>
      </c>
      <c r="J785" s="656">
        <v>45652</v>
      </c>
      <c r="K785" s="656">
        <v>45652</v>
      </c>
      <c r="L785" s="375" t="str">
        <f t="shared" si="591"/>
        <v>n/a</v>
      </c>
      <c r="M785" s="656">
        <v>45653</v>
      </c>
      <c r="N785" s="656">
        <v>45653</v>
      </c>
      <c r="O785" s="657" t="s">
        <v>1008</v>
      </c>
      <c r="P785" s="657" t="s">
        <v>1011</v>
      </c>
      <c r="Q785" s="657"/>
      <c r="R785" s="657"/>
      <c r="S785" s="376"/>
      <c r="T785" s="377">
        <v>360624</v>
      </c>
      <c r="U785" s="378">
        <v>360624</v>
      </c>
      <c r="V785" s="379"/>
      <c r="W785" s="377">
        <v>358899.36</v>
      </c>
      <c r="X785" s="378">
        <v>358899.36</v>
      </c>
      <c r="Y785" s="380"/>
      <c r="Z785" s="381" t="str">
        <f t="shared" si="588"/>
        <v>n/a</v>
      </c>
      <c r="AA785" s="381" t="str">
        <f t="shared" si="588"/>
        <v>n/a</v>
      </c>
      <c r="AB785" s="381" t="str">
        <f t="shared" si="588"/>
        <v>n/a</v>
      </c>
      <c r="AC785" s="381" t="str">
        <f t="shared" si="588"/>
        <v>n/a</v>
      </c>
      <c r="AD785" s="381" t="str">
        <f t="shared" si="588"/>
        <v>n/a</v>
      </c>
      <c r="AE785" s="381" t="str">
        <f t="shared" si="588"/>
        <v>n/a</v>
      </c>
      <c r="AF785" s="381" t="str">
        <f t="shared" si="588"/>
        <v>n/a</v>
      </c>
      <c r="AG785" s="382"/>
      <c r="AH785" s="535"/>
    </row>
    <row r="786" spans="1:34" s="384" customFormat="1" ht="46.5" customHeight="1" x14ac:dyDescent="0.2">
      <c r="A786" s="534">
        <f>IF(C786=0,"  ",VLOOKUP(C786,CODES!$A$1:$B$145,2,FALSE))</f>
        <v>100000100001000</v>
      </c>
      <c r="B786" s="394" t="s">
        <v>875</v>
      </c>
      <c r="C786" s="372" t="s">
        <v>53</v>
      </c>
      <c r="D786" s="373" t="s">
        <v>1017</v>
      </c>
      <c r="E786" s="373" t="s">
        <v>54</v>
      </c>
      <c r="F786" s="374" t="str">
        <f t="shared" si="590"/>
        <v>n/a</v>
      </c>
      <c r="G786" s="374" t="str">
        <f t="shared" si="590"/>
        <v>n/a</v>
      </c>
      <c r="H786" s="374" t="str">
        <f t="shared" si="590"/>
        <v>n/a</v>
      </c>
      <c r="I786" s="374" t="str">
        <f t="shared" si="590"/>
        <v>n/a</v>
      </c>
      <c r="J786" s="656">
        <v>45653</v>
      </c>
      <c r="K786" s="656">
        <v>45653</v>
      </c>
      <c r="L786" s="375" t="s">
        <v>58</v>
      </c>
      <c r="M786" s="656">
        <v>45653</v>
      </c>
      <c r="N786" s="656">
        <v>45653</v>
      </c>
      <c r="O786" s="657" t="s">
        <v>1008</v>
      </c>
      <c r="P786" s="657" t="s">
        <v>1011</v>
      </c>
      <c r="Q786" s="657"/>
      <c r="R786" s="657"/>
      <c r="S786" s="376"/>
      <c r="T786" s="377">
        <f>SUM(U786)</f>
        <v>15544</v>
      </c>
      <c r="U786" s="378">
        <v>15544</v>
      </c>
      <c r="V786" s="379"/>
      <c r="W786" s="377">
        <f>SUM(X786)</f>
        <v>15544</v>
      </c>
      <c r="X786" s="378">
        <v>15544</v>
      </c>
      <c r="Y786" s="380"/>
      <c r="Z786" s="381" t="str">
        <f t="shared" si="588"/>
        <v>n/a</v>
      </c>
      <c r="AA786" s="381" t="str">
        <f t="shared" si="588"/>
        <v>n/a</v>
      </c>
      <c r="AB786" s="381" t="str">
        <f t="shared" si="588"/>
        <v>n/a</v>
      </c>
      <c r="AC786" s="381" t="str">
        <f t="shared" si="588"/>
        <v>n/a</v>
      </c>
      <c r="AD786" s="381" t="str">
        <f t="shared" si="588"/>
        <v>n/a</v>
      </c>
      <c r="AE786" s="381" t="str">
        <f t="shared" si="588"/>
        <v>n/a</v>
      </c>
      <c r="AF786" s="381" t="str">
        <f t="shared" si="588"/>
        <v>n/a</v>
      </c>
      <c r="AG786" s="382"/>
      <c r="AH786" s="535"/>
    </row>
    <row r="787" spans="1:34" s="384" customFormat="1" ht="46.5" customHeight="1" x14ac:dyDescent="0.2">
      <c r="A787" s="534">
        <f>IF(C787=0,"  ",VLOOKUP(C787,CODES!$A$1:$B$145,2,FALSE))</f>
        <v>320101100001000</v>
      </c>
      <c r="B787" s="394" t="s">
        <v>877</v>
      </c>
      <c r="C787" s="372" t="s">
        <v>60</v>
      </c>
      <c r="D787" s="556" t="s">
        <v>1017</v>
      </c>
      <c r="E787" s="373" t="s">
        <v>51</v>
      </c>
      <c r="F787" s="374" t="str">
        <f t="shared" si="590"/>
        <v>n/a</v>
      </c>
      <c r="G787" s="374" t="str">
        <f t="shared" si="590"/>
        <v>n/a</v>
      </c>
      <c r="H787" s="374" t="str">
        <f t="shared" si="590"/>
        <v>n/a</v>
      </c>
      <c r="I787" s="374" t="str">
        <f t="shared" si="590"/>
        <v>n/a</v>
      </c>
      <c r="J787" s="656">
        <v>45649</v>
      </c>
      <c r="K787" s="656">
        <v>45649</v>
      </c>
      <c r="L787" s="375" t="str">
        <f t="shared" ref="L787:L788" si="592">IF($E787="Public Bidding", "Date Required", IF($E787="Shopping", "n/a", IF($E787="Small Value Procurement", "n/a", IF($E787="Lease of Venue", "n/a", IF($E787="Agency to Agency", "n/a", IF($E787="Direct Contracting", "n/a", IF($E787="Emergency Cases", "n/a","Check Mode of Proc")))))))</f>
        <v>n/a</v>
      </c>
      <c r="M787" s="656">
        <v>45652</v>
      </c>
      <c r="N787" s="656">
        <v>45653</v>
      </c>
      <c r="O787" s="657" t="s">
        <v>1008</v>
      </c>
      <c r="P787" s="657"/>
      <c r="Q787" s="657"/>
      <c r="R787" s="657"/>
      <c r="S787" s="376"/>
      <c r="T787" s="377">
        <f>SUM(U787)</f>
        <v>82200</v>
      </c>
      <c r="U787" s="378">
        <v>82200</v>
      </c>
      <c r="V787" s="379"/>
      <c r="W787" s="377">
        <f>SUM(X787)</f>
        <v>82200</v>
      </c>
      <c r="X787" s="378">
        <v>82200</v>
      </c>
      <c r="Y787" s="380"/>
      <c r="Z787" s="381" t="str">
        <f t="shared" si="588"/>
        <v>n/a</v>
      </c>
      <c r="AA787" s="381" t="str">
        <f t="shared" si="588"/>
        <v>n/a</v>
      </c>
      <c r="AB787" s="381" t="str">
        <f t="shared" si="588"/>
        <v>n/a</v>
      </c>
      <c r="AC787" s="381" t="str">
        <f t="shared" si="588"/>
        <v>n/a</v>
      </c>
      <c r="AD787" s="381" t="str">
        <f t="shared" si="588"/>
        <v>n/a</v>
      </c>
      <c r="AE787" s="381" t="str">
        <f t="shared" si="588"/>
        <v>n/a</v>
      </c>
      <c r="AF787" s="381" t="str">
        <f t="shared" si="588"/>
        <v>n/a</v>
      </c>
      <c r="AG787" s="382"/>
      <c r="AH787" s="535"/>
    </row>
    <row r="788" spans="1:34" s="384" customFormat="1" ht="46.5" customHeight="1" x14ac:dyDescent="0.2">
      <c r="A788" s="534">
        <f>IF(C788=0,"  ",VLOOKUP(C788,CODES!$A$1:$B$145,2,FALSE))</f>
        <v>100000100001000</v>
      </c>
      <c r="B788" s="394" t="s">
        <v>878</v>
      </c>
      <c r="C788" s="372" t="s">
        <v>68</v>
      </c>
      <c r="D788" s="556" t="s">
        <v>1017</v>
      </c>
      <c r="E788" s="373" t="s">
        <v>51</v>
      </c>
      <c r="F788" s="374" t="str">
        <f t="shared" si="590"/>
        <v>n/a</v>
      </c>
      <c r="G788" s="374" t="str">
        <f t="shared" si="590"/>
        <v>n/a</v>
      </c>
      <c r="H788" s="374" t="str">
        <f t="shared" si="590"/>
        <v>n/a</v>
      </c>
      <c r="I788" s="374" t="str">
        <f t="shared" si="590"/>
        <v>n/a</v>
      </c>
      <c r="J788" s="656">
        <v>45653</v>
      </c>
      <c r="K788" s="656">
        <v>45653</v>
      </c>
      <c r="L788" s="375" t="str">
        <f t="shared" si="592"/>
        <v>n/a</v>
      </c>
      <c r="M788" s="656">
        <v>45653</v>
      </c>
      <c r="N788" s="656">
        <v>45653</v>
      </c>
      <c r="O788" s="657" t="s">
        <v>1008</v>
      </c>
      <c r="P788" s="657"/>
      <c r="Q788" s="657"/>
      <c r="R788" s="657"/>
      <c r="S788" s="376"/>
      <c r="T788" s="377">
        <v>40000</v>
      </c>
      <c r="U788" s="378">
        <v>40000</v>
      </c>
      <c r="V788" s="379"/>
      <c r="W788" s="377">
        <v>40000</v>
      </c>
      <c r="X788" s="378">
        <v>40000</v>
      </c>
      <c r="Y788" s="380"/>
      <c r="Z788" s="381" t="str">
        <f t="shared" si="588"/>
        <v>n/a</v>
      </c>
      <c r="AA788" s="381" t="str">
        <f t="shared" si="588"/>
        <v>n/a</v>
      </c>
      <c r="AB788" s="381" t="str">
        <f t="shared" si="588"/>
        <v>n/a</v>
      </c>
      <c r="AC788" s="381" t="str">
        <f t="shared" si="588"/>
        <v>n/a</v>
      </c>
      <c r="AD788" s="381" t="str">
        <f t="shared" si="588"/>
        <v>n/a</v>
      </c>
      <c r="AE788" s="381" t="str">
        <f t="shared" si="588"/>
        <v>n/a</v>
      </c>
      <c r="AF788" s="381" t="str">
        <f t="shared" si="588"/>
        <v>n/a</v>
      </c>
      <c r="AG788" s="382"/>
      <c r="AH788" s="535"/>
    </row>
    <row r="789" spans="1:34" s="384" customFormat="1" ht="46.5" customHeight="1" x14ac:dyDescent="0.2">
      <c r="A789" s="534">
        <f>IF(C789=0,"  ",VLOOKUP(C789,CODES!$A$1:$B$145,2,FALSE))</f>
        <v>100000100001000</v>
      </c>
      <c r="B789" s="394" t="s">
        <v>879</v>
      </c>
      <c r="C789" s="372" t="s">
        <v>53</v>
      </c>
      <c r="D789" s="373" t="s">
        <v>1017</v>
      </c>
      <c r="E789" s="373" t="s">
        <v>51</v>
      </c>
      <c r="F789" s="374" t="str">
        <f t="shared" si="590"/>
        <v>n/a</v>
      </c>
      <c r="G789" s="374" t="str">
        <f t="shared" si="590"/>
        <v>n/a</v>
      </c>
      <c r="H789" s="374" t="str">
        <f t="shared" si="590"/>
        <v>n/a</v>
      </c>
      <c r="I789" s="374" t="str">
        <f t="shared" si="590"/>
        <v>n/a</v>
      </c>
      <c r="J789" s="656">
        <v>45652</v>
      </c>
      <c r="K789" s="656">
        <v>45652</v>
      </c>
      <c r="L789" s="375" t="s">
        <v>58</v>
      </c>
      <c r="M789" s="656">
        <v>45652</v>
      </c>
      <c r="N789" s="656">
        <v>45653</v>
      </c>
      <c r="O789" s="657" t="s">
        <v>1008</v>
      </c>
      <c r="P789" s="657"/>
      <c r="Q789" s="657"/>
      <c r="R789" s="657"/>
      <c r="S789" s="376"/>
      <c r="T789" s="377">
        <f>SUM(U789)</f>
        <v>307000</v>
      </c>
      <c r="U789" s="378">
        <v>307000</v>
      </c>
      <c r="V789" s="379"/>
      <c r="W789" s="377">
        <f>SUM(X789)</f>
        <v>307000</v>
      </c>
      <c r="X789" s="378">
        <v>307000</v>
      </c>
      <c r="Y789" s="380"/>
      <c r="Z789" s="381" t="str">
        <f t="shared" si="588"/>
        <v>n/a</v>
      </c>
      <c r="AA789" s="381" t="str">
        <f t="shared" si="588"/>
        <v>n/a</v>
      </c>
      <c r="AB789" s="381" t="str">
        <f t="shared" si="588"/>
        <v>n/a</v>
      </c>
      <c r="AC789" s="381" t="str">
        <f t="shared" si="588"/>
        <v>n/a</v>
      </c>
      <c r="AD789" s="381" t="str">
        <f t="shared" si="588"/>
        <v>n/a</v>
      </c>
      <c r="AE789" s="381" t="str">
        <f t="shared" si="588"/>
        <v>n/a</v>
      </c>
      <c r="AF789" s="381" t="str">
        <f t="shared" si="588"/>
        <v>n/a</v>
      </c>
      <c r="AG789" s="382"/>
      <c r="AH789" s="535"/>
    </row>
    <row r="790" spans="1:34" s="384" customFormat="1" ht="46.5" customHeight="1" x14ac:dyDescent="0.2">
      <c r="A790" s="534">
        <f>IF(C790=0,"  ",VLOOKUP(C790,CODES!$A$1:$B$145,2,FALSE))</f>
        <v>100000100001000</v>
      </c>
      <c r="B790" s="394" t="s">
        <v>880</v>
      </c>
      <c r="C790" s="372" t="s">
        <v>53</v>
      </c>
      <c r="D790" s="556" t="s">
        <v>1017</v>
      </c>
      <c r="E790" s="373" t="s">
        <v>51</v>
      </c>
      <c r="F790" s="374" t="str">
        <f t="shared" si="590"/>
        <v>n/a</v>
      </c>
      <c r="G790" s="374" t="str">
        <f t="shared" si="590"/>
        <v>n/a</v>
      </c>
      <c r="H790" s="374" t="str">
        <f t="shared" si="590"/>
        <v>n/a</v>
      </c>
      <c r="I790" s="374" t="str">
        <f t="shared" si="590"/>
        <v>n/a</v>
      </c>
      <c r="J790" s="656">
        <v>45649</v>
      </c>
      <c r="K790" s="656">
        <v>45649</v>
      </c>
      <c r="L790" s="375" t="str">
        <f t="shared" ref="L790:L791" si="593">IF($E790="Public Bidding", "Date Required", IF($E790="Shopping", "n/a", IF($E790="Small Value Procurement", "n/a", IF($E790="Lease of Venue", "n/a", IF($E790="Agency to Agency", "n/a", IF($E790="Direct Contracting", "n/a", IF($E790="Emergency Cases", "n/a","Check Mode of Proc")))))))</f>
        <v>n/a</v>
      </c>
      <c r="M790" s="656">
        <v>45652</v>
      </c>
      <c r="N790" s="656">
        <v>45653</v>
      </c>
      <c r="O790" s="657" t="s">
        <v>1008</v>
      </c>
      <c r="P790" s="657"/>
      <c r="Q790" s="657"/>
      <c r="R790" s="657"/>
      <c r="S790" s="376"/>
      <c r="T790" s="377">
        <v>950</v>
      </c>
      <c r="U790" s="378">
        <v>950</v>
      </c>
      <c r="V790" s="379"/>
      <c r="W790" s="377">
        <v>950</v>
      </c>
      <c r="X790" s="378">
        <v>950</v>
      </c>
      <c r="Y790" s="380"/>
      <c r="Z790" s="381" t="str">
        <f t="shared" si="588"/>
        <v>n/a</v>
      </c>
      <c r="AA790" s="381" t="str">
        <f t="shared" si="588"/>
        <v>n/a</v>
      </c>
      <c r="AB790" s="381" t="str">
        <f t="shared" si="588"/>
        <v>n/a</v>
      </c>
      <c r="AC790" s="381" t="str">
        <f t="shared" si="588"/>
        <v>n/a</v>
      </c>
      <c r="AD790" s="381" t="str">
        <f t="shared" si="588"/>
        <v>n/a</v>
      </c>
      <c r="AE790" s="381" t="str">
        <f t="shared" si="588"/>
        <v>n/a</v>
      </c>
      <c r="AF790" s="381" t="str">
        <f t="shared" si="588"/>
        <v>n/a</v>
      </c>
      <c r="AG790" s="382"/>
      <c r="AH790" s="535"/>
    </row>
    <row r="791" spans="1:34" s="384" customFormat="1" ht="46.5" customHeight="1" x14ac:dyDescent="0.2">
      <c r="A791" s="534">
        <f>IF(C791=0,"  ",VLOOKUP(C791,CODES!$A$1:$B$145,2,FALSE))</f>
        <v>100000100001000</v>
      </c>
      <c r="B791" s="394" t="s">
        <v>881</v>
      </c>
      <c r="C791" s="372" t="s">
        <v>53</v>
      </c>
      <c r="D791" s="556" t="s">
        <v>1017</v>
      </c>
      <c r="E791" s="373" t="s">
        <v>51</v>
      </c>
      <c r="F791" s="374" t="str">
        <f t="shared" si="590"/>
        <v>n/a</v>
      </c>
      <c r="G791" s="374" t="str">
        <f t="shared" si="590"/>
        <v>n/a</v>
      </c>
      <c r="H791" s="374" t="str">
        <f t="shared" si="590"/>
        <v>n/a</v>
      </c>
      <c r="I791" s="374" t="str">
        <f t="shared" si="590"/>
        <v>n/a</v>
      </c>
      <c r="J791" s="656">
        <v>45649</v>
      </c>
      <c r="K791" s="656">
        <v>45649</v>
      </c>
      <c r="L791" s="375" t="str">
        <f t="shared" si="593"/>
        <v>n/a</v>
      </c>
      <c r="M791" s="656">
        <v>45649</v>
      </c>
      <c r="N791" s="656">
        <v>45653</v>
      </c>
      <c r="O791" s="657" t="s">
        <v>1008</v>
      </c>
      <c r="P791" s="657"/>
      <c r="Q791" s="657"/>
      <c r="R791" s="657"/>
      <c r="S791" s="376"/>
      <c r="T791" s="377">
        <f>SUM(U791)</f>
        <v>950</v>
      </c>
      <c r="U791" s="378">
        <v>950</v>
      </c>
      <c r="V791" s="379"/>
      <c r="W791" s="377">
        <f>SUM(X791)</f>
        <v>950</v>
      </c>
      <c r="X791" s="378">
        <v>950</v>
      </c>
      <c r="Y791" s="380"/>
      <c r="Z791" s="381" t="str">
        <f t="shared" si="588"/>
        <v>n/a</v>
      </c>
      <c r="AA791" s="381" t="str">
        <f t="shared" si="588"/>
        <v>n/a</v>
      </c>
      <c r="AB791" s="381" t="str">
        <f t="shared" si="588"/>
        <v>n/a</v>
      </c>
      <c r="AC791" s="381" t="str">
        <f t="shared" si="588"/>
        <v>n/a</v>
      </c>
      <c r="AD791" s="381" t="str">
        <f t="shared" si="588"/>
        <v>n/a</v>
      </c>
      <c r="AE791" s="381" t="str">
        <f t="shared" si="588"/>
        <v>n/a</v>
      </c>
      <c r="AF791" s="381" t="str">
        <f t="shared" si="588"/>
        <v>n/a</v>
      </c>
      <c r="AG791" s="382"/>
      <c r="AH791" s="535"/>
    </row>
    <row r="792" spans="1:34" s="384" customFormat="1" ht="46.5" customHeight="1" x14ac:dyDescent="0.2">
      <c r="A792" s="534">
        <f>IF(C792=0,"  ",VLOOKUP(C792,CODES!$A$1:$B$145,2,FALSE))</f>
        <v>330100100001000</v>
      </c>
      <c r="B792" s="394" t="s">
        <v>882</v>
      </c>
      <c r="C792" s="372" t="s">
        <v>61</v>
      </c>
      <c r="D792" s="373" t="s">
        <v>1017</v>
      </c>
      <c r="E792" s="373" t="s">
        <v>51</v>
      </c>
      <c r="F792" s="374" t="str">
        <f t="shared" si="590"/>
        <v>n/a</v>
      </c>
      <c r="G792" s="374" t="str">
        <f t="shared" si="590"/>
        <v>n/a</v>
      </c>
      <c r="H792" s="374" t="str">
        <f t="shared" si="590"/>
        <v>n/a</v>
      </c>
      <c r="I792" s="374" t="str">
        <f t="shared" si="590"/>
        <v>n/a</v>
      </c>
      <c r="J792" s="656">
        <v>45618</v>
      </c>
      <c r="K792" s="656">
        <v>45618</v>
      </c>
      <c r="L792" s="375" t="s">
        <v>58</v>
      </c>
      <c r="M792" s="656">
        <v>45652</v>
      </c>
      <c r="N792" s="656">
        <v>45653</v>
      </c>
      <c r="O792" s="657" t="s">
        <v>1008</v>
      </c>
      <c r="P792" s="657"/>
      <c r="Q792" s="657"/>
      <c r="R792" s="657"/>
      <c r="S792" s="376"/>
      <c r="T792" s="377">
        <v>15000</v>
      </c>
      <c r="U792" s="378">
        <v>15000</v>
      </c>
      <c r="V792" s="379"/>
      <c r="W792" s="377">
        <v>9500</v>
      </c>
      <c r="X792" s="378">
        <v>9500</v>
      </c>
      <c r="Y792" s="380"/>
      <c r="Z792" s="381" t="str">
        <f t="shared" si="588"/>
        <v>n/a</v>
      </c>
      <c r="AA792" s="381" t="str">
        <f t="shared" si="588"/>
        <v>n/a</v>
      </c>
      <c r="AB792" s="381" t="str">
        <f t="shared" si="588"/>
        <v>n/a</v>
      </c>
      <c r="AC792" s="381" t="str">
        <f t="shared" si="588"/>
        <v>n/a</v>
      </c>
      <c r="AD792" s="381" t="str">
        <f t="shared" si="588"/>
        <v>n/a</v>
      </c>
      <c r="AE792" s="381" t="str">
        <f t="shared" si="588"/>
        <v>n/a</v>
      </c>
      <c r="AF792" s="381" t="str">
        <f t="shared" si="588"/>
        <v>n/a</v>
      </c>
      <c r="AG792" s="382"/>
      <c r="AH792" s="535"/>
    </row>
    <row r="793" spans="1:34" s="384" customFormat="1" ht="46.5" customHeight="1" x14ac:dyDescent="0.2">
      <c r="A793" s="534">
        <f>IF(C793=0,"  ",VLOOKUP(C793,CODES!$A$1:$B$145,2,FALSE))</f>
        <v>330100100001000</v>
      </c>
      <c r="B793" s="394" t="s">
        <v>883</v>
      </c>
      <c r="C793" s="372" t="s">
        <v>61</v>
      </c>
      <c r="D793" s="556" t="s">
        <v>1017</v>
      </c>
      <c r="E793" s="373" t="s">
        <v>51</v>
      </c>
      <c r="F793" s="374" t="str">
        <f t="shared" si="590"/>
        <v>n/a</v>
      </c>
      <c r="G793" s="374" t="str">
        <f t="shared" si="590"/>
        <v>n/a</v>
      </c>
      <c r="H793" s="374" t="str">
        <f t="shared" si="590"/>
        <v>n/a</v>
      </c>
      <c r="I793" s="374" t="str">
        <f t="shared" si="590"/>
        <v>n/a</v>
      </c>
      <c r="J793" s="656">
        <v>45618</v>
      </c>
      <c r="K793" s="656">
        <v>45618</v>
      </c>
      <c r="L793" s="375" t="str">
        <f t="shared" ref="L793:L794" si="594">IF($E793="Public Bidding", "Date Required", IF($E793="Shopping", "n/a", IF($E793="Small Value Procurement", "n/a", IF($E793="Lease of Venue", "n/a", IF($E793="Agency to Agency", "n/a", IF($E793="Direct Contracting", "n/a", IF($E793="Emergency Cases", "n/a","Check Mode of Proc")))))))</f>
        <v>n/a</v>
      </c>
      <c r="M793" s="656">
        <v>45652</v>
      </c>
      <c r="N793" s="656">
        <v>45653</v>
      </c>
      <c r="O793" s="657" t="s">
        <v>1008</v>
      </c>
      <c r="P793" s="657"/>
      <c r="Q793" s="657"/>
      <c r="R793" s="657"/>
      <c r="S793" s="376"/>
      <c r="T793" s="377">
        <f>SUM(U793)</f>
        <v>32000</v>
      </c>
      <c r="U793" s="378">
        <v>32000</v>
      </c>
      <c r="V793" s="379"/>
      <c r="W793" s="377">
        <f>SUM(X793)</f>
        <v>30600</v>
      </c>
      <c r="X793" s="378">
        <v>30600</v>
      </c>
      <c r="Y793" s="380"/>
      <c r="Z793" s="381" t="str">
        <f t="shared" si="588"/>
        <v>n/a</v>
      </c>
      <c r="AA793" s="381" t="str">
        <f t="shared" si="588"/>
        <v>n/a</v>
      </c>
      <c r="AB793" s="381" t="str">
        <f t="shared" si="588"/>
        <v>n/a</v>
      </c>
      <c r="AC793" s="381" t="str">
        <f t="shared" si="588"/>
        <v>n/a</v>
      </c>
      <c r="AD793" s="381" t="str">
        <f t="shared" si="588"/>
        <v>n/a</v>
      </c>
      <c r="AE793" s="381" t="str">
        <f t="shared" si="588"/>
        <v>n/a</v>
      </c>
      <c r="AF793" s="381" t="str">
        <f t="shared" si="588"/>
        <v>n/a</v>
      </c>
      <c r="AG793" s="382"/>
      <c r="AH793" s="535"/>
    </row>
    <row r="794" spans="1:34" s="384" customFormat="1" ht="46.5" customHeight="1" x14ac:dyDescent="0.2">
      <c r="A794" s="534">
        <f>IF(C794=0,"  ",VLOOKUP(C794,CODES!$A$1:$B$145,2,FALSE))</f>
        <v>100000100001000</v>
      </c>
      <c r="B794" s="394" t="s">
        <v>884</v>
      </c>
      <c r="C794" s="372" t="s">
        <v>53</v>
      </c>
      <c r="D794" s="556" t="s">
        <v>1017</v>
      </c>
      <c r="E794" s="373" t="s">
        <v>51</v>
      </c>
      <c r="F794" s="374" t="str">
        <f t="shared" si="590"/>
        <v>n/a</v>
      </c>
      <c r="G794" s="374" t="str">
        <f t="shared" si="590"/>
        <v>n/a</v>
      </c>
      <c r="H794" s="374" t="str">
        <f t="shared" si="590"/>
        <v>n/a</v>
      </c>
      <c r="I794" s="374" t="str">
        <f t="shared" si="590"/>
        <v>n/a</v>
      </c>
      <c r="J794" s="656">
        <v>45653</v>
      </c>
      <c r="K794" s="656">
        <v>45653</v>
      </c>
      <c r="L794" s="375" t="str">
        <f t="shared" si="594"/>
        <v>n/a</v>
      </c>
      <c r="M794" s="656">
        <v>45653</v>
      </c>
      <c r="N794" s="656">
        <v>45653</v>
      </c>
      <c r="O794" s="657" t="s">
        <v>1008</v>
      </c>
      <c r="P794" s="657"/>
      <c r="Q794" s="657"/>
      <c r="R794" s="657"/>
      <c r="S794" s="376"/>
      <c r="T794" s="377">
        <f>SUM(U794)</f>
        <v>17500</v>
      </c>
      <c r="U794" s="378">
        <v>17500</v>
      </c>
      <c r="V794" s="379"/>
      <c r="W794" s="377">
        <f>SUM(X794)</f>
        <v>16930</v>
      </c>
      <c r="X794" s="378">
        <v>16930</v>
      </c>
      <c r="Y794" s="380"/>
      <c r="Z794" s="381" t="str">
        <f t="shared" si="588"/>
        <v>n/a</v>
      </c>
      <c r="AA794" s="381" t="str">
        <f t="shared" si="588"/>
        <v>n/a</v>
      </c>
      <c r="AB794" s="381" t="str">
        <f t="shared" si="588"/>
        <v>n/a</v>
      </c>
      <c r="AC794" s="381" t="str">
        <f t="shared" si="588"/>
        <v>n/a</v>
      </c>
      <c r="AD794" s="381" t="str">
        <f t="shared" si="588"/>
        <v>n/a</v>
      </c>
      <c r="AE794" s="381" t="str">
        <f t="shared" si="588"/>
        <v>n/a</v>
      </c>
      <c r="AF794" s="381" t="str">
        <f t="shared" si="588"/>
        <v>n/a</v>
      </c>
      <c r="AG794" s="382"/>
      <c r="AH794" s="535"/>
    </row>
    <row r="795" spans="1:34" s="384" customFormat="1" ht="55.5" customHeight="1" x14ac:dyDescent="0.2">
      <c r="A795" s="534">
        <f>IF(C795=0,"  ",VLOOKUP(C795,CODES!$A$1:$B$145,2,FALSE))</f>
        <v>100000100001000</v>
      </c>
      <c r="B795" s="394" t="s">
        <v>885</v>
      </c>
      <c r="C795" s="372" t="s">
        <v>53</v>
      </c>
      <c r="D795" s="373" t="s">
        <v>1017</v>
      </c>
      <c r="E795" s="373" t="s">
        <v>51</v>
      </c>
      <c r="F795" s="374" t="str">
        <f t="shared" si="590"/>
        <v>n/a</v>
      </c>
      <c r="G795" s="374" t="str">
        <f t="shared" si="590"/>
        <v>n/a</v>
      </c>
      <c r="H795" s="374" t="str">
        <f t="shared" si="590"/>
        <v>n/a</v>
      </c>
      <c r="I795" s="374" t="str">
        <f t="shared" si="590"/>
        <v>n/a</v>
      </c>
      <c r="J795" s="656">
        <v>45653</v>
      </c>
      <c r="K795" s="656">
        <v>45653</v>
      </c>
      <c r="L795" s="375" t="s">
        <v>58</v>
      </c>
      <c r="M795" s="656">
        <v>45653</v>
      </c>
      <c r="N795" s="656">
        <v>45653</v>
      </c>
      <c r="O795" s="657" t="s">
        <v>1008</v>
      </c>
      <c r="P795" s="657"/>
      <c r="Q795" s="657"/>
      <c r="R795" s="657"/>
      <c r="S795" s="376"/>
      <c r="T795" s="729">
        <v>86920</v>
      </c>
      <c r="U795" s="731">
        <v>86920</v>
      </c>
      <c r="V795" s="379"/>
      <c r="W795" s="377">
        <v>38776.42</v>
      </c>
      <c r="X795" s="378">
        <v>38776.42</v>
      </c>
      <c r="Y795" s="380"/>
      <c r="Z795" s="381" t="str">
        <f t="shared" si="588"/>
        <v>n/a</v>
      </c>
      <c r="AA795" s="381" t="str">
        <f t="shared" si="588"/>
        <v>n/a</v>
      </c>
      <c r="AB795" s="381" t="str">
        <f t="shared" si="588"/>
        <v>n/a</v>
      </c>
      <c r="AC795" s="381" t="str">
        <f t="shared" si="588"/>
        <v>n/a</v>
      </c>
      <c r="AD795" s="381" t="str">
        <f t="shared" si="588"/>
        <v>n/a</v>
      </c>
      <c r="AE795" s="381" t="str">
        <f t="shared" si="588"/>
        <v>n/a</v>
      </c>
      <c r="AF795" s="381" t="str">
        <f t="shared" si="588"/>
        <v>n/a</v>
      </c>
      <c r="AG795" s="382"/>
      <c r="AH795" s="535"/>
    </row>
    <row r="796" spans="1:34" s="384" customFormat="1" ht="46.5" customHeight="1" x14ac:dyDescent="0.2">
      <c r="A796" s="534">
        <f>IF(C796=0,"  ",VLOOKUP(C796,CODES!$A$1:$B$145,2,FALSE))</f>
        <v>100000100001000</v>
      </c>
      <c r="B796" s="394" t="s">
        <v>886</v>
      </c>
      <c r="C796" s="372" t="s">
        <v>53</v>
      </c>
      <c r="D796" s="556" t="s">
        <v>1017</v>
      </c>
      <c r="E796" s="373" t="s">
        <v>51</v>
      </c>
      <c r="F796" s="374" t="str">
        <f t="shared" si="590"/>
        <v>n/a</v>
      </c>
      <c r="G796" s="374" t="str">
        <f t="shared" si="590"/>
        <v>n/a</v>
      </c>
      <c r="H796" s="374" t="str">
        <f t="shared" si="590"/>
        <v>n/a</v>
      </c>
      <c r="I796" s="374" t="str">
        <f t="shared" si="590"/>
        <v>n/a</v>
      </c>
      <c r="J796" s="656">
        <v>45653</v>
      </c>
      <c r="K796" s="656">
        <v>45653</v>
      </c>
      <c r="L796" s="375" t="str">
        <f t="shared" ref="L796:L797" si="595">IF($E796="Public Bidding", "Date Required", IF($E796="Shopping", "n/a", IF($E796="Small Value Procurement", "n/a", IF($E796="Lease of Venue", "n/a", IF($E796="Agency to Agency", "n/a", IF($E796="Direct Contracting", "n/a", IF($E796="Emergency Cases", "n/a","Check Mode of Proc")))))))</f>
        <v>n/a</v>
      </c>
      <c r="M796" s="656">
        <v>45653</v>
      </c>
      <c r="N796" s="656">
        <v>45653</v>
      </c>
      <c r="O796" s="657" t="s">
        <v>1008</v>
      </c>
      <c r="P796" s="657"/>
      <c r="Q796" s="657"/>
      <c r="R796" s="657"/>
      <c r="S796" s="376"/>
      <c r="T796" s="735"/>
      <c r="U796" s="735"/>
      <c r="V796" s="379"/>
      <c r="W796" s="377">
        <v>35600</v>
      </c>
      <c r="X796" s="378">
        <v>35600</v>
      </c>
      <c r="Y796" s="380"/>
      <c r="Z796" s="381" t="str">
        <f t="shared" si="588"/>
        <v>n/a</v>
      </c>
      <c r="AA796" s="381" t="str">
        <f t="shared" si="588"/>
        <v>n/a</v>
      </c>
      <c r="AB796" s="381" t="str">
        <f t="shared" si="588"/>
        <v>n/a</v>
      </c>
      <c r="AC796" s="381" t="str">
        <f t="shared" si="588"/>
        <v>n/a</v>
      </c>
      <c r="AD796" s="381" t="str">
        <f t="shared" si="588"/>
        <v>n/a</v>
      </c>
      <c r="AE796" s="381" t="str">
        <f t="shared" si="588"/>
        <v>n/a</v>
      </c>
      <c r="AF796" s="381" t="str">
        <f t="shared" si="588"/>
        <v>n/a</v>
      </c>
      <c r="AG796" s="382"/>
      <c r="AH796" s="535"/>
    </row>
    <row r="797" spans="1:34" s="384" customFormat="1" ht="46.5" customHeight="1" x14ac:dyDescent="0.2">
      <c r="A797" s="536">
        <f>IF(C797=0,"  ",VLOOKUP(C797,CODES!$A$1:$B$145,2,FALSE))</f>
        <v>100000100001000</v>
      </c>
      <c r="B797" s="552" t="s">
        <v>887</v>
      </c>
      <c r="C797" s="537" t="s">
        <v>53</v>
      </c>
      <c r="D797" s="556" t="s">
        <v>1017</v>
      </c>
      <c r="E797" s="538" t="s">
        <v>51</v>
      </c>
      <c r="F797" s="374" t="str">
        <f t="shared" si="590"/>
        <v>n/a</v>
      </c>
      <c r="G797" s="374" t="str">
        <f t="shared" si="590"/>
        <v>n/a</v>
      </c>
      <c r="H797" s="374" t="str">
        <f t="shared" si="590"/>
        <v>n/a</v>
      </c>
      <c r="I797" s="374" t="str">
        <f t="shared" si="590"/>
        <v>n/a</v>
      </c>
      <c r="J797" s="677">
        <v>45653</v>
      </c>
      <c r="K797" s="677">
        <v>45653</v>
      </c>
      <c r="L797" s="375" t="str">
        <f t="shared" si="595"/>
        <v>n/a</v>
      </c>
      <c r="M797" s="677">
        <v>45653</v>
      </c>
      <c r="N797" s="677">
        <v>45653</v>
      </c>
      <c r="O797" s="678" t="s">
        <v>1008</v>
      </c>
      <c r="P797" s="678"/>
      <c r="Q797" s="678"/>
      <c r="R797" s="678"/>
      <c r="S797" s="541"/>
      <c r="T797" s="738"/>
      <c r="U797" s="738"/>
      <c r="V797" s="544"/>
      <c r="W797" s="542">
        <v>2400</v>
      </c>
      <c r="X797" s="543">
        <v>2400</v>
      </c>
      <c r="Y797" s="545"/>
      <c r="Z797" s="381" t="str">
        <f t="shared" si="588"/>
        <v>n/a</v>
      </c>
      <c r="AA797" s="381" t="str">
        <f t="shared" si="588"/>
        <v>n/a</v>
      </c>
      <c r="AB797" s="381" t="str">
        <f t="shared" si="588"/>
        <v>n/a</v>
      </c>
      <c r="AC797" s="381" t="str">
        <f t="shared" si="588"/>
        <v>n/a</v>
      </c>
      <c r="AD797" s="381" t="str">
        <f t="shared" si="588"/>
        <v>n/a</v>
      </c>
      <c r="AE797" s="381" t="str">
        <f t="shared" si="588"/>
        <v>n/a</v>
      </c>
      <c r="AF797" s="381" t="str">
        <f t="shared" si="588"/>
        <v>n/a</v>
      </c>
      <c r="AG797" s="547"/>
      <c r="AH797" s="548"/>
    </row>
    <row r="798" spans="1:34" s="384" customFormat="1" ht="57.75" customHeight="1" x14ac:dyDescent="0.2">
      <c r="A798" s="534">
        <f>IF(C798=0,"  ",VLOOKUP(C798,CODES!$A$1:$B$145,2,FALSE))</f>
        <v>100000100001000</v>
      </c>
      <c r="B798" s="394" t="s">
        <v>888</v>
      </c>
      <c r="C798" s="372" t="s">
        <v>53</v>
      </c>
      <c r="D798" s="373" t="s">
        <v>1017</v>
      </c>
      <c r="E798" s="373" t="s">
        <v>51</v>
      </c>
      <c r="F798" s="374" t="str">
        <f t="shared" si="590"/>
        <v>n/a</v>
      </c>
      <c r="G798" s="374" t="str">
        <f t="shared" si="590"/>
        <v>n/a</v>
      </c>
      <c r="H798" s="374" t="str">
        <f t="shared" si="590"/>
        <v>n/a</v>
      </c>
      <c r="I798" s="374" t="str">
        <f t="shared" si="590"/>
        <v>n/a</v>
      </c>
      <c r="J798" s="656">
        <v>45653</v>
      </c>
      <c r="K798" s="656">
        <v>45653</v>
      </c>
      <c r="L798" s="375" t="s">
        <v>58</v>
      </c>
      <c r="M798" s="656">
        <v>45653</v>
      </c>
      <c r="N798" s="656">
        <v>45653</v>
      </c>
      <c r="O798" s="657" t="s">
        <v>1008</v>
      </c>
      <c r="P798" s="657"/>
      <c r="Q798" s="657"/>
      <c r="R798" s="657"/>
      <c r="S798" s="376"/>
      <c r="T798" s="377">
        <v>52420</v>
      </c>
      <c r="U798" s="378">
        <v>52420</v>
      </c>
      <c r="V798" s="379"/>
      <c r="W798" s="377">
        <v>33380</v>
      </c>
      <c r="X798" s="378">
        <v>33380</v>
      </c>
      <c r="Y798" s="380"/>
      <c r="Z798" s="381" t="str">
        <f t="shared" si="588"/>
        <v>n/a</v>
      </c>
      <c r="AA798" s="381" t="str">
        <f t="shared" si="588"/>
        <v>n/a</v>
      </c>
      <c r="AB798" s="381" t="str">
        <f t="shared" si="588"/>
        <v>n/a</v>
      </c>
      <c r="AC798" s="381" t="str">
        <f t="shared" si="588"/>
        <v>n/a</v>
      </c>
      <c r="AD798" s="381" t="str">
        <f t="shared" si="588"/>
        <v>n/a</v>
      </c>
      <c r="AE798" s="381" t="str">
        <f t="shared" si="588"/>
        <v>n/a</v>
      </c>
      <c r="AF798" s="381" t="str">
        <f t="shared" si="588"/>
        <v>n/a</v>
      </c>
      <c r="AG798" s="382"/>
      <c r="AH798" s="535"/>
    </row>
    <row r="799" spans="1:34" s="384" customFormat="1" ht="68.25" customHeight="1" x14ac:dyDescent="0.2">
      <c r="A799" s="534">
        <f>IF(C799=0,"  ",VLOOKUP(C799,CODES!$A$1:$B$145,2,FALSE))</f>
        <v>100000100001000</v>
      </c>
      <c r="B799" s="394" t="s">
        <v>885</v>
      </c>
      <c r="C799" s="372" t="s">
        <v>53</v>
      </c>
      <c r="D799" s="556" t="s">
        <v>1017</v>
      </c>
      <c r="E799" s="373" t="s">
        <v>51</v>
      </c>
      <c r="F799" s="374" t="str">
        <f t="shared" si="590"/>
        <v>n/a</v>
      </c>
      <c r="G799" s="374" t="str">
        <f t="shared" si="590"/>
        <v>n/a</v>
      </c>
      <c r="H799" s="374" t="str">
        <f t="shared" si="590"/>
        <v>n/a</v>
      </c>
      <c r="I799" s="374" t="str">
        <f t="shared" si="590"/>
        <v>n/a</v>
      </c>
      <c r="J799" s="656">
        <v>45653</v>
      </c>
      <c r="K799" s="656">
        <v>45653</v>
      </c>
      <c r="L799" s="375" t="str">
        <f t="shared" ref="L799:L800" si="596">IF($E799="Public Bidding", "Date Required", IF($E799="Shopping", "n/a", IF($E799="Small Value Procurement", "n/a", IF($E799="Lease of Venue", "n/a", IF($E799="Agency to Agency", "n/a", IF($E799="Direct Contracting", "n/a", IF($E799="Emergency Cases", "n/a","Check Mode of Proc")))))))</f>
        <v>n/a</v>
      </c>
      <c r="M799" s="656">
        <v>45653</v>
      </c>
      <c r="N799" s="656">
        <v>45653</v>
      </c>
      <c r="O799" s="657" t="s">
        <v>1008</v>
      </c>
      <c r="P799" s="657"/>
      <c r="Q799" s="657"/>
      <c r="R799" s="657"/>
      <c r="S799" s="376"/>
      <c r="T799" s="729">
        <v>270790</v>
      </c>
      <c r="U799" s="731">
        <v>270790</v>
      </c>
      <c r="V799" s="379"/>
      <c r="W799" s="377">
        <v>198526</v>
      </c>
      <c r="X799" s="378">
        <v>198526</v>
      </c>
      <c r="Y799" s="380"/>
      <c r="Z799" s="381" t="str">
        <f t="shared" si="588"/>
        <v>n/a</v>
      </c>
      <c r="AA799" s="381" t="str">
        <f t="shared" si="588"/>
        <v>n/a</v>
      </c>
      <c r="AB799" s="381" t="str">
        <f t="shared" si="588"/>
        <v>n/a</v>
      </c>
      <c r="AC799" s="381" t="str">
        <f t="shared" si="588"/>
        <v>n/a</v>
      </c>
      <c r="AD799" s="381" t="str">
        <f t="shared" si="588"/>
        <v>n/a</v>
      </c>
      <c r="AE799" s="381" t="str">
        <f t="shared" si="588"/>
        <v>n/a</v>
      </c>
      <c r="AF799" s="381" t="str">
        <f t="shared" si="588"/>
        <v>n/a</v>
      </c>
      <c r="AG799" s="382"/>
      <c r="AH799" s="535"/>
    </row>
    <row r="800" spans="1:34" s="384" customFormat="1" ht="46.5" customHeight="1" x14ac:dyDescent="0.2">
      <c r="A800" s="534">
        <f>IF(C800=0,"  ",VLOOKUP(C800,CODES!$A$1:$B$145,2,FALSE))</f>
        <v>100000100001000</v>
      </c>
      <c r="B800" s="394" t="s">
        <v>889</v>
      </c>
      <c r="C800" s="372" t="s">
        <v>53</v>
      </c>
      <c r="D800" s="556" t="s">
        <v>1017</v>
      </c>
      <c r="E800" s="373" t="s">
        <v>51</v>
      </c>
      <c r="F800" s="374" t="str">
        <f t="shared" si="590"/>
        <v>n/a</v>
      </c>
      <c r="G800" s="374" t="str">
        <f t="shared" si="590"/>
        <v>n/a</v>
      </c>
      <c r="H800" s="374" t="str">
        <f t="shared" si="590"/>
        <v>n/a</v>
      </c>
      <c r="I800" s="374" t="str">
        <f t="shared" si="590"/>
        <v>n/a</v>
      </c>
      <c r="J800" s="656">
        <v>45653</v>
      </c>
      <c r="K800" s="656">
        <v>45653</v>
      </c>
      <c r="L800" s="375" t="str">
        <f t="shared" si="596"/>
        <v>n/a</v>
      </c>
      <c r="M800" s="656">
        <v>45653</v>
      </c>
      <c r="N800" s="656">
        <v>45653</v>
      </c>
      <c r="O800" s="657" t="s">
        <v>1008</v>
      </c>
      <c r="P800" s="657"/>
      <c r="Q800" s="657"/>
      <c r="R800" s="657"/>
      <c r="S800" s="376"/>
      <c r="T800" s="735"/>
      <c r="U800" s="735"/>
      <c r="V800" s="379"/>
      <c r="W800" s="377">
        <v>13480</v>
      </c>
      <c r="X800" s="378">
        <v>13480</v>
      </c>
      <c r="Y800" s="380"/>
      <c r="Z800" s="381" t="str">
        <f t="shared" si="588"/>
        <v>n/a</v>
      </c>
      <c r="AA800" s="381" t="str">
        <f t="shared" si="588"/>
        <v>n/a</v>
      </c>
      <c r="AB800" s="381" t="str">
        <f t="shared" si="588"/>
        <v>n/a</v>
      </c>
      <c r="AC800" s="381" t="str">
        <f t="shared" si="588"/>
        <v>n/a</v>
      </c>
      <c r="AD800" s="381" t="str">
        <f t="shared" si="588"/>
        <v>n/a</v>
      </c>
      <c r="AE800" s="381" t="str">
        <f t="shared" si="588"/>
        <v>n/a</v>
      </c>
      <c r="AF800" s="381" t="str">
        <f t="shared" si="588"/>
        <v>n/a</v>
      </c>
      <c r="AG800" s="382"/>
      <c r="AH800" s="535"/>
    </row>
    <row r="801" spans="1:34" s="384" customFormat="1" ht="46.5" customHeight="1" x14ac:dyDescent="0.2">
      <c r="A801" s="534">
        <f>IF(C801=0,"  ",VLOOKUP(C801,CODES!$A$1:$B$145,2,FALSE))</f>
        <v>100000100001000</v>
      </c>
      <c r="B801" s="394" t="s">
        <v>890</v>
      </c>
      <c r="C801" s="372" t="s">
        <v>53</v>
      </c>
      <c r="D801" s="373" t="s">
        <v>1017</v>
      </c>
      <c r="E801" s="373" t="s">
        <v>51</v>
      </c>
      <c r="F801" s="374" t="str">
        <f t="shared" si="590"/>
        <v>n/a</v>
      </c>
      <c r="G801" s="374" t="str">
        <f t="shared" si="590"/>
        <v>n/a</v>
      </c>
      <c r="H801" s="374" t="str">
        <f t="shared" si="590"/>
        <v>n/a</v>
      </c>
      <c r="I801" s="374" t="str">
        <f t="shared" si="590"/>
        <v>n/a</v>
      </c>
      <c r="J801" s="656">
        <v>45653</v>
      </c>
      <c r="K801" s="656">
        <v>45653</v>
      </c>
      <c r="L801" s="375" t="s">
        <v>58</v>
      </c>
      <c r="M801" s="656">
        <v>45653</v>
      </c>
      <c r="N801" s="656">
        <v>45653</v>
      </c>
      <c r="O801" s="657" t="s">
        <v>1008</v>
      </c>
      <c r="P801" s="657"/>
      <c r="Q801" s="657"/>
      <c r="R801" s="657"/>
      <c r="S801" s="376"/>
      <c r="T801" s="730"/>
      <c r="U801" s="730"/>
      <c r="V801" s="379"/>
      <c r="W801" s="377">
        <v>17220</v>
      </c>
      <c r="X801" s="378">
        <v>17220</v>
      </c>
      <c r="Y801" s="380"/>
      <c r="Z801" s="381" t="str">
        <f t="shared" si="588"/>
        <v>n/a</v>
      </c>
      <c r="AA801" s="381" t="str">
        <f t="shared" si="588"/>
        <v>n/a</v>
      </c>
      <c r="AB801" s="381" t="str">
        <f t="shared" si="588"/>
        <v>n/a</v>
      </c>
      <c r="AC801" s="381" t="str">
        <f t="shared" si="588"/>
        <v>n/a</v>
      </c>
      <c r="AD801" s="381" t="str">
        <f t="shared" si="588"/>
        <v>n/a</v>
      </c>
      <c r="AE801" s="381" t="str">
        <f t="shared" si="588"/>
        <v>n/a</v>
      </c>
      <c r="AF801" s="381" t="str">
        <f t="shared" si="588"/>
        <v>n/a</v>
      </c>
      <c r="AG801" s="382"/>
      <c r="AH801" s="535"/>
    </row>
    <row r="802" spans="1:34" s="384" customFormat="1" ht="75.75" customHeight="1" x14ac:dyDescent="0.2">
      <c r="A802" s="534">
        <f>IF(C802=0,"  ",VLOOKUP(C802,CODES!$A$1:$B$145,2,FALSE))</f>
        <v>100000100001000</v>
      </c>
      <c r="B802" s="394" t="s">
        <v>891</v>
      </c>
      <c r="C802" s="372" t="s">
        <v>53</v>
      </c>
      <c r="D802" s="556" t="s">
        <v>1017</v>
      </c>
      <c r="E802" s="373" t="s">
        <v>51</v>
      </c>
      <c r="F802" s="374" t="str">
        <f t="shared" si="590"/>
        <v>n/a</v>
      </c>
      <c r="G802" s="374" t="str">
        <f t="shared" si="590"/>
        <v>n/a</v>
      </c>
      <c r="H802" s="374" t="str">
        <f t="shared" si="590"/>
        <v>n/a</v>
      </c>
      <c r="I802" s="374" t="str">
        <f t="shared" si="590"/>
        <v>n/a</v>
      </c>
      <c r="J802" s="656">
        <v>45653</v>
      </c>
      <c r="K802" s="656">
        <v>45653</v>
      </c>
      <c r="L802" s="375" t="str">
        <f t="shared" ref="L802:L803" si="597">IF($E802="Public Bidding", "Date Required", IF($E802="Shopping", "n/a", IF($E802="Small Value Procurement", "n/a", IF($E802="Lease of Venue", "n/a", IF($E802="Agency to Agency", "n/a", IF($E802="Direct Contracting", "n/a", IF($E802="Emergency Cases", "n/a","Check Mode of Proc")))))))</f>
        <v>n/a</v>
      </c>
      <c r="M802" s="656">
        <v>45653</v>
      </c>
      <c r="N802" s="656">
        <v>45653</v>
      </c>
      <c r="O802" s="657"/>
      <c r="P802" s="657"/>
      <c r="Q802" s="657"/>
      <c r="R802" s="657"/>
      <c r="S802" s="376"/>
      <c r="T802" s="729">
        <v>40025</v>
      </c>
      <c r="U802" s="731">
        <v>40025</v>
      </c>
      <c r="V802" s="379"/>
      <c r="W802" s="377">
        <v>12005</v>
      </c>
      <c r="X802" s="378">
        <v>12005</v>
      </c>
      <c r="Y802" s="380"/>
      <c r="Z802" s="381" t="str">
        <f t="shared" si="588"/>
        <v>n/a</v>
      </c>
      <c r="AA802" s="381" t="str">
        <f t="shared" si="588"/>
        <v>n/a</v>
      </c>
      <c r="AB802" s="381" t="str">
        <f t="shared" si="588"/>
        <v>n/a</v>
      </c>
      <c r="AC802" s="381" t="str">
        <f t="shared" si="588"/>
        <v>n/a</v>
      </c>
      <c r="AD802" s="381" t="str">
        <f t="shared" si="588"/>
        <v>n/a</v>
      </c>
      <c r="AE802" s="381" t="str">
        <f t="shared" si="588"/>
        <v>n/a</v>
      </c>
      <c r="AF802" s="381" t="str">
        <f t="shared" si="588"/>
        <v>n/a</v>
      </c>
      <c r="AG802" s="382"/>
      <c r="AH802" s="535"/>
    </row>
    <row r="803" spans="1:34" s="384" customFormat="1" ht="66.75" customHeight="1" x14ac:dyDescent="0.2">
      <c r="A803" s="534">
        <f>IF(C803=0,"  ",VLOOKUP(C803,CODES!$A$1:$B$145,2,FALSE))</f>
        <v>100000100001000</v>
      </c>
      <c r="B803" s="394" t="s">
        <v>892</v>
      </c>
      <c r="C803" s="372" t="s">
        <v>53</v>
      </c>
      <c r="D803" s="556" t="s">
        <v>1017</v>
      </c>
      <c r="E803" s="373" t="s">
        <v>51</v>
      </c>
      <c r="F803" s="374" t="str">
        <f t="shared" si="590"/>
        <v>n/a</v>
      </c>
      <c r="G803" s="374" t="str">
        <f t="shared" si="590"/>
        <v>n/a</v>
      </c>
      <c r="H803" s="374" t="str">
        <f t="shared" si="590"/>
        <v>n/a</v>
      </c>
      <c r="I803" s="374" t="str">
        <f t="shared" si="590"/>
        <v>n/a</v>
      </c>
      <c r="J803" s="656">
        <v>45653</v>
      </c>
      <c r="K803" s="656">
        <v>45653</v>
      </c>
      <c r="L803" s="375" t="str">
        <f t="shared" si="597"/>
        <v>n/a</v>
      </c>
      <c r="M803" s="656">
        <v>45653</v>
      </c>
      <c r="N803" s="656">
        <v>45653</v>
      </c>
      <c r="O803" s="657"/>
      <c r="P803" s="657"/>
      <c r="Q803" s="657"/>
      <c r="R803" s="657"/>
      <c r="S803" s="376"/>
      <c r="T803" s="730"/>
      <c r="U803" s="730"/>
      <c r="V803" s="379"/>
      <c r="W803" s="377">
        <v>12307.5</v>
      </c>
      <c r="X803" s="378">
        <v>12307.5</v>
      </c>
      <c r="Y803" s="380"/>
      <c r="Z803" s="381" t="str">
        <f t="shared" si="588"/>
        <v>n/a</v>
      </c>
      <c r="AA803" s="381" t="str">
        <f t="shared" si="588"/>
        <v>n/a</v>
      </c>
      <c r="AB803" s="381" t="str">
        <f t="shared" si="588"/>
        <v>n/a</v>
      </c>
      <c r="AC803" s="381" t="str">
        <f t="shared" si="588"/>
        <v>n/a</v>
      </c>
      <c r="AD803" s="381" t="str">
        <f t="shared" si="588"/>
        <v>n/a</v>
      </c>
      <c r="AE803" s="381" t="str">
        <f t="shared" si="588"/>
        <v>n/a</v>
      </c>
      <c r="AF803" s="381" t="str">
        <f t="shared" si="588"/>
        <v>n/a</v>
      </c>
      <c r="AG803" s="382"/>
      <c r="AH803" s="535"/>
    </row>
    <row r="804" spans="1:34" s="384" customFormat="1" ht="46.5" customHeight="1" x14ac:dyDescent="0.2">
      <c r="A804" s="534">
        <f>IF(C804=0,"  ",VLOOKUP(C804,CODES!$A$1:$B$145,2,FALSE))</f>
        <v>100000100001000</v>
      </c>
      <c r="B804" s="394" t="s">
        <v>893</v>
      </c>
      <c r="C804" s="372" t="s">
        <v>53</v>
      </c>
      <c r="D804" s="373" t="s">
        <v>1017</v>
      </c>
      <c r="E804" s="373" t="s">
        <v>51</v>
      </c>
      <c r="F804" s="374" t="str">
        <f t="shared" si="590"/>
        <v>n/a</v>
      </c>
      <c r="G804" s="374" t="str">
        <f t="shared" si="590"/>
        <v>n/a</v>
      </c>
      <c r="H804" s="374" t="str">
        <f t="shared" si="590"/>
        <v>n/a</v>
      </c>
      <c r="I804" s="374" t="str">
        <f t="shared" si="590"/>
        <v>n/a</v>
      </c>
      <c r="J804" s="656">
        <v>45653</v>
      </c>
      <c r="K804" s="656">
        <v>45653</v>
      </c>
      <c r="L804" s="375" t="s">
        <v>58</v>
      </c>
      <c r="M804" s="656">
        <v>45653</v>
      </c>
      <c r="N804" s="656">
        <v>45653</v>
      </c>
      <c r="O804" s="657"/>
      <c r="P804" s="657"/>
      <c r="Q804" s="657"/>
      <c r="R804" s="657"/>
      <c r="S804" s="376"/>
      <c r="T804" s="729">
        <v>8850</v>
      </c>
      <c r="U804" s="731">
        <v>8850</v>
      </c>
      <c r="V804" s="379"/>
      <c r="W804" s="377">
        <v>3500</v>
      </c>
      <c r="X804" s="378">
        <v>3500</v>
      </c>
      <c r="Y804" s="380"/>
      <c r="Z804" s="381" t="str">
        <f t="shared" si="588"/>
        <v>n/a</v>
      </c>
      <c r="AA804" s="381" t="str">
        <f t="shared" si="588"/>
        <v>n/a</v>
      </c>
      <c r="AB804" s="381" t="str">
        <f t="shared" si="588"/>
        <v>n/a</v>
      </c>
      <c r="AC804" s="381" t="str">
        <f t="shared" si="588"/>
        <v>n/a</v>
      </c>
      <c r="AD804" s="381" t="str">
        <f t="shared" si="588"/>
        <v>n/a</v>
      </c>
      <c r="AE804" s="381" t="str">
        <f t="shared" si="588"/>
        <v>n/a</v>
      </c>
      <c r="AF804" s="381" t="str">
        <f t="shared" si="588"/>
        <v>n/a</v>
      </c>
      <c r="AG804" s="382"/>
      <c r="AH804" s="535"/>
    </row>
    <row r="805" spans="1:34" s="384" customFormat="1" ht="46.5" customHeight="1" x14ac:dyDescent="0.2">
      <c r="A805" s="534">
        <f>IF(C805=0,"  ",VLOOKUP(C805,CODES!$A$1:$B$145,2,FALSE))</f>
        <v>100000100001000</v>
      </c>
      <c r="B805" s="394" t="s">
        <v>894</v>
      </c>
      <c r="C805" s="372" t="s">
        <v>53</v>
      </c>
      <c r="D805" s="556" t="s">
        <v>1017</v>
      </c>
      <c r="E805" s="373" t="s">
        <v>51</v>
      </c>
      <c r="F805" s="374" t="str">
        <f t="shared" si="590"/>
        <v>n/a</v>
      </c>
      <c r="G805" s="374" t="str">
        <f t="shared" si="590"/>
        <v>n/a</v>
      </c>
      <c r="H805" s="374" t="str">
        <f t="shared" si="590"/>
        <v>n/a</v>
      </c>
      <c r="I805" s="374" t="str">
        <f t="shared" si="590"/>
        <v>n/a</v>
      </c>
      <c r="J805" s="656">
        <v>45653</v>
      </c>
      <c r="K805" s="656">
        <v>45653</v>
      </c>
      <c r="L805" s="375" t="str">
        <f t="shared" ref="L805:L806" si="598">IF($E805="Public Bidding", "Date Required", IF($E805="Shopping", "n/a", IF($E805="Small Value Procurement", "n/a", IF($E805="Lease of Venue", "n/a", IF($E805="Agency to Agency", "n/a", IF($E805="Direct Contracting", "n/a", IF($E805="Emergency Cases", "n/a","Check Mode of Proc")))))))</f>
        <v>n/a</v>
      </c>
      <c r="M805" s="656">
        <v>45653</v>
      </c>
      <c r="N805" s="656">
        <v>45653</v>
      </c>
      <c r="O805" s="657"/>
      <c r="P805" s="657"/>
      <c r="Q805" s="657"/>
      <c r="R805" s="657"/>
      <c r="S805" s="376"/>
      <c r="T805" s="730"/>
      <c r="U805" s="730"/>
      <c r="V805" s="379"/>
      <c r="W805" s="377">
        <v>4696</v>
      </c>
      <c r="X805" s="378">
        <v>4696</v>
      </c>
      <c r="Y805" s="380"/>
      <c r="Z805" s="381" t="str">
        <f t="shared" si="588"/>
        <v>n/a</v>
      </c>
      <c r="AA805" s="381" t="str">
        <f t="shared" si="588"/>
        <v>n/a</v>
      </c>
      <c r="AB805" s="381" t="str">
        <f t="shared" si="588"/>
        <v>n/a</v>
      </c>
      <c r="AC805" s="381" t="str">
        <f t="shared" si="588"/>
        <v>n/a</v>
      </c>
      <c r="AD805" s="381" t="str">
        <f t="shared" si="588"/>
        <v>n/a</v>
      </c>
      <c r="AE805" s="381" t="str">
        <f t="shared" si="588"/>
        <v>n/a</v>
      </c>
      <c r="AF805" s="381" t="str">
        <f t="shared" si="588"/>
        <v>n/a</v>
      </c>
      <c r="AG805" s="382"/>
      <c r="AH805" s="535"/>
    </row>
    <row r="806" spans="1:34" s="384" customFormat="1" ht="46.5" customHeight="1" x14ac:dyDescent="0.2">
      <c r="A806" s="534">
        <f>IF(C806=0,"  ",VLOOKUP(C806,CODES!$A$1:$B$145,2,FALSE))</f>
        <v>100000100001000</v>
      </c>
      <c r="B806" s="394" t="s">
        <v>895</v>
      </c>
      <c r="C806" s="372" t="s">
        <v>68</v>
      </c>
      <c r="D806" s="556" t="s">
        <v>1017</v>
      </c>
      <c r="E806" s="373" t="s">
        <v>51</v>
      </c>
      <c r="F806" s="374" t="str">
        <f t="shared" si="590"/>
        <v>n/a</v>
      </c>
      <c r="G806" s="374" t="str">
        <f t="shared" si="590"/>
        <v>n/a</v>
      </c>
      <c r="H806" s="374" t="str">
        <f t="shared" si="590"/>
        <v>n/a</v>
      </c>
      <c r="I806" s="374" t="str">
        <f t="shared" si="590"/>
        <v>n/a</v>
      </c>
      <c r="J806" s="656">
        <v>45653</v>
      </c>
      <c r="K806" s="656">
        <v>45653</v>
      </c>
      <c r="L806" s="375" t="str">
        <f t="shared" si="598"/>
        <v>n/a</v>
      </c>
      <c r="M806" s="656">
        <v>45653</v>
      </c>
      <c r="N806" s="656">
        <v>45653</v>
      </c>
      <c r="O806" s="657"/>
      <c r="P806" s="657"/>
      <c r="Q806" s="657"/>
      <c r="R806" s="657"/>
      <c r="S806" s="376"/>
      <c r="T806" s="377">
        <v>11000</v>
      </c>
      <c r="U806" s="378">
        <v>11000</v>
      </c>
      <c r="V806" s="379"/>
      <c r="W806" s="377">
        <v>11000</v>
      </c>
      <c r="X806" s="378">
        <v>11000</v>
      </c>
      <c r="Y806" s="380"/>
      <c r="Z806" s="381" t="str">
        <f t="shared" si="588"/>
        <v>n/a</v>
      </c>
      <c r="AA806" s="381" t="str">
        <f t="shared" si="588"/>
        <v>n/a</v>
      </c>
      <c r="AB806" s="381" t="str">
        <f t="shared" si="588"/>
        <v>n/a</v>
      </c>
      <c r="AC806" s="381" t="str">
        <f t="shared" si="588"/>
        <v>n/a</v>
      </c>
      <c r="AD806" s="381" t="str">
        <f t="shared" si="588"/>
        <v>n/a</v>
      </c>
      <c r="AE806" s="381" t="str">
        <f t="shared" si="588"/>
        <v>n/a</v>
      </c>
      <c r="AF806" s="381" t="str">
        <f t="shared" si="588"/>
        <v>n/a</v>
      </c>
      <c r="AG806" s="382"/>
      <c r="AH806" s="535"/>
    </row>
    <row r="807" spans="1:34" s="384" customFormat="1" ht="46.5" customHeight="1" x14ac:dyDescent="0.2">
      <c r="A807" s="534">
        <f>IF(C807=0,"  ",VLOOKUP(C807,CODES!$A$1:$B$145,2,FALSE))</f>
        <v>100000100001000</v>
      </c>
      <c r="B807" s="394" t="s">
        <v>896</v>
      </c>
      <c r="C807" s="372" t="s">
        <v>68</v>
      </c>
      <c r="D807" s="373" t="s">
        <v>1017</v>
      </c>
      <c r="E807" s="373" t="s">
        <v>57</v>
      </c>
      <c r="F807" s="374" t="str">
        <f t="shared" si="590"/>
        <v>n/a</v>
      </c>
      <c r="G807" s="374" t="str">
        <f t="shared" si="590"/>
        <v>n/a</v>
      </c>
      <c r="H807" s="374" t="str">
        <f t="shared" si="590"/>
        <v>n/a</v>
      </c>
      <c r="I807" s="374" t="str">
        <f t="shared" si="590"/>
        <v>n/a</v>
      </c>
      <c r="J807" s="656">
        <v>45653</v>
      </c>
      <c r="K807" s="656">
        <v>45653</v>
      </c>
      <c r="L807" s="375" t="s">
        <v>58</v>
      </c>
      <c r="M807" s="656">
        <v>45653</v>
      </c>
      <c r="N807" s="656">
        <v>45653</v>
      </c>
      <c r="O807" s="657"/>
      <c r="P807" s="657"/>
      <c r="Q807" s="657"/>
      <c r="R807" s="657"/>
      <c r="S807" s="376"/>
      <c r="T807" s="377">
        <v>56000</v>
      </c>
      <c r="U807" s="378">
        <v>56000</v>
      </c>
      <c r="V807" s="379"/>
      <c r="W807" s="377">
        <v>54400</v>
      </c>
      <c r="X807" s="378">
        <v>54400</v>
      </c>
      <c r="Y807" s="380"/>
      <c r="Z807" s="381" t="str">
        <f t="shared" si="588"/>
        <v>n/a</v>
      </c>
      <c r="AA807" s="381" t="str">
        <f t="shared" si="588"/>
        <v>n/a</v>
      </c>
      <c r="AB807" s="381" t="str">
        <f t="shared" si="588"/>
        <v>n/a</v>
      </c>
      <c r="AC807" s="381" t="str">
        <f t="shared" si="588"/>
        <v>n/a</v>
      </c>
      <c r="AD807" s="381" t="str">
        <f t="shared" si="588"/>
        <v>n/a</v>
      </c>
      <c r="AE807" s="381" t="str">
        <f t="shared" si="588"/>
        <v>n/a</v>
      </c>
      <c r="AF807" s="381" t="str">
        <f t="shared" si="588"/>
        <v>n/a</v>
      </c>
      <c r="AG807" s="382"/>
      <c r="AH807" s="535"/>
    </row>
    <row r="808" spans="1:34" s="384" customFormat="1" ht="61.5" customHeight="1" x14ac:dyDescent="0.2">
      <c r="A808" s="534">
        <f>IF(C808=0,"  ",VLOOKUP(C808,CODES!$A$1:$B$145,2,FALSE))</f>
        <v>100000100001000</v>
      </c>
      <c r="B808" s="394" t="s">
        <v>897</v>
      </c>
      <c r="C808" s="372" t="s">
        <v>68</v>
      </c>
      <c r="D808" s="556" t="s">
        <v>1017</v>
      </c>
      <c r="E808" s="373" t="s">
        <v>57</v>
      </c>
      <c r="F808" s="374" t="str">
        <f t="shared" si="590"/>
        <v>n/a</v>
      </c>
      <c r="G808" s="374" t="str">
        <f t="shared" si="590"/>
        <v>n/a</v>
      </c>
      <c r="H808" s="374" t="str">
        <f t="shared" si="590"/>
        <v>n/a</v>
      </c>
      <c r="I808" s="374" t="str">
        <f t="shared" si="590"/>
        <v>n/a</v>
      </c>
      <c r="J808" s="656">
        <v>45653</v>
      </c>
      <c r="K808" s="656">
        <v>45653</v>
      </c>
      <c r="L808" s="375" t="str">
        <f t="shared" ref="L808:L809" si="599">IF($E808="Public Bidding", "Date Required", IF($E808="Shopping", "n/a", IF($E808="Small Value Procurement", "n/a", IF($E808="Lease of Venue", "n/a", IF($E808="Agency to Agency", "n/a", IF($E808="Direct Contracting", "n/a", IF($E808="Emergency Cases", "n/a","Check Mode of Proc")))))))</f>
        <v>n/a</v>
      </c>
      <c r="M808" s="656">
        <v>45653</v>
      </c>
      <c r="N808" s="656">
        <v>45653</v>
      </c>
      <c r="O808" s="657"/>
      <c r="P808" s="657"/>
      <c r="Q808" s="657"/>
      <c r="R808" s="657"/>
      <c r="S808" s="376"/>
      <c r="T808" s="377">
        <v>33000</v>
      </c>
      <c r="U808" s="378">
        <v>33000</v>
      </c>
      <c r="V808" s="379"/>
      <c r="W808" s="377">
        <v>33000</v>
      </c>
      <c r="X808" s="378">
        <v>33000</v>
      </c>
      <c r="Y808" s="380"/>
      <c r="Z808" s="381" t="str">
        <f t="shared" si="588"/>
        <v>n/a</v>
      </c>
      <c r="AA808" s="381" t="str">
        <f t="shared" si="588"/>
        <v>n/a</v>
      </c>
      <c r="AB808" s="381" t="str">
        <f t="shared" si="588"/>
        <v>n/a</v>
      </c>
      <c r="AC808" s="381" t="str">
        <f t="shared" si="588"/>
        <v>n/a</v>
      </c>
      <c r="AD808" s="381" t="str">
        <f t="shared" si="588"/>
        <v>n/a</v>
      </c>
      <c r="AE808" s="381" t="str">
        <f t="shared" si="588"/>
        <v>n/a</v>
      </c>
      <c r="AF808" s="381" t="str">
        <f t="shared" si="588"/>
        <v>n/a</v>
      </c>
      <c r="AG808" s="382"/>
      <c r="AH808" s="535"/>
    </row>
    <row r="809" spans="1:34" s="384" customFormat="1" ht="46.5" customHeight="1" x14ac:dyDescent="0.2">
      <c r="A809" s="534">
        <f>IF(C809=0,"  ",VLOOKUP(C809,CODES!$A$1:$B$145,2,FALSE))</f>
        <v>310100200002000</v>
      </c>
      <c r="B809" s="394" t="s">
        <v>898</v>
      </c>
      <c r="C809" s="372" t="s">
        <v>127</v>
      </c>
      <c r="D809" s="556" t="s">
        <v>1017</v>
      </c>
      <c r="E809" s="373" t="s">
        <v>51</v>
      </c>
      <c r="F809" s="374" t="str">
        <f t="shared" si="590"/>
        <v>n/a</v>
      </c>
      <c r="G809" s="374" t="str">
        <f t="shared" si="590"/>
        <v>n/a</v>
      </c>
      <c r="H809" s="374" t="str">
        <f t="shared" si="590"/>
        <v>n/a</v>
      </c>
      <c r="I809" s="374" t="str">
        <f t="shared" si="590"/>
        <v>n/a</v>
      </c>
      <c r="J809" s="656">
        <v>45635</v>
      </c>
      <c r="K809" s="656">
        <v>45635</v>
      </c>
      <c r="L809" s="375" t="str">
        <f t="shared" si="599"/>
        <v>n/a</v>
      </c>
      <c r="M809" s="656" t="s">
        <v>899</v>
      </c>
      <c r="N809" s="656">
        <v>45653</v>
      </c>
      <c r="O809" s="657"/>
      <c r="P809" s="657"/>
      <c r="Q809" s="657"/>
      <c r="R809" s="657"/>
      <c r="S809" s="376"/>
      <c r="T809" s="377">
        <f>SUM(U809)</f>
        <v>38000</v>
      </c>
      <c r="U809" s="378">
        <v>38000</v>
      </c>
      <c r="V809" s="379"/>
      <c r="W809" s="377">
        <f>SUM(X809)</f>
        <v>38000</v>
      </c>
      <c r="X809" s="378">
        <v>38000</v>
      </c>
      <c r="Y809" s="380"/>
      <c r="Z809" s="381" t="str">
        <f t="shared" si="588"/>
        <v>n/a</v>
      </c>
      <c r="AA809" s="381" t="str">
        <f t="shared" si="588"/>
        <v>n/a</v>
      </c>
      <c r="AB809" s="381" t="str">
        <f t="shared" si="588"/>
        <v>n/a</v>
      </c>
      <c r="AC809" s="381" t="str">
        <f t="shared" si="588"/>
        <v>n/a</v>
      </c>
      <c r="AD809" s="381" t="str">
        <f t="shared" si="588"/>
        <v>n/a</v>
      </c>
      <c r="AE809" s="381" t="str">
        <f t="shared" si="588"/>
        <v>n/a</v>
      </c>
      <c r="AF809" s="381" t="str">
        <f t="shared" si="588"/>
        <v>n/a</v>
      </c>
      <c r="AG809" s="382"/>
      <c r="AH809" s="535"/>
    </row>
    <row r="810" spans="1:34" s="384" customFormat="1" ht="46.5" customHeight="1" x14ac:dyDescent="0.2">
      <c r="A810" s="534">
        <f>IF(C810=0,"  ",VLOOKUP(C810,CODES!$A$1:$B$145,2,FALSE))</f>
        <v>100000100001000</v>
      </c>
      <c r="B810" s="394" t="s">
        <v>897</v>
      </c>
      <c r="C810" s="372" t="s">
        <v>68</v>
      </c>
      <c r="D810" s="373" t="s">
        <v>1017</v>
      </c>
      <c r="E810" s="373" t="s">
        <v>51</v>
      </c>
      <c r="F810" s="374" t="str">
        <f t="shared" si="590"/>
        <v>n/a</v>
      </c>
      <c r="G810" s="374" t="str">
        <f t="shared" si="590"/>
        <v>n/a</v>
      </c>
      <c r="H810" s="374" t="str">
        <f t="shared" si="590"/>
        <v>n/a</v>
      </c>
      <c r="I810" s="374" t="str">
        <f t="shared" si="590"/>
        <v>n/a</v>
      </c>
      <c r="J810" s="656">
        <v>45653</v>
      </c>
      <c r="K810" s="656">
        <v>45653</v>
      </c>
      <c r="L810" s="375" t="s">
        <v>58</v>
      </c>
      <c r="M810" s="656">
        <v>45653</v>
      </c>
      <c r="N810" s="656">
        <v>45653</v>
      </c>
      <c r="O810" s="657"/>
      <c r="P810" s="657"/>
      <c r="Q810" s="657"/>
      <c r="R810" s="657"/>
      <c r="S810" s="376"/>
      <c r="T810" s="377">
        <v>12600</v>
      </c>
      <c r="U810" s="378">
        <v>12600</v>
      </c>
      <c r="V810" s="379"/>
      <c r="W810" s="377">
        <v>10800</v>
      </c>
      <c r="X810" s="378">
        <v>10800</v>
      </c>
      <c r="Y810" s="380"/>
      <c r="Z810" s="381" t="str">
        <f t="shared" si="588"/>
        <v>n/a</v>
      </c>
      <c r="AA810" s="381" t="str">
        <f t="shared" si="588"/>
        <v>n/a</v>
      </c>
      <c r="AB810" s="381" t="str">
        <f t="shared" si="588"/>
        <v>n/a</v>
      </c>
      <c r="AC810" s="381" t="str">
        <f t="shared" si="588"/>
        <v>n/a</v>
      </c>
      <c r="AD810" s="381" t="str">
        <f t="shared" si="588"/>
        <v>n/a</v>
      </c>
      <c r="AE810" s="381" t="str">
        <f t="shared" si="588"/>
        <v>n/a</v>
      </c>
      <c r="AF810" s="381" t="str">
        <f t="shared" si="588"/>
        <v>n/a</v>
      </c>
      <c r="AG810" s="382"/>
      <c r="AH810" s="535"/>
    </row>
    <row r="811" spans="1:34" s="384" customFormat="1" ht="46.5" customHeight="1" x14ac:dyDescent="0.2">
      <c r="A811" s="534">
        <f>IF(C811=0,"  ",VLOOKUP(C811,CODES!$A$1:$B$145,2,FALSE))</f>
        <v>310100200002000</v>
      </c>
      <c r="B811" s="394" t="s">
        <v>900</v>
      </c>
      <c r="C811" s="372" t="s">
        <v>127</v>
      </c>
      <c r="D811" s="556" t="s">
        <v>1017</v>
      </c>
      <c r="E811" s="373" t="s">
        <v>51</v>
      </c>
      <c r="F811" s="374" t="str">
        <f t="shared" si="590"/>
        <v>n/a</v>
      </c>
      <c r="G811" s="374" t="str">
        <f t="shared" si="590"/>
        <v>n/a</v>
      </c>
      <c r="H811" s="374" t="str">
        <f t="shared" si="590"/>
        <v>n/a</v>
      </c>
      <c r="I811" s="374" t="str">
        <f t="shared" si="590"/>
        <v>n/a</v>
      </c>
      <c r="J811" s="656">
        <v>45652</v>
      </c>
      <c r="K811" s="656">
        <v>45652</v>
      </c>
      <c r="L811" s="375" t="str">
        <f t="shared" ref="L811:L812" si="600">IF($E811="Public Bidding", "Date Required", IF($E811="Shopping", "n/a", IF($E811="Small Value Procurement", "n/a", IF($E811="Lease of Venue", "n/a", IF($E811="Agency to Agency", "n/a", IF($E811="Direct Contracting", "n/a", IF($E811="Emergency Cases", "n/a","Check Mode of Proc")))))))</f>
        <v>n/a</v>
      </c>
      <c r="M811" s="656">
        <v>45653</v>
      </c>
      <c r="N811" s="656">
        <v>45653</v>
      </c>
      <c r="O811" s="657"/>
      <c r="P811" s="657"/>
      <c r="Q811" s="657"/>
      <c r="R811" s="657"/>
      <c r="S811" s="376"/>
      <c r="T811" s="729">
        <v>56500</v>
      </c>
      <c r="U811" s="731">
        <v>56500</v>
      </c>
      <c r="V811" s="379"/>
      <c r="W811" s="377">
        <v>39900</v>
      </c>
      <c r="X811" s="378">
        <v>39900</v>
      </c>
      <c r="Y811" s="380"/>
      <c r="Z811" s="381" t="str">
        <f t="shared" si="588"/>
        <v>n/a</v>
      </c>
      <c r="AA811" s="381" t="str">
        <f t="shared" si="588"/>
        <v>n/a</v>
      </c>
      <c r="AB811" s="381" t="str">
        <f t="shared" si="588"/>
        <v>n/a</v>
      </c>
      <c r="AC811" s="381" t="str">
        <f t="shared" si="588"/>
        <v>n/a</v>
      </c>
      <c r="AD811" s="381" t="str">
        <f t="shared" si="588"/>
        <v>n/a</v>
      </c>
      <c r="AE811" s="381" t="str">
        <f t="shared" si="588"/>
        <v>n/a</v>
      </c>
      <c r="AF811" s="381" t="str">
        <f t="shared" si="588"/>
        <v>n/a</v>
      </c>
      <c r="AG811" s="382"/>
      <c r="AH811" s="535"/>
    </row>
    <row r="812" spans="1:34" s="384" customFormat="1" ht="46.5" customHeight="1" x14ac:dyDescent="0.2">
      <c r="A812" s="534">
        <f>IF(C812=0,"  ",VLOOKUP(C812,CODES!$A$1:$B$145,2,FALSE))</f>
        <v>310100200002000</v>
      </c>
      <c r="B812" s="394" t="s">
        <v>901</v>
      </c>
      <c r="C812" s="372" t="s">
        <v>127</v>
      </c>
      <c r="D812" s="556" t="s">
        <v>1017</v>
      </c>
      <c r="E812" s="373" t="s">
        <v>51</v>
      </c>
      <c r="F812" s="374" t="str">
        <f t="shared" si="590"/>
        <v>n/a</v>
      </c>
      <c r="G812" s="374" t="str">
        <f t="shared" si="590"/>
        <v>n/a</v>
      </c>
      <c r="H812" s="374" t="str">
        <f t="shared" si="590"/>
        <v>n/a</v>
      </c>
      <c r="I812" s="374" t="str">
        <f t="shared" si="590"/>
        <v>n/a</v>
      </c>
      <c r="J812" s="656">
        <v>45652</v>
      </c>
      <c r="K812" s="656">
        <v>45652</v>
      </c>
      <c r="L812" s="375" t="str">
        <f t="shared" si="600"/>
        <v>n/a</v>
      </c>
      <c r="M812" s="656">
        <v>45653</v>
      </c>
      <c r="N812" s="656">
        <v>45653</v>
      </c>
      <c r="O812" s="657"/>
      <c r="P812" s="657"/>
      <c r="Q812" s="657"/>
      <c r="R812" s="657"/>
      <c r="S812" s="376"/>
      <c r="T812" s="730"/>
      <c r="U812" s="730"/>
      <c r="V812" s="379"/>
      <c r="W812" s="377">
        <v>2580</v>
      </c>
      <c r="X812" s="378">
        <v>2580</v>
      </c>
      <c r="Y812" s="380"/>
      <c r="Z812" s="381" t="str">
        <f t="shared" si="588"/>
        <v>n/a</v>
      </c>
      <c r="AA812" s="381" t="str">
        <f t="shared" si="588"/>
        <v>n/a</v>
      </c>
      <c r="AB812" s="381" t="str">
        <f t="shared" si="588"/>
        <v>n/a</v>
      </c>
      <c r="AC812" s="381" t="str">
        <f t="shared" si="588"/>
        <v>n/a</v>
      </c>
      <c r="AD812" s="381" t="str">
        <f t="shared" si="588"/>
        <v>n/a</v>
      </c>
      <c r="AE812" s="381" t="str">
        <f t="shared" si="588"/>
        <v>n/a</v>
      </c>
      <c r="AF812" s="381" t="str">
        <f t="shared" si="588"/>
        <v>n/a</v>
      </c>
      <c r="AG812" s="382"/>
      <c r="AH812" s="535"/>
    </row>
    <row r="813" spans="1:34" s="384" customFormat="1" ht="46.5" customHeight="1" x14ac:dyDescent="0.2">
      <c r="A813" s="534">
        <f>IF(C813=0,"  ",VLOOKUP(C813,CODES!$A$1:$B$145,2,FALSE))</f>
        <v>100000100001000</v>
      </c>
      <c r="B813" s="394" t="s">
        <v>902</v>
      </c>
      <c r="C813" s="372" t="s">
        <v>53</v>
      </c>
      <c r="D813" s="373" t="s">
        <v>1017</v>
      </c>
      <c r="E813" s="373" t="s">
        <v>51</v>
      </c>
      <c r="F813" s="374" t="str">
        <f t="shared" si="590"/>
        <v>n/a</v>
      </c>
      <c r="G813" s="374" t="str">
        <f t="shared" si="590"/>
        <v>n/a</v>
      </c>
      <c r="H813" s="374" t="str">
        <f t="shared" si="590"/>
        <v>n/a</v>
      </c>
      <c r="I813" s="374" t="str">
        <f t="shared" si="590"/>
        <v>n/a</v>
      </c>
      <c r="J813" s="656">
        <v>45653</v>
      </c>
      <c r="K813" s="656">
        <v>45653</v>
      </c>
      <c r="L813" s="375" t="s">
        <v>58</v>
      </c>
      <c r="M813" s="656">
        <v>45653</v>
      </c>
      <c r="N813" s="656">
        <v>45653</v>
      </c>
      <c r="O813" s="657"/>
      <c r="P813" s="657"/>
      <c r="Q813" s="657"/>
      <c r="R813" s="657"/>
      <c r="S813" s="376"/>
      <c r="T813" s="729">
        <v>133520</v>
      </c>
      <c r="U813" s="731">
        <v>133520</v>
      </c>
      <c r="V813" s="379"/>
      <c r="W813" s="377">
        <v>46090</v>
      </c>
      <c r="X813" s="378">
        <v>46090</v>
      </c>
      <c r="Y813" s="380"/>
      <c r="Z813" s="381" t="str">
        <f t="shared" si="588"/>
        <v>n/a</v>
      </c>
      <c r="AA813" s="381" t="str">
        <f t="shared" si="588"/>
        <v>n/a</v>
      </c>
      <c r="AB813" s="381" t="str">
        <f t="shared" si="588"/>
        <v>n/a</v>
      </c>
      <c r="AC813" s="381" t="str">
        <f t="shared" si="588"/>
        <v>n/a</v>
      </c>
      <c r="AD813" s="381" t="str">
        <f t="shared" si="588"/>
        <v>n/a</v>
      </c>
      <c r="AE813" s="381" t="str">
        <f t="shared" si="588"/>
        <v>n/a</v>
      </c>
      <c r="AF813" s="381" t="str">
        <f t="shared" si="588"/>
        <v>n/a</v>
      </c>
      <c r="AG813" s="382"/>
      <c r="AH813" s="535"/>
    </row>
    <row r="814" spans="1:34" s="384" customFormat="1" ht="46.5" customHeight="1" x14ac:dyDescent="0.2">
      <c r="A814" s="534">
        <f>IF(C814=0,"  ",VLOOKUP(C814,CODES!$A$1:$B$145,2,FALSE))</f>
        <v>100000100001000</v>
      </c>
      <c r="B814" s="394" t="s">
        <v>903</v>
      </c>
      <c r="C814" s="372" t="s">
        <v>53</v>
      </c>
      <c r="D814" s="556" t="s">
        <v>1017</v>
      </c>
      <c r="E814" s="373" t="s">
        <v>51</v>
      </c>
      <c r="F814" s="374" t="str">
        <f t="shared" si="590"/>
        <v>n/a</v>
      </c>
      <c r="G814" s="374" t="str">
        <f t="shared" si="590"/>
        <v>n/a</v>
      </c>
      <c r="H814" s="374" t="str">
        <f t="shared" si="590"/>
        <v>n/a</v>
      </c>
      <c r="I814" s="374" t="str">
        <f t="shared" si="590"/>
        <v>n/a</v>
      </c>
      <c r="J814" s="656">
        <v>45653</v>
      </c>
      <c r="K814" s="656">
        <v>45653</v>
      </c>
      <c r="L814" s="375" t="str">
        <f t="shared" ref="L814:L815" si="601">IF($E814="Public Bidding", "Date Required", IF($E814="Shopping", "n/a", IF($E814="Small Value Procurement", "n/a", IF($E814="Lease of Venue", "n/a", IF($E814="Agency to Agency", "n/a", IF($E814="Direct Contracting", "n/a", IF($E814="Emergency Cases", "n/a","Check Mode of Proc")))))))</f>
        <v>n/a</v>
      </c>
      <c r="M814" s="656">
        <v>45653</v>
      </c>
      <c r="N814" s="656">
        <v>45653</v>
      </c>
      <c r="O814" s="657"/>
      <c r="P814" s="657"/>
      <c r="Q814" s="657"/>
      <c r="R814" s="657"/>
      <c r="S814" s="376"/>
      <c r="T814" s="730"/>
      <c r="U814" s="730"/>
      <c r="V814" s="379"/>
      <c r="W814" s="377">
        <v>27090</v>
      </c>
      <c r="X814" s="378">
        <v>27090</v>
      </c>
      <c r="Y814" s="380"/>
      <c r="Z814" s="381" t="str">
        <f t="shared" si="588"/>
        <v>n/a</v>
      </c>
      <c r="AA814" s="381" t="str">
        <f t="shared" si="588"/>
        <v>n/a</v>
      </c>
      <c r="AB814" s="381" t="str">
        <f t="shared" si="588"/>
        <v>n/a</v>
      </c>
      <c r="AC814" s="381" t="str">
        <f t="shared" si="588"/>
        <v>n/a</v>
      </c>
      <c r="AD814" s="381" t="str">
        <f t="shared" si="588"/>
        <v>n/a</v>
      </c>
      <c r="AE814" s="381" t="str">
        <f t="shared" si="588"/>
        <v>n/a</v>
      </c>
      <c r="AF814" s="381" t="str">
        <f t="shared" si="588"/>
        <v>n/a</v>
      </c>
      <c r="AG814" s="382"/>
      <c r="AH814" s="535"/>
    </row>
    <row r="815" spans="1:34" s="384" customFormat="1" ht="72" customHeight="1" x14ac:dyDescent="0.2">
      <c r="A815" s="534">
        <f>IF(C815=0,"  ",VLOOKUP(C815,CODES!$A$1:$B$145,2,FALSE))</f>
        <v>100000100001000</v>
      </c>
      <c r="B815" s="394" t="s">
        <v>904</v>
      </c>
      <c r="C815" s="372" t="s">
        <v>53</v>
      </c>
      <c r="D815" s="556" t="s">
        <v>1017</v>
      </c>
      <c r="E815" s="373" t="s">
        <v>51</v>
      </c>
      <c r="F815" s="374" t="str">
        <f t="shared" si="590"/>
        <v>n/a</v>
      </c>
      <c r="G815" s="374" t="str">
        <f t="shared" si="590"/>
        <v>n/a</v>
      </c>
      <c r="H815" s="374" t="str">
        <f t="shared" si="590"/>
        <v>n/a</v>
      </c>
      <c r="I815" s="374" t="str">
        <f t="shared" si="590"/>
        <v>n/a</v>
      </c>
      <c r="J815" s="656">
        <v>45653</v>
      </c>
      <c r="K815" s="656">
        <v>45653</v>
      </c>
      <c r="L815" s="375" t="str">
        <f t="shared" si="601"/>
        <v>n/a</v>
      </c>
      <c r="M815" s="656">
        <v>45653</v>
      </c>
      <c r="N815" s="656">
        <v>45653</v>
      </c>
      <c r="O815" s="657"/>
      <c r="P815" s="657"/>
      <c r="Q815" s="657"/>
      <c r="R815" s="657"/>
      <c r="S815" s="376"/>
      <c r="T815" s="729">
        <v>40025</v>
      </c>
      <c r="U815" s="731">
        <v>40025</v>
      </c>
      <c r="V815" s="379"/>
      <c r="W815" s="377">
        <v>12005</v>
      </c>
      <c r="X815" s="378">
        <v>12005</v>
      </c>
      <c r="Y815" s="380"/>
      <c r="Z815" s="381" t="str">
        <f t="shared" si="588"/>
        <v>n/a</v>
      </c>
      <c r="AA815" s="381" t="str">
        <f t="shared" si="588"/>
        <v>n/a</v>
      </c>
      <c r="AB815" s="381" t="str">
        <f t="shared" si="588"/>
        <v>n/a</v>
      </c>
      <c r="AC815" s="381" t="str">
        <f t="shared" ref="AC815:AF827" si="602">IF($E815="Public Bidding", "Date Required", IF($E815="Shopping", "n/a", IF($E815="Small Value Procurement", "n/a", IF($E815="Lease of Venue", "n/a", IF($E815="Agency to Agency", "n/a", IF($E815="Direct Contracting", "n/a", IF($E815="Emergency Cases", "n/a","Check Mode of Proc")))))))</f>
        <v>n/a</v>
      </c>
      <c r="AD815" s="381" t="str">
        <f t="shared" si="602"/>
        <v>n/a</v>
      </c>
      <c r="AE815" s="381" t="str">
        <f t="shared" si="602"/>
        <v>n/a</v>
      </c>
      <c r="AF815" s="381" t="str">
        <f t="shared" si="602"/>
        <v>n/a</v>
      </c>
      <c r="AG815" s="382"/>
      <c r="AH815" s="535"/>
    </row>
    <row r="816" spans="1:34" s="384" customFormat="1" ht="69.75" customHeight="1" x14ac:dyDescent="0.2">
      <c r="A816" s="534">
        <f>IF(C816=0,"  ",VLOOKUP(C816,CODES!$A$1:$B$145,2,FALSE))</f>
        <v>100000100001000</v>
      </c>
      <c r="B816" s="394" t="s">
        <v>905</v>
      </c>
      <c r="C816" s="372" t="s">
        <v>53</v>
      </c>
      <c r="D816" s="373" t="s">
        <v>1017</v>
      </c>
      <c r="E816" s="373" t="s">
        <v>51</v>
      </c>
      <c r="F816" s="374" t="str">
        <f t="shared" si="590"/>
        <v>n/a</v>
      </c>
      <c r="G816" s="374" t="str">
        <f t="shared" si="590"/>
        <v>n/a</v>
      </c>
      <c r="H816" s="374" t="str">
        <f t="shared" si="590"/>
        <v>n/a</v>
      </c>
      <c r="I816" s="374" t="str">
        <f t="shared" si="590"/>
        <v>n/a</v>
      </c>
      <c r="J816" s="656">
        <v>45653</v>
      </c>
      <c r="K816" s="656">
        <v>45653</v>
      </c>
      <c r="L816" s="375" t="s">
        <v>58</v>
      </c>
      <c r="M816" s="656">
        <v>45653</v>
      </c>
      <c r="N816" s="656">
        <v>45653</v>
      </c>
      <c r="O816" s="657"/>
      <c r="P816" s="657"/>
      <c r="Q816" s="657"/>
      <c r="R816" s="657"/>
      <c r="S816" s="376"/>
      <c r="T816" s="730"/>
      <c r="U816" s="730"/>
      <c r="V816" s="379"/>
      <c r="W816" s="377">
        <v>12307.5</v>
      </c>
      <c r="X816" s="378">
        <v>12307.5</v>
      </c>
      <c r="Y816" s="380"/>
      <c r="Z816" s="381" t="str">
        <f t="shared" ref="Z816:AB827" si="603">IF($E816="Public Bidding", "Date Required", IF($E816="Shopping", "n/a", IF($E816="Small Value Procurement", "n/a", IF($E816="Lease of Venue", "n/a", IF($E816="Agency to Agency", "n/a", IF($E816="Direct Contracting", "n/a", IF($E816="Emergency Cases", "n/a","Check Mode of Proc")))))))</f>
        <v>n/a</v>
      </c>
      <c r="AA816" s="381" t="str">
        <f t="shared" si="603"/>
        <v>n/a</v>
      </c>
      <c r="AB816" s="381" t="str">
        <f t="shared" si="603"/>
        <v>n/a</v>
      </c>
      <c r="AC816" s="381" t="str">
        <f t="shared" si="602"/>
        <v>n/a</v>
      </c>
      <c r="AD816" s="381" t="str">
        <f t="shared" si="602"/>
        <v>n/a</v>
      </c>
      <c r="AE816" s="381" t="str">
        <f t="shared" si="602"/>
        <v>n/a</v>
      </c>
      <c r="AF816" s="381" t="str">
        <f t="shared" si="602"/>
        <v>n/a</v>
      </c>
      <c r="AG816" s="382"/>
      <c r="AH816" s="535"/>
    </row>
    <row r="817" spans="1:34" s="384" customFormat="1" ht="46.5" customHeight="1" x14ac:dyDescent="0.2">
      <c r="A817" s="534">
        <f>IF(C817=0,"  ",VLOOKUP(C817,CODES!$A$1:$B$145,2,FALSE))</f>
        <v>310100200002000</v>
      </c>
      <c r="B817" s="394" t="s">
        <v>906</v>
      </c>
      <c r="C817" s="372" t="s">
        <v>127</v>
      </c>
      <c r="D817" s="556" t="s">
        <v>1017</v>
      </c>
      <c r="E817" s="373" t="s">
        <v>51</v>
      </c>
      <c r="F817" s="374" t="str">
        <f t="shared" si="590"/>
        <v>n/a</v>
      </c>
      <c r="G817" s="374" t="str">
        <f t="shared" si="590"/>
        <v>n/a</v>
      </c>
      <c r="H817" s="374" t="str">
        <f t="shared" si="590"/>
        <v>n/a</v>
      </c>
      <c r="I817" s="374" t="str">
        <f t="shared" si="590"/>
        <v>n/a</v>
      </c>
      <c r="J817" s="656">
        <v>45652</v>
      </c>
      <c r="K817" s="656">
        <v>45652</v>
      </c>
      <c r="L817" s="375" t="str">
        <f t="shared" ref="L817:L818" si="604">IF($E817="Public Bidding", "Date Required", IF($E817="Shopping", "n/a", IF($E817="Small Value Procurement", "n/a", IF($E817="Lease of Venue", "n/a", IF($E817="Agency to Agency", "n/a", IF($E817="Direct Contracting", "n/a", IF($E817="Emergency Cases", "n/a","Check Mode of Proc")))))))</f>
        <v>n/a</v>
      </c>
      <c r="M817" s="656">
        <v>45653</v>
      </c>
      <c r="N817" s="656">
        <v>45653</v>
      </c>
      <c r="O817" s="657"/>
      <c r="P817" s="657"/>
      <c r="Q817" s="657"/>
      <c r="R817" s="657"/>
      <c r="S817" s="376"/>
      <c r="T817" s="377">
        <v>93000</v>
      </c>
      <c r="U817" s="378">
        <v>93000</v>
      </c>
      <c r="V817" s="379"/>
      <c r="W817" s="377">
        <v>91990</v>
      </c>
      <c r="X817" s="378">
        <v>91990</v>
      </c>
      <c r="Y817" s="380"/>
      <c r="Z817" s="381" t="str">
        <f t="shared" si="603"/>
        <v>n/a</v>
      </c>
      <c r="AA817" s="381" t="str">
        <f t="shared" si="603"/>
        <v>n/a</v>
      </c>
      <c r="AB817" s="381" t="str">
        <f t="shared" si="603"/>
        <v>n/a</v>
      </c>
      <c r="AC817" s="381" t="str">
        <f t="shared" si="602"/>
        <v>n/a</v>
      </c>
      <c r="AD817" s="381" t="str">
        <f t="shared" si="602"/>
        <v>n/a</v>
      </c>
      <c r="AE817" s="381" t="str">
        <f t="shared" si="602"/>
        <v>n/a</v>
      </c>
      <c r="AF817" s="381" t="str">
        <f t="shared" si="602"/>
        <v>n/a</v>
      </c>
      <c r="AG817" s="382"/>
      <c r="AH817" s="535"/>
    </row>
    <row r="818" spans="1:34" s="384" customFormat="1" ht="46.5" customHeight="1" x14ac:dyDescent="0.2">
      <c r="A818" s="534">
        <f>IF(C818=0,"  ",VLOOKUP(C818,CODES!$A$1:$B$145,2,FALSE))</f>
        <v>100000100001000</v>
      </c>
      <c r="B818" s="394" t="s">
        <v>907</v>
      </c>
      <c r="C818" s="372" t="s">
        <v>53</v>
      </c>
      <c r="D818" s="556" t="s">
        <v>1017</v>
      </c>
      <c r="E818" s="373" t="s">
        <v>51</v>
      </c>
      <c r="F818" s="374" t="str">
        <f t="shared" si="590"/>
        <v>n/a</v>
      </c>
      <c r="G818" s="374" t="str">
        <f t="shared" si="590"/>
        <v>n/a</v>
      </c>
      <c r="H818" s="374" t="str">
        <f t="shared" si="590"/>
        <v>n/a</v>
      </c>
      <c r="I818" s="374" t="str">
        <f t="shared" si="590"/>
        <v>n/a</v>
      </c>
      <c r="J818" s="656">
        <v>45653</v>
      </c>
      <c r="K818" s="656">
        <v>45653</v>
      </c>
      <c r="L818" s="375" t="str">
        <f t="shared" si="604"/>
        <v>n/a</v>
      </c>
      <c r="M818" s="656">
        <v>45653</v>
      </c>
      <c r="N818" s="656">
        <v>45653</v>
      </c>
      <c r="O818" s="657"/>
      <c r="P818" s="657"/>
      <c r="Q818" s="657"/>
      <c r="R818" s="657"/>
      <c r="S818" s="376"/>
      <c r="T818" s="377">
        <v>163915</v>
      </c>
      <c r="U818" s="378">
        <v>163915</v>
      </c>
      <c r="V818" s="379"/>
      <c r="W818" s="377">
        <v>82747</v>
      </c>
      <c r="X818" s="378">
        <v>82747</v>
      </c>
      <c r="Y818" s="380"/>
      <c r="Z818" s="381" t="str">
        <f t="shared" si="603"/>
        <v>n/a</v>
      </c>
      <c r="AA818" s="381" t="str">
        <f t="shared" si="603"/>
        <v>n/a</v>
      </c>
      <c r="AB818" s="381" t="str">
        <f t="shared" si="603"/>
        <v>n/a</v>
      </c>
      <c r="AC818" s="381" t="str">
        <f t="shared" si="602"/>
        <v>n/a</v>
      </c>
      <c r="AD818" s="381" t="str">
        <f t="shared" si="602"/>
        <v>n/a</v>
      </c>
      <c r="AE818" s="381" t="str">
        <f t="shared" si="602"/>
        <v>n/a</v>
      </c>
      <c r="AF818" s="381" t="str">
        <f t="shared" si="602"/>
        <v>n/a</v>
      </c>
      <c r="AG818" s="382"/>
      <c r="AH818" s="535"/>
    </row>
    <row r="819" spans="1:34" s="384" customFormat="1" ht="46.5" customHeight="1" x14ac:dyDescent="0.2">
      <c r="A819" s="534">
        <f>IF(C819=0,"  ",VLOOKUP(C819,CODES!$A$1:$B$145,2,FALSE))</f>
        <v>100000100001000</v>
      </c>
      <c r="B819" s="394" t="s">
        <v>908</v>
      </c>
      <c r="C819" s="372" t="s">
        <v>53</v>
      </c>
      <c r="D819" s="373" t="s">
        <v>1017</v>
      </c>
      <c r="E819" s="373" t="s">
        <v>51</v>
      </c>
      <c r="F819" s="374" t="str">
        <f t="shared" si="590"/>
        <v>n/a</v>
      </c>
      <c r="G819" s="374" t="str">
        <f t="shared" si="590"/>
        <v>n/a</v>
      </c>
      <c r="H819" s="374" t="str">
        <f t="shared" si="590"/>
        <v>n/a</v>
      </c>
      <c r="I819" s="374" t="str">
        <f t="shared" si="590"/>
        <v>n/a</v>
      </c>
      <c r="J819" s="656">
        <v>45653</v>
      </c>
      <c r="K819" s="656">
        <v>45653</v>
      </c>
      <c r="L819" s="375" t="s">
        <v>58</v>
      </c>
      <c r="M819" s="656">
        <v>45653</v>
      </c>
      <c r="N819" s="656">
        <v>45653</v>
      </c>
      <c r="O819" s="657"/>
      <c r="P819" s="657"/>
      <c r="Q819" s="657"/>
      <c r="R819" s="657"/>
      <c r="S819" s="376"/>
      <c r="T819" s="377">
        <v>163915</v>
      </c>
      <c r="U819" s="378">
        <v>163915</v>
      </c>
      <c r="V819" s="379"/>
      <c r="W819" s="377">
        <v>9758</v>
      </c>
      <c r="X819" s="378">
        <v>9758</v>
      </c>
      <c r="Y819" s="380"/>
      <c r="Z819" s="381" t="str">
        <f t="shared" si="603"/>
        <v>n/a</v>
      </c>
      <c r="AA819" s="381" t="str">
        <f t="shared" si="603"/>
        <v>n/a</v>
      </c>
      <c r="AB819" s="381" t="str">
        <f t="shared" si="603"/>
        <v>n/a</v>
      </c>
      <c r="AC819" s="381" t="str">
        <f t="shared" si="602"/>
        <v>n/a</v>
      </c>
      <c r="AD819" s="381" t="str">
        <f t="shared" si="602"/>
        <v>n/a</v>
      </c>
      <c r="AE819" s="381" t="str">
        <f t="shared" si="602"/>
        <v>n/a</v>
      </c>
      <c r="AF819" s="381" t="str">
        <f t="shared" si="602"/>
        <v>n/a</v>
      </c>
      <c r="AG819" s="382"/>
      <c r="AH819" s="535"/>
    </row>
    <row r="820" spans="1:34" s="384" customFormat="1" ht="46.5" customHeight="1" x14ac:dyDescent="0.2">
      <c r="A820" s="534">
        <f>IF(C820=0,"  ",VLOOKUP(C820,CODES!$A$1:$B$145,2,FALSE))</f>
        <v>100000100001000</v>
      </c>
      <c r="B820" s="394" t="s">
        <v>909</v>
      </c>
      <c r="C820" s="372" t="s">
        <v>53</v>
      </c>
      <c r="D820" s="556" t="s">
        <v>1017</v>
      </c>
      <c r="E820" s="373" t="s">
        <v>51</v>
      </c>
      <c r="F820" s="374" t="str">
        <f t="shared" si="590"/>
        <v>n/a</v>
      </c>
      <c r="G820" s="374" t="str">
        <f t="shared" si="590"/>
        <v>n/a</v>
      </c>
      <c r="H820" s="374" t="str">
        <f t="shared" si="590"/>
        <v>n/a</v>
      </c>
      <c r="I820" s="374" t="str">
        <f t="shared" si="590"/>
        <v>n/a</v>
      </c>
      <c r="J820" s="656">
        <v>45653</v>
      </c>
      <c r="K820" s="656">
        <v>45653</v>
      </c>
      <c r="L820" s="375" t="str">
        <f t="shared" ref="L820:L821" si="605">IF($E820="Public Bidding", "Date Required", IF($E820="Shopping", "n/a", IF($E820="Small Value Procurement", "n/a", IF($E820="Lease of Venue", "n/a", IF($E820="Agency to Agency", "n/a", IF($E820="Direct Contracting", "n/a", IF($E820="Emergency Cases", "n/a","Check Mode of Proc")))))))</f>
        <v>n/a</v>
      </c>
      <c r="M820" s="656">
        <v>45653</v>
      </c>
      <c r="N820" s="656">
        <v>45653</v>
      </c>
      <c r="O820" s="657"/>
      <c r="P820" s="657"/>
      <c r="Q820" s="657"/>
      <c r="R820" s="657"/>
      <c r="S820" s="376"/>
      <c r="T820" s="377">
        <v>163915</v>
      </c>
      <c r="U820" s="378">
        <v>163915</v>
      </c>
      <c r="V820" s="379"/>
      <c r="W820" s="377">
        <v>23935</v>
      </c>
      <c r="X820" s="378">
        <v>23935</v>
      </c>
      <c r="Y820" s="380"/>
      <c r="Z820" s="381" t="str">
        <f t="shared" si="603"/>
        <v>n/a</v>
      </c>
      <c r="AA820" s="381" t="str">
        <f t="shared" si="603"/>
        <v>n/a</v>
      </c>
      <c r="AB820" s="381" t="str">
        <f t="shared" si="603"/>
        <v>n/a</v>
      </c>
      <c r="AC820" s="381" t="str">
        <f t="shared" si="602"/>
        <v>n/a</v>
      </c>
      <c r="AD820" s="381" t="str">
        <f t="shared" si="602"/>
        <v>n/a</v>
      </c>
      <c r="AE820" s="381" t="str">
        <f t="shared" si="602"/>
        <v>n/a</v>
      </c>
      <c r="AF820" s="381" t="str">
        <f t="shared" si="602"/>
        <v>n/a</v>
      </c>
      <c r="AG820" s="382"/>
      <c r="AH820" s="535"/>
    </row>
    <row r="821" spans="1:34" s="384" customFormat="1" ht="46.5" customHeight="1" x14ac:dyDescent="0.2">
      <c r="A821" s="534">
        <f>IF(C821=0,"  ",VLOOKUP(C821,CODES!$A$1:$B$145,2,FALSE))</f>
        <v>100000100001000</v>
      </c>
      <c r="B821" s="394" t="s">
        <v>910</v>
      </c>
      <c r="C821" s="372" t="s">
        <v>68</v>
      </c>
      <c r="D821" s="556" t="s">
        <v>1017</v>
      </c>
      <c r="E821" s="373" t="s">
        <v>51</v>
      </c>
      <c r="F821" s="374" t="str">
        <f t="shared" si="590"/>
        <v>n/a</v>
      </c>
      <c r="G821" s="374" t="str">
        <f t="shared" si="590"/>
        <v>n/a</v>
      </c>
      <c r="H821" s="374" t="str">
        <f t="shared" si="590"/>
        <v>n/a</v>
      </c>
      <c r="I821" s="374" t="str">
        <f t="shared" si="590"/>
        <v>n/a</v>
      </c>
      <c r="J821" s="656">
        <v>45653</v>
      </c>
      <c r="K821" s="656">
        <v>45653</v>
      </c>
      <c r="L821" s="375" t="str">
        <f t="shared" si="605"/>
        <v>n/a</v>
      </c>
      <c r="M821" s="656">
        <v>45653</v>
      </c>
      <c r="N821" s="656">
        <v>45653</v>
      </c>
      <c r="O821" s="657"/>
      <c r="P821" s="657"/>
      <c r="Q821" s="657"/>
      <c r="R821" s="657"/>
      <c r="S821" s="376"/>
      <c r="T821" s="377">
        <v>30000</v>
      </c>
      <c r="U821" s="378">
        <v>30000</v>
      </c>
      <c r="V821" s="379"/>
      <c r="W821" s="377">
        <v>29500</v>
      </c>
      <c r="X821" s="378">
        <v>29500</v>
      </c>
      <c r="Y821" s="380"/>
      <c r="Z821" s="381" t="str">
        <f t="shared" si="603"/>
        <v>n/a</v>
      </c>
      <c r="AA821" s="381" t="str">
        <f t="shared" si="603"/>
        <v>n/a</v>
      </c>
      <c r="AB821" s="381" t="str">
        <f t="shared" si="603"/>
        <v>n/a</v>
      </c>
      <c r="AC821" s="381" t="str">
        <f t="shared" si="602"/>
        <v>n/a</v>
      </c>
      <c r="AD821" s="381" t="str">
        <f t="shared" si="602"/>
        <v>n/a</v>
      </c>
      <c r="AE821" s="381" t="str">
        <f t="shared" si="602"/>
        <v>n/a</v>
      </c>
      <c r="AF821" s="381" t="str">
        <f t="shared" si="602"/>
        <v>n/a</v>
      </c>
      <c r="AG821" s="547"/>
      <c r="AH821" s="535"/>
    </row>
    <row r="822" spans="1:34" s="384" customFormat="1" ht="46.5" customHeight="1" x14ac:dyDescent="0.2">
      <c r="A822" s="536">
        <f>IF(C822=0,"  ",VLOOKUP(C822,CODES!$A$1:$B$145,2,FALSE))</f>
        <v>100000100001000</v>
      </c>
      <c r="B822" s="552" t="s">
        <v>911</v>
      </c>
      <c r="C822" s="537" t="s">
        <v>53</v>
      </c>
      <c r="D822" s="538" t="s">
        <v>1017</v>
      </c>
      <c r="E822" s="538" t="s">
        <v>51</v>
      </c>
      <c r="F822" s="539" t="str">
        <f>IF($E822="Public Bidding", "Date Required", IF($E822="Shopping", "n/a", IF($E822="Small Value Procurement", "n/a", IF($E822="Lease of Venue", "n/a", IF($E822="Agency to Agency", "n/a", IF($E822="Direct Contracting", "n/a", IF($E822="Emergency Cases", "n/a","Check Mode of Proc")))))))</f>
        <v>n/a</v>
      </c>
      <c r="G822" s="539" t="str">
        <f>IF($E822="Public Bidding", "Date Required", IF($E822="Shopping", "n/a", IF($E822="Small Value Procurement", "n/a", IF($E822="Lease of Venue", "n/a", IF($E822="Agency to Agency", "n/a", IF($E822="Direct Contracting", "n/a", IF($E822="Emergency Cases", "n/a","Check Mode of Proc")))))))</f>
        <v>n/a</v>
      </c>
      <c r="H822" s="539" t="str">
        <f>IF($E822="Public Bidding", "Date Required", IF($E822="Shopping", "n/a", IF($E822="Small Value Procurement", "n/a", IF($E822="Lease of Venue", "n/a", IF($E822="Agency to Agency", "n/a", IF($E822="Direct Contracting", "n/a", IF($E822="Emergency Cases", "n/a","Check Mode of Proc")))))))</f>
        <v>n/a</v>
      </c>
      <c r="I822" s="539" t="str">
        <f>IF($E822="Public Bidding", "Date Required", IF($E822="Shopping", "n/a", IF($E822="Small Value Procurement", "n/a", IF($E822="Lease of Venue", "n/a", IF($E822="Agency to Agency", "n/a", IF($E822="Direct Contracting", "n/a", IF($E822="Emergency Cases", "n/a","Check Mode of Proc")))))))</f>
        <v>n/a</v>
      </c>
      <c r="J822" s="677">
        <v>45653</v>
      </c>
      <c r="K822" s="677">
        <v>45653</v>
      </c>
      <c r="L822" s="540" t="str">
        <f>IF($E822="Public Bidding", "Date Required", IF($E822="Shopping", "n/a", IF($E822="Small Value Procurement", "n/a", IF($E822="Lease of Venue", "n/a", IF($E822="Agency to Agency", "n/a", IF($E822="Direct Contracting", "n/a", IF($E822="Emergency Cases", "n/a","Check Mode of Proc")))))))</f>
        <v>n/a</v>
      </c>
      <c r="M822" s="677">
        <v>45653</v>
      </c>
      <c r="N822" s="677">
        <v>45653</v>
      </c>
      <c r="O822" s="678"/>
      <c r="P822" s="678"/>
      <c r="Q822" s="678"/>
      <c r="R822" s="678"/>
      <c r="S822" s="541" t="s">
        <v>52</v>
      </c>
      <c r="T822" s="542">
        <v>43200</v>
      </c>
      <c r="U822" s="543">
        <v>43200</v>
      </c>
      <c r="V822" s="544"/>
      <c r="W822" s="542">
        <v>25440</v>
      </c>
      <c r="X822" s="543">
        <v>25440</v>
      </c>
      <c r="Y822" s="545"/>
      <c r="Z822" s="546" t="str">
        <f t="shared" si="603"/>
        <v>n/a</v>
      </c>
      <c r="AA822" s="546" t="str">
        <f t="shared" si="603"/>
        <v>n/a</v>
      </c>
      <c r="AB822" s="546" t="str">
        <f t="shared" si="603"/>
        <v>n/a</v>
      </c>
      <c r="AC822" s="546" t="str">
        <f t="shared" si="602"/>
        <v>n/a</v>
      </c>
      <c r="AD822" s="546" t="str">
        <f t="shared" si="602"/>
        <v>n/a</v>
      </c>
      <c r="AE822" s="546" t="str">
        <f t="shared" si="602"/>
        <v>n/a</v>
      </c>
      <c r="AF822" s="619" t="str">
        <f t="shared" si="602"/>
        <v>n/a</v>
      </c>
      <c r="AG822" s="610"/>
      <c r="AH822" s="548"/>
    </row>
    <row r="823" spans="1:34" s="353" customFormat="1" ht="65.25" customHeight="1" x14ac:dyDescent="0.25">
      <c r="A823" s="617" t="str">
        <f>IF(C823=0,"  ",VLOOKUP(C823,CODES!$A$1:$B$145,2,FALSE))</f>
        <v>3201021100001000</v>
      </c>
      <c r="B823" s="618" t="s">
        <v>959</v>
      </c>
      <c r="C823" s="365" t="s">
        <v>504</v>
      </c>
      <c r="D823" s="556" t="s">
        <v>1017</v>
      </c>
      <c r="E823" s="365" t="s">
        <v>57</v>
      </c>
      <c r="F823" s="374" t="str">
        <f t="shared" si="590"/>
        <v>n/a</v>
      </c>
      <c r="G823" s="374" t="str">
        <f t="shared" si="590"/>
        <v>n/a</v>
      </c>
      <c r="H823" s="374" t="str">
        <f t="shared" si="590"/>
        <v>n/a</v>
      </c>
      <c r="I823" s="374" t="str">
        <f t="shared" si="590"/>
        <v>n/a</v>
      </c>
      <c r="J823" s="621">
        <v>45552</v>
      </c>
      <c r="K823" s="621">
        <v>45552</v>
      </c>
      <c r="L823" s="621">
        <v>45558</v>
      </c>
      <c r="M823" s="621">
        <v>45572</v>
      </c>
      <c r="N823" s="622">
        <v>45573</v>
      </c>
      <c r="O823" s="622">
        <v>45573</v>
      </c>
      <c r="P823" s="622"/>
      <c r="Q823" s="682"/>
      <c r="R823" s="683"/>
      <c r="S823" s="51">
        <v>3000</v>
      </c>
      <c r="T823" s="350">
        <v>14500</v>
      </c>
      <c r="U823" s="351">
        <v>14500</v>
      </c>
      <c r="V823" s="51">
        <v>14500</v>
      </c>
      <c r="W823" s="350">
        <v>14500</v>
      </c>
      <c r="X823" s="350">
        <v>14500</v>
      </c>
      <c r="Y823" s="352"/>
      <c r="Z823" s="381" t="str">
        <f t="shared" si="603"/>
        <v>n/a</v>
      </c>
      <c r="AA823" s="381" t="str">
        <f t="shared" si="603"/>
        <v>n/a</v>
      </c>
      <c r="AB823" s="381" t="str">
        <f t="shared" si="603"/>
        <v>n/a</v>
      </c>
      <c r="AC823" s="381" t="str">
        <f t="shared" si="602"/>
        <v>n/a</v>
      </c>
      <c r="AD823" s="381" t="str">
        <f t="shared" si="602"/>
        <v>n/a</v>
      </c>
      <c r="AE823" s="381" t="str">
        <f t="shared" si="602"/>
        <v>n/a</v>
      </c>
      <c r="AF823" s="381" t="str">
        <f t="shared" si="602"/>
        <v>n/a</v>
      </c>
      <c r="AG823" s="620"/>
    </row>
    <row r="824" spans="1:34" s="353" customFormat="1" ht="47.25" customHeight="1" x14ac:dyDescent="0.25">
      <c r="A824" s="617" t="str">
        <f>IF(C824=0,"  ",VLOOKUP(C824,CODES!$A$1:$B$145,2,FALSE))</f>
        <v>3201021100001000</v>
      </c>
      <c r="B824" s="618" t="s">
        <v>968</v>
      </c>
      <c r="C824" s="365" t="s">
        <v>113</v>
      </c>
      <c r="D824" s="556" t="s">
        <v>1017</v>
      </c>
      <c r="E824" s="365" t="s">
        <v>57</v>
      </c>
      <c r="F824" s="374" t="str">
        <f t="shared" ref="F824:I827" si="606">IF($E824="Public Bidding", "Date Required", IF($E824="Shopping", "n/a", IF($E824="Small Value Procurement", "n/a", IF($E824="Lease of Venue", "n/a", IF($E824="Agency to Agency", "n/a", IF($E824="Direct Contracting", "n/a", IF($E824="Emergency Cases", "n/a","Check Mode of Proc")))))))</f>
        <v>n/a</v>
      </c>
      <c r="G824" s="374" t="str">
        <f t="shared" si="606"/>
        <v>n/a</v>
      </c>
      <c r="H824" s="374" t="str">
        <f t="shared" si="606"/>
        <v>n/a</v>
      </c>
      <c r="I824" s="539" t="str">
        <f t="shared" si="606"/>
        <v>n/a</v>
      </c>
      <c r="J824" s="621">
        <v>45636</v>
      </c>
      <c r="K824" s="621">
        <v>45636</v>
      </c>
      <c r="L824" s="621">
        <v>45638</v>
      </c>
      <c r="M824" s="621">
        <v>45649</v>
      </c>
      <c r="N824" s="624" t="s">
        <v>1008</v>
      </c>
      <c r="O824" s="624" t="s">
        <v>1008</v>
      </c>
      <c r="P824" s="622"/>
      <c r="Q824" s="682"/>
      <c r="R824" s="683"/>
      <c r="S824" s="739">
        <f>T824</f>
        <v>350000</v>
      </c>
      <c r="T824" s="741">
        <v>350000</v>
      </c>
      <c r="U824" s="741">
        <v>350000</v>
      </c>
      <c r="V824" s="51">
        <f>W824</f>
        <v>218810</v>
      </c>
      <c r="W824" s="350">
        <v>218810</v>
      </c>
      <c r="X824" s="350">
        <v>218810</v>
      </c>
      <c r="Y824" s="352"/>
      <c r="Z824" s="381" t="str">
        <f t="shared" si="603"/>
        <v>n/a</v>
      </c>
      <c r="AA824" s="381" t="str">
        <f t="shared" si="603"/>
        <v>n/a</v>
      </c>
      <c r="AB824" s="381" t="str">
        <f t="shared" si="603"/>
        <v>n/a</v>
      </c>
      <c r="AC824" s="381" t="str">
        <f t="shared" si="602"/>
        <v>n/a</v>
      </c>
      <c r="AD824" s="381" t="str">
        <f t="shared" si="602"/>
        <v>n/a</v>
      </c>
      <c r="AE824" s="381" t="str">
        <f t="shared" si="602"/>
        <v>n/a</v>
      </c>
      <c r="AF824" s="381" t="str">
        <f t="shared" si="602"/>
        <v>n/a</v>
      </c>
      <c r="AG824" s="620"/>
    </row>
    <row r="825" spans="1:34" s="353" customFormat="1" ht="59.25" customHeight="1" x14ac:dyDescent="0.25">
      <c r="A825" s="617" t="str">
        <f>IF(C825=0,"  ",VLOOKUP(C825,CODES!$A$1:$B$145,2,FALSE))</f>
        <v>3201021100001000</v>
      </c>
      <c r="B825" s="618" t="s">
        <v>969</v>
      </c>
      <c r="C825" s="365" t="s">
        <v>113</v>
      </c>
      <c r="D825" s="538" t="s">
        <v>1017</v>
      </c>
      <c r="E825" s="365" t="s">
        <v>57</v>
      </c>
      <c r="F825" s="539" t="str">
        <f t="shared" si="606"/>
        <v>n/a</v>
      </c>
      <c r="G825" s="539" t="str">
        <f t="shared" si="606"/>
        <v>n/a</v>
      </c>
      <c r="H825" s="539" t="str">
        <f t="shared" si="606"/>
        <v>n/a</v>
      </c>
      <c r="I825" s="374" t="str">
        <f t="shared" si="606"/>
        <v>n/a</v>
      </c>
      <c r="J825" s="621">
        <v>45636</v>
      </c>
      <c r="K825" s="621">
        <v>45636</v>
      </c>
      <c r="L825" s="621">
        <v>45638</v>
      </c>
      <c r="M825" s="621">
        <v>45649</v>
      </c>
      <c r="N825" s="623">
        <v>45653</v>
      </c>
      <c r="O825" s="623">
        <v>45653</v>
      </c>
      <c r="P825" s="622"/>
      <c r="Q825" s="682"/>
      <c r="R825" s="683"/>
      <c r="S825" s="740"/>
      <c r="T825" s="740"/>
      <c r="U825" s="740"/>
      <c r="V825" s="51">
        <f>W825</f>
        <v>7500</v>
      </c>
      <c r="W825" s="350">
        <v>7500</v>
      </c>
      <c r="X825" s="350">
        <v>7500</v>
      </c>
      <c r="Y825" s="352"/>
      <c r="Z825" s="381" t="str">
        <f t="shared" si="603"/>
        <v>n/a</v>
      </c>
      <c r="AA825" s="381" t="str">
        <f t="shared" si="603"/>
        <v>n/a</v>
      </c>
      <c r="AB825" s="381" t="str">
        <f t="shared" si="603"/>
        <v>n/a</v>
      </c>
      <c r="AC825" s="381" t="str">
        <f t="shared" si="602"/>
        <v>n/a</v>
      </c>
      <c r="AD825" s="381" t="str">
        <f t="shared" si="602"/>
        <v>n/a</v>
      </c>
      <c r="AE825" s="381" t="str">
        <f t="shared" si="602"/>
        <v>n/a</v>
      </c>
      <c r="AF825" s="381" t="str">
        <f t="shared" si="602"/>
        <v>n/a</v>
      </c>
      <c r="AG825" s="620"/>
    </row>
    <row r="826" spans="1:34" s="353" customFormat="1" ht="66.75" customHeight="1" x14ac:dyDescent="0.25">
      <c r="A826" s="617" t="str">
        <f>IF(C826=0,"  ",VLOOKUP(C826,CODES!$A$1:$B$145,2,FALSE))</f>
        <v>3201021100001000</v>
      </c>
      <c r="B826" s="618" t="s">
        <v>970</v>
      </c>
      <c r="C826" s="365" t="s">
        <v>113</v>
      </c>
      <c r="D826" s="556" t="s">
        <v>1017</v>
      </c>
      <c r="E826" s="365" t="s">
        <v>57</v>
      </c>
      <c r="F826" s="374" t="str">
        <f t="shared" si="606"/>
        <v>n/a</v>
      </c>
      <c r="G826" s="374" t="str">
        <f t="shared" si="606"/>
        <v>n/a</v>
      </c>
      <c r="H826" s="374" t="str">
        <f t="shared" si="606"/>
        <v>n/a</v>
      </c>
      <c r="I826" s="539" t="str">
        <f t="shared" si="606"/>
        <v>n/a</v>
      </c>
      <c r="J826" s="621">
        <v>45636</v>
      </c>
      <c r="K826" s="621">
        <v>45636</v>
      </c>
      <c r="L826" s="621">
        <v>45638</v>
      </c>
      <c r="M826" s="621">
        <v>45649</v>
      </c>
      <c r="N826" s="623">
        <v>45653</v>
      </c>
      <c r="O826" s="623">
        <v>45653</v>
      </c>
      <c r="P826" s="622"/>
      <c r="Q826" s="682"/>
      <c r="R826" s="683"/>
      <c r="S826" s="740"/>
      <c r="T826" s="740"/>
      <c r="U826" s="740"/>
      <c r="V826" s="51">
        <f>W826</f>
        <v>25000</v>
      </c>
      <c r="W826" s="350">
        <v>25000</v>
      </c>
      <c r="X826" s="350">
        <v>25000</v>
      </c>
      <c r="Y826" s="352"/>
      <c r="Z826" s="546" t="str">
        <f t="shared" si="603"/>
        <v>n/a</v>
      </c>
      <c r="AA826" s="546" t="str">
        <f t="shared" si="603"/>
        <v>n/a</v>
      </c>
      <c r="AB826" s="546" t="str">
        <f t="shared" si="603"/>
        <v>n/a</v>
      </c>
      <c r="AC826" s="546" t="str">
        <f t="shared" si="602"/>
        <v>n/a</v>
      </c>
      <c r="AD826" s="546" t="str">
        <f t="shared" si="602"/>
        <v>n/a</v>
      </c>
      <c r="AE826" s="546" t="str">
        <f t="shared" si="602"/>
        <v>n/a</v>
      </c>
      <c r="AF826" s="619" t="str">
        <f t="shared" si="602"/>
        <v>n/a</v>
      </c>
      <c r="AG826" s="620"/>
    </row>
    <row r="827" spans="1:34" s="353" customFormat="1" ht="66.75" customHeight="1" x14ac:dyDescent="0.25">
      <c r="A827" s="617" t="str">
        <f>IF(C827=0,"  ",VLOOKUP(C827,CODES!$A$1:$B$145,2,FALSE))</f>
        <v>3201021100001000</v>
      </c>
      <c r="B827" s="618" t="s">
        <v>971</v>
      </c>
      <c r="C827" s="365" t="s">
        <v>113</v>
      </c>
      <c r="D827" s="556" t="s">
        <v>1017</v>
      </c>
      <c r="E827" s="365" t="s">
        <v>57</v>
      </c>
      <c r="F827" s="374" t="str">
        <f t="shared" si="606"/>
        <v>n/a</v>
      </c>
      <c r="G827" s="374" t="str">
        <f t="shared" si="606"/>
        <v>n/a</v>
      </c>
      <c r="H827" s="374" t="str">
        <f t="shared" si="606"/>
        <v>n/a</v>
      </c>
      <c r="I827" s="374" t="str">
        <f t="shared" si="606"/>
        <v>n/a</v>
      </c>
      <c r="J827" s="621">
        <v>45636</v>
      </c>
      <c r="K827" s="621">
        <v>45636</v>
      </c>
      <c r="L827" s="621">
        <v>45638</v>
      </c>
      <c r="M827" s="621">
        <v>45649</v>
      </c>
      <c r="N827" s="623">
        <v>45653</v>
      </c>
      <c r="O827" s="623">
        <v>45653</v>
      </c>
      <c r="P827" s="622"/>
      <c r="Q827" s="682"/>
      <c r="R827" s="683"/>
      <c r="S827" s="718"/>
      <c r="T827" s="718"/>
      <c r="U827" s="718"/>
      <c r="V827" s="51">
        <f>W827</f>
        <v>70000</v>
      </c>
      <c r="W827" s="350">
        <v>70000</v>
      </c>
      <c r="X827" s="350">
        <v>70000</v>
      </c>
      <c r="Y827" s="352"/>
      <c r="Z827" s="381" t="str">
        <f t="shared" si="603"/>
        <v>n/a</v>
      </c>
      <c r="AA827" s="381" t="str">
        <f t="shared" si="603"/>
        <v>n/a</v>
      </c>
      <c r="AB827" s="381" t="str">
        <f t="shared" si="603"/>
        <v>n/a</v>
      </c>
      <c r="AC827" s="381" t="str">
        <f t="shared" si="602"/>
        <v>n/a</v>
      </c>
      <c r="AD827" s="381" t="str">
        <f t="shared" si="602"/>
        <v>n/a</v>
      </c>
      <c r="AE827" s="381" t="str">
        <f t="shared" si="602"/>
        <v>n/a</v>
      </c>
      <c r="AF827" s="381" t="str">
        <f t="shared" si="602"/>
        <v>n/a</v>
      </c>
      <c r="AG827" s="620"/>
    </row>
    <row r="828" spans="1:34" s="614" customFormat="1" ht="46.5" customHeight="1" x14ac:dyDescent="0.2">
      <c r="A828" s="699">
        <f>IF(C828=0,"  ",VLOOKUP(C828,CODES!$A$1:$B$145,2,FALSE))</f>
        <v>310100100002000</v>
      </c>
      <c r="B828" s="688" t="s">
        <v>1042</v>
      </c>
      <c r="C828" s="608" t="s">
        <v>67</v>
      </c>
      <c r="D828" s="556" t="s">
        <v>1017</v>
      </c>
      <c r="E828" s="608" t="s">
        <v>235</v>
      </c>
      <c r="F828" s="610" t="s">
        <v>1059</v>
      </c>
      <c r="G828" s="702" t="s">
        <v>1060</v>
      </c>
      <c r="H828" s="610" t="s">
        <v>1043</v>
      </c>
      <c r="I828" s="608" t="s">
        <v>1043</v>
      </c>
      <c r="J828" s="689" t="s">
        <v>1043</v>
      </c>
      <c r="K828" s="689">
        <v>45393</v>
      </c>
      <c r="L828" s="611">
        <v>45637</v>
      </c>
      <c r="M828" s="689" t="s">
        <v>1044</v>
      </c>
      <c r="N828" s="689">
        <v>45334</v>
      </c>
      <c r="O828" s="689">
        <v>45394</v>
      </c>
      <c r="P828" s="690"/>
      <c r="Q828" s="691"/>
      <c r="R828" s="690"/>
      <c r="S828" s="612" t="s">
        <v>1045</v>
      </c>
      <c r="T828" s="692">
        <v>2079000</v>
      </c>
      <c r="U828" s="693" t="s">
        <v>1053</v>
      </c>
      <c r="V828" s="692">
        <v>1780482</v>
      </c>
      <c r="W828" s="692">
        <v>1780482</v>
      </c>
      <c r="X828" s="692">
        <v>1780482</v>
      </c>
      <c r="Y828" s="610"/>
      <c r="Z828" s="381" t="s">
        <v>58</v>
      </c>
      <c r="AA828" s="610" t="s">
        <v>1043</v>
      </c>
      <c r="AB828" s="610" t="s">
        <v>1043</v>
      </c>
      <c r="AC828" s="610" t="s">
        <v>1043</v>
      </c>
      <c r="AD828" s="610" t="s">
        <v>1043</v>
      </c>
      <c r="AE828" s="610" t="s">
        <v>1061</v>
      </c>
      <c r="AF828" s="381" t="s">
        <v>58</v>
      </c>
      <c r="AG828" s="610"/>
      <c r="AH828" s="610"/>
    </row>
    <row r="829" spans="1:34" s="614" customFormat="1" ht="46.5" customHeight="1" x14ac:dyDescent="0.2">
      <c r="A829" s="700">
        <f>IF(C829=0,"  ",VLOOKUP(C829,CODES!$A$1:$B$145,2,FALSE))</f>
        <v>310100100002000</v>
      </c>
      <c r="B829" s="694" t="s">
        <v>1052</v>
      </c>
      <c r="C829" s="695" t="s">
        <v>67</v>
      </c>
      <c r="D829" s="696" t="s">
        <v>1017</v>
      </c>
      <c r="E829" s="695" t="s">
        <v>235</v>
      </c>
      <c r="F829" s="577" t="s">
        <v>58</v>
      </c>
      <c r="G829" s="577" t="s">
        <v>58</v>
      </c>
      <c r="H829" s="695" t="s">
        <v>58</v>
      </c>
      <c r="I829" s="695" t="s">
        <v>58</v>
      </c>
      <c r="J829" s="697" t="s">
        <v>58</v>
      </c>
      <c r="K829" s="697" t="s">
        <v>58</v>
      </c>
      <c r="L829" s="695" t="s">
        <v>58</v>
      </c>
      <c r="M829" s="697" t="s">
        <v>1046</v>
      </c>
      <c r="N829" s="697" t="s">
        <v>1008</v>
      </c>
      <c r="O829" s="697" t="s">
        <v>1008</v>
      </c>
      <c r="P829" s="698"/>
      <c r="Q829" s="690"/>
      <c r="R829" s="690"/>
      <c r="S829" s="612" t="s">
        <v>1047</v>
      </c>
      <c r="T829" s="693" t="s">
        <v>1054</v>
      </c>
      <c r="U829" s="693" t="s">
        <v>1054</v>
      </c>
      <c r="V829" s="608" t="s">
        <v>1047</v>
      </c>
      <c r="W829" s="608" t="s">
        <v>1047</v>
      </c>
      <c r="X829" s="608" t="s">
        <v>1047</v>
      </c>
      <c r="Y829" s="610"/>
      <c r="Z829" s="546" t="s">
        <v>58</v>
      </c>
      <c r="AA829" s="546" t="s">
        <v>58</v>
      </c>
      <c r="AB829" s="546" t="s">
        <v>58</v>
      </c>
      <c r="AC829" s="546" t="s">
        <v>58</v>
      </c>
      <c r="AD829" s="546" t="s">
        <v>58</v>
      </c>
      <c r="AE829" s="546" t="s">
        <v>58</v>
      </c>
      <c r="AF829" s="619" t="s">
        <v>58</v>
      </c>
      <c r="AG829" s="610"/>
      <c r="AH829" s="610"/>
    </row>
    <row r="830" spans="1:34" s="614" customFormat="1" ht="72" customHeight="1" x14ac:dyDescent="0.2">
      <c r="A830" s="700">
        <f>IF(C830=0,"  ",VLOOKUP(C830,CODES!$A$1:$B$145,2,FALSE))</f>
        <v>100000100001000</v>
      </c>
      <c r="B830" s="688" t="s">
        <v>915</v>
      </c>
      <c r="C830" s="608" t="s">
        <v>53</v>
      </c>
      <c r="D830" s="556" t="s">
        <v>1019</v>
      </c>
      <c r="E830" s="608" t="s">
        <v>235</v>
      </c>
      <c r="F830" s="690">
        <v>45301</v>
      </c>
      <c r="G830" s="690">
        <v>45575</v>
      </c>
      <c r="H830" s="690" t="s">
        <v>1064</v>
      </c>
      <c r="I830" s="715" t="s">
        <v>1065</v>
      </c>
      <c r="J830" s="715" t="s">
        <v>1065</v>
      </c>
      <c r="K830" s="715" t="s">
        <v>1067</v>
      </c>
      <c r="L830" s="689" t="s">
        <v>696</v>
      </c>
      <c r="M830" s="715" t="s">
        <v>1066</v>
      </c>
      <c r="N830" s="715" t="s">
        <v>789</v>
      </c>
      <c r="O830" s="715" t="s">
        <v>789</v>
      </c>
      <c r="P830" s="690"/>
      <c r="Q830" s="690"/>
      <c r="R830" s="690"/>
      <c r="S830" s="613">
        <v>18570595.920000002</v>
      </c>
      <c r="T830" s="693" t="s">
        <v>1057</v>
      </c>
      <c r="U830" s="693" t="s">
        <v>1057</v>
      </c>
      <c r="V830" s="692">
        <v>18210631</v>
      </c>
      <c r="W830" s="692">
        <v>18210631</v>
      </c>
      <c r="X830" s="692">
        <v>18210631</v>
      </c>
      <c r="Y830" s="610"/>
      <c r="Z830" s="381" t="s">
        <v>58</v>
      </c>
      <c r="AA830" s="690" t="s">
        <v>1064</v>
      </c>
      <c r="AB830" s="715" t="s">
        <v>1065</v>
      </c>
      <c r="AC830" s="701">
        <v>45393</v>
      </c>
      <c r="AD830" s="701">
        <v>45454</v>
      </c>
      <c r="AE830" s="610" t="s">
        <v>696</v>
      </c>
      <c r="AF830" s="381" t="s">
        <v>58</v>
      </c>
      <c r="AG830" s="610"/>
      <c r="AH830" s="610"/>
    </row>
    <row r="831" spans="1:34" s="614" customFormat="1" ht="46.5" customHeight="1" x14ac:dyDescent="0.2">
      <c r="A831" s="700">
        <f>IF(C831=0,"  ",VLOOKUP(C831,CODES!$A$1:$B$145,2,FALSE))</f>
        <v>100000100001000</v>
      </c>
      <c r="B831" s="688" t="s">
        <v>916</v>
      </c>
      <c r="C831" s="608" t="s">
        <v>53</v>
      </c>
      <c r="D831" s="556" t="s">
        <v>1017</v>
      </c>
      <c r="E831" s="608" t="s">
        <v>235</v>
      </c>
      <c r="F831" s="690">
        <v>45576</v>
      </c>
      <c r="G831" s="610" t="s">
        <v>721</v>
      </c>
      <c r="H831" s="610" t="s">
        <v>1048</v>
      </c>
      <c r="I831" s="611">
        <v>45577</v>
      </c>
      <c r="J831" s="689">
        <v>45577</v>
      </c>
      <c r="K831" s="689" t="s">
        <v>1049</v>
      </c>
      <c r="L831" s="608" t="s">
        <v>1049</v>
      </c>
      <c r="M831" s="689" t="s">
        <v>1050</v>
      </c>
      <c r="N831" s="689" t="s">
        <v>1051</v>
      </c>
      <c r="O831" s="689" t="s">
        <v>827</v>
      </c>
      <c r="P831" s="690"/>
      <c r="Q831" s="690"/>
      <c r="R831" s="690"/>
      <c r="S831" s="613">
        <v>1222000</v>
      </c>
      <c r="T831" s="693" t="s">
        <v>1055</v>
      </c>
      <c r="U831" s="693" t="s">
        <v>1055</v>
      </c>
      <c r="V831" s="692">
        <v>915000</v>
      </c>
      <c r="W831" s="693" t="s">
        <v>1056</v>
      </c>
      <c r="X831" s="693" t="s">
        <v>1056</v>
      </c>
      <c r="Y831" s="610"/>
      <c r="Z831" s="546" t="s">
        <v>58</v>
      </c>
      <c r="AA831" s="690" t="s">
        <v>721</v>
      </c>
      <c r="AB831" s="690" t="s">
        <v>1048</v>
      </c>
      <c r="AC831" s="689">
        <v>45577</v>
      </c>
      <c r="AD831" s="689">
        <v>45577</v>
      </c>
      <c r="AE831" s="689" t="s">
        <v>1049</v>
      </c>
      <c r="AF831" s="619" t="s">
        <v>58</v>
      </c>
      <c r="AG831" s="610"/>
      <c r="AH831" s="610"/>
    </row>
    <row r="832" spans="1:34" s="712" customFormat="1" ht="51" customHeight="1" x14ac:dyDescent="0.2">
      <c r="A832" s="705">
        <f>IF(C832=0,"  ",VLOOKUP(C832,CODES!$A$1:$B$145,2,FALSE))</f>
        <v>200000100001000</v>
      </c>
      <c r="B832" s="706" t="s">
        <v>917</v>
      </c>
      <c r="C832" s="703" t="s">
        <v>71</v>
      </c>
      <c r="D832" s="707" t="s">
        <v>1017</v>
      </c>
      <c r="E832" s="703" t="s">
        <v>235</v>
      </c>
      <c r="F832" s="708">
        <v>45632</v>
      </c>
      <c r="G832" s="708">
        <v>45334</v>
      </c>
      <c r="H832" s="708">
        <v>45577</v>
      </c>
      <c r="I832" s="708" t="s">
        <v>827</v>
      </c>
      <c r="J832" s="708" t="s">
        <v>827</v>
      </c>
      <c r="K832" s="708">
        <v>45444</v>
      </c>
      <c r="L832" s="708">
        <v>45839</v>
      </c>
      <c r="M832" s="689">
        <v>45839</v>
      </c>
      <c r="N832" s="715" t="s">
        <v>828</v>
      </c>
      <c r="O832" s="709"/>
      <c r="P832" s="709"/>
      <c r="Q832" s="709"/>
      <c r="R832" s="709"/>
      <c r="S832" s="710">
        <v>6061790</v>
      </c>
      <c r="T832" s="711">
        <v>6061790</v>
      </c>
      <c r="U832" s="711">
        <v>6061790</v>
      </c>
      <c r="V832" s="711">
        <v>6061784.96</v>
      </c>
      <c r="W832" s="711">
        <v>6061784.96</v>
      </c>
      <c r="X832" s="711">
        <v>6061784.96</v>
      </c>
      <c r="Y832" s="704"/>
      <c r="Z832" s="381" t="s">
        <v>58</v>
      </c>
      <c r="AA832" s="708">
        <v>45577</v>
      </c>
      <c r="AB832" s="708" t="s">
        <v>827</v>
      </c>
      <c r="AC832" s="708" t="s">
        <v>827</v>
      </c>
      <c r="AD832" s="708" t="s">
        <v>827</v>
      </c>
      <c r="AE832" s="708" t="s">
        <v>827</v>
      </c>
      <c r="AF832" s="381" t="s">
        <v>58</v>
      </c>
      <c r="AG832" s="704"/>
      <c r="AH832" s="704"/>
    </row>
    <row r="833" spans="1:57" s="713" customFormat="1" ht="51" customHeight="1" x14ac:dyDescent="0.25">
      <c r="A833" s="700">
        <f>IF(C833=0,"  ",VLOOKUP(C833,CODES!$A$1:$B$145,2,FALSE))</f>
        <v>200000100001000</v>
      </c>
      <c r="B833" s="605" t="s">
        <v>918</v>
      </c>
      <c r="C833" s="608" t="s">
        <v>71</v>
      </c>
      <c r="D833" s="602" t="s">
        <v>1017</v>
      </c>
      <c r="E833" s="608" t="s">
        <v>235</v>
      </c>
      <c r="F833" s="714">
        <v>45455</v>
      </c>
      <c r="G833" s="714">
        <v>45485</v>
      </c>
      <c r="H833" s="602" t="s">
        <v>1050</v>
      </c>
      <c r="I833" s="714" t="s">
        <v>1008</v>
      </c>
      <c r="J833" s="714" t="s">
        <v>1008</v>
      </c>
      <c r="K833" s="714">
        <v>45474</v>
      </c>
      <c r="L833" s="714">
        <v>45474</v>
      </c>
      <c r="M833" s="714">
        <v>45870</v>
      </c>
      <c r="N833" s="715" t="s">
        <v>828</v>
      </c>
      <c r="O833" s="716"/>
      <c r="P833" s="603"/>
      <c r="Q833" s="603"/>
      <c r="R833" s="603"/>
      <c r="S833" s="604">
        <v>5470520</v>
      </c>
      <c r="T833" s="615" t="s">
        <v>1062</v>
      </c>
      <c r="U833" s="615" t="s">
        <v>1062</v>
      </c>
      <c r="V833" s="604">
        <v>4900248</v>
      </c>
      <c r="W833" s="615" t="s">
        <v>1063</v>
      </c>
      <c r="X833" s="615" t="s">
        <v>1063</v>
      </c>
      <c r="Y833" s="603"/>
      <c r="Z833" s="619" t="s">
        <v>58</v>
      </c>
      <c r="AA833" s="602" t="s">
        <v>1050</v>
      </c>
      <c r="AB833" s="714" t="s">
        <v>1008</v>
      </c>
      <c r="AC833" s="714" t="s">
        <v>1008</v>
      </c>
      <c r="AD833" s="714" t="s">
        <v>1008</v>
      </c>
      <c r="AE833" s="714" t="s">
        <v>1008</v>
      </c>
      <c r="AF833" s="619" t="s">
        <v>58</v>
      </c>
      <c r="AG833" s="603"/>
      <c r="AH833" s="603"/>
    </row>
    <row r="834" spans="1:57" ht="37.5" customHeight="1" x14ac:dyDescent="0.25">
      <c r="A834" s="594"/>
      <c r="B834" s="595"/>
      <c r="C834" s="596"/>
      <c r="D834" s="596"/>
      <c r="E834" s="745" t="s">
        <v>241</v>
      </c>
      <c r="F834" s="746"/>
      <c r="G834" s="746"/>
      <c r="H834" s="746"/>
      <c r="I834" s="746"/>
      <c r="J834" s="746"/>
      <c r="K834" s="746"/>
      <c r="L834" s="746"/>
      <c r="M834" s="746"/>
      <c r="N834" s="746"/>
      <c r="O834" s="746"/>
      <c r="P834" s="746"/>
      <c r="Q834" s="746"/>
      <c r="R834" s="746"/>
      <c r="S834" s="746"/>
      <c r="T834" s="747">
        <f>SUM(T687:T833)</f>
        <v>27183416.16</v>
      </c>
      <c r="U834" s="746"/>
      <c r="V834" s="746"/>
      <c r="W834" s="597"/>
      <c r="X834" s="596"/>
      <c r="Y834" s="598"/>
      <c r="Z834" s="599"/>
      <c r="AA834" s="600"/>
      <c r="AB834" s="600"/>
      <c r="AC834" s="600"/>
      <c r="AD834" s="600"/>
      <c r="AE834" s="600"/>
      <c r="AF834" s="599"/>
      <c r="AG834" s="601"/>
      <c r="AH834" s="599"/>
    </row>
    <row r="835" spans="1:57" s="353" customFormat="1" ht="16.5" customHeight="1" x14ac:dyDescent="0.25">
      <c r="A835" s="782"/>
      <c r="B835" s="783"/>
      <c r="C835" s="784"/>
      <c r="D835" s="784"/>
      <c r="E835" s="784"/>
      <c r="F835" s="785"/>
      <c r="G835" s="785"/>
      <c r="H835" s="785"/>
      <c r="I835" s="785"/>
      <c r="J835" s="784"/>
      <c r="K835" s="784"/>
      <c r="L835" s="786"/>
      <c r="M835" s="784"/>
      <c r="N835" s="784"/>
      <c r="O835" s="787"/>
      <c r="P835" s="787"/>
      <c r="Q835" s="787"/>
      <c r="R835" s="787"/>
      <c r="S835" s="363"/>
      <c r="T835" s="336"/>
      <c r="U835" s="788"/>
      <c r="V835" s="789"/>
      <c r="W835" s="363"/>
      <c r="X835" s="784"/>
      <c r="Y835" s="790"/>
      <c r="Z835" s="791"/>
      <c r="AA835" s="792"/>
      <c r="AB835" s="792"/>
      <c r="AC835" s="792"/>
      <c r="AD835" s="792"/>
      <c r="AE835" s="792"/>
      <c r="AF835" s="791"/>
      <c r="AG835" s="791"/>
      <c r="AH835" s="791"/>
    </row>
    <row r="836" spans="1:57" s="832" customFormat="1" ht="16.5" customHeight="1" x14ac:dyDescent="0.25">
      <c r="A836" s="829" t="s">
        <v>1071</v>
      </c>
      <c r="B836" s="829"/>
      <c r="C836" s="830"/>
      <c r="D836" s="830"/>
      <c r="E836" s="830"/>
      <c r="F836" s="830"/>
      <c r="G836" s="830"/>
      <c r="H836" s="831" t="s">
        <v>1072</v>
      </c>
      <c r="I836" s="831"/>
      <c r="J836" s="831"/>
      <c r="K836" s="831"/>
      <c r="L836" s="830"/>
      <c r="M836" s="830"/>
      <c r="N836" s="830"/>
      <c r="O836" s="830"/>
      <c r="P836" s="830"/>
      <c r="Q836" s="830"/>
      <c r="R836" s="830"/>
      <c r="S836" s="830"/>
      <c r="W836" s="830"/>
      <c r="X836" s="831" t="s">
        <v>1073</v>
      </c>
      <c r="Y836" s="831"/>
      <c r="Z836" s="831"/>
      <c r="AA836" s="830"/>
      <c r="AB836" s="830"/>
      <c r="AC836" s="830"/>
      <c r="AD836" s="830"/>
      <c r="AE836" s="830"/>
      <c r="AF836" s="830"/>
      <c r="AG836" s="830"/>
      <c r="AH836" s="830"/>
      <c r="AI836" s="830"/>
      <c r="AJ836" s="830"/>
      <c r="AK836" s="830"/>
      <c r="AL836" s="830"/>
      <c r="AM836" s="830"/>
      <c r="AN836" s="830"/>
      <c r="AO836" s="830"/>
      <c r="AP836" s="830"/>
      <c r="AQ836" s="830"/>
      <c r="AR836" s="830"/>
      <c r="AS836" s="830"/>
      <c r="AT836" s="830"/>
      <c r="AU836" s="830"/>
      <c r="AV836" s="830"/>
      <c r="AW836" s="830"/>
      <c r="AX836" s="830"/>
      <c r="AY836" s="830"/>
      <c r="AZ836" s="830"/>
      <c r="BA836" s="830"/>
      <c r="BB836" s="830"/>
      <c r="BC836" s="830"/>
      <c r="BD836" s="830"/>
      <c r="BE836" s="830"/>
    </row>
    <row r="837" spans="1:57" s="832" customFormat="1" ht="27.75" customHeight="1" x14ac:dyDescent="0.25">
      <c r="A837" s="830"/>
      <c r="B837" s="830"/>
      <c r="C837" s="830"/>
      <c r="D837" s="830"/>
      <c r="E837" s="830"/>
      <c r="F837" s="830"/>
      <c r="G837" s="830"/>
      <c r="H837" s="830"/>
      <c r="I837" s="830"/>
      <c r="J837" s="830"/>
      <c r="K837" s="830"/>
      <c r="L837" s="830"/>
      <c r="M837" s="830"/>
      <c r="N837" s="830"/>
      <c r="O837" s="830"/>
      <c r="P837" s="830"/>
      <c r="Q837" s="830"/>
      <c r="R837" s="830"/>
      <c r="S837" s="830"/>
      <c r="W837" s="830"/>
      <c r="X837" s="830"/>
      <c r="Y837" s="830"/>
      <c r="Z837" s="830"/>
      <c r="AA837" s="830"/>
      <c r="AB837" s="830"/>
      <c r="AC837" s="830"/>
      <c r="AD837" s="830"/>
      <c r="AE837" s="830"/>
      <c r="AF837" s="830"/>
      <c r="AG837" s="830"/>
      <c r="AH837" s="830"/>
      <c r="AI837" s="830"/>
      <c r="AJ837" s="830"/>
      <c r="AK837" s="830"/>
      <c r="AL837" s="830"/>
      <c r="AM837" s="830"/>
      <c r="AN837" s="830"/>
      <c r="AO837" s="830"/>
      <c r="AP837" s="830"/>
      <c r="AQ837" s="830"/>
      <c r="AR837" s="830"/>
      <c r="AS837" s="830"/>
      <c r="AT837" s="830"/>
      <c r="AU837" s="830"/>
      <c r="AV837" s="830"/>
      <c r="AW837" s="830"/>
      <c r="AX837" s="830"/>
      <c r="AY837" s="830"/>
      <c r="AZ837" s="830"/>
      <c r="BA837" s="830"/>
      <c r="BB837" s="830"/>
      <c r="BC837" s="830"/>
      <c r="BD837" s="830"/>
      <c r="BE837" s="830"/>
    </row>
    <row r="838" spans="1:57" s="835" customFormat="1" ht="16.5" customHeight="1" x14ac:dyDescent="0.25">
      <c r="A838" s="833" t="s">
        <v>1074</v>
      </c>
      <c r="B838" s="833"/>
      <c r="C838" s="834"/>
      <c r="D838" s="834"/>
      <c r="E838" s="834"/>
      <c r="F838" s="834"/>
      <c r="G838" s="834"/>
      <c r="H838" s="833" t="s">
        <v>1075</v>
      </c>
      <c r="I838" s="833"/>
      <c r="J838" s="833"/>
      <c r="K838" s="833"/>
      <c r="L838" s="834"/>
      <c r="M838" s="833"/>
      <c r="N838" s="833"/>
      <c r="O838" s="833"/>
      <c r="P838" s="834"/>
      <c r="Q838" s="834"/>
      <c r="R838" s="834"/>
      <c r="S838" s="834"/>
      <c r="W838" s="834"/>
      <c r="X838" s="836" t="s">
        <v>1076</v>
      </c>
      <c r="Y838" s="836"/>
      <c r="Z838" s="836"/>
      <c r="AA838" s="834"/>
      <c r="AB838" s="834"/>
      <c r="AC838" s="834"/>
      <c r="AD838" s="834"/>
      <c r="AE838" s="834"/>
      <c r="AF838" s="834"/>
      <c r="AG838" s="834"/>
      <c r="AH838" s="834"/>
      <c r="AI838" s="834"/>
      <c r="AJ838" s="834"/>
      <c r="AK838" s="834"/>
      <c r="AL838" s="834"/>
      <c r="AM838" s="834"/>
      <c r="AN838" s="834"/>
      <c r="AO838" s="834"/>
      <c r="AP838" s="834"/>
      <c r="AQ838" s="834"/>
      <c r="AR838" s="834"/>
      <c r="AS838" s="834"/>
      <c r="AT838" s="834"/>
      <c r="AU838" s="834"/>
      <c r="AV838" s="834"/>
      <c r="AW838" s="834"/>
      <c r="AX838" s="834"/>
      <c r="AY838" s="834"/>
      <c r="AZ838" s="834"/>
      <c r="BA838" s="834"/>
      <c r="BB838" s="834"/>
      <c r="BC838" s="834"/>
      <c r="BD838" s="834"/>
      <c r="BE838" s="837"/>
    </row>
    <row r="839" spans="1:57" s="835" customFormat="1" ht="16.5" customHeight="1" x14ac:dyDescent="0.2">
      <c r="A839" s="838" t="s">
        <v>1077</v>
      </c>
      <c r="B839" s="838"/>
      <c r="C839" s="834"/>
      <c r="D839" s="834"/>
      <c r="E839" s="834"/>
      <c r="F839" s="834"/>
      <c r="G839" s="834"/>
      <c r="H839" s="838" t="s">
        <v>1078</v>
      </c>
      <c r="I839" s="838"/>
      <c r="J839" s="838"/>
      <c r="K839" s="838"/>
      <c r="L839" s="834"/>
      <c r="M839" s="838"/>
      <c r="N839" s="838"/>
      <c r="O839" s="838"/>
      <c r="P839" s="834"/>
      <c r="Q839" s="834"/>
      <c r="R839" s="834"/>
      <c r="S839" s="834"/>
      <c r="W839" s="834"/>
      <c r="X839" s="839" t="s">
        <v>1079</v>
      </c>
      <c r="Y839" s="839"/>
      <c r="Z839" s="839"/>
      <c r="AA839" s="834"/>
      <c r="AB839" s="834"/>
      <c r="AC839" s="834"/>
      <c r="AD839" s="834"/>
      <c r="AE839" s="834"/>
      <c r="AF839" s="834"/>
      <c r="AG839" s="834"/>
      <c r="AH839" s="834"/>
      <c r="AI839" s="834"/>
      <c r="AJ839" s="834"/>
      <c r="AK839" s="834"/>
      <c r="AL839" s="834"/>
      <c r="AM839" s="834"/>
      <c r="AN839" s="834"/>
      <c r="AO839" s="834"/>
      <c r="AP839" s="834"/>
      <c r="AQ839" s="834"/>
      <c r="AR839" s="834"/>
      <c r="AS839" s="834"/>
      <c r="AT839" s="834"/>
      <c r="AU839" s="834"/>
      <c r="AV839" s="834"/>
      <c r="AW839" s="834"/>
      <c r="AX839" s="834"/>
      <c r="AY839" s="834"/>
      <c r="AZ839" s="834"/>
      <c r="BA839" s="834"/>
      <c r="BB839" s="834"/>
      <c r="BC839" s="834"/>
      <c r="BD839" s="834"/>
      <c r="BE839" s="837"/>
    </row>
    <row r="840" spans="1:57" s="835" customFormat="1" ht="16.5" customHeight="1" x14ac:dyDescent="0.2">
      <c r="A840" s="834"/>
      <c r="B840" s="834"/>
      <c r="C840" s="834"/>
      <c r="D840" s="834"/>
      <c r="E840" s="834"/>
      <c r="F840" s="834"/>
      <c r="G840" s="834"/>
      <c r="H840" s="834"/>
      <c r="I840" s="834"/>
      <c r="J840" s="834"/>
      <c r="K840" s="834"/>
      <c r="L840" s="834"/>
      <c r="M840" s="834"/>
      <c r="N840" s="834"/>
      <c r="O840" s="834"/>
      <c r="P840" s="834"/>
      <c r="Q840" s="834"/>
      <c r="R840" s="834"/>
      <c r="S840" s="834"/>
      <c r="T840" s="834"/>
      <c r="U840" s="834"/>
      <c r="V840" s="834"/>
      <c r="W840" s="834"/>
      <c r="X840" s="834"/>
      <c r="Y840" s="834"/>
      <c r="Z840" s="834"/>
      <c r="AA840" s="834"/>
      <c r="AB840" s="834"/>
      <c r="AC840" s="834"/>
      <c r="AD840" s="834"/>
      <c r="AE840" s="834"/>
      <c r="AF840" s="834"/>
      <c r="AG840" s="834"/>
      <c r="AH840" s="834"/>
      <c r="AI840" s="834"/>
      <c r="AJ840" s="834"/>
      <c r="AK840" s="834"/>
      <c r="AL840" s="834"/>
      <c r="AM840" s="834"/>
      <c r="AN840" s="834"/>
      <c r="AO840" s="834"/>
      <c r="AP840" s="834"/>
      <c r="AQ840" s="834"/>
      <c r="AR840" s="834"/>
      <c r="AS840" s="834"/>
      <c r="AT840" s="834"/>
      <c r="AU840" s="834"/>
      <c r="AV840" s="834"/>
      <c r="AW840" s="834"/>
      <c r="AX840" s="834"/>
      <c r="AY840" s="834"/>
      <c r="AZ840" s="834"/>
      <c r="BA840" s="834"/>
      <c r="BB840" s="834"/>
      <c r="BC840" s="834"/>
      <c r="BD840" s="834"/>
      <c r="BE840" s="837"/>
    </row>
    <row r="841" spans="1:57" s="864" customFormat="1" ht="16.5" customHeight="1" x14ac:dyDescent="0.2">
      <c r="A841" s="840"/>
      <c r="B841" s="841"/>
      <c r="C841" s="842"/>
      <c r="D841" s="841"/>
      <c r="E841" s="843"/>
      <c r="F841" s="844"/>
      <c r="G841" s="844"/>
      <c r="H841" s="844"/>
      <c r="I841" s="844"/>
      <c r="J841" s="841"/>
      <c r="K841" s="841"/>
      <c r="L841" s="845"/>
      <c r="M841" s="841"/>
      <c r="N841" s="841"/>
      <c r="O841" s="846"/>
      <c r="P841" s="846"/>
      <c r="Q841" s="846"/>
      <c r="R841" s="847"/>
      <c r="S841" s="848"/>
      <c r="T841" s="849"/>
      <c r="U841" s="850"/>
      <c r="V841" s="851"/>
      <c r="W841" s="852"/>
      <c r="X841" s="843"/>
      <c r="Y841" s="853"/>
      <c r="Z841" s="854"/>
      <c r="AA841" s="855"/>
      <c r="AB841" s="855"/>
      <c r="AC841" s="855"/>
      <c r="AD841" s="855"/>
      <c r="AE841" s="855"/>
      <c r="AF841" s="854"/>
      <c r="AG841" s="854"/>
      <c r="AH841" s="854"/>
      <c r="AI841" s="856"/>
      <c r="AJ841" s="857"/>
      <c r="AK841" s="858"/>
      <c r="AL841" s="843"/>
      <c r="AM841" s="859"/>
      <c r="AN841" s="860"/>
      <c r="AO841" s="861"/>
      <c r="AP841" s="860"/>
      <c r="AQ841" s="860"/>
      <c r="AR841" s="862"/>
      <c r="AS841" s="862"/>
      <c r="AT841" s="860"/>
      <c r="AU841" s="860"/>
      <c r="AV841" s="860"/>
      <c r="AW841" s="860"/>
      <c r="AX841" s="860"/>
      <c r="AY841" s="860"/>
      <c r="AZ841" s="860"/>
      <c r="BA841" s="863"/>
      <c r="BB841" s="860"/>
      <c r="BC841" s="860"/>
      <c r="BD841" s="860"/>
      <c r="BE841" s="860"/>
    </row>
    <row r="842" spans="1:57" s="827" customFormat="1" ht="16.5" customHeight="1" x14ac:dyDescent="0.2">
      <c r="A842" s="865"/>
      <c r="B842" s="841"/>
      <c r="C842" s="842"/>
      <c r="D842" s="841"/>
      <c r="E842" s="843"/>
      <c r="F842" s="844"/>
      <c r="G842" s="844"/>
      <c r="H842" s="844"/>
      <c r="I842" s="844"/>
      <c r="J842" s="841"/>
      <c r="K842" s="841"/>
      <c r="L842" s="845"/>
      <c r="M842" s="841"/>
      <c r="N842" s="841"/>
      <c r="O842" s="846"/>
      <c r="P842" s="846"/>
      <c r="Q842" s="846"/>
      <c r="R842" s="847"/>
      <c r="S842" s="848"/>
      <c r="T842" s="849"/>
      <c r="U842" s="850"/>
      <c r="V842" s="851"/>
      <c r="W842" s="852"/>
      <c r="X842" s="843"/>
      <c r="Y842" s="853"/>
      <c r="Z842" s="412"/>
      <c r="AA842" s="866"/>
      <c r="AB842" s="866"/>
      <c r="AC842" s="866"/>
      <c r="AD842" s="866"/>
      <c r="AE842" s="866"/>
      <c r="AF842" s="412"/>
      <c r="AG842" s="412"/>
      <c r="AH842" s="412"/>
      <c r="AI842" s="856"/>
      <c r="AJ842" s="857"/>
      <c r="AK842" s="858"/>
      <c r="AL842" s="843"/>
      <c r="AM842" s="867"/>
      <c r="AN842" s="868"/>
      <c r="AO842" s="869"/>
      <c r="AP842" s="868"/>
      <c r="AQ842" s="868"/>
      <c r="AR842" s="870"/>
      <c r="AS842" s="870"/>
      <c r="AT842" s="868"/>
      <c r="AU842" s="868"/>
      <c r="AV842" s="868"/>
      <c r="AW842" s="868"/>
      <c r="AX842" s="868"/>
      <c r="AY842" s="868"/>
      <c r="AZ842" s="868"/>
      <c r="BA842" s="863"/>
      <c r="BB842" s="868"/>
      <c r="BC842" s="868"/>
      <c r="BD842" s="868"/>
      <c r="BE842" s="868"/>
    </row>
    <row r="843" spans="1:57" s="353" customFormat="1" ht="16.5" customHeight="1" x14ac:dyDescent="0.25">
      <c r="A843" s="782"/>
      <c r="B843" s="793"/>
      <c r="C843" s="794"/>
      <c r="D843" s="784"/>
      <c r="E843" s="794"/>
      <c r="F843" s="795"/>
      <c r="G843" s="795"/>
      <c r="H843" s="795"/>
      <c r="I843" s="795"/>
      <c r="J843" s="794"/>
      <c r="K843" s="794"/>
      <c r="L843" s="796"/>
      <c r="M843" s="794"/>
      <c r="N843" s="794"/>
      <c r="O843" s="797"/>
      <c r="P843" s="797"/>
      <c r="Q843" s="797"/>
      <c r="R843" s="797"/>
      <c r="S843" s="364"/>
      <c r="T843" s="167"/>
      <c r="U843" s="798"/>
      <c r="V843" s="799"/>
      <c r="W843" s="364"/>
      <c r="X843" s="794"/>
      <c r="Y843" s="800"/>
      <c r="Z843" s="801"/>
      <c r="AA843" s="802"/>
      <c r="AB843" s="802"/>
      <c r="AC843" s="802"/>
      <c r="AD843" s="802"/>
      <c r="AE843" s="802"/>
      <c r="AF843" s="801"/>
      <c r="AG843" s="801"/>
      <c r="AH843" s="801"/>
    </row>
    <row r="844" spans="1:57" s="353" customFormat="1" ht="16.5" customHeight="1" x14ac:dyDescent="0.25">
      <c r="A844" s="782"/>
      <c r="B844" s="793"/>
      <c r="C844" s="794"/>
      <c r="D844" s="784"/>
      <c r="E844" s="794"/>
      <c r="F844" s="795"/>
      <c r="G844" s="795"/>
      <c r="H844" s="795"/>
      <c r="I844" s="795"/>
      <c r="J844" s="794"/>
      <c r="K844" s="794"/>
      <c r="L844" s="796"/>
      <c r="M844" s="794"/>
      <c r="N844" s="794"/>
      <c r="O844" s="797"/>
      <c r="P844" s="797"/>
      <c r="Q844" s="797"/>
      <c r="R844" s="797"/>
      <c r="S844" s="364"/>
      <c r="T844" s="167"/>
      <c r="U844" s="798"/>
      <c r="V844" s="799"/>
      <c r="W844" s="364"/>
      <c r="X844" s="794"/>
      <c r="Y844" s="800"/>
      <c r="Z844" s="801"/>
      <c r="AA844" s="802"/>
      <c r="AB844" s="802"/>
      <c r="AC844" s="802"/>
      <c r="AD844" s="802"/>
      <c r="AE844" s="802"/>
      <c r="AF844" s="801"/>
      <c r="AG844" s="801"/>
      <c r="AH844" s="801"/>
    </row>
    <row r="845" spans="1:57" s="353" customFormat="1" ht="16.5" customHeight="1" x14ac:dyDescent="0.25">
      <c r="A845" s="782"/>
      <c r="B845" s="793"/>
      <c r="C845" s="794"/>
      <c r="D845" s="784"/>
      <c r="E845" s="794"/>
      <c r="F845" s="795"/>
      <c r="G845" s="795"/>
      <c r="H845" s="795"/>
      <c r="I845" s="795"/>
      <c r="J845" s="794"/>
      <c r="K845" s="794"/>
      <c r="L845" s="796"/>
      <c r="M845" s="794"/>
      <c r="N845" s="794"/>
      <c r="O845" s="797"/>
      <c r="P845" s="797"/>
      <c r="Q845" s="797"/>
      <c r="R845" s="797"/>
      <c r="S845" s="364"/>
      <c r="T845" s="167"/>
      <c r="U845" s="798"/>
      <c r="V845" s="799"/>
      <c r="W845" s="364"/>
      <c r="X845" s="794"/>
      <c r="Y845" s="800"/>
      <c r="Z845" s="801"/>
      <c r="AA845" s="802"/>
      <c r="AB845" s="802"/>
      <c r="AC845" s="802"/>
      <c r="AD845" s="802"/>
      <c r="AE845" s="802"/>
      <c r="AF845" s="801"/>
      <c r="AG845" s="801"/>
      <c r="AH845" s="801"/>
    </row>
    <row r="846" spans="1:57" s="353" customFormat="1" ht="16.5" customHeight="1" x14ac:dyDescent="0.25">
      <c r="A846" s="782"/>
      <c r="B846" s="793"/>
      <c r="C846" s="794"/>
      <c r="D846" s="784"/>
      <c r="E846" s="794"/>
      <c r="F846" s="795"/>
      <c r="G846" s="795"/>
      <c r="H846" s="795"/>
      <c r="I846" s="795"/>
      <c r="J846" s="794"/>
      <c r="K846" s="794"/>
      <c r="L846" s="796"/>
      <c r="M846" s="794"/>
      <c r="N846" s="794"/>
      <c r="O846" s="797"/>
      <c r="P846" s="797"/>
      <c r="Q846" s="797"/>
      <c r="R846" s="797"/>
      <c r="S846" s="364"/>
      <c r="T846" s="167"/>
      <c r="U846" s="798"/>
      <c r="V846" s="799"/>
      <c r="W846" s="364"/>
      <c r="X846" s="794"/>
      <c r="Y846" s="800"/>
      <c r="Z846" s="801"/>
      <c r="AA846" s="802"/>
      <c r="AB846" s="802"/>
      <c r="AC846" s="802"/>
      <c r="AD846" s="802"/>
      <c r="AE846" s="802"/>
      <c r="AF846" s="801"/>
      <c r="AG846" s="801"/>
      <c r="AH846" s="801"/>
    </row>
    <row r="847" spans="1:57" s="353" customFormat="1" ht="16.5" customHeight="1" x14ac:dyDescent="0.25">
      <c r="A847" s="782"/>
      <c r="B847" s="793"/>
      <c r="C847" s="794"/>
      <c r="D847" s="784"/>
      <c r="E847" s="794"/>
      <c r="F847" s="795"/>
      <c r="G847" s="795"/>
      <c r="H847" s="795"/>
      <c r="I847" s="795"/>
      <c r="J847" s="794"/>
      <c r="K847" s="794"/>
      <c r="L847" s="796"/>
      <c r="M847" s="794"/>
      <c r="N847" s="794"/>
      <c r="O847" s="797"/>
      <c r="P847" s="797"/>
      <c r="Q847" s="797"/>
      <c r="R847" s="797"/>
      <c r="S847" s="364"/>
      <c r="T847" s="167"/>
      <c r="U847" s="798"/>
      <c r="V847" s="799"/>
      <c r="W847" s="364"/>
      <c r="X847" s="794"/>
      <c r="Y847" s="800"/>
      <c r="Z847" s="801"/>
      <c r="AA847" s="802"/>
      <c r="AB847" s="802"/>
      <c r="AC847" s="802"/>
      <c r="AD847" s="802"/>
      <c r="AE847" s="802"/>
      <c r="AF847" s="801"/>
      <c r="AG847" s="801"/>
      <c r="AH847" s="801"/>
    </row>
    <row r="848" spans="1:57" s="353" customFormat="1" ht="16.5" customHeight="1" x14ac:dyDescent="0.25">
      <c r="A848" s="782"/>
      <c r="B848" s="793"/>
      <c r="C848" s="794"/>
      <c r="D848" s="784"/>
      <c r="E848" s="794"/>
      <c r="F848" s="795"/>
      <c r="G848" s="795"/>
      <c r="H848" s="795"/>
      <c r="I848" s="795"/>
      <c r="J848" s="794"/>
      <c r="K848" s="794"/>
      <c r="L848" s="796"/>
      <c r="M848" s="794"/>
      <c r="N848" s="794"/>
      <c r="O848" s="797"/>
      <c r="P848" s="797"/>
      <c r="Q848" s="797"/>
      <c r="R848" s="797"/>
      <c r="S848" s="364"/>
      <c r="T848" s="167"/>
      <c r="U848" s="798"/>
      <c r="V848" s="799"/>
      <c r="W848" s="364"/>
      <c r="X848" s="794"/>
      <c r="Y848" s="800"/>
      <c r="Z848" s="801"/>
      <c r="AA848" s="802"/>
      <c r="AB848" s="802"/>
      <c r="AC848" s="802"/>
      <c r="AD848" s="802"/>
      <c r="AE848" s="802"/>
      <c r="AF848" s="801"/>
      <c r="AG848" s="801"/>
      <c r="AH848" s="801"/>
    </row>
    <row r="849" spans="1:34" s="353" customFormat="1" ht="16.5" customHeight="1" x14ac:dyDescent="0.25">
      <c r="A849" s="782"/>
      <c r="B849" s="793"/>
      <c r="C849" s="794"/>
      <c r="D849" s="784"/>
      <c r="E849" s="794"/>
      <c r="F849" s="795"/>
      <c r="G849" s="795"/>
      <c r="H849" s="795"/>
      <c r="I849" s="795"/>
      <c r="J849" s="794"/>
      <c r="K849" s="794"/>
      <c r="L849" s="796"/>
      <c r="M849" s="794"/>
      <c r="N849" s="794"/>
      <c r="O849" s="797"/>
      <c r="P849" s="797"/>
      <c r="Q849" s="797"/>
      <c r="R849" s="797"/>
      <c r="S849" s="364"/>
      <c r="T849" s="167"/>
      <c r="U849" s="798"/>
      <c r="V849" s="799"/>
      <c r="W849" s="364"/>
      <c r="X849" s="794"/>
      <c r="Y849" s="800"/>
      <c r="Z849" s="801"/>
      <c r="AA849" s="802"/>
      <c r="AB849" s="802"/>
      <c r="AC849" s="802"/>
      <c r="AD849" s="802"/>
      <c r="AE849" s="802"/>
      <c r="AF849" s="801"/>
      <c r="AG849" s="801"/>
      <c r="AH849" s="801"/>
    </row>
    <row r="850" spans="1:34" s="353" customFormat="1" ht="16.5" customHeight="1" x14ac:dyDescent="0.25">
      <c r="A850" s="782"/>
      <c r="B850" s="793"/>
      <c r="C850" s="794"/>
      <c r="D850" s="784"/>
      <c r="E850" s="794"/>
      <c r="F850" s="795"/>
      <c r="G850" s="795"/>
      <c r="H850" s="795"/>
      <c r="I850" s="795"/>
      <c r="J850" s="794"/>
      <c r="K850" s="794"/>
      <c r="L850" s="796"/>
      <c r="M850" s="794"/>
      <c r="N850" s="794"/>
      <c r="O850" s="797"/>
      <c r="P850" s="797"/>
      <c r="Q850" s="797"/>
      <c r="R850" s="797"/>
      <c r="S850" s="364"/>
      <c r="T850" s="167"/>
      <c r="U850" s="798"/>
      <c r="V850" s="799"/>
      <c r="W850" s="364"/>
      <c r="X850" s="794"/>
      <c r="Y850" s="800"/>
      <c r="Z850" s="801"/>
      <c r="AA850" s="802"/>
      <c r="AB850" s="802"/>
      <c r="AC850" s="802"/>
      <c r="AD850" s="802"/>
      <c r="AE850" s="802"/>
      <c r="AF850" s="801"/>
      <c r="AG850" s="801"/>
      <c r="AH850" s="801"/>
    </row>
    <row r="851" spans="1:34" s="353" customFormat="1" ht="16.5" customHeight="1" x14ac:dyDescent="0.25">
      <c r="A851" s="782"/>
      <c r="B851" s="793"/>
      <c r="C851" s="794"/>
      <c r="D851" s="784"/>
      <c r="E851" s="794"/>
      <c r="F851" s="795"/>
      <c r="G851" s="795"/>
      <c r="H851" s="795"/>
      <c r="I851" s="795"/>
      <c r="J851" s="794"/>
      <c r="K851" s="794"/>
      <c r="L851" s="796"/>
      <c r="M851" s="794"/>
      <c r="N851" s="794"/>
      <c r="O851" s="797"/>
      <c r="P851" s="797"/>
      <c r="Q851" s="797"/>
      <c r="R851" s="797"/>
      <c r="S851" s="364"/>
      <c r="T851" s="167"/>
      <c r="U851" s="798"/>
      <c r="V851" s="799"/>
      <c r="W851" s="364"/>
      <c r="X851" s="794"/>
      <c r="Y851" s="800"/>
      <c r="Z851" s="801"/>
      <c r="AA851" s="802"/>
      <c r="AB851" s="802"/>
      <c r="AC851" s="802"/>
      <c r="AD851" s="802"/>
      <c r="AE851" s="802"/>
      <c r="AF851" s="801"/>
      <c r="AG851" s="801"/>
      <c r="AH851" s="801"/>
    </row>
    <row r="852" spans="1:34" s="353" customFormat="1" ht="16.5" customHeight="1" x14ac:dyDescent="0.25">
      <c r="A852" s="782"/>
      <c r="B852" s="793"/>
      <c r="C852" s="794"/>
      <c r="D852" s="784"/>
      <c r="E852" s="794"/>
      <c r="F852" s="795"/>
      <c r="G852" s="795"/>
      <c r="H852" s="795"/>
      <c r="I852" s="795"/>
      <c r="J852" s="794"/>
      <c r="K852" s="794"/>
      <c r="L852" s="796"/>
      <c r="M852" s="794"/>
      <c r="N852" s="794"/>
      <c r="O852" s="797"/>
      <c r="P852" s="797"/>
      <c r="Q852" s="797"/>
      <c r="R852" s="797"/>
      <c r="S852" s="364"/>
      <c r="T852" s="167"/>
      <c r="U852" s="798"/>
      <c r="V852" s="799"/>
      <c r="W852" s="364"/>
      <c r="X852" s="794"/>
      <c r="Y852" s="800"/>
      <c r="Z852" s="801"/>
      <c r="AA852" s="802"/>
      <c r="AB852" s="802"/>
      <c r="AC852" s="802"/>
      <c r="AD852" s="802"/>
      <c r="AE852" s="802"/>
      <c r="AF852" s="801"/>
      <c r="AG852" s="801"/>
      <c r="AH852" s="801"/>
    </row>
    <row r="853" spans="1:34" s="353" customFormat="1" ht="16.5" customHeight="1" x14ac:dyDescent="0.25">
      <c r="A853" s="782"/>
      <c r="B853" s="793"/>
      <c r="C853" s="794"/>
      <c r="D853" s="784"/>
      <c r="E853" s="794"/>
      <c r="F853" s="795"/>
      <c r="G853" s="795"/>
      <c r="H853" s="795"/>
      <c r="I853" s="795"/>
      <c r="J853" s="794"/>
      <c r="K853" s="794"/>
      <c r="L853" s="796"/>
      <c r="M853" s="794"/>
      <c r="N853" s="794"/>
      <c r="O853" s="797"/>
      <c r="P853" s="797"/>
      <c r="Q853" s="797"/>
      <c r="R853" s="797"/>
      <c r="S853" s="364"/>
      <c r="T853" s="167"/>
      <c r="U853" s="798"/>
      <c r="V853" s="799"/>
      <c r="W853" s="364"/>
      <c r="X853" s="794"/>
      <c r="Y853" s="800"/>
      <c r="Z853" s="801"/>
      <c r="AA853" s="802"/>
      <c r="AB853" s="802"/>
      <c r="AC853" s="802"/>
      <c r="AD853" s="802"/>
      <c r="AE853" s="802"/>
      <c r="AF853" s="801"/>
      <c r="AG853" s="801"/>
      <c r="AH853" s="801"/>
    </row>
    <row r="854" spans="1:34" s="353" customFormat="1" ht="16.5" customHeight="1" x14ac:dyDescent="0.25">
      <c r="A854" s="782"/>
      <c r="B854" s="793"/>
      <c r="C854" s="794"/>
      <c r="D854" s="784"/>
      <c r="E854" s="794"/>
      <c r="F854" s="795"/>
      <c r="G854" s="795"/>
      <c r="H854" s="795"/>
      <c r="I854" s="795"/>
      <c r="J854" s="794"/>
      <c r="K854" s="794"/>
      <c r="L854" s="796"/>
      <c r="M854" s="794"/>
      <c r="N854" s="794"/>
      <c r="O854" s="797"/>
      <c r="P854" s="797"/>
      <c r="Q854" s="797"/>
      <c r="R854" s="797"/>
      <c r="S854" s="364"/>
      <c r="T854" s="167"/>
      <c r="U854" s="798"/>
      <c r="V854" s="799"/>
      <c r="W854" s="364"/>
      <c r="X854" s="794"/>
      <c r="Y854" s="800"/>
      <c r="Z854" s="801"/>
      <c r="AA854" s="802"/>
      <c r="AB854" s="802"/>
      <c r="AC854" s="802"/>
      <c r="AD854" s="802"/>
      <c r="AE854" s="802"/>
      <c r="AF854" s="801"/>
      <c r="AG854" s="801"/>
      <c r="AH854" s="801"/>
    </row>
    <row r="855" spans="1:34" s="353" customFormat="1" ht="16.5" customHeight="1" x14ac:dyDescent="0.25">
      <c r="A855" s="782"/>
      <c r="B855" s="793"/>
      <c r="C855" s="794"/>
      <c r="D855" s="784"/>
      <c r="E855" s="794"/>
      <c r="F855" s="795"/>
      <c r="G855" s="795"/>
      <c r="H855" s="795"/>
      <c r="I855" s="795"/>
      <c r="J855" s="794"/>
      <c r="K855" s="794"/>
      <c r="L855" s="796"/>
      <c r="M855" s="794"/>
      <c r="N855" s="794"/>
      <c r="O855" s="797"/>
      <c r="P855" s="797"/>
      <c r="Q855" s="797"/>
      <c r="R855" s="797"/>
      <c r="S855" s="364"/>
      <c r="T855" s="167"/>
      <c r="U855" s="798"/>
      <c r="V855" s="799"/>
      <c r="W855" s="364"/>
      <c r="X855" s="794"/>
      <c r="Y855" s="800"/>
      <c r="Z855" s="801"/>
      <c r="AA855" s="802"/>
      <c r="AB855" s="802"/>
      <c r="AC855" s="802"/>
      <c r="AD855" s="802"/>
      <c r="AE855" s="802"/>
      <c r="AF855" s="801"/>
      <c r="AG855" s="801"/>
      <c r="AH855" s="801"/>
    </row>
    <row r="856" spans="1:34" s="353" customFormat="1" ht="16.5" customHeight="1" x14ac:dyDescent="0.25">
      <c r="A856" s="782"/>
      <c r="B856" s="793"/>
      <c r="C856" s="794"/>
      <c r="D856" s="784"/>
      <c r="E856" s="794"/>
      <c r="F856" s="795"/>
      <c r="G856" s="795"/>
      <c r="H856" s="795"/>
      <c r="I856" s="795"/>
      <c r="J856" s="794"/>
      <c r="K856" s="794"/>
      <c r="L856" s="796"/>
      <c r="M856" s="794"/>
      <c r="N856" s="794"/>
      <c r="O856" s="797"/>
      <c r="P856" s="797"/>
      <c r="Q856" s="797"/>
      <c r="R856" s="797"/>
      <c r="S856" s="364"/>
      <c r="T856" s="167"/>
      <c r="U856" s="798"/>
      <c r="V856" s="799"/>
      <c r="W856" s="364"/>
      <c r="X856" s="794"/>
      <c r="Y856" s="800"/>
      <c r="Z856" s="801"/>
      <c r="AA856" s="802"/>
      <c r="AB856" s="802"/>
      <c r="AC856" s="802"/>
      <c r="AD856" s="802"/>
      <c r="AE856" s="802"/>
      <c r="AF856" s="801"/>
      <c r="AG856" s="801"/>
      <c r="AH856" s="801"/>
    </row>
    <row r="857" spans="1:34" s="353" customFormat="1" ht="16.5" customHeight="1" x14ac:dyDescent="0.25">
      <c r="A857" s="782"/>
      <c r="B857" s="793"/>
      <c r="C857" s="794"/>
      <c r="D857" s="784"/>
      <c r="E857" s="794"/>
      <c r="F857" s="795"/>
      <c r="G857" s="795"/>
      <c r="H857" s="795"/>
      <c r="I857" s="795"/>
      <c r="J857" s="794"/>
      <c r="K857" s="794"/>
      <c r="L857" s="796"/>
      <c r="M857" s="794"/>
      <c r="N857" s="794"/>
      <c r="O857" s="797"/>
      <c r="P857" s="797"/>
      <c r="Q857" s="797"/>
      <c r="R857" s="797"/>
      <c r="S857" s="364"/>
      <c r="T857" s="167"/>
      <c r="U857" s="798"/>
      <c r="V857" s="799"/>
      <c r="W857" s="364"/>
      <c r="X857" s="794"/>
      <c r="Y857" s="800"/>
      <c r="Z857" s="801"/>
      <c r="AA857" s="802"/>
      <c r="AB857" s="802"/>
      <c r="AC857" s="802"/>
      <c r="AD857" s="802"/>
      <c r="AE857" s="802"/>
      <c r="AF857" s="801"/>
      <c r="AG857" s="801"/>
      <c r="AH857" s="801"/>
    </row>
    <row r="858" spans="1:34" s="353" customFormat="1" ht="16.5" customHeight="1" x14ac:dyDescent="0.25">
      <c r="A858" s="782"/>
      <c r="B858" s="793"/>
      <c r="C858" s="794"/>
      <c r="D858" s="784"/>
      <c r="E858" s="794"/>
      <c r="F858" s="795"/>
      <c r="G858" s="795"/>
      <c r="H858" s="795"/>
      <c r="I858" s="795"/>
      <c r="J858" s="794"/>
      <c r="K858" s="794"/>
      <c r="L858" s="796"/>
      <c r="M858" s="794"/>
      <c r="N858" s="794"/>
      <c r="O858" s="797"/>
      <c r="P858" s="797"/>
      <c r="Q858" s="797"/>
      <c r="R858" s="797"/>
      <c r="S858" s="364"/>
      <c r="T858" s="167"/>
      <c r="U858" s="798"/>
      <c r="V858" s="799"/>
      <c r="W858" s="364"/>
      <c r="X858" s="794"/>
      <c r="Y858" s="800"/>
      <c r="Z858" s="801"/>
      <c r="AA858" s="802"/>
      <c r="AB858" s="802"/>
      <c r="AC858" s="802"/>
      <c r="AD858" s="802"/>
      <c r="AE858" s="802"/>
      <c r="AF858" s="801"/>
      <c r="AG858" s="801"/>
      <c r="AH858" s="801"/>
    </row>
    <row r="859" spans="1:34" s="353" customFormat="1" ht="16.5" customHeight="1" x14ac:dyDescent="0.25">
      <c r="A859" s="782"/>
      <c r="B859" s="793"/>
      <c r="C859" s="794"/>
      <c r="D859" s="784"/>
      <c r="E859" s="794"/>
      <c r="F859" s="795"/>
      <c r="G859" s="795"/>
      <c r="H859" s="795"/>
      <c r="I859" s="795"/>
      <c r="J859" s="794"/>
      <c r="K859" s="794"/>
      <c r="L859" s="796"/>
      <c r="M859" s="794"/>
      <c r="N859" s="794"/>
      <c r="O859" s="797"/>
      <c r="P859" s="797"/>
      <c r="Q859" s="797"/>
      <c r="R859" s="797"/>
      <c r="S859" s="364"/>
      <c r="T859" s="167"/>
      <c r="U859" s="798"/>
      <c r="V859" s="799"/>
      <c r="W859" s="364"/>
      <c r="X859" s="794"/>
      <c r="Y859" s="800"/>
      <c r="Z859" s="801"/>
      <c r="AA859" s="802"/>
      <c r="AB859" s="802"/>
      <c r="AC859" s="802"/>
      <c r="AD859" s="802"/>
      <c r="AE859" s="802"/>
      <c r="AF859" s="801"/>
      <c r="AG859" s="801"/>
      <c r="AH859" s="801"/>
    </row>
    <row r="860" spans="1:34" s="353" customFormat="1" ht="16.5" customHeight="1" x14ac:dyDescent="0.25">
      <c r="A860" s="782"/>
      <c r="B860" s="793"/>
      <c r="C860" s="794"/>
      <c r="D860" s="784"/>
      <c r="E860" s="794"/>
      <c r="F860" s="795"/>
      <c r="G860" s="795"/>
      <c r="H860" s="795"/>
      <c r="I860" s="795"/>
      <c r="J860" s="794"/>
      <c r="K860" s="794"/>
      <c r="L860" s="796"/>
      <c r="M860" s="794"/>
      <c r="N860" s="794"/>
      <c r="O860" s="797"/>
      <c r="P860" s="797"/>
      <c r="Q860" s="797"/>
      <c r="R860" s="797"/>
      <c r="S860" s="364"/>
      <c r="T860" s="167"/>
      <c r="U860" s="798"/>
      <c r="V860" s="799"/>
      <c r="W860" s="364"/>
      <c r="X860" s="794"/>
      <c r="Y860" s="800"/>
      <c r="Z860" s="801"/>
      <c r="AA860" s="802"/>
      <c r="AB860" s="802"/>
      <c r="AC860" s="802"/>
      <c r="AD860" s="802"/>
      <c r="AE860" s="802"/>
      <c r="AF860" s="801"/>
      <c r="AG860" s="801"/>
      <c r="AH860" s="801"/>
    </row>
    <row r="861" spans="1:34" s="353" customFormat="1" ht="16.5" customHeight="1" x14ac:dyDescent="0.25">
      <c r="A861" s="782"/>
      <c r="B861" s="793"/>
      <c r="C861" s="794"/>
      <c r="D861" s="784"/>
      <c r="E861" s="794"/>
      <c r="F861" s="795"/>
      <c r="G861" s="795"/>
      <c r="H861" s="795"/>
      <c r="I861" s="795"/>
      <c r="J861" s="794"/>
      <c r="K861" s="794"/>
      <c r="L861" s="796"/>
      <c r="M861" s="794"/>
      <c r="N861" s="794"/>
      <c r="O861" s="797"/>
      <c r="P861" s="797"/>
      <c r="Q861" s="797"/>
      <c r="R861" s="797"/>
      <c r="S861" s="364"/>
      <c r="T861" s="167"/>
      <c r="U861" s="798"/>
      <c r="V861" s="799"/>
      <c r="W861" s="364"/>
      <c r="X861" s="794"/>
      <c r="Y861" s="800"/>
      <c r="Z861" s="801"/>
      <c r="AA861" s="802"/>
      <c r="AB861" s="802"/>
      <c r="AC861" s="802"/>
      <c r="AD861" s="802"/>
      <c r="AE861" s="802"/>
      <c r="AF861" s="801"/>
      <c r="AG861" s="801"/>
      <c r="AH861" s="801"/>
    </row>
    <row r="862" spans="1:34" s="353" customFormat="1" ht="16.5" customHeight="1" x14ac:dyDescent="0.25">
      <c r="A862" s="782"/>
      <c r="B862" s="793"/>
      <c r="C862" s="794"/>
      <c r="D862" s="784"/>
      <c r="E862" s="794"/>
      <c r="F862" s="795"/>
      <c r="G862" s="795"/>
      <c r="H862" s="795"/>
      <c r="I862" s="795"/>
      <c r="J862" s="794"/>
      <c r="K862" s="794"/>
      <c r="L862" s="796"/>
      <c r="M862" s="794"/>
      <c r="N862" s="794"/>
      <c r="O862" s="797"/>
      <c r="P862" s="797"/>
      <c r="Q862" s="797"/>
      <c r="R862" s="797"/>
      <c r="S862" s="364"/>
      <c r="T862" s="167"/>
      <c r="U862" s="798"/>
      <c r="V862" s="799"/>
      <c r="W862" s="364"/>
      <c r="X862" s="794"/>
      <c r="Y862" s="800"/>
      <c r="Z862" s="801"/>
      <c r="AA862" s="802"/>
      <c r="AB862" s="802"/>
      <c r="AC862" s="802"/>
      <c r="AD862" s="802"/>
      <c r="AE862" s="802"/>
      <c r="AF862" s="801"/>
      <c r="AG862" s="801"/>
      <c r="AH862" s="801"/>
    </row>
    <row r="863" spans="1:34" s="353" customFormat="1" ht="16.5" customHeight="1" x14ac:dyDescent="0.25">
      <c r="A863" s="782"/>
      <c r="B863" s="793"/>
      <c r="C863" s="794"/>
      <c r="D863" s="784"/>
      <c r="E863" s="794"/>
      <c r="F863" s="795"/>
      <c r="G863" s="795"/>
      <c r="H863" s="795"/>
      <c r="I863" s="795"/>
      <c r="J863" s="794"/>
      <c r="K863" s="794"/>
      <c r="L863" s="796"/>
      <c r="M863" s="794"/>
      <c r="N863" s="794"/>
      <c r="O863" s="797"/>
      <c r="P863" s="797"/>
      <c r="Q863" s="797"/>
      <c r="R863" s="797"/>
      <c r="S863" s="364"/>
      <c r="T863" s="167"/>
      <c r="U863" s="798"/>
      <c r="V863" s="799"/>
      <c r="W863" s="364"/>
      <c r="X863" s="794"/>
      <c r="Y863" s="800"/>
      <c r="Z863" s="801"/>
      <c r="AA863" s="802"/>
      <c r="AB863" s="802"/>
      <c r="AC863" s="802"/>
      <c r="AD863" s="802"/>
      <c r="AE863" s="802"/>
      <c r="AF863" s="801"/>
      <c r="AG863" s="801"/>
      <c r="AH863" s="801"/>
    </row>
    <row r="864" spans="1:34" s="353" customFormat="1" ht="16.5" customHeight="1" x14ac:dyDescent="0.25">
      <c r="A864" s="782"/>
      <c r="B864" s="793"/>
      <c r="C864" s="794"/>
      <c r="D864" s="784"/>
      <c r="E864" s="794"/>
      <c r="F864" s="795"/>
      <c r="G864" s="795"/>
      <c r="H864" s="795"/>
      <c r="I864" s="795"/>
      <c r="J864" s="794"/>
      <c r="K864" s="794"/>
      <c r="L864" s="796"/>
      <c r="M864" s="794"/>
      <c r="N864" s="794"/>
      <c r="O864" s="797"/>
      <c r="P864" s="797"/>
      <c r="Q864" s="797"/>
      <c r="R864" s="797"/>
      <c r="S864" s="364"/>
      <c r="T864" s="167"/>
      <c r="U864" s="798"/>
      <c r="V864" s="799"/>
      <c r="W864" s="364"/>
      <c r="X864" s="794"/>
      <c r="Y864" s="800"/>
      <c r="Z864" s="801"/>
      <c r="AA864" s="802"/>
      <c r="AB864" s="802"/>
      <c r="AC864" s="802"/>
      <c r="AD864" s="802"/>
      <c r="AE864" s="802"/>
      <c r="AF864" s="801"/>
      <c r="AG864" s="801"/>
      <c r="AH864" s="801"/>
    </row>
    <row r="865" spans="1:34" s="353" customFormat="1" ht="16.5" customHeight="1" x14ac:dyDescent="0.25">
      <c r="A865" s="782"/>
      <c r="B865" s="793"/>
      <c r="C865" s="794"/>
      <c r="D865" s="784"/>
      <c r="E865" s="794"/>
      <c r="F865" s="795"/>
      <c r="G865" s="795"/>
      <c r="H865" s="795"/>
      <c r="I865" s="795"/>
      <c r="J865" s="794"/>
      <c r="K865" s="794"/>
      <c r="L865" s="796"/>
      <c r="M865" s="794"/>
      <c r="N865" s="794"/>
      <c r="O865" s="797"/>
      <c r="P865" s="797"/>
      <c r="Q865" s="797"/>
      <c r="R865" s="797"/>
      <c r="S865" s="364"/>
      <c r="T865" s="167"/>
      <c r="U865" s="798"/>
      <c r="V865" s="799"/>
      <c r="W865" s="364"/>
      <c r="X865" s="794"/>
      <c r="Y865" s="800"/>
      <c r="Z865" s="801"/>
      <c r="AA865" s="802"/>
      <c r="AB865" s="802"/>
      <c r="AC865" s="802"/>
      <c r="AD865" s="802"/>
      <c r="AE865" s="802"/>
      <c r="AF865" s="801"/>
      <c r="AG865" s="801"/>
      <c r="AH865" s="801"/>
    </row>
    <row r="866" spans="1:34" s="353" customFormat="1" ht="16.5" customHeight="1" x14ac:dyDescent="0.25">
      <c r="A866" s="782"/>
      <c r="B866" s="793"/>
      <c r="C866" s="794"/>
      <c r="D866" s="784"/>
      <c r="E866" s="794"/>
      <c r="F866" s="795"/>
      <c r="G866" s="795"/>
      <c r="H866" s="795"/>
      <c r="I866" s="795"/>
      <c r="J866" s="794"/>
      <c r="K866" s="794"/>
      <c r="L866" s="796"/>
      <c r="M866" s="794"/>
      <c r="N866" s="794"/>
      <c r="O866" s="797"/>
      <c r="P866" s="797"/>
      <c r="Q866" s="797"/>
      <c r="R866" s="797"/>
      <c r="S866" s="364"/>
      <c r="T866" s="167"/>
      <c r="U866" s="798"/>
      <c r="V866" s="799"/>
      <c r="W866" s="364"/>
      <c r="X866" s="794"/>
      <c r="Y866" s="800"/>
      <c r="Z866" s="801"/>
      <c r="AA866" s="802"/>
      <c r="AB866" s="802"/>
      <c r="AC866" s="802"/>
      <c r="AD866" s="802"/>
      <c r="AE866" s="802"/>
      <c r="AF866" s="801"/>
      <c r="AG866" s="801"/>
      <c r="AH866" s="801"/>
    </row>
    <row r="867" spans="1:34" s="353" customFormat="1" ht="16.5" customHeight="1" x14ac:dyDescent="0.25">
      <c r="A867" s="782"/>
      <c r="B867" s="793"/>
      <c r="C867" s="794"/>
      <c r="D867" s="784"/>
      <c r="E867" s="794"/>
      <c r="F867" s="795"/>
      <c r="G867" s="795"/>
      <c r="H867" s="795"/>
      <c r="I867" s="795"/>
      <c r="J867" s="794"/>
      <c r="K867" s="794"/>
      <c r="L867" s="796"/>
      <c r="M867" s="794"/>
      <c r="N867" s="794"/>
      <c r="O867" s="797"/>
      <c r="P867" s="797"/>
      <c r="Q867" s="797"/>
      <c r="R867" s="797"/>
      <c r="S867" s="364"/>
      <c r="T867" s="167"/>
      <c r="U867" s="798"/>
      <c r="V867" s="799"/>
      <c r="W867" s="364"/>
      <c r="X867" s="794"/>
      <c r="Y867" s="800"/>
      <c r="Z867" s="801"/>
      <c r="AA867" s="802"/>
      <c r="AB867" s="802"/>
      <c r="AC867" s="802"/>
      <c r="AD867" s="802"/>
      <c r="AE867" s="802"/>
      <c r="AF867" s="801"/>
      <c r="AG867" s="801"/>
      <c r="AH867" s="801"/>
    </row>
    <row r="868" spans="1:34" s="353" customFormat="1" ht="16.5" customHeight="1" x14ac:dyDescent="0.25">
      <c r="A868" s="782"/>
      <c r="B868" s="793"/>
      <c r="C868" s="794"/>
      <c r="D868" s="784"/>
      <c r="E868" s="794"/>
      <c r="F868" s="795"/>
      <c r="G868" s="795"/>
      <c r="H868" s="795"/>
      <c r="I868" s="795"/>
      <c r="J868" s="794"/>
      <c r="K868" s="794"/>
      <c r="L868" s="796"/>
      <c r="M868" s="794"/>
      <c r="N868" s="794"/>
      <c r="O868" s="797"/>
      <c r="P868" s="797"/>
      <c r="Q868" s="797"/>
      <c r="R868" s="797"/>
      <c r="S868" s="364"/>
      <c r="T868" s="167"/>
      <c r="U868" s="798"/>
      <c r="V868" s="799"/>
      <c r="W868" s="364"/>
      <c r="X868" s="794"/>
      <c r="Y868" s="800"/>
      <c r="Z868" s="801"/>
      <c r="AA868" s="802"/>
      <c r="AB868" s="802"/>
      <c r="AC868" s="802"/>
      <c r="AD868" s="802"/>
      <c r="AE868" s="802"/>
      <c r="AF868" s="801"/>
      <c r="AG868" s="801"/>
      <c r="AH868" s="801"/>
    </row>
    <row r="869" spans="1:34" s="353" customFormat="1" ht="16.5" customHeight="1" x14ac:dyDescent="0.25">
      <c r="A869" s="782"/>
      <c r="B869" s="793"/>
      <c r="C869" s="794"/>
      <c r="D869" s="784"/>
      <c r="E869" s="794"/>
      <c r="F869" s="795"/>
      <c r="G869" s="795"/>
      <c r="H869" s="795"/>
      <c r="I869" s="795"/>
      <c r="J869" s="794"/>
      <c r="K869" s="794"/>
      <c r="L869" s="796"/>
      <c r="M869" s="794"/>
      <c r="N869" s="794"/>
      <c r="O869" s="797"/>
      <c r="P869" s="797"/>
      <c r="Q869" s="797"/>
      <c r="R869" s="797"/>
      <c r="S869" s="364"/>
      <c r="T869" s="167"/>
      <c r="U869" s="798"/>
      <c r="V869" s="799"/>
      <c r="W869" s="364"/>
      <c r="X869" s="794"/>
      <c r="Y869" s="800"/>
      <c r="Z869" s="801"/>
      <c r="AA869" s="802"/>
      <c r="AB869" s="802"/>
      <c r="AC869" s="802"/>
      <c r="AD869" s="802"/>
      <c r="AE869" s="802"/>
      <c r="AF869" s="801"/>
      <c r="AG869" s="801"/>
      <c r="AH869" s="801"/>
    </row>
    <row r="870" spans="1:34" s="353" customFormat="1" ht="16.5" customHeight="1" x14ac:dyDescent="0.25">
      <c r="A870" s="782"/>
      <c r="B870" s="793"/>
      <c r="C870" s="794"/>
      <c r="D870" s="784"/>
      <c r="E870" s="794"/>
      <c r="F870" s="795"/>
      <c r="G870" s="795"/>
      <c r="H870" s="795"/>
      <c r="I870" s="795"/>
      <c r="J870" s="794"/>
      <c r="K870" s="794"/>
      <c r="L870" s="796"/>
      <c r="M870" s="794"/>
      <c r="N870" s="794"/>
      <c r="O870" s="797"/>
      <c r="P870" s="797"/>
      <c r="Q870" s="797"/>
      <c r="R870" s="797"/>
      <c r="S870" s="364"/>
      <c r="T870" s="167"/>
      <c r="U870" s="798"/>
      <c r="V870" s="799"/>
      <c r="W870" s="364"/>
      <c r="X870" s="794"/>
      <c r="Y870" s="800"/>
      <c r="Z870" s="801"/>
      <c r="AA870" s="802"/>
      <c r="AB870" s="802"/>
      <c r="AC870" s="802"/>
      <c r="AD870" s="802"/>
      <c r="AE870" s="802"/>
      <c r="AF870" s="801"/>
      <c r="AG870" s="801"/>
      <c r="AH870" s="801"/>
    </row>
    <row r="871" spans="1:34" s="353" customFormat="1" ht="16.5" customHeight="1" x14ac:dyDescent="0.25">
      <c r="A871" s="782"/>
      <c r="B871" s="793"/>
      <c r="C871" s="794"/>
      <c r="D871" s="784"/>
      <c r="E871" s="794"/>
      <c r="F871" s="795"/>
      <c r="G871" s="795"/>
      <c r="H871" s="795"/>
      <c r="I871" s="795"/>
      <c r="J871" s="794"/>
      <c r="K871" s="794"/>
      <c r="L871" s="796"/>
      <c r="M871" s="794"/>
      <c r="N871" s="794"/>
      <c r="O871" s="797"/>
      <c r="P871" s="797"/>
      <c r="Q871" s="797"/>
      <c r="R871" s="797"/>
      <c r="S871" s="364"/>
      <c r="T871" s="167"/>
      <c r="U871" s="798"/>
      <c r="V871" s="799"/>
      <c r="W871" s="364"/>
      <c r="X871" s="794"/>
      <c r="Y871" s="800"/>
      <c r="Z871" s="801"/>
      <c r="AA871" s="802"/>
      <c r="AB871" s="802"/>
      <c r="AC871" s="802"/>
      <c r="AD871" s="802"/>
      <c r="AE871" s="802"/>
      <c r="AF871" s="801"/>
      <c r="AG871" s="801"/>
      <c r="AH871" s="801"/>
    </row>
    <row r="872" spans="1:34" s="353" customFormat="1" ht="16.5" customHeight="1" x14ac:dyDescent="0.25">
      <c r="A872" s="782"/>
      <c r="B872" s="793"/>
      <c r="C872" s="794"/>
      <c r="D872" s="784"/>
      <c r="E872" s="794"/>
      <c r="F872" s="795"/>
      <c r="G872" s="795"/>
      <c r="H872" s="795"/>
      <c r="I872" s="795"/>
      <c r="J872" s="794"/>
      <c r="K872" s="794"/>
      <c r="L872" s="796"/>
      <c r="M872" s="794"/>
      <c r="N872" s="794"/>
      <c r="O872" s="797"/>
      <c r="P872" s="797"/>
      <c r="Q872" s="797"/>
      <c r="R872" s="797"/>
      <c r="S872" s="364"/>
      <c r="T872" s="167"/>
      <c r="U872" s="798"/>
      <c r="V872" s="799"/>
      <c r="W872" s="364"/>
      <c r="X872" s="794"/>
      <c r="Y872" s="800"/>
      <c r="Z872" s="801"/>
      <c r="AA872" s="802"/>
      <c r="AB872" s="802"/>
      <c r="AC872" s="802"/>
      <c r="AD872" s="802"/>
      <c r="AE872" s="802"/>
      <c r="AF872" s="801"/>
      <c r="AG872" s="801"/>
      <c r="AH872" s="801"/>
    </row>
    <row r="873" spans="1:34" s="353" customFormat="1" ht="16.5" customHeight="1" x14ac:dyDescent="0.25">
      <c r="A873" s="782"/>
      <c r="B873" s="793"/>
      <c r="C873" s="794"/>
      <c r="D873" s="784"/>
      <c r="E873" s="794"/>
      <c r="F873" s="795"/>
      <c r="G873" s="795"/>
      <c r="H873" s="795"/>
      <c r="I873" s="795"/>
      <c r="J873" s="794"/>
      <c r="K873" s="794"/>
      <c r="L873" s="796"/>
      <c r="M873" s="794"/>
      <c r="N873" s="794"/>
      <c r="O873" s="797"/>
      <c r="P873" s="797"/>
      <c r="Q873" s="797"/>
      <c r="R873" s="797"/>
      <c r="S873" s="364"/>
      <c r="T873" s="167"/>
      <c r="U873" s="798"/>
      <c r="V873" s="799"/>
      <c r="W873" s="364"/>
      <c r="X873" s="794"/>
      <c r="Y873" s="800"/>
      <c r="Z873" s="801"/>
      <c r="AA873" s="802"/>
      <c r="AB873" s="802"/>
      <c r="AC873" s="802"/>
      <c r="AD873" s="802"/>
      <c r="AE873" s="802"/>
      <c r="AF873" s="801"/>
      <c r="AG873" s="801"/>
      <c r="AH873" s="801"/>
    </row>
    <row r="874" spans="1:34" s="353" customFormat="1" ht="16.5" customHeight="1" x14ac:dyDescent="0.25">
      <c r="A874" s="782"/>
      <c r="B874" s="793"/>
      <c r="C874" s="794"/>
      <c r="D874" s="784"/>
      <c r="E874" s="794"/>
      <c r="F874" s="795"/>
      <c r="G874" s="795"/>
      <c r="H874" s="795"/>
      <c r="I874" s="795"/>
      <c r="J874" s="794"/>
      <c r="K874" s="794"/>
      <c r="L874" s="796"/>
      <c r="M874" s="794"/>
      <c r="N874" s="794"/>
      <c r="O874" s="797"/>
      <c r="P874" s="797"/>
      <c r="Q874" s="797"/>
      <c r="R874" s="797"/>
      <c r="S874" s="364"/>
      <c r="T874" s="167"/>
      <c r="U874" s="798"/>
      <c r="V874" s="799"/>
      <c r="W874" s="364"/>
      <c r="X874" s="794"/>
      <c r="Y874" s="800"/>
      <c r="Z874" s="801"/>
      <c r="AA874" s="802"/>
      <c r="AB874" s="802"/>
      <c r="AC874" s="802"/>
      <c r="AD874" s="802"/>
      <c r="AE874" s="802"/>
      <c r="AF874" s="801"/>
      <c r="AG874" s="801"/>
      <c r="AH874" s="801"/>
    </row>
    <row r="875" spans="1:34" s="353" customFormat="1" ht="16.5" customHeight="1" x14ac:dyDescent="0.25">
      <c r="A875" s="782"/>
      <c r="B875" s="793"/>
      <c r="C875" s="794"/>
      <c r="D875" s="784"/>
      <c r="E875" s="794"/>
      <c r="F875" s="795"/>
      <c r="G875" s="795"/>
      <c r="H875" s="795"/>
      <c r="I875" s="795"/>
      <c r="J875" s="794"/>
      <c r="K875" s="794"/>
      <c r="L875" s="796"/>
      <c r="M875" s="794"/>
      <c r="N875" s="794"/>
      <c r="O875" s="797"/>
      <c r="P875" s="797"/>
      <c r="Q875" s="797"/>
      <c r="R875" s="797"/>
      <c r="S875" s="364"/>
      <c r="T875" s="167"/>
      <c r="U875" s="798"/>
      <c r="V875" s="799"/>
      <c r="W875" s="364"/>
      <c r="X875" s="794"/>
      <c r="Y875" s="800"/>
      <c r="Z875" s="801"/>
      <c r="AA875" s="802"/>
      <c r="AB875" s="802"/>
      <c r="AC875" s="802"/>
      <c r="AD875" s="802"/>
      <c r="AE875" s="802"/>
      <c r="AF875" s="801"/>
      <c r="AG875" s="801"/>
      <c r="AH875" s="801"/>
    </row>
    <row r="876" spans="1:34" s="353" customFormat="1" ht="16.5" customHeight="1" x14ac:dyDescent="0.25">
      <c r="A876" s="782"/>
      <c r="B876" s="793"/>
      <c r="C876" s="794"/>
      <c r="D876" s="784"/>
      <c r="E876" s="794"/>
      <c r="F876" s="795"/>
      <c r="G876" s="795"/>
      <c r="H876" s="795"/>
      <c r="I876" s="795"/>
      <c r="J876" s="794"/>
      <c r="K876" s="794"/>
      <c r="L876" s="796"/>
      <c r="M876" s="794"/>
      <c r="N876" s="794"/>
      <c r="O876" s="797"/>
      <c r="P876" s="797"/>
      <c r="Q876" s="797"/>
      <c r="R876" s="797"/>
      <c r="S876" s="364"/>
      <c r="T876" s="167"/>
      <c r="U876" s="798"/>
      <c r="V876" s="799"/>
      <c r="W876" s="364"/>
      <c r="X876" s="794"/>
      <c r="Y876" s="800"/>
      <c r="Z876" s="801"/>
      <c r="AA876" s="802"/>
      <c r="AB876" s="802"/>
      <c r="AC876" s="802"/>
      <c r="AD876" s="802"/>
      <c r="AE876" s="802"/>
      <c r="AF876" s="801"/>
      <c r="AG876" s="801"/>
      <c r="AH876" s="801"/>
    </row>
    <row r="877" spans="1:34" s="353" customFormat="1" ht="16.5" customHeight="1" x14ac:dyDescent="0.25">
      <c r="A877" s="782"/>
      <c r="B877" s="793"/>
      <c r="C877" s="794"/>
      <c r="D877" s="784"/>
      <c r="E877" s="794"/>
      <c r="F877" s="795"/>
      <c r="G877" s="795"/>
      <c r="H877" s="795"/>
      <c r="I877" s="795"/>
      <c r="J877" s="794"/>
      <c r="K877" s="794"/>
      <c r="L877" s="796"/>
      <c r="M877" s="794"/>
      <c r="N877" s="794"/>
      <c r="O877" s="797"/>
      <c r="P877" s="797"/>
      <c r="Q877" s="797"/>
      <c r="R877" s="797"/>
      <c r="S877" s="364"/>
      <c r="T877" s="167"/>
      <c r="U877" s="798"/>
      <c r="V877" s="799"/>
      <c r="W877" s="364"/>
      <c r="X877" s="794"/>
      <c r="Y877" s="800"/>
      <c r="Z877" s="801"/>
      <c r="AA877" s="802"/>
      <c r="AB877" s="802"/>
      <c r="AC877" s="802"/>
      <c r="AD877" s="802"/>
      <c r="AE877" s="802"/>
      <c r="AF877" s="801"/>
      <c r="AG877" s="801"/>
      <c r="AH877" s="801"/>
    </row>
    <row r="878" spans="1:34" s="353" customFormat="1" ht="16.5" customHeight="1" x14ac:dyDescent="0.25">
      <c r="A878" s="782"/>
      <c r="B878" s="793"/>
      <c r="C878" s="794"/>
      <c r="D878" s="784"/>
      <c r="E878" s="794"/>
      <c r="F878" s="795"/>
      <c r="G878" s="795"/>
      <c r="H878" s="795"/>
      <c r="I878" s="795"/>
      <c r="J878" s="794"/>
      <c r="K878" s="794"/>
      <c r="L878" s="796"/>
      <c r="M878" s="794"/>
      <c r="N878" s="794"/>
      <c r="O878" s="797"/>
      <c r="P878" s="797"/>
      <c r="Q878" s="797"/>
      <c r="R878" s="797"/>
      <c r="S878" s="364"/>
      <c r="T878" s="167"/>
      <c r="U878" s="798"/>
      <c r="V878" s="799"/>
      <c r="W878" s="364"/>
      <c r="X878" s="794"/>
      <c r="Y878" s="800"/>
      <c r="Z878" s="801"/>
      <c r="AA878" s="802"/>
      <c r="AB878" s="802"/>
      <c r="AC878" s="802"/>
      <c r="AD878" s="802"/>
      <c r="AE878" s="802"/>
      <c r="AF878" s="801"/>
      <c r="AG878" s="801"/>
      <c r="AH878" s="801"/>
    </row>
    <row r="879" spans="1:34" s="353" customFormat="1" ht="16.5" customHeight="1" x14ac:dyDescent="0.25">
      <c r="A879" s="782"/>
      <c r="B879" s="793"/>
      <c r="C879" s="794"/>
      <c r="D879" s="784"/>
      <c r="E879" s="794"/>
      <c r="F879" s="795"/>
      <c r="G879" s="795"/>
      <c r="H879" s="795"/>
      <c r="I879" s="795"/>
      <c r="J879" s="794"/>
      <c r="K879" s="794"/>
      <c r="L879" s="796"/>
      <c r="M879" s="794"/>
      <c r="N879" s="794"/>
      <c r="O879" s="797"/>
      <c r="P879" s="797"/>
      <c r="Q879" s="797"/>
      <c r="R879" s="797"/>
      <c r="S879" s="364"/>
      <c r="T879" s="167"/>
      <c r="U879" s="798"/>
      <c r="V879" s="799"/>
      <c r="W879" s="364"/>
      <c r="X879" s="794"/>
      <c r="Y879" s="800"/>
      <c r="Z879" s="801"/>
      <c r="AA879" s="802"/>
      <c r="AB879" s="802"/>
      <c r="AC879" s="802"/>
      <c r="AD879" s="802"/>
      <c r="AE879" s="802"/>
      <c r="AF879" s="801"/>
      <c r="AG879" s="801"/>
      <c r="AH879" s="801"/>
    </row>
    <row r="880" spans="1:34" s="353" customFormat="1" ht="16.5" customHeight="1" x14ac:dyDescent="0.25">
      <c r="A880" s="782"/>
      <c r="B880" s="793"/>
      <c r="C880" s="794"/>
      <c r="D880" s="784"/>
      <c r="E880" s="794"/>
      <c r="F880" s="795"/>
      <c r="G880" s="795"/>
      <c r="H880" s="795"/>
      <c r="I880" s="795"/>
      <c r="J880" s="794"/>
      <c r="K880" s="794"/>
      <c r="L880" s="796"/>
      <c r="M880" s="794"/>
      <c r="N880" s="794"/>
      <c r="O880" s="797"/>
      <c r="P880" s="797"/>
      <c r="Q880" s="797"/>
      <c r="R880" s="797"/>
      <c r="S880" s="364"/>
      <c r="T880" s="167"/>
      <c r="U880" s="798"/>
      <c r="V880" s="799"/>
      <c r="W880" s="364"/>
      <c r="X880" s="794"/>
      <c r="Y880" s="800"/>
      <c r="Z880" s="801"/>
      <c r="AA880" s="802"/>
      <c r="AB880" s="802"/>
      <c r="AC880" s="802"/>
      <c r="AD880" s="802"/>
      <c r="AE880" s="802"/>
      <c r="AF880" s="801"/>
      <c r="AG880" s="801"/>
      <c r="AH880" s="801"/>
    </row>
    <row r="881" spans="1:34" s="353" customFormat="1" ht="16.5" customHeight="1" x14ac:dyDescent="0.25">
      <c r="A881" s="782"/>
      <c r="B881" s="793"/>
      <c r="C881" s="794"/>
      <c r="D881" s="784"/>
      <c r="E881" s="794"/>
      <c r="F881" s="795"/>
      <c r="G881" s="795"/>
      <c r="H881" s="795"/>
      <c r="I881" s="795"/>
      <c r="J881" s="794"/>
      <c r="K881" s="794"/>
      <c r="L881" s="796"/>
      <c r="M881" s="794"/>
      <c r="N881" s="794"/>
      <c r="O881" s="797"/>
      <c r="P881" s="797"/>
      <c r="Q881" s="797"/>
      <c r="R881" s="797"/>
      <c r="S881" s="364"/>
      <c r="T881" s="167"/>
      <c r="U881" s="798"/>
      <c r="V881" s="799"/>
      <c r="W881" s="364"/>
      <c r="X881" s="794"/>
      <c r="Y881" s="800"/>
      <c r="Z881" s="801"/>
      <c r="AA881" s="802"/>
      <c r="AB881" s="802"/>
      <c r="AC881" s="802"/>
      <c r="AD881" s="802"/>
      <c r="AE881" s="802"/>
      <c r="AF881" s="801"/>
      <c r="AG881" s="801"/>
      <c r="AH881" s="801"/>
    </row>
    <row r="882" spans="1:34" s="353" customFormat="1" ht="16.5" customHeight="1" x14ac:dyDescent="0.25">
      <c r="A882" s="782"/>
      <c r="B882" s="793"/>
      <c r="C882" s="794"/>
      <c r="D882" s="784"/>
      <c r="E882" s="794"/>
      <c r="F882" s="795"/>
      <c r="G882" s="795"/>
      <c r="H882" s="795"/>
      <c r="I882" s="795"/>
      <c r="J882" s="794"/>
      <c r="K882" s="794"/>
      <c r="L882" s="796"/>
      <c r="M882" s="794"/>
      <c r="N882" s="794"/>
      <c r="O882" s="797"/>
      <c r="P882" s="797"/>
      <c r="Q882" s="797"/>
      <c r="R882" s="797"/>
      <c r="S882" s="364"/>
      <c r="T882" s="167"/>
      <c r="U882" s="798"/>
      <c r="V882" s="799"/>
      <c r="W882" s="364"/>
      <c r="X882" s="794"/>
      <c r="Y882" s="800"/>
      <c r="Z882" s="801"/>
      <c r="AA882" s="802"/>
      <c r="AB882" s="802"/>
      <c r="AC882" s="802"/>
      <c r="AD882" s="802"/>
      <c r="AE882" s="802"/>
      <c r="AF882" s="801"/>
      <c r="AG882" s="801"/>
      <c r="AH882" s="801"/>
    </row>
    <row r="883" spans="1:34" s="353" customFormat="1" ht="16.5" customHeight="1" x14ac:dyDescent="0.25">
      <c r="A883" s="782"/>
      <c r="B883" s="793"/>
      <c r="C883" s="794"/>
      <c r="D883" s="784"/>
      <c r="E883" s="794"/>
      <c r="F883" s="795"/>
      <c r="G883" s="795"/>
      <c r="H883" s="795"/>
      <c r="I883" s="795"/>
      <c r="J883" s="794"/>
      <c r="K883" s="794"/>
      <c r="L883" s="796"/>
      <c r="M883" s="794"/>
      <c r="N883" s="794"/>
      <c r="O883" s="797"/>
      <c r="P883" s="797"/>
      <c r="Q883" s="797"/>
      <c r="R883" s="797"/>
      <c r="S883" s="364"/>
      <c r="T883" s="167"/>
      <c r="U883" s="798"/>
      <c r="V883" s="799"/>
      <c r="W883" s="364"/>
      <c r="X883" s="794"/>
      <c r="Y883" s="800"/>
      <c r="Z883" s="801"/>
      <c r="AA883" s="802"/>
      <c r="AB883" s="802"/>
      <c r="AC883" s="802"/>
      <c r="AD883" s="802"/>
      <c r="AE883" s="802"/>
      <c r="AF883" s="801"/>
      <c r="AG883" s="801"/>
      <c r="AH883" s="801"/>
    </row>
    <row r="884" spans="1:34" s="353" customFormat="1" ht="16.5" customHeight="1" x14ac:dyDescent="0.25">
      <c r="A884" s="782"/>
      <c r="B884" s="793"/>
      <c r="C884" s="794"/>
      <c r="D884" s="784"/>
      <c r="E884" s="794"/>
      <c r="F884" s="795"/>
      <c r="G884" s="795"/>
      <c r="H884" s="795"/>
      <c r="I884" s="795"/>
      <c r="J884" s="794"/>
      <c r="K884" s="794"/>
      <c r="L884" s="796"/>
      <c r="M884" s="794"/>
      <c r="N884" s="794"/>
      <c r="O884" s="797"/>
      <c r="P884" s="797"/>
      <c r="Q884" s="797"/>
      <c r="R884" s="797"/>
      <c r="S884" s="364"/>
      <c r="T884" s="167"/>
      <c r="U884" s="798"/>
      <c r="V884" s="799"/>
      <c r="W884" s="364"/>
      <c r="X884" s="794"/>
      <c r="Y884" s="800"/>
      <c r="Z884" s="801"/>
      <c r="AA884" s="802"/>
      <c r="AB884" s="802"/>
      <c r="AC884" s="802"/>
      <c r="AD884" s="802"/>
      <c r="AE884" s="802"/>
      <c r="AF884" s="801"/>
      <c r="AG884" s="801"/>
      <c r="AH884" s="801"/>
    </row>
    <row r="885" spans="1:34" s="353" customFormat="1" ht="16.5" customHeight="1" x14ac:dyDescent="0.25">
      <c r="A885" s="782"/>
      <c r="B885" s="793"/>
      <c r="C885" s="794"/>
      <c r="D885" s="784"/>
      <c r="E885" s="794"/>
      <c r="F885" s="795"/>
      <c r="G885" s="795"/>
      <c r="H885" s="795"/>
      <c r="I885" s="795"/>
      <c r="J885" s="794"/>
      <c r="K885" s="794"/>
      <c r="L885" s="796"/>
      <c r="M885" s="794"/>
      <c r="N885" s="794"/>
      <c r="O885" s="797"/>
      <c r="P885" s="797"/>
      <c r="Q885" s="797"/>
      <c r="R885" s="797"/>
      <c r="S885" s="364"/>
      <c r="T885" s="167"/>
      <c r="U885" s="798"/>
      <c r="V885" s="799"/>
      <c r="W885" s="364"/>
      <c r="X885" s="794"/>
      <c r="Y885" s="800"/>
      <c r="Z885" s="801"/>
      <c r="AA885" s="802"/>
      <c r="AB885" s="802"/>
      <c r="AC885" s="802"/>
      <c r="AD885" s="802"/>
      <c r="AE885" s="802"/>
      <c r="AF885" s="801"/>
      <c r="AG885" s="801"/>
      <c r="AH885" s="801"/>
    </row>
    <row r="886" spans="1:34" s="353" customFormat="1" ht="16.5" customHeight="1" x14ac:dyDescent="0.25">
      <c r="A886" s="782"/>
      <c r="B886" s="793"/>
      <c r="C886" s="794"/>
      <c r="D886" s="784"/>
      <c r="E886" s="794"/>
      <c r="F886" s="795"/>
      <c r="G886" s="795"/>
      <c r="H886" s="795"/>
      <c r="I886" s="795"/>
      <c r="J886" s="794"/>
      <c r="K886" s="794"/>
      <c r="L886" s="796"/>
      <c r="M886" s="794"/>
      <c r="N886" s="794"/>
      <c r="O886" s="797"/>
      <c r="P886" s="797"/>
      <c r="Q886" s="797"/>
      <c r="R886" s="797"/>
      <c r="S886" s="364"/>
      <c r="T886" s="167"/>
      <c r="U886" s="798"/>
      <c r="V886" s="799"/>
      <c r="W886" s="364"/>
      <c r="X886" s="794"/>
      <c r="Y886" s="800"/>
      <c r="Z886" s="801"/>
      <c r="AA886" s="802"/>
      <c r="AB886" s="802"/>
      <c r="AC886" s="802"/>
      <c r="AD886" s="802"/>
      <c r="AE886" s="802"/>
      <c r="AF886" s="801"/>
      <c r="AG886" s="801"/>
      <c r="AH886" s="801"/>
    </row>
    <row r="887" spans="1:34" s="353" customFormat="1" ht="16.5" customHeight="1" x14ac:dyDescent="0.25">
      <c r="A887" s="782"/>
      <c r="B887" s="793"/>
      <c r="C887" s="794"/>
      <c r="D887" s="784"/>
      <c r="E887" s="794"/>
      <c r="F887" s="795"/>
      <c r="G887" s="795"/>
      <c r="H887" s="795"/>
      <c r="I887" s="795"/>
      <c r="J887" s="794"/>
      <c r="K887" s="794"/>
      <c r="L887" s="796"/>
      <c r="M887" s="794"/>
      <c r="N887" s="794"/>
      <c r="O887" s="797"/>
      <c r="P887" s="797"/>
      <c r="Q887" s="797"/>
      <c r="R887" s="797"/>
      <c r="S887" s="364"/>
      <c r="T887" s="167"/>
      <c r="U887" s="798"/>
      <c r="V887" s="799"/>
      <c r="W887" s="364"/>
      <c r="X887" s="794"/>
      <c r="Y887" s="800"/>
      <c r="Z887" s="801"/>
      <c r="AA887" s="802"/>
      <c r="AB887" s="802"/>
      <c r="AC887" s="802"/>
      <c r="AD887" s="802"/>
      <c r="AE887" s="802"/>
      <c r="AF887" s="801"/>
      <c r="AG887" s="801"/>
      <c r="AH887" s="801"/>
    </row>
    <row r="888" spans="1:34" s="353" customFormat="1" ht="16.5" customHeight="1" x14ac:dyDescent="0.25">
      <c r="A888" s="782"/>
      <c r="B888" s="793"/>
      <c r="C888" s="794"/>
      <c r="D888" s="784"/>
      <c r="E888" s="794"/>
      <c r="F888" s="795"/>
      <c r="G888" s="795"/>
      <c r="H888" s="795"/>
      <c r="I888" s="795"/>
      <c r="J888" s="794"/>
      <c r="K888" s="794"/>
      <c r="L888" s="796"/>
      <c r="M888" s="794"/>
      <c r="N888" s="794"/>
      <c r="O888" s="797"/>
      <c r="P888" s="797"/>
      <c r="Q888" s="797"/>
      <c r="R888" s="797"/>
      <c r="S888" s="364"/>
      <c r="T888" s="167"/>
      <c r="U888" s="798"/>
      <c r="V888" s="799"/>
      <c r="W888" s="364"/>
      <c r="X888" s="794"/>
      <c r="Y888" s="800"/>
      <c r="Z888" s="801"/>
      <c r="AA888" s="802"/>
      <c r="AB888" s="802"/>
      <c r="AC888" s="802"/>
      <c r="AD888" s="802"/>
      <c r="AE888" s="802"/>
      <c r="AF888" s="801"/>
      <c r="AG888" s="801"/>
      <c r="AH888" s="801"/>
    </row>
    <row r="889" spans="1:34" s="353" customFormat="1" ht="16.5" customHeight="1" x14ac:dyDescent="0.25">
      <c r="A889" s="782"/>
      <c r="B889" s="793"/>
      <c r="C889" s="794"/>
      <c r="D889" s="784"/>
      <c r="E889" s="794"/>
      <c r="F889" s="795"/>
      <c r="G889" s="795"/>
      <c r="H889" s="795"/>
      <c r="I889" s="795"/>
      <c r="J889" s="794"/>
      <c r="K889" s="794"/>
      <c r="L889" s="796"/>
      <c r="M889" s="794"/>
      <c r="N889" s="794"/>
      <c r="O889" s="797"/>
      <c r="P889" s="797"/>
      <c r="Q889" s="797"/>
      <c r="R889" s="797"/>
      <c r="S889" s="364"/>
      <c r="T889" s="167"/>
      <c r="U889" s="798"/>
      <c r="V889" s="799"/>
      <c r="W889" s="364"/>
      <c r="X889" s="794"/>
      <c r="Y889" s="800"/>
      <c r="Z889" s="801"/>
      <c r="AA889" s="802"/>
      <c r="AB889" s="802"/>
      <c r="AC889" s="802"/>
      <c r="AD889" s="802"/>
      <c r="AE889" s="802"/>
      <c r="AF889" s="801"/>
      <c r="AG889" s="801"/>
      <c r="AH889" s="801"/>
    </row>
    <row r="890" spans="1:34" s="353" customFormat="1" ht="16.5" customHeight="1" x14ac:dyDescent="0.25">
      <c r="A890" s="782"/>
      <c r="B890" s="793"/>
      <c r="C890" s="794"/>
      <c r="D890" s="784"/>
      <c r="E890" s="794"/>
      <c r="F890" s="795"/>
      <c r="G890" s="795"/>
      <c r="H890" s="795"/>
      <c r="I890" s="795"/>
      <c r="J890" s="794"/>
      <c r="K890" s="794"/>
      <c r="L890" s="796"/>
      <c r="M890" s="794"/>
      <c r="N890" s="794"/>
      <c r="O890" s="797"/>
      <c r="P890" s="797"/>
      <c r="Q890" s="797"/>
      <c r="R890" s="797"/>
      <c r="S890" s="364"/>
      <c r="T890" s="167"/>
      <c r="U890" s="798"/>
      <c r="V890" s="799"/>
      <c r="W890" s="364"/>
      <c r="X890" s="794"/>
      <c r="Y890" s="800"/>
      <c r="Z890" s="801"/>
      <c r="AA890" s="802"/>
      <c r="AB890" s="802"/>
      <c r="AC890" s="802"/>
      <c r="AD890" s="802"/>
      <c r="AE890" s="802"/>
      <c r="AF890" s="801"/>
      <c r="AG890" s="801"/>
      <c r="AH890" s="801"/>
    </row>
    <row r="891" spans="1:34" s="353" customFormat="1" ht="16.5" customHeight="1" x14ac:dyDescent="0.25">
      <c r="A891" s="782"/>
      <c r="B891" s="793"/>
      <c r="C891" s="794"/>
      <c r="D891" s="784"/>
      <c r="E891" s="794"/>
      <c r="F891" s="795"/>
      <c r="G891" s="795"/>
      <c r="H891" s="795"/>
      <c r="I891" s="795"/>
      <c r="J891" s="794"/>
      <c r="K891" s="794"/>
      <c r="L891" s="796"/>
      <c r="M891" s="794"/>
      <c r="N891" s="794"/>
      <c r="O891" s="797"/>
      <c r="P891" s="797"/>
      <c r="Q891" s="797"/>
      <c r="R891" s="797"/>
      <c r="S891" s="364"/>
      <c r="T891" s="167"/>
      <c r="U891" s="798"/>
      <c r="V891" s="799"/>
      <c r="W891" s="364"/>
      <c r="X891" s="794"/>
      <c r="Y891" s="800"/>
      <c r="Z891" s="801"/>
      <c r="AA891" s="802"/>
      <c r="AB891" s="802"/>
      <c r="AC891" s="802"/>
      <c r="AD891" s="802"/>
      <c r="AE891" s="802"/>
      <c r="AF891" s="801"/>
      <c r="AG891" s="801"/>
      <c r="AH891" s="801"/>
    </row>
    <row r="892" spans="1:34" s="353" customFormat="1" ht="16.5" customHeight="1" x14ac:dyDescent="0.25">
      <c r="A892" s="782"/>
      <c r="B892" s="793"/>
      <c r="C892" s="794"/>
      <c r="D892" s="784"/>
      <c r="E892" s="794"/>
      <c r="F892" s="795"/>
      <c r="G892" s="795"/>
      <c r="H892" s="795"/>
      <c r="I892" s="795"/>
      <c r="J892" s="794"/>
      <c r="K892" s="794"/>
      <c r="L892" s="796"/>
      <c r="M892" s="794"/>
      <c r="N892" s="794"/>
      <c r="O892" s="797"/>
      <c r="P892" s="797"/>
      <c r="Q892" s="797"/>
      <c r="R892" s="797"/>
      <c r="S892" s="364"/>
      <c r="T892" s="167"/>
      <c r="U892" s="798"/>
      <c r="V892" s="799"/>
      <c r="W892" s="364"/>
      <c r="X892" s="794"/>
      <c r="Y892" s="800"/>
      <c r="Z892" s="801"/>
      <c r="AA892" s="802"/>
      <c r="AB892" s="802"/>
      <c r="AC892" s="802"/>
      <c r="AD892" s="802"/>
      <c r="AE892" s="802"/>
      <c r="AF892" s="801"/>
      <c r="AG892" s="801"/>
      <c r="AH892" s="801"/>
    </row>
    <row r="893" spans="1:34" s="353" customFormat="1" ht="16.5" customHeight="1" x14ac:dyDescent="0.25">
      <c r="A893" s="782"/>
      <c r="B893" s="793"/>
      <c r="C893" s="794"/>
      <c r="D893" s="784"/>
      <c r="E893" s="794"/>
      <c r="F893" s="795"/>
      <c r="G893" s="795"/>
      <c r="H893" s="795"/>
      <c r="I893" s="795"/>
      <c r="J893" s="794"/>
      <c r="K893" s="794"/>
      <c r="L893" s="796"/>
      <c r="M893" s="794"/>
      <c r="N893" s="794"/>
      <c r="O893" s="797"/>
      <c r="P893" s="797"/>
      <c r="Q893" s="797"/>
      <c r="R893" s="797"/>
      <c r="S893" s="364"/>
      <c r="T893" s="167"/>
      <c r="U893" s="798"/>
      <c r="V893" s="799"/>
      <c r="W893" s="364"/>
      <c r="X893" s="794"/>
      <c r="Y893" s="800"/>
      <c r="Z893" s="801"/>
      <c r="AA893" s="802"/>
      <c r="AB893" s="802"/>
      <c r="AC893" s="802"/>
      <c r="AD893" s="802"/>
      <c r="AE893" s="802"/>
      <c r="AF893" s="801"/>
      <c r="AG893" s="801"/>
      <c r="AH893" s="801"/>
    </row>
    <row r="894" spans="1:34" s="353" customFormat="1" ht="16.5" customHeight="1" x14ac:dyDescent="0.25">
      <c r="A894" s="782"/>
      <c r="B894" s="793"/>
      <c r="C894" s="794"/>
      <c r="D894" s="784"/>
      <c r="E894" s="794"/>
      <c r="F894" s="795"/>
      <c r="G894" s="795"/>
      <c r="H894" s="795"/>
      <c r="I894" s="795"/>
      <c r="J894" s="794"/>
      <c r="K894" s="794"/>
      <c r="L894" s="796"/>
      <c r="M894" s="794"/>
      <c r="N894" s="794"/>
      <c r="O894" s="797"/>
      <c r="P894" s="797"/>
      <c r="Q894" s="797"/>
      <c r="R894" s="797"/>
      <c r="S894" s="364"/>
      <c r="T894" s="167"/>
      <c r="U894" s="798"/>
      <c r="V894" s="799"/>
      <c r="W894" s="364"/>
      <c r="X894" s="794"/>
      <c r="Y894" s="800"/>
      <c r="Z894" s="801"/>
      <c r="AA894" s="802"/>
      <c r="AB894" s="802"/>
      <c r="AC894" s="802"/>
      <c r="AD894" s="802"/>
      <c r="AE894" s="802"/>
      <c r="AF894" s="801"/>
      <c r="AG894" s="801"/>
      <c r="AH894" s="801"/>
    </row>
    <row r="895" spans="1:34" s="353" customFormat="1" ht="16.5" customHeight="1" x14ac:dyDescent="0.25">
      <c r="A895" s="782"/>
      <c r="B895" s="793"/>
      <c r="C895" s="794"/>
      <c r="D895" s="784"/>
      <c r="E895" s="794"/>
      <c r="F895" s="795"/>
      <c r="G895" s="795"/>
      <c r="H895" s="795"/>
      <c r="I895" s="795"/>
      <c r="J895" s="794"/>
      <c r="K895" s="794"/>
      <c r="L895" s="796"/>
      <c r="M895" s="794"/>
      <c r="N895" s="794"/>
      <c r="O895" s="797"/>
      <c r="P895" s="797"/>
      <c r="Q895" s="797"/>
      <c r="R895" s="797"/>
      <c r="S895" s="364"/>
      <c r="T895" s="167"/>
      <c r="U895" s="798"/>
      <c r="V895" s="799"/>
      <c r="W895" s="364"/>
      <c r="X895" s="794"/>
      <c r="Y895" s="800"/>
      <c r="Z895" s="801"/>
      <c r="AA895" s="802"/>
      <c r="AB895" s="802"/>
      <c r="AC895" s="802"/>
      <c r="AD895" s="802"/>
      <c r="AE895" s="802"/>
      <c r="AF895" s="801"/>
      <c r="AG895" s="801"/>
      <c r="AH895" s="801"/>
    </row>
    <row r="896" spans="1:34" s="353" customFormat="1" ht="16.5" customHeight="1" x14ac:dyDescent="0.25">
      <c r="A896" s="782"/>
      <c r="B896" s="793"/>
      <c r="C896" s="794"/>
      <c r="D896" s="784"/>
      <c r="E896" s="794"/>
      <c r="F896" s="795"/>
      <c r="G896" s="795"/>
      <c r="H896" s="795"/>
      <c r="I896" s="795"/>
      <c r="J896" s="794"/>
      <c r="K896" s="794"/>
      <c r="L896" s="796"/>
      <c r="M896" s="794"/>
      <c r="N896" s="794"/>
      <c r="O896" s="797"/>
      <c r="P896" s="797"/>
      <c r="Q896" s="797"/>
      <c r="R896" s="797"/>
      <c r="S896" s="364"/>
      <c r="T896" s="167"/>
      <c r="U896" s="798"/>
      <c r="V896" s="799"/>
      <c r="W896" s="364"/>
      <c r="X896" s="794"/>
      <c r="Y896" s="800"/>
      <c r="Z896" s="801"/>
      <c r="AA896" s="802"/>
      <c r="AB896" s="802"/>
      <c r="AC896" s="802"/>
      <c r="AD896" s="802"/>
      <c r="AE896" s="802"/>
      <c r="AF896" s="801"/>
      <c r="AG896" s="801"/>
      <c r="AH896" s="801"/>
    </row>
    <row r="897" spans="1:34" s="353" customFormat="1" ht="16.5" customHeight="1" x14ac:dyDescent="0.25">
      <c r="A897" s="782"/>
      <c r="B897" s="793"/>
      <c r="C897" s="794"/>
      <c r="D897" s="784"/>
      <c r="E897" s="794"/>
      <c r="F897" s="795"/>
      <c r="G897" s="795"/>
      <c r="H897" s="795"/>
      <c r="I897" s="795"/>
      <c r="J897" s="794"/>
      <c r="K897" s="794"/>
      <c r="L897" s="796"/>
      <c r="M897" s="794"/>
      <c r="N897" s="794"/>
      <c r="O897" s="797"/>
      <c r="P897" s="797"/>
      <c r="Q897" s="797"/>
      <c r="R897" s="797"/>
      <c r="S897" s="364"/>
      <c r="T897" s="167"/>
      <c r="U897" s="798"/>
      <c r="V897" s="799"/>
      <c r="W897" s="364"/>
      <c r="X897" s="794"/>
      <c r="Y897" s="800"/>
      <c r="Z897" s="801"/>
      <c r="AA897" s="802"/>
      <c r="AB897" s="802"/>
      <c r="AC897" s="802"/>
      <c r="AD897" s="802"/>
      <c r="AE897" s="802"/>
      <c r="AF897" s="801"/>
      <c r="AG897" s="801"/>
      <c r="AH897" s="801"/>
    </row>
    <row r="898" spans="1:34" s="353" customFormat="1" ht="16.5" customHeight="1" x14ac:dyDescent="0.25">
      <c r="A898" s="782"/>
      <c r="B898" s="793"/>
      <c r="C898" s="794"/>
      <c r="D898" s="784"/>
      <c r="E898" s="794"/>
      <c r="F898" s="795"/>
      <c r="G898" s="795"/>
      <c r="H898" s="795"/>
      <c r="I898" s="795"/>
      <c r="J898" s="794"/>
      <c r="K898" s="794"/>
      <c r="L898" s="796"/>
      <c r="M898" s="794"/>
      <c r="N898" s="794"/>
      <c r="O898" s="797"/>
      <c r="P898" s="797"/>
      <c r="Q898" s="797"/>
      <c r="R898" s="797"/>
      <c r="S898" s="364"/>
      <c r="T898" s="167"/>
      <c r="U898" s="798"/>
      <c r="V898" s="799"/>
      <c r="W898" s="364"/>
      <c r="X898" s="794"/>
      <c r="Y898" s="800"/>
      <c r="Z898" s="801"/>
      <c r="AA898" s="802"/>
      <c r="AB898" s="802"/>
      <c r="AC898" s="802"/>
      <c r="AD898" s="802"/>
      <c r="AE898" s="802"/>
      <c r="AF898" s="801"/>
      <c r="AG898" s="801"/>
      <c r="AH898" s="801"/>
    </row>
    <row r="899" spans="1:34" s="353" customFormat="1" ht="16.5" customHeight="1" x14ac:dyDescent="0.25">
      <c r="A899" s="782"/>
      <c r="B899" s="793"/>
      <c r="C899" s="794"/>
      <c r="D899" s="784"/>
      <c r="E899" s="794"/>
      <c r="F899" s="795"/>
      <c r="G899" s="795"/>
      <c r="H899" s="795"/>
      <c r="I899" s="795"/>
      <c r="J899" s="794"/>
      <c r="K899" s="794"/>
      <c r="L899" s="796"/>
      <c r="M899" s="794"/>
      <c r="N899" s="794"/>
      <c r="O899" s="797"/>
      <c r="P899" s="797"/>
      <c r="Q899" s="797"/>
      <c r="R899" s="797"/>
      <c r="S899" s="364"/>
      <c r="T899" s="167"/>
      <c r="U899" s="798"/>
      <c r="V899" s="799"/>
      <c r="W899" s="364"/>
      <c r="X899" s="794"/>
      <c r="Y899" s="800"/>
      <c r="Z899" s="801"/>
      <c r="AA899" s="802"/>
      <c r="AB899" s="802"/>
      <c r="AC899" s="802"/>
      <c r="AD899" s="802"/>
      <c r="AE899" s="802"/>
      <c r="AF899" s="801"/>
      <c r="AG899" s="801"/>
      <c r="AH899" s="801"/>
    </row>
    <row r="900" spans="1:34" s="353" customFormat="1" ht="16.5" customHeight="1" x14ac:dyDescent="0.25">
      <c r="A900" s="782"/>
      <c r="B900" s="793"/>
      <c r="C900" s="794"/>
      <c r="D900" s="784"/>
      <c r="E900" s="794"/>
      <c r="F900" s="795"/>
      <c r="G900" s="795"/>
      <c r="H900" s="795"/>
      <c r="I900" s="795"/>
      <c r="J900" s="794"/>
      <c r="K900" s="794"/>
      <c r="L900" s="796"/>
      <c r="M900" s="794"/>
      <c r="N900" s="794"/>
      <c r="O900" s="797"/>
      <c r="P900" s="797"/>
      <c r="Q900" s="797"/>
      <c r="R900" s="797"/>
      <c r="S900" s="364"/>
      <c r="T900" s="167"/>
      <c r="U900" s="798"/>
      <c r="V900" s="799"/>
      <c r="W900" s="364"/>
      <c r="X900" s="794"/>
      <c r="Y900" s="800"/>
      <c r="Z900" s="801"/>
      <c r="AA900" s="802"/>
      <c r="AB900" s="802"/>
      <c r="AC900" s="802"/>
      <c r="AD900" s="802"/>
      <c r="AE900" s="802"/>
      <c r="AF900" s="801"/>
      <c r="AG900" s="801"/>
      <c r="AH900" s="801"/>
    </row>
    <row r="901" spans="1:34" s="353" customFormat="1" ht="16.5" customHeight="1" x14ac:dyDescent="0.25">
      <c r="A901" s="782"/>
      <c r="B901" s="793"/>
      <c r="C901" s="794"/>
      <c r="D901" s="784"/>
      <c r="E901" s="794"/>
      <c r="F901" s="795"/>
      <c r="G901" s="795"/>
      <c r="H901" s="795"/>
      <c r="I901" s="795"/>
      <c r="J901" s="794"/>
      <c r="K901" s="794"/>
      <c r="L901" s="796"/>
      <c r="M901" s="794"/>
      <c r="N901" s="794"/>
      <c r="O901" s="797"/>
      <c r="P901" s="797"/>
      <c r="Q901" s="797"/>
      <c r="R901" s="797"/>
      <c r="S901" s="364"/>
      <c r="T901" s="167"/>
      <c r="U901" s="798"/>
      <c r="V901" s="799"/>
      <c r="W901" s="364"/>
      <c r="X901" s="794"/>
      <c r="Y901" s="800"/>
      <c r="Z901" s="801"/>
      <c r="AA901" s="802"/>
      <c r="AB901" s="802"/>
      <c r="AC901" s="802"/>
      <c r="AD901" s="802"/>
      <c r="AE901" s="802"/>
      <c r="AF901" s="801"/>
      <c r="AG901" s="801"/>
      <c r="AH901" s="801"/>
    </row>
    <row r="902" spans="1:34" s="353" customFormat="1" ht="16.5" customHeight="1" x14ac:dyDescent="0.25">
      <c r="A902" s="782"/>
      <c r="B902" s="793"/>
      <c r="C902" s="794"/>
      <c r="D902" s="784"/>
      <c r="E902" s="794"/>
      <c r="F902" s="795"/>
      <c r="G902" s="795"/>
      <c r="H902" s="795"/>
      <c r="I902" s="795"/>
      <c r="J902" s="794"/>
      <c r="K902" s="794"/>
      <c r="L902" s="796"/>
      <c r="M902" s="794"/>
      <c r="N902" s="794"/>
      <c r="O902" s="797"/>
      <c r="P902" s="797"/>
      <c r="Q902" s="797"/>
      <c r="R902" s="797"/>
      <c r="S902" s="364"/>
      <c r="T902" s="167"/>
      <c r="U902" s="798"/>
      <c r="V902" s="799"/>
      <c r="W902" s="364"/>
      <c r="X902" s="794"/>
      <c r="Y902" s="800"/>
      <c r="Z902" s="801"/>
      <c r="AA902" s="802"/>
      <c r="AB902" s="802"/>
      <c r="AC902" s="802"/>
      <c r="AD902" s="802"/>
      <c r="AE902" s="802"/>
      <c r="AF902" s="801"/>
      <c r="AG902" s="801"/>
      <c r="AH902" s="801"/>
    </row>
    <row r="903" spans="1:34" s="353" customFormat="1" ht="16.5" customHeight="1" x14ac:dyDescent="0.25">
      <c r="A903" s="782"/>
      <c r="B903" s="793"/>
      <c r="C903" s="794"/>
      <c r="D903" s="784"/>
      <c r="E903" s="794"/>
      <c r="F903" s="795"/>
      <c r="G903" s="795"/>
      <c r="H903" s="795"/>
      <c r="I903" s="795"/>
      <c r="J903" s="794"/>
      <c r="K903" s="794"/>
      <c r="L903" s="796"/>
      <c r="M903" s="794"/>
      <c r="N903" s="794"/>
      <c r="O903" s="797"/>
      <c r="P903" s="797"/>
      <c r="Q903" s="797"/>
      <c r="R903" s="797"/>
      <c r="S903" s="364"/>
      <c r="T903" s="167"/>
      <c r="U903" s="798"/>
      <c r="V903" s="799"/>
      <c r="W903" s="364"/>
      <c r="X903" s="794"/>
      <c r="Y903" s="800"/>
      <c r="Z903" s="801"/>
      <c r="AA903" s="802"/>
      <c r="AB903" s="802"/>
      <c r="AC903" s="802"/>
      <c r="AD903" s="802"/>
      <c r="AE903" s="802"/>
      <c r="AF903" s="801"/>
      <c r="AG903" s="801"/>
      <c r="AH903" s="801"/>
    </row>
    <row r="904" spans="1:34" s="353" customFormat="1" ht="16.5" customHeight="1" x14ac:dyDescent="0.25">
      <c r="A904" s="782"/>
      <c r="B904" s="793"/>
      <c r="C904" s="794"/>
      <c r="D904" s="784"/>
      <c r="E904" s="794"/>
      <c r="F904" s="795"/>
      <c r="G904" s="795"/>
      <c r="H904" s="795"/>
      <c r="I904" s="795"/>
      <c r="J904" s="794"/>
      <c r="K904" s="794"/>
      <c r="L904" s="796"/>
      <c r="M904" s="794"/>
      <c r="N904" s="794"/>
      <c r="O904" s="797"/>
      <c r="P904" s="797"/>
      <c r="Q904" s="797"/>
      <c r="R904" s="797"/>
      <c r="S904" s="364"/>
      <c r="T904" s="167"/>
      <c r="U904" s="798"/>
      <c r="V904" s="799"/>
      <c r="W904" s="364"/>
      <c r="X904" s="794"/>
      <c r="Y904" s="800"/>
      <c r="Z904" s="801"/>
      <c r="AA904" s="802"/>
      <c r="AB904" s="802"/>
      <c r="AC904" s="802"/>
      <c r="AD904" s="802"/>
      <c r="AE904" s="802"/>
      <c r="AF904" s="801"/>
      <c r="AG904" s="801"/>
      <c r="AH904" s="801"/>
    </row>
    <row r="905" spans="1:34" s="353" customFormat="1" ht="16.5" customHeight="1" x14ac:dyDescent="0.25">
      <c r="A905" s="782"/>
      <c r="B905" s="793"/>
      <c r="C905" s="794"/>
      <c r="D905" s="784"/>
      <c r="E905" s="794"/>
      <c r="F905" s="795"/>
      <c r="G905" s="795"/>
      <c r="H905" s="795"/>
      <c r="I905" s="795"/>
      <c r="J905" s="794"/>
      <c r="K905" s="794"/>
      <c r="L905" s="796"/>
      <c r="M905" s="794"/>
      <c r="N905" s="794"/>
      <c r="O905" s="797"/>
      <c r="P905" s="797"/>
      <c r="Q905" s="797"/>
      <c r="R905" s="797"/>
      <c r="S905" s="364"/>
      <c r="T905" s="167"/>
      <c r="U905" s="798"/>
      <c r="V905" s="799"/>
      <c r="W905" s="364"/>
      <c r="X905" s="794"/>
      <c r="Y905" s="800"/>
      <c r="Z905" s="801"/>
      <c r="AA905" s="802"/>
      <c r="AB905" s="802"/>
      <c r="AC905" s="802"/>
      <c r="AD905" s="802"/>
      <c r="AE905" s="802"/>
      <c r="AF905" s="801"/>
      <c r="AG905" s="801"/>
      <c r="AH905" s="801"/>
    </row>
    <row r="906" spans="1:34" s="353" customFormat="1" ht="16.5" customHeight="1" x14ac:dyDescent="0.25">
      <c r="A906" s="782"/>
      <c r="B906" s="793"/>
      <c r="C906" s="794"/>
      <c r="D906" s="784"/>
      <c r="E906" s="794"/>
      <c r="F906" s="795"/>
      <c r="G906" s="795"/>
      <c r="H906" s="795"/>
      <c r="I906" s="795"/>
      <c r="J906" s="794"/>
      <c r="K906" s="794"/>
      <c r="L906" s="796"/>
      <c r="M906" s="794"/>
      <c r="N906" s="794"/>
      <c r="O906" s="797"/>
      <c r="P906" s="797"/>
      <c r="Q906" s="797"/>
      <c r="R906" s="797"/>
      <c r="S906" s="364"/>
      <c r="T906" s="167"/>
      <c r="U906" s="798"/>
      <c r="V906" s="799"/>
      <c r="W906" s="364"/>
      <c r="X906" s="794"/>
      <c r="Y906" s="800"/>
      <c r="Z906" s="801"/>
      <c r="AA906" s="802"/>
      <c r="AB906" s="802"/>
      <c r="AC906" s="802"/>
      <c r="AD906" s="802"/>
      <c r="AE906" s="802"/>
      <c r="AF906" s="801"/>
      <c r="AG906" s="801"/>
      <c r="AH906" s="801"/>
    </row>
    <row r="907" spans="1:34" s="353" customFormat="1" ht="16.5" customHeight="1" x14ac:dyDescent="0.25">
      <c r="A907" s="782"/>
      <c r="B907" s="793"/>
      <c r="C907" s="794"/>
      <c r="D907" s="784"/>
      <c r="E907" s="794"/>
      <c r="F907" s="795"/>
      <c r="G907" s="795"/>
      <c r="H907" s="795"/>
      <c r="I907" s="795"/>
      <c r="J907" s="794"/>
      <c r="K907" s="794"/>
      <c r="L907" s="796"/>
      <c r="M907" s="794"/>
      <c r="N907" s="794"/>
      <c r="O907" s="797"/>
      <c r="P907" s="797"/>
      <c r="Q907" s="797"/>
      <c r="R907" s="797"/>
      <c r="S907" s="364"/>
      <c r="T907" s="167"/>
      <c r="U907" s="798"/>
      <c r="V907" s="799"/>
      <c r="W907" s="364"/>
      <c r="X907" s="794"/>
      <c r="Y907" s="800"/>
      <c r="Z907" s="801"/>
      <c r="AA907" s="802"/>
      <c r="AB907" s="802"/>
      <c r="AC907" s="802"/>
      <c r="AD907" s="802"/>
      <c r="AE907" s="802"/>
      <c r="AF907" s="801"/>
      <c r="AG907" s="801"/>
      <c r="AH907" s="801"/>
    </row>
    <row r="908" spans="1:34" s="353" customFormat="1" ht="16.5" customHeight="1" x14ac:dyDescent="0.25">
      <c r="A908" s="782"/>
      <c r="B908" s="793"/>
      <c r="C908" s="794"/>
      <c r="D908" s="784"/>
      <c r="E908" s="794"/>
      <c r="F908" s="795"/>
      <c r="G908" s="795"/>
      <c r="H908" s="795"/>
      <c r="I908" s="795"/>
      <c r="J908" s="794"/>
      <c r="K908" s="794"/>
      <c r="L908" s="796"/>
      <c r="M908" s="794"/>
      <c r="N908" s="794"/>
      <c r="O908" s="797"/>
      <c r="P908" s="797"/>
      <c r="Q908" s="797"/>
      <c r="R908" s="797"/>
      <c r="S908" s="364"/>
      <c r="T908" s="167"/>
      <c r="U908" s="798"/>
      <c r="V908" s="799"/>
      <c r="W908" s="364"/>
      <c r="X908" s="794"/>
      <c r="Y908" s="800"/>
      <c r="Z908" s="801"/>
      <c r="AA908" s="802"/>
      <c r="AB908" s="802"/>
      <c r="AC908" s="802"/>
      <c r="AD908" s="802"/>
      <c r="AE908" s="802"/>
      <c r="AF908" s="801"/>
      <c r="AG908" s="801"/>
      <c r="AH908" s="801"/>
    </row>
    <row r="909" spans="1:34" s="353" customFormat="1" ht="16.5" customHeight="1" x14ac:dyDescent="0.25">
      <c r="A909" s="782"/>
      <c r="B909" s="793"/>
      <c r="C909" s="794"/>
      <c r="D909" s="784"/>
      <c r="E909" s="794"/>
      <c r="F909" s="795"/>
      <c r="G909" s="795"/>
      <c r="H909" s="795"/>
      <c r="I909" s="795"/>
      <c r="J909" s="794"/>
      <c r="K909" s="794"/>
      <c r="L909" s="796"/>
      <c r="M909" s="794"/>
      <c r="N909" s="794"/>
      <c r="O909" s="797"/>
      <c r="P909" s="797"/>
      <c r="Q909" s="797"/>
      <c r="R909" s="797"/>
      <c r="S909" s="364"/>
      <c r="T909" s="167"/>
      <c r="U909" s="798"/>
      <c r="V909" s="799"/>
      <c r="W909" s="364"/>
      <c r="X909" s="794"/>
      <c r="Y909" s="800"/>
      <c r="Z909" s="801"/>
      <c r="AA909" s="802"/>
      <c r="AB909" s="802"/>
      <c r="AC909" s="802"/>
      <c r="AD909" s="802"/>
      <c r="AE909" s="802"/>
      <c r="AF909" s="801"/>
      <c r="AG909" s="801"/>
      <c r="AH909" s="801"/>
    </row>
    <row r="910" spans="1:34" s="353" customFormat="1" ht="16.5" customHeight="1" x14ac:dyDescent="0.25">
      <c r="A910" s="782"/>
      <c r="B910" s="793"/>
      <c r="C910" s="794"/>
      <c r="D910" s="784"/>
      <c r="E910" s="794"/>
      <c r="F910" s="795"/>
      <c r="G910" s="795"/>
      <c r="H910" s="795"/>
      <c r="I910" s="795"/>
      <c r="J910" s="794"/>
      <c r="K910" s="794"/>
      <c r="L910" s="796"/>
      <c r="M910" s="794"/>
      <c r="N910" s="794"/>
      <c r="O910" s="797"/>
      <c r="P910" s="797"/>
      <c r="Q910" s="797"/>
      <c r="R910" s="797"/>
      <c r="S910" s="364"/>
      <c r="T910" s="167"/>
      <c r="U910" s="798"/>
      <c r="V910" s="799"/>
      <c r="W910" s="364"/>
      <c r="X910" s="794"/>
      <c r="Y910" s="800"/>
      <c r="Z910" s="801"/>
      <c r="AA910" s="802"/>
      <c r="AB910" s="802"/>
      <c r="AC910" s="802"/>
      <c r="AD910" s="802"/>
      <c r="AE910" s="802"/>
      <c r="AF910" s="801"/>
      <c r="AG910" s="801"/>
      <c r="AH910" s="801"/>
    </row>
    <row r="911" spans="1:34" s="353" customFormat="1" ht="16.5" customHeight="1" x14ac:dyDescent="0.25">
      <c r="A911" s="782"/>
      <c r="B911" s="793"/>
      <c r="C911" s="794"/>
      <c r="D911" s="784"/>
      <c r="E911" s="794"/>
      <c r="F911" s="795"/>
      <c r="G911" s="795"/>
      <c r="H911" s="795"/>
      <c r="I911" s="795"/>
      <c r="J911" s="794"/>
      <c r="K911" s="794"/>
      <c r="L911" s="796"/>
      <c r="M911" s="794"/>
      <c r="N911" s="794"/>
      <c r="O911" s="797"/>
      <c r="P911" s="797"/>
      <c r="Q911" s="797"/>
      <c r="R911" s="797"/>
      <c r="S911" s="364"/>
      <c r="T911" s="167"/>
      <c r="U911" s="798"/>
      <c r="V911" s="799"/>
      <c r="W911" s="364"/>
      <c r="X911" s="794"/>
      <c r="Y911" s="800"/>
      <c r="Z911" s="801"/>
      <c r="AA911" s="802"/>
      <c r="AB911" s="802"/>
      <c r="AC911" s="802"/>
      <c r="AD911" s="802"/>
      <c r="AE911" s="802"/>
      <c r="AF911" s="801"/>
      <c r="AG911" s="801"/>
      <c r="AH911" s="801"/>
    </row>
    <row r="912" spans="1:34" s="353" customFormat="1" ht="16.5" customHeight="1" x14ac:dyDescent="0.25">
      <c r="A912" s="782"/>
      <c r="B912" s="793"/>
      <c r="C912" s="794"/>
      <c r="D912" s="784"/>
      <c r="E912" s="794"/>
      <c r="F912" s="795"/>
      <c r="G912" s="795"/>
      <c r="H912" s="795"/>
      <c r="I912" s="795"/>
      <c r="J912" s="794"/>
      <c r="K912" s="794"/>
      <c r="L912" s="796"/>
      <c r="M912" s="794"/>
      <c r="N912" s="794"/>
      <c r="O912" s="797"/>
      <c r="P912" s="797"/>
      <c r="Q912" s="797"/>
      <c r="R912" s="797"/>
      <c r="S912" s="364"/>
      <c r="T912" s="167"/>
      <c r="U912" s="798"/>
      <c r="V912" s="799"/>
      <c r="W912" s="364"/>
      <c r="X912" s="794"/>
      <c r="Y912" s="800"/>
      <c r="Z912" s="801"/>
      <c r="AA912" s="802"/>
      <c r="AB912" s="802"/>
      <c r="AC912" s="802"/>
      <c r="AD912" s="802"/>
      <c r="AE912" s="802"/>
      <c r="AF912" s="801"/>
      <c r="AG912" s="801"/>
      <c r="AH912" s="801"/>
    </row>
    <row r="913" spans="1:34" s="353" customFormat="1" ht="16.5" customHeight="1" x14ac:dyDescent="0.25">
      <c r="A913" s="782"/>
      <c r="B913" s="793"/>
      <c r="C913" s="794"/>
      <c r="D913" s="784"/>
      <c r="E913" s="794"/>
      <c r="F913" s="795"/>
      <c r="G913" s="795"/>
      <c r="H913" s="795"/>
      <c r="I913" s="795"/>
      <c r="J913" s="794"/>
      <c r="K913" s="794"/>
      <c r="L913" s="796"/>
      <c r="M913" s="794"/>
      <c r="N913" s="794"/>
      <c r="O913" s="797"/>
      <c r="P913" s="797"/>
      <c r="Q913" s="797"/>
      <c r="R913" s="797"/>
      <c r="S913" s="364"/>
      <c r="T913" s="167"/>
      <c r="U913" s="798"/>
      <c r="V913" s="799"/>
      <c r="W913" s="364"/>
      <c r="X913" s="794"/>
      <c r="Y913" s="800"/>
      <c r="Z913" s="801"/>
      <c r="AA913" s="802"/>
      <c r="AB913" s="802"/>
      <c r="AC913" s="802"/>
      <c r="AD913" s="802"/>
      <c r="AE913" s="802"/>
      <c r="AF913" s="801"/>
      <c r="AG913" s="801"/>
      <c r="AH913" s="801"/>
    </row>
    <row r="914" spans="1:34" s="353" customFormat="1" ht="16.5" customHeight="1" x14ac:dyDescent="0.25">
      <c r="A914" s="782"/>
      <c r="B914" s="793"/>
      <c r="C914" s="794"/>
      <c r="D914" s="784"/>
      <c r="E914" s="794"/>
      <c r="F914" s="795"/>
      <c r="G914" s="795"/>
      <c r="H914" s="795"/>
      <c r="I914" s="795"/>
      <c r="J914" s="794"/>
      <c r="K914" s="794"/>
      <c r="L914" s="796"/>
      <c r="M914" s="794"/>
      <c r="N914" s="794"/>
      <c r="O914" s="797"/>
      <c r="P914" s="797"/>
      <c r="Q914" s="797"/>
      <c r="R914" s="797"/>
      <c r="S914" s="364"/>
      <c r="T914" s="167"/>
      <c r="U914" s="798"/>
      <c r="V914" s="799"/>
      <c r="W914" s="364"/>
      <c r="X914" s="794"/>
      <c r="Y914" s="800"/>
      <c r="Z914" s="801"/>
      <c r="AA914" s="802"/>
      <c r="AB914" s="802"/>
      <c r="AC914" s="802"/>
      <c r="AD914" s="802"/>
      <c r="AE914" s="802"/>
      <c r="AF914" s="801"/>
      <c r="AG914" s="801"/>
      <c r="AH914" s="801"/>
    </row>
    <row r="915" spans="1:34" s="353" customFormat="1" ht="16.5" customHeight="1" x14ac:dyDescent="0.25">
      <c r="A915" s="782"/>
      <c r="B915" s="793"/>
      <c r="C915" s="794"/>
      <c r="D915" s="784"/>
      <c r="E915" s="794"/>
      <c r="F915" s="795"/>
      <c r="G915" s="795"/>
      <c r="H915" s="795"/>
      <c r="I915" s="795"/>
      <c r="J915" s="794"/>
      <c r="K915" s="794"/>
      <c r="L915" s="796"/>
      <c r="M915" s="794"/>
      <c r="N915" s="794"/>
      <c r="O915" s="797"/>
      <c r="P915" s="797"/>
      <c r="Q915" s="797"/>
      <c r="R915" s="797"/>
      <c r="S915" s="364"/>
      <c r="T915" s="167"/>
      <c r="U915" s="798"/>
      <c r="V915" s="799"/>
      <c r="W915" s="364"/>
      <c r="X915" s="794"/>
      <c r="Y915" s="800"/>
      <c r="Z915" s="801"/>
      <c r="AA915" s="802"/>
      <c r="AB915" s="802"/>
      <c r="AC915" s="802"/>
      <c r="AD915" s="802"/>
      <c r="AE915" s="802"/>
      <c r="AF915" s="801"/>
      <c r="AG915" s="801"/>
      <c r="AH915" s="801"/>
    </row>
    <row r="916" spans="1:34" s="353" customFormat="1" ht="16.5" customHeight="1" x14ac:dyDescent="0.25">
      <c r="A916" s="782"/>
      <c r="B916" s="793"/>
      <c r="C916" s="794"/>
      <c r="D916" s="784"/>
      <c r="E916" s="794"/>
      <c r="F916" s="795"/>
      <c r="G916" s="795"/>
      <c r="H916" s="795"/>
      <c r="I916" s="795"/>
      <c r="J916" s="794"/>
      <c r="K916" s="794"/>
      <c r="L916" s="796"/>
      <c r="M916" s="794"/>
      <c r="N916" s="794"/>
      <c r="O916" s="797"/>
      <c r="P916" s="797"/>
      <c r="Q916" s="797"/>
      <c r="R916" s="797"/>
      <c r="S916" s="364"/>
      <c r="T916" s="167"/>
      <c r="U916" s="798"/>
      <c r="V916" s="799"/>
      <c r="W916" s="364"/>
      <c r="X916" s="794"/>
      <c r="Y916" s="800"/>
      <c r="Z916" s="801"/>
      <c r="AA916" s="802"/>
      <c r="AB916" s="802"/>
      <c r="AC916" s="802"/>
      <c r="AD916" s="802"/>
      <c r="AE916" s="802"/>
      <c r="AF916" s="801"/>
      <c r="AG916" s="801"/>
      <c r="AH916" s="801"/>
    </row>
    <row r="917" spans="1:34" s="353" customFormat="1" ht="16.5" customHeight="1" x14ac:dyDescent="0.25">
      <c r="A917" s="782"/>
      <c r="B917" s="793"/>
      <c r="C917" s="794"/>
      <c r="D917" s="784"/>
      <c r="E917" s="794"/>
      <c r="F917" s="795"/>
      <c r="G917" s="795"/>
      <c r="H917" s="795"/>
      <c r="I917" s="795"/>
      <c r="J917" s="794"/>
      <c r="K917" s="794"/>
      <c r="L917" s="796"/>
      <c r="M917" s="794"/>
      <c r="N917" s="794"/>
      <c r="O917" s="797"/>
      <c r="P917" s="797"/>
      <c r="Q917" s="797"/>
      <c r="R917" s="797"/>
      <c r="S917" s="364"/>
      <c r="T917" s="167"/>
      <c r="U917" s="798"/>
      <c r="V917" s="799"/>
      <c r="W917" s="364"/>
      <c r="X917" s="794"/>
      <c r="Y917" s="800"/>
      <c r="Z917" s="801"/>
      <c r="AA917" s="802"/>
      <c r="AB917" s="802"/>
      <c r="AC917" s="802"/>
      <c r="AD917" s="802"/>
      <c r="AE917" s="802"/>
      <c r="AF917" s="801"/>
      <c r="AG917" s="801"/>
      <c r="AH917" s="801"/>
    </row>
    <row r="918" spans="1:34" s="353" customFormat="1" ht="16.5" customHeight="1" x14ac:dyDescent="0.25">
      <c r="A918" s="782"/>
      <c r="B918" s="793"/>
      <c r="C918" s="794"/>
      <c r="D918" s="784"/>
      <c r="E918" s="794"/>
      <c r="F918" s="795"/>
      <c r="G918" s="795"/>
      <c r="H918" s="795"/>
      <c r="I918" s="795"/>
      <c r="J918" s="794"/>
      <c r="K918" s="794"/>
      <c r="L918" s="796"/>
      <c r="M918" s="794"/>
      <c r="N918" s="794"/>
      <c r="O918" s="797"/>
      <c r="P918" s="797"/>
      <c r="Q918" s="797"/>
      <c r="R918" s="797"/>
      <c r="S918" s="364"/>
      <c r="T918" s="167"/>
      <c r="U918" s="798"/>
      <c r="V918" s="799"/>
      <c r="W918" s="364"/>
      <c r="X918" s="794"/>
      <c r="Y918" s="800"/>
      <c r="Z918" s="801"/>
      <c r="AA918" s="802"/>
      <c r="AB918" s="802"/>
      <c r="AC918" s="802"/>
      <c r="AD918" s="802"/>
      <c r="AE918" s="802"/>
      <c r="AF918" s="801"/>
      <c r="AG918" s="801"/>
      <c r="AH918" s="801"/>
    </row>
    <row r="919" spans="1:34" s="353" customFormat="1" ht="16.5" customHeight="1" x14ac:dyDescent="0.25">
      <c r="A919" s="782"/>
      <c r="B919" s="793"/>
      <c r="C919" s="794"/>
      <c r="D919" s="784"/>
      <c r="E919" s="794"/>
      <c r="F919" s="795"/>
      <c r="G919" s="795"/>
      <c r="H919" s="795"/>
      <c r="I919" s="795"/>
      <c r="J919" s="794"/>
      <c r="K919" s="794"/>
      <c r="L919" s="796"/>
      <c r="M919" s="794"/>
      <c r="N919" s="794"/>
      <c r="O919" s="797"/>
      <c r="P919" s="797"/>
      <c r="Q919" s="797"/>
      <c r="R919" s="797"/>
      <c r="S919" s="364"/>
      <c r="T919" s="167"/>
      <c r="U919" s="798"/>
      <c r="V919" s="799"/>
      <c r="W919" s="364"/>
      <c r="X919" s="794"/>
      <c r="Y919" s="800"/>
      <c r="Z919" s="801"/>
      <c r="AA919" s="802"/>
      <c r="AB919" s="802"/>
      <c r="AC919" s="802"/>
      <c r="AD919" s="802"/>
      <c r="AE919" s="802"/>
      <c r="AF919" s="801"/>
      <c r="AG919" s="801"/>
      <c r="AH919" s="801"/>
    </row>
    <row r="920" spans="1:34" s="353" customFormat="1" ht="16.5" customHeight="1" x14ac:dyDescent="0.25">
      <c r="A920" s="782"/>
      <c r="B920" s="793"/>
      <c r="C920" s="794"/>
      <c r="D920" s="784"/>
      <c r="E920" s="794"/>
      <c r="F920" s="795"/>
      <c r="G920" s="795"/>
      <c r="H920" s="795"/>
      <c r="I920" s="795"/>
      <c r="J920" s="794"/>
      <c r="K920" s="794"/>
      <c r="L920" s="796"/>
      <c r="M920" s="794"/>
      <c r="N920" s="794"/>
      <c r="O920" s="797"/>
      <c r="P920" s="797"/>
      <c r="Q920" s="797"/>
      <c r="R920" s="797"/>
      <c r="S920" s="364"/>
      <c r="T920" s="167"/>
      <c r="U920" s="798"/>
      <c r="V920" s="799"/>
      <c r="W920" s="364"/>
      <c r="X920" s="794"/>
      <c r="Y920" s="800"/>
      <c r="Z920" s="801"/>
      <c r="AA920" s="802"/>
      <c r="AB920" s="802"/>
      <c r="AC920" s="802"/>
      <c r="AD920" s="802"/>
      <c r="AE920" s="802"/>
      <c r="AF920" s="801"/>
      <c r="AG920" s="801"/>
      <c r="AH920" s="801"/>
    </row>
    <row r="921" spans="1:34" s="353" customFormat="1" ht="16.5" customHeight="1" x14ac:dyDescent="0.25">
      <c r="A921" s="782"/>
      <c r="B921" s="793"/>
      <c r="C921" s="794"/>
      <c r="D921" s="784"/>
      <c r="E921" s="794"/>
      <c r="F921" s="795"/>
      <c r="G921" s="795"/>
      <c r="H921" s="795"/>
      <c r="I921" s="795"/>
      <c r="J921" s="794"/>
      <c r="K921" s="794"/>
      <c r="L921" s="796"/>
      <c r="M921" s="794"/>
      <c r="N921" s="794"/>
      <c r="O921" s="797"/>
      <c r="P921" s="797"/>
      <c r="Q921" s="797"/>
      <c r="R921" s="797"/>
      <c r="S921" s="364"/>
      <c r="T921" s="167"/>
      <c r="U921" s="798"/>
      <c r="V921" s="799"/>
      <c r="W921" s="364"/>
      <c r="X921" s="794"/>
      <c r="Y921" s="800"/>
      <c r="Z921" s="801"/>
      <c r="AA921" s="802"/>
      <c r="AB921" s="802"/>
      <c r="AC921" s="802"/>
      <c r="AD921" s="802"/>
      <c r="AE921" s="802"/>
      <c r="AF921" s="801"/>
      <c r="AG921" s="801"/>
      <c r="AH921" s="801"/>
    </row>
    <row r="922" spans="1:34" s="353" customFormat="1" ht="16.5" customHeight="1" x14ac:dyDescent="0.25">
      <c r="A922" s="782"/>
      <c r="B922" s="793"/>
      <c r="C922" s="794"/>
      <c r="D922" s="784"/>
      <c r="E922" s="794"/>
      <c r="F922" s="795"/>
      <c r="G922" s="795"/>
      <c r="H922" s="795"/>
      <c r="I922" s="795"/>
      <c r="J922" s="794"/>
      <c r="K922" s="794"/>
      <c r="L922" s="796"/>
      <c r="M922" s="794"/>
      <c r="N922" s="794"/>
      <c r="O922" s="797"/>
      <c r="P922" s="797"/>
      <c r="Q922" s="797"/>
      <c r="R922" s="797"/>
      <c r="S922" s="364"/>
      <c r="T922" s="167"/>
      <c r="U922" s="798"/>
      <c r="V922" s="799"/>
      <c r="W922" s="364"/>
      <c r="X922" s="794"/>
      <c r="Y922" s="800"/>
      <c r="Z922" s="801"/>
      <c r="AA922" s="802"/>
      <c r="AB922" s="802"/>
      <c r="AC922" s="802"/>
      <c r="AD922" s="802"/>
      <c r="AE922" s="802"/>
      <c r="AF922" s="801"/>
      <c r="AG922" s="801"/>
      <c r="AH922" s="801"/>
    </row>
    <row r="923" spans="1:34" s="353" customFormat="1" ht="16.5" customHeight="1" x14ac:dyDescent="0.25">
      <c r="A923" s="782"/>
      <c r="B923" s="793"/>
      <c r="C923" s="794"/>
      <c r="D923" s="784"/>
      <c r="E923" s="794"/>
      <c r="F923" s="795"/>
      <c r="G923" s="795"/>
      <c r="H923" s="795"/>
      <c r="I923" s="795"/>
      <c r="J923" s="794"/>
      <c r="K923" s="794"/>
      <c r="L923" s="796"/>
      <c r="M923" s="794"/>
      <c r="N923" s="794"/>
      <c r="O923" s="797"/>
      <c r="P923" s="797"/>
      <c r="Q923" s="797"/>
      <c r="R923" s="797"/>
      <c r="S923" s="364"/>
      <c r="T923" s="167"/>
      <c r="U923" s="798"/>
      <c r="V923" s="799"/>
      <c r="W923" s="364"/>
      <c r="X923" s="794"/>
      <c r="Y923" s="800"/>
      <c r="Z923" s="801"/>
      <c r="AA923" s="802"/>
      <c r="AB923" s="802"/>
      <c r="AC923" s="802"/>
      <c r="AD923" s="802"/>
      <c r="AE923" s="802"/>
      <c r="AF923" s="801"/>
      <c r="AG923" s="801"/>
      <c r="AH923" s="801"/>
    </row>
    <row r="924" spans="1:34" s="353" customFormat="1" ht="16.5" customHeight="1" x14ac:dyDescent="0.25">
      <c r="A924" s="782"/>
      <c r="B924" s="793"/>
      <c r="C924" s="794"/>
      <c r="D924" s="784"/>
      <c r="E924" s="794"/>
      <c r="F924" s="795"/>
      <c r="G924" s="795"/>
      <c r="H924" s="795"/>
      <c r="I924" s="795"/>
      <c r="J924" s="794"/>
      <c r="K924" s="794"/>
      <c r="L924" s="796"/>
      <c r="M924" s="794"/>
      <c r="N924" s="794"/>
      <c r="O924" s="797"/>
      <c r="P924" s="797"/>
      <c r="Q924" s="797"/>
      <c r="R924" s="797"/>
      <c r="S924" s="364"/>
      <c r="T924" s="167"/>
      <c r="U924" s="798"/>
      <c r="V924" s="799"/>
      <c r="W924" s="364"/>
      <c r="X924" s="794"/>
      <c r="Y924" s="800"/>
      <c r="Z924" s="801"/>
      <c r="AA924" s="802"/>
      <c r="AB924" s="802"/>
      <c r="AC924" s="802"/>
      <c r="AD924" s="802"/>
      <c r="AE924" s="802"/>
      <c r="AF924" s="801"/>
      <c r="AG924" s="801"/>
      <c r="AH924" s="801"/>
    </row>
    <row r="925" spans="1:34" s="353" customFormat="1" ht="16.5" customHeight="1" x14ac:dyDescent="0.25">
      <c r="A925" s="782"/>
      <c r="B925" s="793"/>
      <c r="C925" s="794"/>
      <c r="D925" s="784"/>
      <c r="E925" s="794"/>
      <c r="F925" s="795"/>
      <c r="G925" s="795"/>
      <c r="H925" s="795"/>
      <c r="I925" s="795"/>
      <c r="J925" s="794"/>
      <c r="K925" s="794"/>
      <c r="L925" s="796"/>
      <c r="M925" s="794"/>
      <c r="N925" s="794"/>
      <c r="O925" s="797"/>
      <c r="P925" s="797"/>
      <c r="Q925" s="797"/>
      <c r="R925" s="797"/>
      <c r="S925" s="364"/>
      <c r="T925" s="167"/>
      <c r="U925" s="798"/>
      <c r="V925" s="799"/>
      <c r="W925" s="364"/>
      <c r="X925" s="794"/>
      <c r="Y925" s="800"/>
      <c r="Z925" s="801"/>
      <c r="AA925" s="802"/>
      <c r="AB925" s="802"/>
      <c r="AC925" s="802"/>
      <c r="AD925" s="802"/>
      <c r="AE925" s="802"/>
      <c r="AF925" s="801"/>
      <c r="AG925" s="801"/>
      <c r="AH925" s="801"/>
    </row>
    <row r="926" spans="1:34" s="353" customFormat="1" ht="16.5" customHeight="1" x14ac:dyDescent="0.25">
      <c r="A926" s="782"/>
      <c r="B926" s="793"/>
      <c r="C926" s="794"/>
      <c r="D926" s="784"/>
      <c r="E926" s="794"/>
      <c r="F926" s="795"/>
      <c r="G926" s="795"/>
      <c r="H926" s="795"/>
      <c r="I926" s="795"/>
      <c r="J926" s="794"/>
      <c r="K926" s="794"/>
      <c r="L926" s="796"/>
      <c r="M926" s="794"/>
      <c r="N926" s="794"/>
      <c r="O926" s="797"/>
      <c r="P926" s="797"/>
      <c r="Q926" s="797"/>
      <c r="R926" s="797"/>
      <c r="S926" s="364"/>
      <c r="T926" s="167"/>
      <c r="U926" s="798"/>
      <c r="V926" s="799"/>
      <c r="W926" s="364"/>
      <c r="X926" s="794"/>
      <c r="Y926" s="800"/>
      <c r="Z926" s="801"/>
      <c r="AA926" s="802"/>
      <c r="AB926" s="802"/>
      <c r="AC926" s="802"/>
      <c r="AD926" s="802"/>
      <c r="AE926" s="802"/>
      <c r="AF926" s="801"/>
      <c r="AG926" s="801"/>
      <c r="AH926" s="801"/>
    </row>
    <row r="927" spans="1:34" s="353" customFormat="1" ht="16.5" customHeight="1" x14ac:dyDescent="0.25">
      <c r="A927" s="782"/>
      <c r="B927" s="793"/>
      <c r="C927" s="794"/>
      <c r="D927" s="784"/>
      <c r="E927" s="794"/>
      <c r="F927" s="795"/>
      <c r="G927" s="795"/>
      <c r="H927" s="795"/>
      <c r="I927" s="795"/>
      <c r="J927" s="794"/>
      <c r="K927" s="794"/>
      <c r="L927" s="796"/>
      <c r="M927" s="794"/>
      <c r="N927" s="794"/>
      <c r="O927" s="797"/>
      <c r="P927" s="797"/>
      <c r="Q927" s="797"/>
      <c r="R927" s="797"/>
      <c r="S927" s="364"/>
      <c r="T927" s="167"/>
      <c r="U927" s="798"/>
      <c r="V927" s="799"/>
      <c r="W927" s="364"/>
      <c r="X927" s="794"/>
      <c r="Y927" s="800"/>
      <c r="Z927" s="801"/>
      <c r="AA927" s="802"/>
      <c r="AB927" s="802"/>
      <c r="AC927" s="802"/>
      <c r="AD927" s="802"/>
      <c r="AE927" s="802"/>
      <c r="AF927" s="801"/>
      <c r="AG927" s="801"/>
      <c r="AH927" s="801"/>
    </row>
    <row r="928" spans="1:34" s="353" customFormat="1" ht="16.5" customHeight="1" x14ac:dyDescent="0.25">
      <c r="A928" s="782"/>
      <c r="B928" s="793"/>
      <c r="C928" s="794"/>
      <c r="D928" s="784"/>
      <c r="E928" s="794"/>
      <c r="F928" s="795"/>
      <c r="G928" s="795"/>
      <c r="H928" s="795"/>
      <c r="I928" s="795"/>
      <c r="J928" s="794"/>
      <c r="K928" s="794"/>
      <c r="L928" s="796"/>
      <c r="M928" s="794"/>
      <c r="N928" s="794"/>
      <c r="O928" s="797"/>
      <c r="P928" s="797"/>
      <c r="Q928" s="797"/>
      <c r="R928" s="797"/>
      <c r="S928" s="364"/>
      <c r="T928" s="167"/>
      <c r="U928" s="798"/>
      <c r="V928" s="799"/>
      <c r="W928" s="364"/>
      <c r="X928" s="794"/>
      <c r="Y928" s="800"/>
      <c r="Z928" s="801"/>
      <c r="AA928" s="802"/>
      <c r="AB928" s="802"/>
      <c r="AC928" s="802"/>
      <c r="AD928" s="802"/>
      <c r="AE928" s="802"/>
      <c r="AF928" s="801"/>
      <c r="AG928" s="801"/>
      <c r="AH928" s="801"/>
    </row>
    <row r="929" spans="1:34" s="353" customFormat="1" ht="16.5" customHeight="1" x14ac:dyDescent="0.25">
      <c r="A929" s="782"/>
      <c r="B929" s="793"/>
      <c r="C929" s="794"/>
      <c r="D929" s="784"/>
      <c r="E929" s="794"/>
      <c r="F929" s="795"/>
      <c r="G929" s="795"/>
      <c r="H929" s="795"/>
      <c r="I929" s="795"/>
      <c r="J929" s="794"/>
      <c r="K929" s="794"/>
      <c r="L929" s="796"/>
      <c r="M929" s="794"/>
      <c r="N929" s="794"/>
      <c r="O929" s="797"/>
      <c r="P929" s="797"/>
      <c r="Q929" s="797"/>
      <c r="R929" s="797"/>
      <c r="S929" s="364"/>
      <c r="T929" s="167"/>
      <c r="U929" s="798"/>
      <c r="V929" s="799"/>
      <c r="W929" s="364"/>
      <c r="X929" s="794"/>
      <c r="Y929" s="800"/>
      <c r="Z929" s="801"/>
      <c r="AA929" s="802"/>
      <c r="AB929" s="802"/>
      <c r="AC929" s="802"/>
      <c r="AD929" s="802"/>
      <c r="AE929" s="802"/>
      <c r="AF929" s="801"/>
      <c r="AG929" s="801"/>
      <c r="AH929" s="801"/>
    </row>
    <row r="930" spans="1:34" s="353" customFormat="1" ht="16.5" customHeight="1" x14ac:dyDescent="0.25">
      <c r="A930" s="782"/>
      <c r="B930" s="793"/>
      <c r="C930" s="794"/>
      <c r="D930" s="784"/>
      <c r="E930" s="794"/>
      <c r="F930" s="795"/>
      <c r="G930" s="795"/>
      <c r="H930" s="795"/>
      <c r="I930" s="795"/>
      <c r="J930" s="794"/>
      <c r="K930" s="794"/>
      <c r="L930" s="796"/>
      <c r="M930" s="794"/>
      <c r="N930" s="794"/>
      <c r="O930" s="797"/>
      <c r="P930" s="797"/>
      <c r="Q930" s="797"/>
      <c r="R930" s="797"/>
      <c r="S930" s="364"/>
      <c r="T930" s="167"/>
      <c r="U930" s="798"/>
      <c r="V930" s="799"/>
      <c r="W930" s="364"/>
      <c r="X930" s="794"/>
      <c r="Y930" s="800"/>
      <c r="Z930" s="801"/>
      <c r="AA930" s="802"/>
      <c r="AB930" s="802"/>
      <c r="AC930" s="802"/>
      <c r="AD930" s="802"/>
      <c r="AE930" s="802"/>
      <c r="AF930" s="801"/>
      <c r="AG930" s="801"/>
      <c r="AH930" s="801"/>
    </row>
    <row r="931" spans="1:34" s="353" customFormat="1" ht="16.5" customHeight="1" x14ac:dyDescent="0.25">
      <c r="A931" s="782"/>
      <c r="B931" s="793"/>
      <c r="C931" s="794"/>
      <c r="D931" s="784"/>
      <c r="E931" s="794"/>
      <c r="F931" s="795"/>
      <c r="G931" s="795"/>
      <c r="H931" s="795"/>
      <c r="I931" s="795"/>
      <c r="J931" s="794"/>
      <c r="K931" s="794"/>
      <c r="L931" s="796"/>
      <c r="M931" s="794"/>
      <c r="N931" s="794"/>
      <c r="O931" s="797"/>
      <c r="P931" s="797"/>
      <c r="Q931" s="797"/>
      <c r="R931" s="797"/>
      <c r="S931" s="364"/>
      <c r="T931" s="167"/>
      <c r="U931" s="798"/>
      <c r="V931" s="799"/>
      <c r="W931" s="364"/>
      <c r="X931" s="794"/>
      <c r="Y931" s="800"/>
      <c r="Z931" s="801"/>
      <c r="AA931" s="802"/>
      <c r="AB931" s="802"/>
      <c r="AC931" s="802"/>
      <c r="AD931" s="802"/>
      <c r="AE931" s="802"/>
      <c r="AF931" s="801"/>
      <c r="AG931" s="801"/>
      <c r="AH931" s="801"/>
    </row>
    <row r="932" spans="1:34" s="353" customFormat="1" ht="16.5" customHeight="1" x14ac:dyDescent="0.25">
      <c r="A932" s="782"/>
      <c r="B932" s="793"/>
      <c r="C932" s="794"/>
      <c r="D932" s="784"/>
      <c r="E932" s="794"/>
      <c r="F932" s="795"/>
      <c r="G932" s="795"/>
      <c r="H932" s="795"/>
      <c r="I932" s="795"/>
      <c r="J932" s="794"/>
      <c r="K932" s="794"/>
      <c r="L932" s="796"/>
      <c r="M932" s="794"/>
      <c r="N932" s="794"/>
      <c r="O932" s="797"/>
      <c r="P932" s="797"/>
      <c r="Q932" s="797"/>
      <c r="R932" s="797"/>
      <c r="S932" s="364"/>
      <c r="T932" s="167"/>
      <c r="U932" s="798"/>
      <c r="V932" s="799"/>
      <c r="W932" s="364"/>
      <c r="X932" s="794"/>
      <c r="Y932" s="800"/>
      <c r="Z932" s="801"/>
      <c r="AA932" s="802"/>
      <c r="AB932" s="802"/>
      <c r="AC932" s="802"/>
      <c r="AD932" s="802"/>
      <c r="AE932" s="802"/>
      <c r="AF932" s="801"/>
      <c r="AG932" s="801"/>
      <c r="AH932" s="801"/>
    </row>
    <row r="933" spans="1:34" s="353" customFormat="1" ht="16.5" customHeight="1" x14ac:dyDescent="0.25">
      <c r="A933" s="782"/>
      <c r="B933" s="793"/>
      <c r="C933" s="794"/>
      <c r="D933" s="784"/>
      <c r="E933" s="794"/>
      <c r="F933" s="795"/>
      <c r="G933" s="795"/>
      <c r="H933" s="795"/>
      <c r="I933" s="795"/>
      <c r="J933" s="794"/>
      <c r="K933" s="794"/>
      <c r="L933" s="796"/>
      <c r="M933" s="794"/>
      <c r="N933" s="794"/>
      <c r="O933" s="797"/>
      <c r="P933" s="797"/>
      <c r="Q933" s="797"/>
      <c r="R933" s="797"/>
      <c r="S933" s="364"/>
      <c r="T933" s="167"/>
      <c r="U933" s="798"/>
      <c r="V933" s="799"/>
      <c r="W933" s="364"/>
      <c r="X933" s="794"/>
      <c r="Y933" s="800"/>
      <c r="Z933" s="801"/>
      <c r="AA933" s="802"/>
      <c r="AB933" s="802"/>
      <c r="AC933" s="802"/>
      <c r="AD933" s="802"/>
      <c r="AE933" s="802"/>
      <c r="AF933" s="801"/>
      <c r="AG933" s="801"/>
      <c r="AH933" s="801"/>
    </row>
    <row r="934" spans="1:34" s="353" customFormat="1" ht="16.5" customHeight="1" x14ac:dyDescent="0.25">
      <c r="A934" s="782"/>
      <c r="B934" s="793"/>
      <c r="C934" s="794"/>
      <c r="D934" s="784"/>
      <c r="E934" s="794"/>
      <c r="F934" s="795"/>
      <c r="G934" s="795"/>
      <c r="H934" s="795"/>
      <c r="I934" s="795"/>
      <c r="J934" s="794"/>
      <c r="K934" s="794"/>
      <c r="L934" s="796"/>
      <c r="M934" s="794"/>
      <c r="N934" s="794"/>
      <c r="O934" s="797"/>
      <c r="P934" s="797"/>
      <c r="Q934" s="797"/>
      <c r="R934" s="797"/>
      <c r="S934" s="364"/>
      <c r="T934" s="167"/>
      <c r="U934" s="798"/>
      <c r="V934" s="799"/>
      <c r="W934" s="364"/>
      <c r="X934" s="794"/>
      <c r="Y934" s="800"/>
      <c r="Z934" s="801"/>
      <c r="AA934" s="802"/>
      <c r="AB934" s="802"/>
      <c r="AC934" s="802"/>
      <c r="AD934" s="802"/>
      <c r="AE934" s="802"/>
      <c r="AF934" s="801"/>
      <c r="AG934" s="801"/>
      <c r="AH934" s="801"/>
    </row>
    <row r="935" spans="1:34" s="353" customFormat="1" ht="16.5" customHeight="1" x14ac:dyDescent="0.25">
      <c r="A935" s="782"/>
      <c r="B935" s="793"/>
      <c r="C935" s="794"/>
      <c r="D935" s="784"/>
      <c r="E935" s="794"/>
      <c r="F935" s="795"/>
      <c r="G935" s="795"/>
      <c r="H935" s="795"/>
      <c r="I935" s="795"/>
      <c r="J935" s="794"/>
      <c r="K935" s="794"/>
      <c r="L935" s="796"/>
      <c r="M935" s="794"/>
      <c r="N935" s="794"/>
      <c r="O935" s="797"/>
      <c r="P935" s="797"/>
      <c r="Q935" s="797"/>
      <c r="R935" s="797"/>
      <c r="S935" s="364"/>
      <c r="T935" s="167"/>
      <c r="U935" s="798"/>
      <c r="V935" s="799"/>
      <c r="W935" s="364"/>
      <c r="X935" s="794"/>
      <c r="Y935" s="800"/>
      <c r="Z935" s="801"/>
      <c r="AA935" s="802"/>
      <c r="AB935" s="802"/>
      <c r="AC935" s="802"/>
      <c r="AD935" s="802"/>
      <c r="AE935" s="802"/>
      <c r="AF935" s="801"/>
      <c r="AG935" s="801"/>
      <c r="AH935" s="801"/>
    </row>
    <row r="936" spans="1:34" s="353" customFormat="1" ht="16.5" customHeight="1" x14ac:dyDescent="0.25">
      <c r="A936" s="782"/>
      <c r="B936" s="793"/>
      <c r="C936" s="794"/>
      <c r="D936" s="784"/>
      <c r="E936" s="794"/>
      <c r="F936" s="795"/>
      <c r="G936" s="795"/>
      <c r="H936" s="795"/>
      <c r="I936" s="795"/>
      <c r="J936" s="794"/>
      <c r="K936" s="794"/>
      <c r="L936" s="796"/>
      <c r="M936" s="794"/>
      <c r="N936" s="794"/>
      <c r="O936" s="797"/>
      <c r="P936" s="797"/>
      <c r="Q936" s="797"/>
      <c r="R936" s="797"/>
      <c r="S936" s="364"/>
      <c r="T936" s="167"/>
      <c r="U936" s="798"/>
      <c r="V936" s="799"/>
      <c r="W936" s="364"/>
      <c r="X936" s="794"/>
      <c r="Y936" s="800"/>
      <c r="Z936" s="801"/>
      <c r="AA936" s="802"/>
      <c r="AB936" s="802"/>
      <c r="AC936" s="802"/>
      <c r="AD936" s="802"/>
      <c r="AE936" s="802"/>
      <c r="AF936" s="801"/>
      <c r="AG936" s="801"/>
      <c r="AH936" s="801"/>
    </row>
    <row r="937" spans="1:34" s="353" customFormat="1" ht="16.5" customHeight="1" x14ac:dyDescent="0.25">
      <c r="A937" s="782"/>
      <c r="B937" s="793"/>
      <c r="C937" s="794"/>
      <c r="D937" s="784"/>
      <c r="E937" s="794"/>
      <c r="F937" s="795"/>
      <c r="G937" s="795"/>
      <c r="H937" s="795"/>
      <c r="I937" s="795"/>
      <c r="J937" s="794"/>
      <c r="K937" s="794"/>
      <c r="L937" s="796"/>
      <c r="M937" s="794"/>
      <c r="N937" s="794"/>
      <c r="O937" s="797"/>
      <c r="P937" s="797"/>
      <c r="Q937" s="797"/>
      <c r="R937" s="797"/>
      <c r="S937" s="364"/>
      <c r="T937" s="167"/>
      <c r="U937" s="798"/>
      <c r="V937" s="799"/>
      <c r="W937" s="364"/>
      <c r="X937" s="794"/>
      <c r="Y937" s="800"/>
      <c r="Z937" s="801"/>
      <c r="AA937" s="802"/>
      <c r="AB937" s="802"/>
      <c r="AC937" s="802"/>
      <c r="AD937" s="802"/>
      <c r="AE937" s="802"/>
      <c r="AF937" s="801"/>
      <c r="AG937" s="801"/>
      <c r="AH937" s="801"/>
    </row>
    <row r="938" spans="1:34" s="353" customFormat="1" ht="16.5" customHeight="1" x14ac:dyDescent="0.25">
      <c r="A938" s="782"/>
      <c r="B938" s="793"/>
      <c r="C938" s="794"/>
      <c r="D938" s="784"/>
      <c r="E938" s="794"/>
      <c r="F938" s="795"/>
      <c r="G938" s="795"/>
      <c r="H938" s="795"/>
      <c r="I938" s="795"/>
      <c r="J938" s="794"/>
      <c r="K938" s="794"/>
      <c r="L938" s="796"/>
      <c r="M938" s="794"/>
      <c r="N938" s="794"/>
      <c r="O938" s="797"/>
      <c r="P938" s="797"/>
      <c r="Q938" s="797"/>
      <c r="R938" s="797"/>
      <c r="S938" s="364"/>
      <c r="T938" s="167"/>
      <c r="U938" s="798"/>
      <c r="V938" s="799"/>
      <c r="W938" s="364"/>
      <c r="X938" s="794"/>
      <c r="Y938" s="800"/>
      <c r="Z938" s="801"/>
      <c r="AA938" s="802"/>
      <c r="AB938" s="802"/>
      <c r="AC938" s="802"/>
      <c r="AD938" s="802"/>
      <c r="AE938" s="802"/>
      <c r="AF938" s="801"/>
      <c r="AG938" s="801"/>
      <c r="AH938" s="801"/>
    </row>
    <row r="939" spans="1:34" s="353" customFormat="1" ht="16.5" customHeight="1" x14ac:dyDescent="0.25">
      <c r="A939" s="782"/>
      <c r="B939" s="793"/>
      <c r="C939" s="794"/>
      <c r="D939" s="784"/>
      <c r="E939" s="794"/>
      <c r="F939" s="795"/>
      <c r="G939" s="795"/>
      <c r="H939" s="795"/>
      <c r="I939" s="795"/>
      <c r="J939" s="794"/>
      <c r="K939" s="794"/>
      <c r="L939" s="796"/>
      <c r="M939" s="794"/>
      <c r="N939" s="794"/>
      <c r="O939" s="797"/>
      <c r="P939" s="797"/>
      <c r="Q939" s="797"/>
      <c r="R939" s="797"/>
      <c r="S939" s="364"/>
      <c r="T939" s="167"/>
      <c r="U939" s="798"/>
      <c r="V939" s="799"/>
      <c r="W939" s="364"/>
      <c r="X939" s="794"/>
      <c r="Y939" s="800"/>
      <c r="Z939" s="801"/>
      <c r="AA939" s="802"/>
      <c r="AB939" s="802"/>
      <c r="AC939" s="802"/>
      <c r="AD939" s="802"/>
      <c r="AE939" s="802"/>
      <c r="AF939" s="801"/>
      <c r="AG939" s="801"/>
      <c r="AH939" s="801"/>
    </row>
    <row r="940" spans="1:34" s="353" customFormat="1" ht="16.5" customHeight="1" x14ac:dyDescent="0.25">
      <c r="A940" s="782"/>
      <c r="B940" s="793"/>
      <c r="C940" s="794"/>
      <c r="D940" s="784"/>
      <c r="E940" s="794"/>
      <c r="F940" s="795"/>
      <c r="G940" s="795"/>
      <c r="H940" s="795"/>
      <c r="I940" s="795"/>
      <c r="J940" s="794"/>
      <c r="K940" s="794"/>
      <c r="L940" s="796"/>
      <c r="M940" s="794"/>
      <c r="N940" s="794"/>
      <c r="O940" s="797"/>
      <c r="P940" s="797"/>
      <c r="Q940" s="797"/>
      <c r="R940" s="797"/>
      <c r="S940" s="364"/>
      <c r="T940" s="167"/>
      <c r="U940" s="798"/>
      <c r="V940" s="799"/>
      <c r="W940" s="364"/>
      <c r="X940" s="794"/>
      <c r="Y940" s="800"/>
      <c r="Z940" s="801"/>
      <c r="AA940" s="802"/>
      <c r="AB940" s="802"/>
      <c r="AC940" s="802"/>
      <c r="AD940" s="802"/>
      <c r="AE940" s="802"/>
      <c r="AF940" s="801"/>
      <c r="AG940" s="801"/>
      <c r="AH940" s="801"/>
    </row>
    <row r="941" spans="1:34" s="353" customFormat="1" ht="16.5" customHeight="1" x14ac:dyDescent="0.25">
      <c r="A941" s="782"/>
      <c r="B941" s="793"/>
      <c r="C941" s="794"/>
      <c r="D941" s="784"/>
      <c r="E941" s="794"/>
      <c r="F941" s="795"/>
      <c r="G941" s="795"/>
      <c r="H941" s="795"/>
      <c r="I941" s="795"/>
      <c r="J941" s="794"/>
      <c r="K941" s="794"/>
      <c r="L941" s="796"/>
      <c r="M941" s="794"/>
      <c r="N941" s="794"/>
      <c r="O941" s="797"/>
      <c r="P941" s="797"/>
      <c r="Q941" s="797"/>
      <c r="R941" s="797"/>
      <c r="S941" s="364"/>
      <c r="T941" s="167"/>
      <c r="U941" s="798"/>
      <c r="V941" s="799"/>
      <c r="W941" s="364"/>
      <c r="X941" s="794"/>
      <c r="Y941" s="800"/>
      <c r="Z941" s="801"/>
      <c r="AA941" s="802"/>
      <c r="AB941" s="802"/>
      <c r="AC941" s="802"/>
      <c r="AD941" s="802"/>
      <c r="AE941" s="802"/>
      <c r="AF941" s="801"/>
      <c r="AG941" s="801"/>
      <c r="AH941" s="801"/>
    </row>
    <row r="942" spans="1:34" s="353" customFormat="1" ht="16.5" customHeight="1" x14ac:dyDescent="0.25">
      <c r="A942" s="782"/>
      <c r="B942" s="793"/>
      <c r="C942" s="794"/>
      <c r="D942" s="784"/>
      <c r="E942" s="794"/>
      <c r="F942" s="795"/>
      <c r="G942" s="795"/>
      <c r="H942" s="795"/>
      <c r="I942" s="795"/>
      <c r="J942" s="794"/>
      <c r="K942" s="794"/>
      <c r="L942" s="796"/>
      <c r="M942" s="794"/>
      <c r="N942" s="794"/>
      <c r="O942" s="797"/>
      <c r="P942" s="797"/>
      <c r="Q942" s="797"/>
      <c r="R942" s="797"/>
      <c r="S942" s="364"/>
      <c r="T942" s="167"/>
      <c r="U942" s="798"/>
      <c r="V942" s="799"/>
      <c r="W942" s="364"/>
      <c r="X942" s="794"/>
      <c r="Y942" s="800"/>
      <c r="Z942" s="801"/>
      <c r="AA942" s="802"/>
      <c r="AB942" s="802"/>
      <c r="AC942" s="802"/>
      <c r="AD942" s="802"/>
      <c r="AE942" s="802"/>
      <c r="AF942" s="801"/>
      <c r="AG942" s="801"/>
      <c r="AH942" s="801"/>
    </row>
    <row r="943" spans="1:34" s="353" customFormat="1" ht="16.5" customHeight="1" x14ac:dyDescent="0.25">
      <c r="A943" s="782"/>
      <c r="B943" s="793"/>
      <c r="C943" s="794"/>
      <c r="D943" s="784"/>
      <c r="E943" s="794"/>
      <c r="F943" s="795"/>
      <c r="G943" s="795"/>
      <c r="H943" s="795"/>
      <c r="I943" s="795"/>
      <c r="J943" s="794"/>
      <c r="K943" s="794"/>
      <c r="L943" s="796"/>
      <c r="M943" s="794"/>
      <c r="N943" s="794"/>
      <c r="O943" s="797"/>
      <c r="P943" s="797"/>
      <c r="Q943" s="797"/>
      <c r="R943" s="797"/>
      <c r="S943" s="364"/>
      <c r="T943" s="167"/>
      <c r="U943" s="798"/>
      <c r="V943" s="799"/>
      <c r="W943" s="364"/>
      <c r="X943" s="794"/>
      <c r="Y943" s="800"/>
      <c r="Z943" s="801"/>
      <c r="AA943" s="802"/>
      <c r="AB943" s="802"/>
      <c r="AC943" s="802"/>
      <c r="AD943" s="802"/>
      <c r="AE943" s="802"/>
      <c r="AF943" s="801"/>
      <c r="AG943" s="801"/>
      <c r="AH943" s="801"/>
    </row>
    <row r="944" spans="1:34" s="353" customFormat="1" ht="16.5" customHeight="1" x14ac:dyDescent="0.25">
      <c r="A944" s="782"/>
      <c r="B944" s="793"/>
      <c r="C944" s="794"/>
      <c r="D944" s="784"/>
      <c r="E944" s="794"/>
      <c r="F944" s="795"/>
      <c r="G944" s="795"/>
      <c r="H944" s="795"/>
      <c r="I944" s="795"/>
      <c r="J944" s="794"/>
      <c r="K944" s="794"/>
      <c r="L944" s="796"/>
      <c r="M944" s="794"/>
      <c r="N944" s="794"/>
      <c r="O944" s="797"/>
      <c r="P944" s="797"/>
      <c r="Q944" s="797"/>
      <c r="R944" s="797"/>
      <c r="S944" s="364"/>
      <c r="T944" s="167"/>
      <c r="U944" s="798"/>
      <c r="V944" s="799"/>
      <c r="W944" s="364"/>
      <c r="X944" s="794"/>
      <c r="Y944" s="800"/>
      <c r="Z944" s="801"/>
      <c r="AA944" s="802"/>
      <c r="AB944" s="802"/>
      <c r="AC944" s="802"/>
      <c r="AD944" s="802"/>
      <c r="AE944" s="802"/>
      <c r="AF944" s="801"/>
      <c r="AG944" s="801"/>
      <c r="AH944" s="801"/>
    </row>
    <row r="945" spans="1:34" s="353" customFormat="1" ht="16.5" customHeight="1" x14ac:dyDescent="0.25">
      <c r="A945" s="782"/>
      <c r="B945" s="793"/>
      <c r="C945" s="794"/>
      <c r="D945" s="784"/>
      <c r="E945" s="794"/>
      <c r="F945" s="795"/>
      <c r="G945" s="795"/>
      <c r="H945" s="795"/>
      <c r="I945" s="795"/>
      <c r="J945" s="794"/>
      <c r="K945" s="794"/>
      <c r="L945" s="796"/>
      <c r="M945" s="794"/>
      <c r="N945" s="794"/>
      <c r="O945" s="797"/>
      <c r="P945" s="797"/>
      <c r="Q945" s="797"/>
      <c r="R945" s="797"/>
      <c r="S945" s="364"/>
      <c r="T945" s="167"/>
      <c r="U945" s="798"/>
      <c r="V945" s="799"/>
      <c r="W945" s="364"/>
      <c r="X945" s="794"/>
      <c r="Y945" s="800"/>
      <c r="Z945" s="801"/>
      <c r="AA945" s="802"/>
      <c r="AB945" s="802"/>
      <c r="AC945" s="802"/>
      <c r="AD945" s="802"/>
      <c r="AE945" s="802"/>
      <c r="AF945" s="801"/>
      <c r="AG945" s="801"/>
      <c r="AH945" s="801"/>
    </row>
    <row r="946" spans="1:34" s="353" customFormat="1" ht="16.5" customHeight="1" x14ac:dyDescent="0.25">
      <c r="A946" s="782"/>
      <c r="B946" s="793"/>
      <c r="C946" s="794"/>
      <c r="D946" s="784"/>
      <c r="E946" s="794"/>
      <c r="F946" s="795"/>
      <c r="G946" s="795"/>
      <c r="H946" s="795"/>
      <c r="I946" s="795"/>
      <c r="J946" s="794"/>
      <c r="K946" s="794"/>
      <c r="L946" s="796"/>
      <c r="M946" s="794"/>
      <c r="N946" s="794"/>
      <c r="O946" s="797"/>
      <c r="P946" s="797"/>
      <c r="Q946" s="797"/>
      <c r="R946" s="797"/>
      <c r="S946" s="364"/>
      <c r="T946" s="167"/>
      <c r="U946" s="798"/>
      <c r="V946" s="799"/>
      <c r="W946" s="364"/>
      <c r="X946" s="794"/>
      <c r="Y946" s="800"/>
      <c r="Z946" s="801"/>
      <c r="AA946" s="802"/>
      <c r="AB946" s="802"/>
      <c r="AC946" s="802"/>
      <c r="AD946" s="802"/>
      <c r="AE946" s="802"/>
      <c r="AF946" s="801"/>
      <c r="AG946" s="801"/>
      <c r="AH946" s="801"/>
    </row>
    <row r="947" spans="1:34" s="353" customFormat="1" ht="16.5" customHeight="1" x14ac:dyDescent="0.25">
      <c r="A947" s="782"/>
      <c r="B947" s="793"/>
      <c r="C947" s="794"/>
      <c r="D947" s="784"/>
      <c r="E947" s="794"/>
      <c r="F947" s="795"/>
      <c r="G947" s="795"/>
      <c r="H947" s="795"/>
      <c r="I947" s="795"/>
      <c r="J947" s="794"/>
      <c r="K947" s="794"/>
      <c r="L947" s="796"/>
      <c r="M947" s="794"/>
      <c r="N947" s="794"/>
      <c r="O947" s="797"/>
      <c r="P947" s="797"/>
      <c r="Q947" s="797"/>
      <c r="R947" s="797"/>
      <c r="S947" s="364"/>
      <c r="T947" s="167"/>
      <c r="U947" s="798"/>
      <c r="V947" s="799"/>
      <c r="W947" s="364"/>
      <c r="X947" s="794"/>
      <c r="Y947" s="800"/>
      <c r="Z947" s="801"/>
      <c r="AA947" s="802"/>
      <c r="AB947" s="802"/>
      <c r="AC947" s="802"/>
      <c r="AD947" s="802"/>
      <c r="AE947" s="802"/>
      <c r="AF947" s="801"/>
      <c r="AG947" s="801"/>
      <c r="AH947" s="801"/>
    </row>
    <row r="948" spans="1:34" s="353" customFormat="1" ht="16.5" customHeight="1" x14ac:dyDescent="0.25">
      <c r="A948" s="782"/>
      <c r="B948" s="793"/>
      <c r="C948" s="794"/>
      <c r="D948" s="784"/>
      <c r="E948" s="794"/>
      <c r="F948" s="795"/>
      <c r="G948" s="795"/>
      <c r="H948" s="795"/>
      <c r="I948" s="795"/>
      <c r="J948" s="794"/>
      <c r="K948" s="794"/>
      <c r="L948" s="796"/>
      <c r="M948" s="794"/>
      <c r="N948" s="794"/>
      <c r="O948" s="797"/>
      <c r="P948" s="797"/>
      <c r="Q948" s="797"/>
      <c r="R948" s="797"/>
      <c r="S948" s="364"/>
      <c r="T948" s="167"/>
      <c r="U948" s="798"/>
      <c r="V948" s="799"/>
      <c r="W948" s="364"/>
      <c r="X948" s="794"/>
      <c r="Y948" s="800"/>
      <c r="Z948" s="801"/>
      <c r="AA948" s="802"/>
      <c r="AB948" s="802"/>
      <c r="AC948" s="802"/>
      <c r="AD948" s="802"/>
      <c r="AE948" s="802"/>
      <c r="AF948" s="801"/>
      <c r="AG948" s="801"/>
      <c r="AH948" s="801"/>
    </row>
    <row r="949" spans="1:34" s="353" customFormat="1" ht="16.5" customHeight="1" x14ac:dyDescent="0.25">
      <c r="A949" s="782"/>
      <c r="B949" s="793"/>
      <c r="C949" s="794"/>
      <c r="D949" s="784"/>
      <c r="E949" s="794"/>
      <c r="F949" s="795"/>
      <c r="G949" s="795"/>
      <c r="H949" s="795"/>
      <c r="I949" s="795"/>
      <c r="J949" s="794"/>
      <c r="K949" s="794"/>
      <c r="L949" s="796"/>
      <c r="M949" s="794"/>
      <c r="N949" s="794"/>
      <c r="O949" s="797"/>
      <c r="P949" s="797"/>
      <c r="Q949" s="797"/>
      <c r="R949" s="797"/>
      <c r="S949" s="364"/>
      <c r="T949" s="167"/>
      <c r="U949" s="798"/>
      <c r="V949" s="799"/>
      <c r="W949" s="364"/>
      <c r="X949" s="794"/>
      <c r="Y949" s="800"/>
      <c r="Z949" s="801"/>
      <c r="AA949" s="802"/>
      <c r="AB949" s="802"/>
      <c r="AC949" s="802"/>
      <c r="AD949" s="802"/>
      <c r="AE949" s="802"/>
      <c r="AF949" s="801"/>
      <c r="AG949" s="801"/>
      <c r="AH949" s="801"/>
    </row>
    <row r="950" spans="1:34" s="353" customFormat="1" ht="16.5" customHeight="1" x14ac:dyDescent="0.25">
      <c r="A950" s="782"/>
      <c r="B950" s="793"/>
      <c r="C950" s="794"/>
      <c r="D950" s="784"/>
      <c r="E950" s="794"/>
      <c r="F950" s="795"/>
      <c r="G950" s="795"/>
      <c r="H950" s="795"/>
      <c r="I950" s="795"/>
      <c r="J950" s="794"/>
      <c r="K950" s="794"/>
      <c r="L950" s="796"/>
      <c r="M950" s="794"/>
      <c r="N950" s="794"/>
      <c r="O950" s="797"/>
      <c r="P950" s="797"/>
      <c r="Q950" s="797"/>
      <c r="R950" s="797"/>
      <c r="S950" s="364"/>
      <c r="T950" s="167"/>
      <c r="U950" s="798"/>
      <c r="V950" s="799"/>
      <c r="W950" s="364"/>
      <c r="X950" s="794"/>
      <c r="Y950" s="800"/>
      <c r="Z950" s="801"/>
      <c r="AA950" s="802"/>
      <c r="AB950" s="802"/>
      <c r="AC950" s="802"/>
      <c r="AD950" s="802"/>
      <c r="AE950" s="802"/>
      <c r="AF950" s="801"/>
      <c r="AG950" s="801"/>
      <c r="AH950" s="801"/>
    </row>
    <row r="951" spans="1:34" s="353" customFormat="1" ht="16.5" customHeight="1" x14ac:dyDescent="0.25">
      <c r="A951" s="782"/>
      <c r="B951" s="793"/>
      <c r="C951" s="794"/>
      <c r="D951" s="784"/>
      <c r="E951" s="794"/>
      <c r="F951" s="795"/>
      <c r="G951" s="795"/>
      <c r="H951" s="795"/>
      <c r="I951" s="795"/>
      <c r="J951" s="794"/>
      <c r="K951" s="794"/>
      <c r="L951" s="796"/>
      <c r="M951" s="794"/>
      <c r="N951" s="794"/>
      <c r="O951" s="797"/>
      <c r="P951" s="797"/>
      <c r="Q951" s="797"/>
      <c r="R951" s="797"/>
      <c r="S951" s="364"/>
      <c r="T951" s="167"/>
      <c r="U951" s="798"/>
      <c r="V951" s="799"/>
      <c r="W951" s="364"/>
      <c r="X951" s="794"/>
      <c r="Y951" s="800"/>
      <c r="Z951" s="801"/>
      <c r="AA951" s="802"/>
      <c r="AB951" s="802"/>
      <c r="AC951" s="802"/>
      <c r="AD951" s="802"/>
      <c r="AE951" s="802"/>
      <c r="AF951" s="801"/>
      <c r="AG951" s="801"/>
      <c r="AH951" s="801"/>
    </row>
    <row r="952" spans="1:34" s="353" customFormat="1" ht="16.5" customHeight="1" x14ac:dyDescent="0.25">
      <c r="A952" s="782"/>
      <c r="B952" s="793"/>
      <c r="C952" s="794"/>
      <c r="D952" s="784"/>
      <c r="E952" s="794"/>
      <c r="F952" s="795"/>
      <c r="G952" s="795"/>
      <c r="H952" s="795"/>
      <c r="I952" s="795"/>
      <c r="J952" s="794"/>
      <c r="K952" s="794"/>
      <c r="L952" s="796"/>
      <c r="M952" s="794"/>
      <c r="N952" s="794"/>
      <c r="O952" s="797"/>
      <c r="P952" s="797"/>
      <c r="Q952" s="797"/>
      <c r="R952" s="797"/>
      <c r="S952" s="364"/>
      <c r="T952" s="167"/>
      <c r="U952" s="798"/>
      <c r="V952" s="799"/>
      <c r="W952" s="364"/>
      <c r="X952" s="794"/>
      <c r="Y952" s="800"/>
      <c r="Z952" s="801"/>
      <c r="AA952" s="802"/>
      <c r="AB952" s="802"/>
      <c r="AC952" s="802"/>
      <c r="AD952" s="802"/>
      <c r="AE952" s="802"/>
      <c r="AF952" s="801"/>
      <c r="AG952" s="801"/>
      <c r="AH952" s="801"/>
    </row>
    <row r="953" spans="1:34" s="353" customFormat="1" ht="16.5" customHeight="1" x14ac:dyDescent="0.25">
      <c r="A953" s="782"/>
      <c r="B953" s="793"/>
      <c r="C953" s="794"/>
      <c r="D953" s="784"/>
      <c r="E953" s="794"/>
      <c r="F953" s="795"/>
      <c r="G953" s="795"/>
      <c r="H953" s="795"/>
      <c r="I953" s="795"/>
      <c r="J953" s="794"/>
      <c r="K953" s="794"/>
      <c r="L953" s="796"/>
      <c r="M953" s="794"/>
      <c r="N953" s="794"/>
      <c r="O953" s="797"/>
      <c r="P953" s="797"/>
      <c r="Q953" s="797"/>
      <c r="R953" s="797"/>
      <c r="S953" s="364"/>
      <c r="T953" s="167"/>
      <c r="U953" s="798"/>
      <c r="V953" s="799"/>
      <c r="W953" s="364"/>
      <c r="X953" s="794"/>
      <c r="Y953" s="800"/>
      <c r="Z953" s="801"/>
      <c r="AA953" s="802"/>
      <c r="AB953" s="802"/>
      <c r="AC953" s="802"/>
      <c r="AD953" s="802"/>
      <c r="AE953" s="802"/>
      <c r="AF953" s="801"/>
      <c r="AG953" s="801"/>
      <c r="AH953" s="801"/>
    </row>
    <row r="954" spans="1:34" s="353" customFormat="1" ht="16.5" customHeight="1" x14ac:dyDescent="0.25">
      <c r="A954" s="782"/>
      <c r="B954" s="793"/>
      <c r="C954" s="794"/>
      <c r="D954" s="784"/>
      <c r="E954" s="794"/>
      <c r="F954" s="795"/>
      <c r="G954" s="795"/>
      <c r="H954" s="795"/>
      <c r="I954" s="795"/>
      <c r="J954" s="794"/>
      <c r="K954" s="794"/>
      <c r="L954" s="796"/>
      <c r="M954" s="794"/>
      <c r="N954" s="794"/>
      <c r="O954" s="797"/>
      <c r="P954" s="797"/>
      <c r="Q954" s="797"/>
      <c r="R954" s="797"/>
      <c r="S954" s="364"/>
      <c r="T954" s="167"/>
      <c r="U954" s="798"/>
      <c r="V954" s="799"/>
      <c r="W954" s="364"/>
      <c r="X954" s="794"/>
      <c r="Y954" s="800"/>
      <c r="Z954" s="801"/>
      <c r="AA954" s="802"/>
      <c r="AB954" s="802"/>
      <c r="AC954" s="802"/>
      <c r="AD954" s="802"/>
      <c r="AE954" s="802"/>
      <c r="AF954" s="801"/>
      <c r="AG954" s="801"/>
      <c r="AH954" s="801"/>
    </row>
    <row r="955" spans="1:34" s="353" customFormat="1" ht="16.5" customHeight="1" x14ac:dyDescent="0.25">
      <c r="A955" s="782"/>
      <c r="B955" s="793"/>
      <c r="C955" s="794"/>
      <c r="D955" s="784"/>
      <c r="E955" s="794"/>
      <c r="F955" s="795"/>
      <c r="G955" s="795"/>
      <c r="H955" s="795"/>
      <c r="I955" s="795"/>
      <c r="J955" s="794"/>
      <c r="K955" s="794"/>
      <c r="L955" s="796"/>
      <c r="M955" s="794"/>
      <c r="N955" s="794"/>
      <c r="O955" s="797"/>
      <c r="P955" s="797"/>
      <c r="Q955" s="797"/>
      <c r="R955" s="797"/>
      <c r="S955" s="364"/>
      <c r="T955" s="167"/>
      <c r="U955" s="798"/>
      <c r="V955" s="799"/>
      <c r="W955" s="364"/>
      <c r="X955" s="794"/>
      <c r="Y955" s="800"/>
      <c r="Z955" s="801"/>
      <c r="AA955" s="802"/>
      <c r="AB955" s="802"/>
      <c r="AC955" s="802"/>
      <c r="AD955" s="802"/>
      <c r="AE955" s="802"/>
      <c r="AF955" s="801"/>
      <c r="AG955" s="801"/>
      <c r="AH955" s="801"/>
    </row>
    <row r="956" spans="1:34" s="353" customFormat="1" ht="16.5" customHeight="1" x14ac:dyDescent="0.25">
      <c r="A956" s="782"/>
      <c r="B956" s="793"/>
      <c r="C956" s="794"/>
      <c r="D956" s="784"/>
      <c r="E956" s="794"/>
      <c r="F956" s="795"/>
      <c r="G956" s="795"/>
      <c r="H956" s="795"/>
      <c r="I956" s="795"/>
      <c r="J956" s="794"/>
      <c r="K956" s="794"/>
      <c r="L956" s="796"/>
      <c r="M956" s="794"/>
      <c r="N956" s="794"/>
      <c r="O956" s="797"/>
      <c r="P956" s="797"/>
      <c r="Q956" s="797"/>
      <c r="R956" s="797"/>
      <c r="S956" s="364"/>
      <c r="T956" s="167"/>
      <c r="U956" s="798"/>
      <c r="V956" s="799"/>
      <c r="W956" s="364"/>
      <c r="X956" s="794"/>
      <c r="Y956" s="800"/>
      <c r="Z956" s="801"/>
      <c r="AA956" s="802"/>
      <c r="AB956" s="802"/>
      <c r="AC956" s="802"/>
      <c r="AD956" s="802"/>
      <c r="AE956" s="802"/>
      <c r="AF956" s="801"/>
      <c r="AG956" s="801"/>
      <c r="AH956" s="801"/>
    </row>
    <row r="957" spans="1:34" s="353" customFormat="1" ht="16.5" customHeight="1" x14ac:dyDescent="0.25">
      <c r="A957" s="782"/>
      <c r="B957" s="793"/>
      <c r="C957" s="794"/>
      <c r="D957" s="784"/>
      <c r="E957" s="794"/>
      <c r="F957" s="795"/>
      <c r="G957" s="795"/>
      <c r="H957" s="795"/>
      <c r="I957" s="795"/>
      <c r="J957" s="794"/>
      <c r="K957" s="794"/>
      <c r="L957" s="796"/>
      <c r="M957" s="794"/>
      <c r="N957" s="794"/>
      <c r="O957" s="797"/>
      <c r="P957" s="797"/>
      <c r="Q957" s="797"/>
      <c r="R957" s="797"/>
      <c r="S957" s="364"/>
      <c r="T957" s="167"/>
      <c r="U957" s="798"/>
      <c r="V957" s="799"/>
      <c r="W957" s="364"/>
      <c r="X957" s="794"/>
      <c r="Y957" s="800"/>
      <c r="Z957" s="801"/>
      <c r="AA957" s="802"/>
      <c r="AB957" s="802"/>
      <c r="AC957" s="802"/>
      <c r="AD957" s="802"/>
      <c r="AE957" s="802"/>
      <c r="AF957" s="801"/>
      <c r="AG957" s="801"/>
      <c r="AH957" s="801"/>
    </row>
    <row r="958" spans="1:34" s="353" customFormat="1" ht="16.5" customHeight="1" x14ac:dyDescent="0.25">
      <c r="A958" s="782"/>
      <c r="B958" s="793"/>
      <c r="C958" s="794"/>
      <c r="D958" s="784"/>
      <c r="E958" s="794"/>
      <c r="F958" s="795"/>
      <c r="G958" s="795"/>
      <c r="H958" s="795"/>
      <c r="I958" s="795"/>
      <c r="J958" s="794"/>
      <c r="K958" s="794"/>
      <c r="L958" s="796"/>
      <c r="M958" s="794"/>
      <c r="N958" s="794"/>
      <c r="O958" s="797"/>
      <c r="P958" s="797"/>
      <c r="Q958" s="797"/>
      <c r="R958" s="797"/>
      <c r="S958" s="364"/>
      <c r="T958" s="167"/>
      <c r="U958" s="798"/>
      <c r="V958" s="799"/>
      <c r="W958" s="364"/>
      <c r="X958" s="794"/>
      <c r="Y958" s="800"/>
      <c r="Z958" s="801"/>
      <c r="AA958" s="802"/>
      <c r="AB958" s="802"/>
      <c r="AC958" s="802"/>
      <c r="AD958" s="802"/>
      <c r="AE958" s="802"/>
      <c r="AF958" s="801"/>
      <c r="AG958" s="801"/>
      <c r="AH958" s="801"/>
    </row>
    <row r="959" spans="1:34" s="353" customFormat="1" ht="16.5" customHeight="1" x14ac:dyDescent="0.25">
      <c r="A959" s="782"/>
      <c r="B959" s="793"/>
      <c r="C959" s="794"/>
      <c r="D959" s="784"/>
      <c r="E959" s="794"/>
      <c r="F959" s="795"/>
      <c r="G959" s="795"/>
      <c r="H959" s="795"/>
      <c r="I959" s="795"/>
      <c r="J959" s="794"/>
      <c r="K959" s="794"/>
      <c r="L959" s="796"/>
      <c r="M959" s="794"/>
      <c r="N959" s="794"/>
      <c r="O959" s="797"/>
      <c r="P959" s="797"/>
      <c r="Q959" s="797"/>
      <c r="R959" s="797"/>
      <c r="S959" s="364"/>
      <c r="T959" s="167"/>
      <c r="U959" s="798"/>
      <c r="V959" s="799"/>
      <c r="W959" s="364"/>
      <c r="X959" s="794"/>
      <c r="Y959" s="800"/>
      <c r="Z959" s="801"/>
      <c r="AA959" s="802"/>
      <c r="AB959" s="802"/>
      <c r="AC959" s="802"/>
      <c r="AD959" s="802"/>
      <c r="AE959" s="802"/>
      <c r="AF959" s="801"/>
      <c r="AG959" s="801"/>
      <c r="AH959" s="801"/>
    </row>
    <row r="960" spans="1:34" s="353" customFormat="1" ht="16.5" customHeight="1" x14ac:dyDescent="0.25">
      <c r="A960" s="782"/>
      <c r="B960" s="793"/>
      <c r="C960" s="794"/>
      <c r="D960" s="784"/>
      <c r="E960" s="794"/>
      <c r="F960" s="795"/>
      <c r="G960" s="795"/>
      <c r="H960" s="795"/>
      <c r="I960" s="795"/>
      <c r="J960" s="794"/>
      <c r="K960" s="794"/>
      <c r="L960" s="796"/>
      <c r="M960" s="794"/>
      <c r="N960" s="794"/>
      <c r="O960" s="797"/>
      <c r="P960" s="797"/>
      <c r="Q960" s="797"/>
      <c r="R960" s="797"/>
      <c r="S960" s="364"/>
      <c r="T960" s="167"/>
      <c r="U960" s="798"/>
      <c r="V960" s="799"/>
      <c r="W960" s="364"/>
      <c r="X960" s="794"/>
      <c r="Y960" s="800"/>
      <c r="Z960" s="801"/>
      <c r="AA960" s="802"/>
      <c r="AB960" s="802"/>
      <c r="AC960" s="802"/>
      <c r="AD960" s="802"/>
      <c r="AE960" s="802"/>
      <c r="AF960" s="801"/>
      <c r="AG960" s="801"/>
      <c r="AH960" s="801"/>
    </row>
    <row r="961" spans="1:34" s="353" customFormat="1" ht="16.5" customHeight="1" x14ac:dyDescent="0.25">
      <c r="A961" s="782"/>
      <c r="B961" s="793"/>
      <c r="C961" s="794"/>
      <c r="D961" s="784"/>
      <c r="E961" s="794"/>
      <c r="F961" s="795"/>
      <c r="G961" s="795"/>
      <c r="H961" s="795"/>
      <c r="I961" s="795"/>
      <c r="J961" s="794"/>
      <c r="K961" s="794"/>
      <c r="L961" s="796"/>
      <c r="M961" s="794"/>
      <c r="N961" s="794"/>
      <c r="O961" s="797"/>
      <c r="P961" s="797"/>
      <c r="Q961" s="797"/>
      <c r="R961" s="797"/>
      <c r="S961" s="364"/>
      <c r="T961" s="167"/>
      <c r="U961" s="798"/>
      <c r="V961" s="799"/>
      <c r="W961" s="364"/>
      <c r="X961" s="794"/>
      <c r="Y961" s="800"/>
      <c r="Z961" s="801"/>
      <c r="AA961" s="802"/>
      <c r="AB961" s="802"/>
      <c r="AC961" s="802"/>
      <c r="AD961" s="802"/>
      <c r="AE961" s="802"/>
      <c r="AF961" s="801"/>
      <c r="AG961" s="801"/>
      <c r="AH961" s="801"/>
    </row>
    <row r="962" spans="1:34" s="353" customFormat="1" ht="16.5" customHeight="1" x14ac:dyDescent="0.25">
      <c r="A962" s="782"/>
      <c r="B962" s="793"/>
      <c r="C962" s="794"/>
      <c r="D962" s="784"/>
      <c r="E962" s="794"/>
      <c r="F962" s="795"/>
      <c r="G962" s="795"/>
      <c r="H962" s="795"/>
      <c r="I962" s="795"/>
      <c r="J962" s="794"/>
      <c r="K962" s="794"/>
      <c r="L962" s="796"/>
      <c r="M962" s="794"/>
      <c r="N962" s="794"/>
      <c r="O962" s="797"/>
      <c r="P962" s="797"/>
      <c r="Q962" s="797"/>
      <c r="R962" s="797"/>
      <c r="S962" s="364"/>
      <c r="T962" s="167"/>
      <c r="U962" s="798"/>
      <c r="V962" s="799"/>
      <c r="W962" s="364"/>
      <c r="X962" s="794"/>
      <c r="Y962" s="800"/>
      <c r="Z962" s="801"/>
      <c r="AA962" s="802"/>
      <c r="AB962" s="802"/>
      <c r="AC962" s="802"/>
      <c r="AD962" s="802"/>
      <c r="AE962" s="802"/>
      <c r="AF962" s="801"/>
      <c r="AG962" s="801"/>
      <c r="AH962" s="801"/>
    </row>
    <row r="963" spans="1:34" s="353" customFormat="1" ht="16.5" customHeight="1" x14ac:dyDescent="0.25">
      <c r="A963" s="782"/>
      <c r="B963" s="793"/>
      <c r="C963" s="794"/>
      <c r="D963" s="784"/>
      <c r="E963" s="794"/>
      <c r="F963" s="795"/>
      <c r="G963" s="795"/>
      <c r="H963" s="795"/>
      <c r="I963" s="795"/>
      <c r="J963" s="794"/>
      <c r="K963" s="794"/>
      <c r="L963" s="796"/>
      <c r="M963" s="794"/>
      <c r="N963" s="794"/>
      <c r="O963" s="797"/>
      <c r="P963" s="797"/>
      <c r="Q963" s="797"/>
      <c r="R963" s="797"/>
      <c r="S963" s="364"/>
      <c r="T963" s="167"/>
      <c r="U963" s="798"/>
      <c r="V963" s="799"/>
      <c r="W963" s="364"/>
      <c r="X963" s="794"/>
      <c r="Y963" s="800"/>
      <c r="Z963" s="801"/>
      <c r="AA963" s="802"/>
      <c r="AB963" s="802"/>
      <c r="AC963" s="802"/>
      <c r="AD963" s="802"/>
      <c r="AE963" s="802"/>
      <c r="AF963" s="801"/>
      <c r="AG963" s="801"/>
      <c r="AH963" s="801"/>
    </row>
    <row r="964" spans="1:34" s="353" customFormat="1" ht="16.5" customHeight="1" x14ac:dyDescent="0.25">
      <c r="A964" s="782"/>
      <c r="B964" s="793"/>
      <c r="C964" s="794"/>
      <c r="D964" s="784"/>
      <c r="E964" s="794"/>
      <c r="F964" s="795"/>
      <c r="G964" s="795"/>
      <c r="H964" s="795"/>
      <c r="I964" s="795"/>
      <c r="J964" s="794"/>
      <c r="K964" s="794"/>
      <c r="L964" s="796"/>
      <c r="M964" s="794"/>
      <c r="N964" s="794"/>
      <c r="O964" s="797"/>
      <c r="P964" s="797"/>
      <c r="Q964" s="797"/>
      <c r="R964" s="797"/>
      <c r="S964" s="364"/>
      <c r="T964" s="167"/>
      <c r="U964" s="798"/>
      <c r="V964" s="799"/>
      <c r="W964" s="364"/>
      <c r="X964" s="794"/>
      <c r="Y964" s="800"/>
      <c r="Z964" s="801"/>
      <c r="AA964" s="802"/>
      <c r="AB964" s="802"/>
      <c r="AC964" s="802"/>
      <c r="AD964" s="802"/>
      <c r="AE964" s="802"/>
      <c r="AF964" s="801"/>
      <c r="AG964" s="801"/>
      <c r="AH964" s="801"/>
    </row>
    <row r="965" spans="1:34" s="353" customFormat="1" ht="16.5" customHeight="1" x14ac:dyDescent="0.25">
      <c r="A965" s="782"/>
      <c r="B965" s="793"/>
      <c r="C965" s="794"/>
      <c r="D965" s="784"/>
      <c r="E965" s="794"/>
      <c r="F965" s="795"/>
      <c r="G965" s="795"/>
      <c r="H965" s="795"/>
      <c r="I965" s="795"/>
      <c r="J965" s="794"/>
      <c r="K965" s="794"/>
      <c r="L965" s="796"/>
      <c r="M965" s="794"/>
      <c r="N965" s="794"/>
      <c r="O965" s="797"/>
      <c r="P965" s="797"/>
      <c r="Q965" s="797"/>
      <c r="R965" s="797"/>
      <c r="S965" s="364"/>
      <c r="T965" s="167"/>
      <c r="U965" s="798"/>
      <c r="V965" s="799"/>
      <c r="W965" s="364"/>
      <c r="X965" s="794"/>
      <c r="Y965" s="800"/>
      <c r="Z965" s="801"/>
      <c r="AA965" s="802"/>
      <c r="AB965" s="802"/>
      <c r="AC965" s="802"/>
      <c r="AD965" s="802"/>
      <c r="AE965" s="802"/>
      <c r="AF965" s="801"/>
      <c r="AG965" s="801"/>
      <c r="AH965" s="801"/>
    </row>
    <row r="966" spans="1:34" s="353" customFormat="1" ht="16.5" customHeight="1" x14ac:dyDescent="0.25">
      <c r="A966" s="782"/>
      <c r="B966" s="793"/>
      <c r="C966" s="794"/>
      <c r="D966" s="784"/>
      <c r="E966" s="794"/>
      <c r="F966" s="795"/>
      <c r="G966" s="795"/>
      <c r="H966" s="795"/>
      <c r="I966" s="795"/>
      <c r="J966" s="794"/>
      <c r="K966" s="794"/>
      <c r="L966" s="796"/>
      <c r="M966" s="794"/>
      <c r="N966" s="794"/>
      <c r="O966" s="797"/>
      <c r="P966" s="797"/>
      <c r="Q966" s="797"/>
      <c r="R966" s="797"/>
      <c r="S966" s="364"/>
      <c r="T966" s="167"/>
      <c r="U966" s="798"/>
      <c r="V966" s="799"/>
      <c r="W966" s="364"/>
      <c r="X966" s="794"/>
      <c r="Y966" s="800"/>
      <c r="Z966" s="801"/>
      <c r="AA966" s="802"/>
      <c r="AB966" s="802"/>
      <c r="AC966" s="802"/>
      <c r="AD966" s="802"/>
      <c r="AE966" s="802"/>
      <c r="AF966" s="801"/>
      <c r="AG966" s="801"/>
      <c r="AH966" s="801"/>
    </row>
    <row r="967" spans="1:34" s="353" customFormat="1" ht="16.5" customHeight="1" x14ac:dyDescent="0.25">
      <c r="A967" s="782"/>
      <c r="B967" s="793"/>
      <c r="C967" s="794"/>
      <c r="D967" s="784"/>
      <c r="E967" s="794"/>
      <c r="F967" s="795"/>
      <c r="G967" s="795"/>
      <c r="H967" s="795"/>
      <c r="I967" s="795"/>
      <c r="J967" s="794"/>
      <c r="K967" s="794"/>
      <c r="L967" s="796"/>
      <c r="M967" s="794"/>
      <c r="N967" s="794"/>
      <c r="O967" s="797"/>
      <c r="P967" s="797"/>
      <c r="Q967" s="797"/>
      <c r="R967" s="797"/>
      <c r="S967" s="364"/>
      <c r="T967" s="167"/>
      <c r="U967" s="798"/>
      <c r="V967" s="799"/>
      <c r="W967" s="364"/>
      <c r="X967" s="794"/>
      <c r="Y967" s="800"/>
      <c r="Z967" s="801"/>
      <c r="AA967" s="802"/>
      <c r="AB967" s="802"/>
      <c r="AC967" s="802"/>
      <c r="AD967" s="802"/>
      <c r="AE967" s="802"/>
      <c r="AF967" s="801"/>
      <c r="AG967" s="801"/>
      <c r="AH967" s="801"/>
    </row>
    <row r="968" spans="1:34" s="353" customFormat="1" ht="16.5" customHeight="1" x14ac:dyDescent="0.25">
      <c r="A968" s="782"/>
      <c r="B968" s="793"/>
      <c r="C968" s="794"/>
      <c r="D968" s="784"/>
      <c r="E968" s="794"/>
      <c r="F968" s="795"/>
      <c r="G968" s="795"/>
      <c r="H968" s="795"/>
      <c r="I968" s="795"/>
      <c r="J968" s="794"/>
      <c r="K968" s="794"/>
      <c r="L968" s="796"/>
      <c r="M968" s="794"/>
      <c r="N968" s="794"/>
      <c r="O968" s="797"/>
      <c r="P968" s="797"/>
      <c r="Q968" s="797"/>
      <c r="R968" s="797"/>
      <c r="S968" s="364"/>
      <c r="T968" s="167"/>
      <c r="U968" s="798"/>
      <c r="V968" s="799"/>
      <c r="W968" s="364"/>
      <c r="X968" s="794"/>
      <c r="Y968" s="800"/>
      <c r="Z968" s="801"/>
      <c r="AA968" s="802"/>
      <c r="AB968" s="802"/>
      <c r="AC968" s="802"/>
      <c r="AD968" s="802"/>
      <c r="AE968" s="802"/>
      <c r="AF968" s="801"/>
      <c r="AG968" s="801"/>
      <c r="AH968" s="801"/>
    </row>
    <row r="969" spans="1:34" s="353" customFormat="1" ht="16.5" customHeight="1" x14ac:dyDescent="0.25">
      <c r="A969" s="782"/>
      <c r="B969" s="793"/>
      <c r="C969" s="794"/>
      <c r="D969" s="784"/>
      <c r="E969" s="794"/>
      <c r="F969" s="795"/>
      <c r="G969" s="795"/>
      <c r="H969" s="795"/>
      <c r="I969" s="795"/>
      <c r="J969" s="794"/>
      <c r="K969" s="794"/>
      <c r="L969" s="796"/>
      <c r="M969" s="794"/>
      <c r="N969" s="794"/>
      <c r="O969" s="797"/>
      <c r="P969" s="797"/>
      <c r="Q969" s="797"/>
      <c r="R969" s="797"/>
      <c r="S969" s="364"/>
      <c r="T969" s="167"/>
      <c r="U969" s="798"/>
      <c r="V969" s="799"/>
      <c r="W969" s="364"/>
      <c r="X969" s="794"/>
      <c r="Y969" s="800"/>
      <c r="Z969" s="801"/>
      <c r="AA969" s="802"/>
      <c r="AB969" s="802"/>
      <c r="AC969" s="802"/>
      <c r="AD969" s="802"/>
      <c r="AE969" s="802"/>
      <c r="AF969" s="801"/>
      <c r="AG969" s="801"/>
      <c r="AH969" s="801"/>
    </row>
    <row r="970" spans="1:34" s="353" customFormat="1" ht="16.5" customHeight="1" x14ac:dyDescent="0.25">
      <c r="A970" s="782"/>
      <c r="B970" s="793"/>
      <c r="C970" s="794"/>
      <c r="D970" s="784"/>
      <c r="E970" s="794"/>
      <c r="F970" s="795"/>
      <c r="G970" s="795"/>
      <c r="H970" s="795"/>
      <c r="I970" s="795"/>
      <c r="J970" s="794"/>
      <c r="K970" s="794"/>
      <c r="L970" s="796"/>
      <c r="M970" s="794"/>
      <c r="N970" s="794"/>
      <c r="O970" s="797"/>
      <c r="P970" s="797"/>
      <c r="Q970" s="797"/>
      <c r="R970" s="797"/>
      <c r="S970" s="364"/>
      <c r="T970" s="167"/>
      <c r="U970" s="798"/>
      <c r="V970" s="799"/>
      <c r="W970" s="364"/>
      <c r="X970" s="794"/>
      <c r="Y970" s="800"/>
      <c r="Z970" s="801"/>
      <c r="AA970" s="802"/>
      <c r="AB970" s="802"/>
      <c r="AC970" s="802"/>
      <c r="AD970" s="802"/>
      <c r="AE970" s="802"/>
      <c r="AF970" s="801"/>
      <c r="AG970" s="801"/>
      <c r="AH970" s="801"/>
    </row>
    <row r="971" spans="1:34" s="353" customFormat="1" ht="16.5" customHeight="1" x14ac:dyDescent="0.25">
      <c r="A971" s="782"/>
      <c r="B971" s="793"/>
      <c r="C971" s="794"/>
      <c r="D971" s="784"/>
      <c r="E971" s="794"/>
      <c r="F971" s="795"/>
      <c r="G971" s="795"/>
      <c r="H971" s="795"/>
      <c r="I971" s="795"/>
      <c r="J971" s="794"/>
      <c r="K971" s="794"/>
      <c r="L971" s="796"/>
      <c r="M971" s="794"/>
      <c r="N971" s="794"/>
      <c r="O971" s="797"/>
      <c r="P971" s="797"/>
      <c r="Q971" s="797"/>
      <c r="R971" s="797"/>
      <c r="S971" s="364"/>
      <c r="T971" s="167"/>
      <c r="U971" s="798"/>
      <c r="V971" s="799"/>
      <c r="W971" s="364"/>
      <c r="X971" s="794"/>
      <c r="Y971" s="800"/>
      <c r="Z971" s="801"/>
      <c r="AA971" s="802"/>
      <c r="AB971" s="802"/>
      <c r="AC971" s="802"/>
      <c r="AD971" s="802"/>
      <c r="AE971" s="802"/>
      <c r="AF971" s="801"/>
      <c r="AG971" s="801"/>
      <c r="AH971" s="801"/>
    </row>
    <row r="972" spans="1:34" s="353" customFormat="1" ht="16.5" customHeight="1" x14ac:dyDescent="0.25">
      <c r="A972" s="782"/>
      <c r="B972" s="793"/>
      <c r="C972" s="794"/>
      <c r="D972" s="784"/>
      <c r="E972" s="794"/>
      <c r="F972" s="795"/>
      <c r="G972" s="795"/>
      <c r="H972" s="795"/>
      <c r="I972" s="795"/>
      <c r="J972" s="794"/>
      <c r="K972" s="794"/>
      <c r="L972" s="796"/>
      <c r="M972" s="794"/>
      <c r="N972" s="794"/>
      <c r="O972" s="797"/>
      <c r="P972" s="797"/>
      <c r="Q972" s="797"/>
      <c r="R972" s="797"/>
      <c r="S972" s="364"/>
      <c r="T972" s="167"/>
      <c r="U972" s="798"/>
      <c r="V972" s="799"/>
      <c r="W972" s="364"/>
      <c r="X972" s="794"/>
      <c r="Y972" s="800"/>
      <c r="Z972" s="801"/>
      <c r="AA972" s="802"/>
      <c r="AB972" s="802"/>
      <c r="AC972" s="802"/>
      <c r="AD972" s="802"/>
      <c r="AE972" s="802"/>
      <c r="AF972" s="801"/>
      <c r="AG972" s="801"/>
      <c r="AH972" s="801"/>
    </row>
    <row r="973" spans="1:34" s="353" customFormat="1" ht="16.5" customHeight="1" x14ac:dyDescent="0.25">
      <c r="A973" s="782"/>
      <c r="B973" s="793"/>
      <c r="C973" s="794"/>
      <c r="D973" s="784"/>
      <c r="E973" s="794"/>
      <c r="F973" s="795"/>
      <c r="G973" s="795"/>
      <c r="H973" s="795"/>
      <c r="I973" s="795"/>
      <c r="J973" s="794"/>
      <c r="K973" s="794"/>
      <c r="L973" s="796"/>
      <c r="M973" s="794"/>
      <c r="N973" s="794"/>
      <c r="O973" s="797"/>
      <c r="P973" s="797"/>
      <c r="Q973" s="797"/>
      <c r="R973" s="797"/>
      <c r="S973" s="364"/>
      <c r="T973" s="167"/>
      <c r="U973" s="798"/>
      <c r="V973" s="799"/>
      <c r="W973" s="364"/>
      <c r="X973" s="794"/>
      <c r="Y973" s="800"/>
      <c r="Z973" s="801"/>
      <c r="AA973" s="802"/>
      <c r="AB973" s="802"/>
      <c r="AC973" s="802"/>
      <c r="AD973" s="802"/>
      <c r="AE973" s="802"/>
      <c r="AF973" s="801"/>
      <c r="AG973" s="801"/>
      <c r="AH973" s="801"/>
    </row>
    <row r="974" spans="1:34" s="353" customFormat="1" ht="16.5" customHeight="1" x14ac:dyDescent="0.25">
      <c r="A974" s="782"/>
      <c r="B974" s="793"/>
      <c r="C974" s="794"/>
      <c r="D974" s="784"/>
      <c r="E974" s="794"/>
      <c r="F974" s="795"/>
      <c r="G974" s="795"/>
      <c r="H974" s="795"/>
      <c r="I974" s="795"/>
      <c r="J974" s="794"/>
      <c r="K974" s="794"/>
      <c r="L974" s="796"/>
      <c r="M974" s="794"/>
      <c r="N974" s="794"/>
      <c r="O974" s="797"/>
      <c r="P974" s="797"/>
      <c r="Q974" s="797"/>
      <c r="R974" s="797"/>
      <c r="S974" s="364"/>
      <c r="T974" s="167"/>
      <c r="U974" s="798"/>
      <c r="V974" s="799"/>
      <c r="W974" s="364"/>
      <c r="X974" s="794"/>
      <c r="Y974" s="800"/>
      <c r="Z974" s="801"/>
      <c r="AA974" s="802"/>
      <c r="AB974" s="802"/>
      <c r="AC974" s="802"/>
      <c r="AD974" s="802"/>
      <c r="AE974" s="802"/>
      <c r="AF974" s="801"/>
      <c r="AG974" s="801"/>
      <c r="AH974" s="801"/>
    </row>
    <row r="975" spans="1:34" s="353" customFormat="1" ht="16.5" customHeight="1" x14ac:dyDescent="0.25">
      <c r="A975" s="782"/>
      <c r="B975" s="793"/>
      <c r="C975" s="794"/>
      <c r="D975" s="784"/>
      <c r="E975" s="794"/>
      <c r="F975" s="795"/>
      <c r="G975" s="795"/>
      <c r="H975" s="795"/>
      <c r="I975" s="795"/>
      <c r="J975" s="794"/>
      <c r="K975" s="794"/>
      <c r="L975" s="796"/>
      <c r="M975" s="794"/>
      <c r="N975" s="794"/>
      <c r="O975" s="797"/>
      <c r="P975" s="797"/>
      <c r="Q975" s="797"/>
      <c r="R975" s="797"/>
      <c r="S975" s="364"/>
      <c r="T975" s="167"/>
      <c r="U975" s="798"/>
      <c r="V975" s="799"/>
      <c r="W975" s="364"/>
      <c r="X975" s="794"/>
      <c r="Y975" s="800"/>
      <c r="Z975" s="801"/>
      <c r="AA975" s="802"/>
      <c r="AB975" s="802"/>
      <c r="AC975" s="802"/>
      <c r="AD975" s="802"/>
      <c r="AE975" s="802"/>
      <c r="AF975" s="801"/>
      <c r="AG975" s="801"/>
      <c r="AH975" s="801"/>
    </row>
    <row r="976" spans="1:34" s="353" customFormat="1" ht="16.5" customHeight="1" x14ac:dyDescent="0.25">
      <c r="A976" s="782"/>
      <c r="B976" s="793"/>
      <c r="C976" s="794"/>
      <c r="D976" s="784"/>
      <c r="E976" s="794"/>
      <c r="F976" s="795"/>
      <c r="G976" s="795"/>
      <c r="H976" s="795"/>
      <c r="I976" s="795"/>
      <c r="J976" s="794"/>
      <c r="K976" s="794"/>
      <c r="L976" s="796"/>
      <c r="M976" s="794"/>
      <c r="N976" s="794"/>
      <c r="O976" s="797"/>
      <c r="P976" s="797"/>
      <c r="Q976" s="797"/>
      <c r="R976" s="797"/>
      <c r="S976" s="364"/>
      <c r="T976" s="167"/>
      <c r="U976" s="798"/>
      <c r="V976" s="799"/>
      <c r="W976" s="364"/>
      <c r="X976" s="794"/>
      <c r="Y976" s="800"/>
      <c r="Z976" s="801"/>
      <c r="AA976" s="802"/>
      <c r="AB976" s="802"/>
      <c r="AC976" s="802"/>
      <c r="AD976" s="802"/>
      <c r="AE976" s="802"/>
      <c r="AF976" s="801"/>
      <c r="AG976" s="801"/>
      <c r="AH976" s="801"/>
    </row>
    <row r="977" spans="1:34" s="353" customFormat="1" ht="16.5" customHeight="1" x14ac:dyDescent="0.25">
      <c r="A977" s="782"/>
      <c r="B977" s="793"/>
      <c r="C977" s="794"/>
      <c r="D977" s="784"/>
      <c r="E977" s="794"/>
      <c r="F977" s="795"/>
      <c r="G977" s="795"/>
      <c r="H977" s="795"/>
      <c r="I977" s="795"/>
      <c r="J977" s="794"/>
      <c r="K977" s="794"/>
      <c r="L977" s="796"/>
      <c r="M977" s="794"/>
      <c r="N977" s="794"/>
      <c r="O977" s="797"/>
      <c r="P977" s="797"/>
      <c r="Q977" s="797"/>
      <c r="R977" s="797"/>
      <c r="S977" s="364"/>
      <c r="T977" s="167"/>
      <c r="U977" s="798"/>
      <c r="V977" s="799"/>
      <c r="W977" s="364"/>
      <c r="X977" s="794"/>
      <c r="Y977" s="800"/>
      <c r="Z977" s="801"/>
      <c r="AA977" s="802"/>
      <c r="AB977" s="802"/>
      <c r="AC977" s="802"/>
      <c r="AD977" s="802"/>
      <c r="AE977" s="802"/>
      <c r="AF977" s="801"/>
      <c r="AG977" s="801"/>
      <c r="AH977" s="801"/>
    </row>
    <row r="978" spans="1:34" s="353" customFormat="1" ht="16.5" customHeight="1" x14ac:dyDescent="0.25">
      <c r="A978" s="782"/>
      <c r="B978" s="793"/>
      <c r="C978" s="794"/>
      <c r="D978" s="784"/>
      <c r="E978" s="794"/>
      <c r="F978" s="795"/>
      <c r="G978" s="795"/>
      <c r="H978" s="795"/>
      <c r="I978" s="795"/>
      <c r="J978" s="794"/>
      <c r="K978" s="794"/>
      <c r="L978" s="796"/>
      <c r="M978" s="794"/>
      <c r="N978" s="794"/>
      <c r="O978" s="797"/>
      <c r="P978" s="797"/>
      <c r="Q978" s="797"/>
      <c r="R978" s="797"/>
      <c r="S978" s="364"/>
      <c r="T978" s="167"/>
      <c r="U978" s="798"/>
      <c r="V978" s="799"/>
      <c r="W978" s="364"/>
      <c r="X978" s="794"/>
      <c r="Y978" s="800"/>
      <c r="Z978" s="801"/>
      <c r="AA978" s="802"/>
      <c r="AB978" s="802"/>
      <c r="AC978" s="802"/>
      <c r="AD978" s="802"/>
      <c r="AE978" s="802"/>
      <c r="AF978" s="801"/>
      <c r="AG978" s="801"/>
      <c r="AH978" s="801"/>
    </row>
    <row r="979" spans="1:34" s="353" customFormat="1" ht="16.5" customHeight="1" x14ac:dyDescent="0.25">
      <c r="A979" s="782"/>
      <c r="B979" s="793"/>
      <c r="C979" s="794"/>
      <c r="D979" s="784"/>
      <c r="E979" s="794"/>
      <c r="F979" s="795"/>
      <c r="G979" s="795"/>
      <c r="H979" s="795"/>
      <c r="I979" s="795"/>
      <c r="J979" s="794"/>
      <c r="K979" s="794"/>
      <c r="L979" s="796"/>
      <c r="M979" s="794"/>
      <c r="N979" s="794"/>
      <c r="O979" s="797"/>
      <c r="P979" s="797"/>
      <c r="Q979" s="797"/>
      <c r="R979" s="797"/>
      <c r="S979" s="364"/>
      <c r="T979" s="167"/>
      <c r="U979" s="798"/>
      <c r="V979" s="799"/>
      <c r="W979" s="364"/>
      <c r="X979" s="794"/>
      <c r="Y979" s="800"/>
      <c r="Z979" s="801"/>
      <c r="AA979" s="802"/>
      <c r="AB979" s="802"/>
      <c r="AC979" s="802"/>
      <c r="AD979" s="802"/>
      <c r="AE979" s="802"/>
      <c r="AF979" s="801"/>
      <c r="AG979" s="801"/>
      <c r="AH979" s="801"/>
    </row>
    <row r="980" spans="1:34" s="353" customFormat="1" ht="16.5" customHeight="1" x14ac:dyDescent="0.25">
      <c r="A980" s="782"/>
      <c r="B980" s="793"/>
      <c r="C980" s="794"/>
      <c r="D980" s="784"/>
      <c r="E980" s="794"/>
      <c r="F980" s="795"/>
      <c r="G980" s="795"/>
      <c r="H980" s="795"/>
      <c r="I980" s="795"/>
      <c r="J980" s="794"/>
      <c r="K980" s="794"/>
      <c r="L980" s="796"/>
      <c r="M980" s="794"/>
      <c r="N980" s="794"/>
      <c r="O980" s="797"/>
      <c r="P980" s="797"/>
      <c r="Q980" s="797"/>
      <c r="R980" s="797"/>
      <c r="S980" s="364"/>
      <c r="T980" s="167"/>
      <c r="U980" s="798"/>
      <c r="V980" s="799"/>
      <c r="W980" s="364"/>
      <c r="X980" s="794"/>
      <c r="Y980" s="800"/>
      <c r="Z980" s="801"/>
      <c r="AA980" s="802"/>
      <c r="AB980" s="802"/>
      <c r="AC980" s="802"/>
      <c r="AD980" s="802"/>
      <c r="AE980" s="802"/>
      <c r="AF980" s="801"/>
      <c r="AG980" s="801"/>
      <c r="AH980" s="801"/>
    </row>
    <row r="981" spans="1:34" s="353" customFormat="1" ht="16.5" customHeight="1" x14ac:dyDescent="0.25">
      <c r="A981" s="782"/>
      <c r="B981" s="793"/>
      <c r="C981" s="794"/>
      <c r="D981" s="784"/>
      <c r="E981" s="794"/>
      <c r="F981" s="795"/>
      <c r="G981" s="795"/>
      <c r="H981" s="795"/>
      <c r="I981" s="795"/>
      <c r="J981" s="794"/>
      <c r="K981" s="794"/>
      <c r="L981" s="796"/>
      <c r="M981" s="794"/>
      <c r="N981" s="794"/>
      <c r="O981" s="797"/>
      <c r="P981" s="797"/>
      <c r="Q981" s="797"/>
      <c r="R981" s="797"/>
      <c r="S981" s="364"/>
      <c r="T981" s="167"/>
      <c r="U981" s="798"/>
      <c r="V981" s="799"/>
      <c r="W981" s="364"/>
      <c r="X981" s="794"/>
      <c r="Y981" s="800"/>
      <c r="Z981" s="801"/>
      <c r="AA981" s="802"/>
      <c r="AB981" s="802"/>
      <c r="AC981" s="802"/>
      <c r="AD981" s="802"/>
      <c r="AE981" s="802"/>
      <c r="AF981" s="801"/>
      <c r="AG981" s="801"/>
      <c r="AH981" s="801"/>
    </row>
    <row r="982" spans="1:34" s="353" customFormat="1" ht="16.5" customHeight="1" x14ac:dyDescent="0.25">
      <c r="A982" s="782"/>
      <c r="B982" s="793"/>
      <c r="C982" s="794"/>
      <c r="D982" s="784"/>
      <c r="E982" s="794"/>
      <c r="F982" s="795"/>
      <c r="G982" s="795"/>
      <c r="H982" s="795"/>
      <c r="I982" s="795"/>
      <c r="J982" s="794"/>
      <c r="K982" s="794"/>
      <c r="L982" s="796"/>
      <c r="M982" s="794"/>
      <c r="N982" s="794"/>
      <c r="O982" s="797"/>
      <c r="P982" s="797"/>
      <c r="Q982" s="797"/>
      <c r="R982" s="797"/>
      <c r="S982" s="364"/>
      <c r="T982" s="167"/>
      <c r="U982" s="798"/>
      <c r="V982" s="799"/>
      <c r="W982" s="364"/>
      <c r="X982" s="794"/>
      <c r="Y982" s="800"/>
      <c r="Z982" s="801"/>
      <c r="AA982" s="802"/>
      <c r="AB982" s="802"/>
      <c r="AC982" s="802"/>
      <c r="AD982" s="802"/>
      <c r="AE982" s="802"/>
      <c r="AF982" s="801"/>
      <c r="AG982" s="801"/>
      <c r="AH982" s="801"/>
    </row>
    <row r="983" spans="1:34" s="353" customFormat="1" ht="16.5" customHeight="1" x14ac:dyDescent="0.25">
      <c r="A983" s="782"/>
      <c r="B983" s="793"/>
      <c r="C983" s="794"/>
      <c r="D983" s="784"/>
      <c r="E983" s="794"/>
      <c r="F983" s="795"/>
      <c r="G983" s="795"/>
      <c r="H983" s="795"/>
      <c r="I983" s="795"/>
      <c r="J983" s="794"/>
      <c r="K983" s="794"/>
      <c r="L983" s="796"/>
      <c r="M983" s="794"/>
      <c r="N983" s="794"/>
      <c r="O983" s="797"/>
      <c r="P983" s="797"/>
      <c r="Q983" s="797"/>
      <c r="R983" s="797"/>
      <c r="S983" s="364"/>
      <c r="T983" s="167"/>
      <c r="U983" s="798"/>
      <c r="V983" s="799"/>
      <c r="W983" s="364"/>
      <c r="X983" s="794"/>
      <c r="Y983" s="800"/>
      <c r="Z983" s="801"/>
      <c r="AA983" s="802"/>
      <c r="AB983" s="802"/>
      <c r="AC983" s="802"/>
      <c r="AD983" s="802"/>
      <c r="AE983" s="802"/>
      <c r="AF983" s="801"/>
      <c r="AG983" s="801"/>
      <c r="AH983" s="801"/>
    </row>
    <row r="984" spans="1:34" s="353" customFormat="1" ht="16.5" customHeight="1" x14ac:dyDescent="0.25">
      <c r="A984" s="782"/>
      <c r="B984" s="793"/>
      <c r="C984" s="794"/>
      <c r="D984" s="784"/>
      <c r="E984" s="794"/>
      <c r="F984" s="795"/>
      <c r="G984" s="795"/>
      <c r="H984" s="795"/>
      <c r="I984" s="795"/>
      <c r="J984" s="794"/>
      <c r="K984" s="794"/>
      <c r="L984" s="796"/>
      <c r="M984" s="794"/>
      <c r="N984" s="794"/>
      <c r="O984" s="797"/>
      <c r="P984" s="797"/>
      <c r="Q984" s="797"/>
      <c r="R984" s="797"/>
      <c r="S984" s="364"/>
      <c r="T984" s="167"/>
      <c r="U984" s="798"/>
      <c r="V984" s="799"/>
      <c r="W984" s="364"/>
      <c r="X984" s="794"/>
      <c r="Y984" s="800"/>
      <c r="Z984" s="801"/>
      <c r="AA984" s="802"/>
      <c r="AB984" s="802"/>
      <c r="AC984" s="802"/>
      <c r="AD984" s="802"/>
      <c r="AE984" s="802"/>
      <c r="AF984" s="801"/>
      <c r="AG984" s="801"/>
      <c r="AH984" s="801"/>
    </row>
    <row r="985" spans="1:34" s="353" customFormat="1" ht="16.5" customHeight="1" x14ac:dyDescent="0.25">
      <c r="A985" s="782"/>
      <c r="B985" s="793"/>
      <c r="C985" s="794"/>
      <c r="D985" s="784"/>
      <c r="E985" s="794"/>
      <c r="F985" s="795"/>
      <c r="G985" s="795"/>
      <c r="H985" s="795"/>
      <c r="I985" s="795"/>
      <c r="J985" s="794"/>
      <c r="K985" s="794"/>
      <c r="L985" s="796"/>
      <c r="M985" s="794"/>
      <c r="N985" s="794"/>
      <c r="O985" s="797"/>
      <c r="P985" s="797"/>
      <c r="Q985" s="797"/>
      <c r="R985" s="797"/>
      <c r="S985" s="364"/>
      <c r="T985" s="167"/>
      <c r="U985" s="798"/>
      <c r="V985" s="799"/>
      <c r="W985" s="364"/>
      <c r="X985" s="794"/>
      <c r="Y985" s="800"/>
      <c r="Z985" s="801"/>
      <c r="AA985" s="802"/>
      <c r="AB985" s="802"/>
      <c r="AC985" s="802"/>
      <c r="AD985" s="802"/>
      <c r="AE985" s="802"/>
      <c r="AF985" s="801"/>
      <c r="AG985" s="801"/>
      <c r="AH985" s="801"/>
    </row>
    <row r="986" spans="1:34" s="353" customFormat="1" ht="16.5" customHeight="1" x14ac:dyDescent="0.25">
      <c r="A986" s="782"/>
      <c r="B986" s="793"/>
      <c r="C986" s="794"/>
      <c r="D986" s="784"/>
      <c r="E986" s="794"/>
      <c r="F986" s="795"/>
      <c r="G986" s="795"/>
      <c r="H986" s="795"/>
      <c r="I986" s="795"/>
      <c r="J986" s="794"/>
      <c r="K986" s="794"/>
      <c r="L986" s="796"/>
      <c r="M986" s="794"/>
      <c r="N986" s="794"/>
      <c r="O986" s="797"/>
      <c r="P986" s="797"/>
      <c r="Q986" s="797"/>
      <c r="R986" s="797"/>
      <c r="S986" s="364"/>
      <c r="T986" s="167"/>
      <c r="U986" s="798"/>
      <c r="V986" s="799"/>
      <c r="W986" s="364"/>
      <c r="X986" s="794"/>
      <c r="Y986" s="800"/>
      <c r="Z986" s="801"/>
      <c r="AA986" s="802"/>
      <c r="AB986" s="802"/>
      <c r="AC986" s="802"/>
      <c r="AD986" s="802"/>
      <c r="AE986" s="802"/>
      <c r="AF986" s="801"/>
      <c r="AG986" s="801"/>
      <c r="AH986" s="801"/>
    </row>
    <row r="987" spans="1:34" s="353" customFormat="1" ht="16.5" customHeight="1" x14ac:dyDescent="0.25">
      <c r="A987" s="782"/>
      <c r="B987" s="793"/>
      <c r="C987" s="794"/>
      <c r="D987" s="784"/>
      <c r="E987" s="794"/>
      <c r="F987" s="795"/>
      <c r="G987" s="795"/>
      <c r="H987" s="795"/>
      <c r="I987" s="795"/>
      <c r="J987" s="794"/>
      <c r="K987" s="794"/>
      <c r="L987" s="796"/>
      <c r="M987" s="794"/>
      <c r="N987" s="794"/>
      <c r="O987" s="797"/>
      <c r="P987" s="797"/>
      <c r="Q987" s="797"/>
      <c r="R987" s="797"/>
      <c r="S987" s="364"/>
      <c r="T987" s="167"/>
      <c r="U987" s="798"/>
      <c r="V987" s="799"/>
      <c r="W987" s="364"/>
      <c r="X987" s="794"/>
      <c r="Y987" s="800"/>
      <c r="Z987" s="801"/>
      <c r="AA987" s="802"/>
      <c r="AB987" s="802"/>
      <c r="AC987" s="802"/>
      <c r="AD987" s="802"/>
      <c r="AE987" s="802"/>
      <c r="AF987" s="801"/>
      <c r="AG987" s="801"/>
      <c r="AH987" s="801"/>
    </row>
    <row r="988" spans="1:34" s="353" customFormat="1" ht="16.5" customHeight="1" x14ac:dyDescent="0.25">
      <c r="A988" s="782"/>
      <c r="B988" s="793"/>
      <c r="C988" s="794"/>
      <c r="D988" s="784"/>
      <c r="E988" s="794"/>
      <c r="F988" s="795"/>
      <c r="G988" s="795"/>
      <c r="H988" s="795"/>
      <c r="I988" s="795"/>
      <c r="J988" s="794"/>
      <c r="K988" s="794"/>
      <c r="L988" s="796"/>
      <c r="M988" s="794"/>
      <c r="N988" s="794"/>
      <c r="O988" s="797"/>
      <c r="P988" s="797"/>
      <c r="Q988" s="797"/>
      <c r="R988" s="797"/>
      <c r="S988" s="364"/>
      <c r="T988" s="167"/>
      <c r="U988" s="798"/>
      <c r="V988" s="799"/>
      <c r="W988" s="364"/>
      <c r="X988" s="794"/>
      <c r="Y988" s="800"/>
      <c r="Z988" s="801"/>
      <c r="AA988" s="802"/>
      <c r="AB988" s="802"/>
      <c r="AC988" s="802"/>
      <c r="AD988" s="802"/>
      <c r="AE988" s="802"/>
      <c r="AF988" s="801"/>
      <c r="AG988" s="801"/>
      <c r="AH988" s="801"/>
    </row>
    <row r="989" spans="1:34" s="353" customFormat="1" ht="16.5" customHeight="1" x14ac:dyDescent="0.25">
      <c r="A989" s="782"/>
      <c r="B989" s="793"/>
      <c r="C989" s="794"/>
      <c r="D989" s="784"/>
      <c r="E989" s="794"/>
      <c r="F989" s="795"/>
      <c r="G989" s="795"/>
      <c r="H989" s="795"/>
      <c r="I989" s="795"/>
      <c r="J989" s="794"/>
      <c r="K989" s="794"/>
      <c r="L989" s="796"/>
      <c r="M989" s="794"/>
      <c r="N989" s="794"/>
      <c r="O989" s="797"/>
      <c r="P989" s="797"/>
      <c r="Q989" s="797"/>
      <c r="R989" s="797"/>
      <c r="S989" s="364"/>
      <c r="T989" s="167"/>
      <c r="U989" s="798"/>
      <c r="V989" s="799"/>
      <c r="W989" s="364"/>
      <c r="X989" s="794"/>
      <c r="Y989" s="800"/>
      <c r="Z989" s="801"/>
      <c r="AA989" s="802"/>
      <c r="AB989" s="802"/>
      <c r="AC989" s="802"/>
      <c r="AD989" s="802"/>
      <c r="AE989" s="802"/>
      <c r="AF989" s="801"/>
      <c r="AG989" s="801"/>
      <c r="AH989" s="801"/>
    </row>
    <row r="990" spans="1:34" s="353" customFormat="1" ht="16.5" customHeight="1" x14ac:dyDescent="0.25">
      <c r="A990" s="782"/>
      <c r="B990" s="793"/>
      <c r="C990" s="794"/>
      <c r="D990" s="784"/>
      <c r="E990" s="794"/>
      <c r="F990" s="795"/>
      <c r="G990" s="795"/>
      <c r="H990" s="795"/>
      <c r="I990" s="795"/>
      <c r="J990" s="794"/>
      <c r="K990" s="794"/>
      <c r="L990" s="796"/>
      <c r="M990" s="794"/>
      <c r="N990" s="794"/>
      <c r="O990" s="797"/>
      <c r="P990" s="797"/>
      <c r="Q990" s="797"/>
      <c r="R990" s="797"/>
      <c r="S990" s="364"/>
      <c r="T990" s="167"/>
      <c r="U990" s="798"/>
      <c r="V990" s="799"/>
      <c r="W990" s="364"/>
      <c r="X990" s="794"/>
      <c r="Y990" s="800"/>
      <c r="Z990" s="801"/>
      <c r="AA990" s="802"/>
      <c r="AB990" s="802"/>
      <c r="AC990" s="802"/>
      <c r="AD990" s="802"/>
      <c r="AE990" s="802"/>
      <c r="AF990" s="801"/>
      <c r="AG990" s="801"/>
      <c r="AH990" s="801"/>
    </row>
    <row r="991" spans="1:34" s="353" customFormat="1" ht="16.5" customHeight="1" x14ac:dyDescent="0.25">
      <c r="A991" s="782"/>
      <c r="B991" s="793"/>
      <c r="C991" s="794"/>
      <c r="D991" s="784"/>
      <c r="E991" s="794"/>
      <c r="F991" s="795"/>
      <c r="G991" s="795"/>
      <c r="H991" s="795"/>
      <c r="I991" s="795"/>
      <c r="J991" s="794"/>
      <c r="K991" s="794"/>
      <c r="L991" s="796"/>
      <c r="M991" s="794"/>
      <c r="N991" s="794"/>
      <c r="O991" s="797"/>
      <c r="P991" s="797"/>
      <c r="Q991" s="797"/>
      <c r="R991" s="797"/>
      <c r="S991" s="364"/>
      <c r="T991" s="167"/>
      <c r="U991" s="798"/>
      <c r="V991" s="799"/>
      <c r="W991" s="364"/>
      <c r="X991" s="794"/>
      <c r="Y991" s="800"/>
      <c r="Z991" s="801"/>
      <c r="AA991" s="802"/>
      <c r="AB991" s="802"/>
      <c r="AC991" s="802"/>
      <c r="AD991" s="802"/>
      <c r="AE991" s="802"/>
      <c r="AF991" s="801"/>
      <c r="AG991" s="801"/>
      <c r="AH991" s="801"/>
    </row>
    <row r="992" spans="1:34" s="353" customFormat="1" ht="16.5" customHeight="1" x14ac:dyDescent="0.25">
      <c r="A992" s="782"/>
      <c r="B992" s="793"/>
      <c r="C992" s="794"/>
      <c r="D992" s="784"/>
      <c r="E992" s="794"/>
      <c r="F992" s="795"/>
      <c r="G992" s="795"/>
      <c r="H992" s="795"/>
      <c r="I992" s="795"/>
      <c r="J992" s="794"/>
      <c r="K992" s="794"/>
      <c r="L992" s="796"/>
      <c r="M992" s="794"/>
      <c r="N992" s="794"/>
      <c r="O992" s="797"/>
      <c r="P992" s="797"/>
      <c r="Q992" s="797"/>
      <c r="R992" s="797"/>
      <c r="S992" s="364"/>
      <c r="T992" s="167"/>
      <c r="U992" s="798"/>
      <c r="V992" s="799"/>
      <c r="W992" s="364"/>
      <c r="X992" s="794"/>
      <c r="Y992" s="800"/>
      <c r="Z992" s="801"/>
      <c r="AA992" s="802"/>
      <c r="AB992" s="802"/>
      <c r="AC992" s="802"/>
      <c r="AD992" s="802"/>
      <c r="AE992" s="802"/>
      <c r="AF992" s="801"/>
      <c r="AG992" s="801"/>
      <c r="AH992" s="801"/>
    </row>
    <row r="993" spans="1:34" s="353" customFormat="1" ht="16.5" customHeight="1" x14ac:dyDescent="0.25">
      <c r="A993" s="782"/>
      <c r="B993" s="793"/>
      <c r="C993" s="794"/>
      <c r="D993" s="784"/>
      <c r="E993" s="794"/>
      <c r="F993" s="795"/>
      <c r="G993" s="795"/>
      <c r="H993" s="795"/>
      <c r="I993" s="795"/>
      <c r="J993" s="794"/>
      <c r="K993" s="794"/>
      <c r="L993" s="796"/>
      <c r="M993" s="794"/>
      <c r="N993" s="794"/>
      <c r="O993" s="797"/>
      <c r="P993" s="797"/>
      <c r="Q993" s="797"/>
      <c r="R993" s="797"/>
      <c r="S993" s="364"/>
      <c r="T993" s="167"/>
      <c r="U993" s="798"/>
      <c r="V993" s="799"/>
      <c r="W993" s="364"/>
      <c r="X993" s="794"/>
      <c r="Y993" s="800"/>
      <c r="Z993" s="801"/>
      <c r="AA993" s="802"/>
      <c r="AB993" s="802"/>
      <c r="AC993" s="802"/>
      <c r="AD993" s="802"/>
      <c r="AE993" s="802"/>
      <c r="AF993" s="801"/>
      <c r="AG993" s="801"/>
      <c r="AH993" s="801"/>
    </row>
    <row r="994" spans="1:34" s="353" customFormat="1" ht="16.5" customHeight="1" x14ac:dyDescent="0.25">
      <c r="A994" s="782"/>
      <c r="B994" s="793"/>
      <c r="C994" s="794"/>
      <c r="D994" s="784"/>
      <c r="E994" s="794"/>
      <c r="F994" s="795"/>
      <c r="G994" s="795"/>
      <c r="H994" s="795"/>
      <c r="I994" s="795"/>
      <c r="J994" s="794"/>
      <c r="K994" s="794"/>
      <c r="L994" s="796"/>
      <c r="M994" s="794"/>
      <c r="N994" s="794"/>
      <c r="O994" s="797"/>
      <c r="P994" s="797"/>
      <c r="Q994" s="797"/>
      <c r="R994" s="797"/>
      <c r="S994" s="364"/>
      <c r="T994" s="167"/>
      <c r="U994" s="798"/>
      <c r="V994" s="799"/>
      <c r="W994" s="364"/>
      <c r="X994" s="794"/>
      <c r="Y994" s="800"/>
      <c r="Z994" s="801"/>
      <c r="AA994" s="802"/>
      <c r="AB994" s="802"/>
      <c r="AC994" s="802"/>
      <c r="AD994" s="802"/>
      <c r="AE994" s="802"/>
      <c r="AF994" s="801"/>
      <c r="AG994" s="801"/>
      <c r="AH994" s="801"/>
    </row>
    <row r="995" spans="1:34" s="353" customFormat="1" ht="16.5" customHeight="1" x14ac:dyDescent="0.25">
      <c r="A995" s="782"/>
      <c r="B995" s="793"/>
      <c r="C995" s="794"/>
      <c r="D995" s="784"/>
      <c r="E995" s="794"/>
      <c r="F995" s="795"/>
      <c r="G995" s="795"/>
      <c r="H995" s="795"/>
      <c r="I995" s="795"/>
      <c r="J995" s="794"/>
      <c r="K995" s="794"/>
      <c r="L995" s="796"/>
      <c r="M995" s="794"/>
      <c r="N995" s="794"/>
      <c r="O995" s="797"/>
      <c r="P995" s="797"/>
      <c r="Q995" s="797"/>
      <c r="R995" s="797"/>
      <c r="S995" s="364"/>
      <c r="T995" s="167"/>
      <c r="U995" s="798"/>
      <c r="V995" s="799"/>
      <c r="W995" s="364"/>
      <c r="X995" s="794"/>
      <c r="Y995" s="800"/>
      <c r="Z995" s="801"/>
      <c r="AA995" s="802"/>
      <c r="AB995" s="802"/>
      <c r="AC995" s="802"/>
      <c r="AD995" s="802"/>
      <c r="AE995" s="802"/>
      <c r="AF995" s="801"/>
      <c r="AG995" s="801"/>
      <c r="AH995" s="801"/>
    </row>
    <row r="996" spans="1:34" s="353" customFormat="1" ht="16.5" customHeight="1" x14ac:dyDescent="0.25">
      <c r="A996" s="782"/>
      <c r="B996" s="793"/>
      <c r="C996" s="794"/>
      <c r="D996" s="784"/>
      <c r="E996" s="794"/>
      <c r="F996" s="795"/>
      <c r="G996" s="795"/>
      <c r="H996" s="795"/>
      <c r="I996" s="795"/>
      <c r="J996" s="794"/>
      <c r="K996" s="794"/>
      <c r="L996" s="796"/>
      <c r="M996" s="794"/>
      <c r="N996" s="794"/>
      <c r="O996" s="797"/>
      <c r="P996" s="797"/>
      <c r="Q996" s="797"/>
      <c r="R996" s="797"/>
      <c r="S996" s="364"/>
      <c r="T996" s="167"/>
      <c r="U996" s="798"/>
      <c r="V996" s="799"/>
      <c r="W996" s="364"/>
      <c r="X996" s="794"/>
      <c r="Y996" s="800"/>
      <c r="Z996" s="801"/>
      <c r="AA996" s="802"/>
      <c r="AB996" s="802"/>
      <c r="AC996" s="802"/>
      <c r="AD996" s="802"/>
      <c r="AE996" s="802"/>
      <c r="AF996" s="801"/>
      <c r="AG996" s="801"/>
      <c r="AH996" s="801"/>
    </row>
    <row r="997" spans="1:34" s="353" customFormat="1" ht="16.5" customHeight="1" x14ac:dyDescent="0.25">
      <c r="A997" s="782"/>
      <c r="B997" s="793"/>
      <c r="C997" s="794"/>
      <c r="D997" s="784"/>
      <c r="E997" s="794"/>
      <c r="F997" s="795"/>
      <c r="G997" s="795"/>
      <c r="H997" s="795"/>
      <c r="I997" s="795"/>
      <c r="J997" s="794"/>
      <c r="K997" s="794"/>
      <c r="L997" s="796"/>
      <c r="M997" s="794"/>
      <c r="N997" s="794"/>
      <c r="O997" s="797"/>
      <c r="P997" s="797"/>
      <c r="Q997" s="797"/>
      <c r="R997" s="797"/>
      <c r="S997" s="364"/>
      <c r="T997" s="167"/>
      <c r="U997" s="798"/>
      <c r="V997" s="799"/>
      <c r="W997" s="364"/>
      <c r="X997" s="794"/>
      <c r="Y997" s="800"/>
      <c r="Z997" s="801"/>
      <c r="AA997" s="802"/>
      <c r="AB997" s="802"/>
      <c r="AC997" s="802"/>
      <c r="AD997" s="802"/>
      <c r="AE997" s="802"/>
      <c r="AF997" s="801"/>
      <c r="AG997" s="801"/>
      <c r="AH997" s="801"/>
    </row>
    <row r="998" spans="1:34" s="353" customFormat="1" ht="16.5" customHeight="1" x14ac:dyDescent="0.25">
      <c r="A998" s="782"/>
      <c r="B998" s="793"/>
      <c r="C998" s="794"/>
      <c r="D998" s="784"/>
      <c r="E998" s="794"/>
      <c r="F998" s="795"/>
      <c r="G998" s="795"/>
      <c r="H998" s="795"/>
      <c r="I998" s="795"/>
      <c r="J998" s="794"/>
      <c r="K998" s="794"/>
      <c r="L998" s="796"/>
      <c r="M998" s="794"/>
      <c r="N998" s="794"/>
      <c r="O998" s="797"/>
      <c r="P998" s="797"/>
      <c r="Q998" s="797"/>
      <c r="R998" s="797"/>
      <c r="S998" s="364"/>
      <c r="T998" s="167"/>
      <c r="U998" s="798"/>
      <c r="V998" s="799"/>
      <c r="W998" s="364"/>
      <c r="X998" s="794"/>
      <c r="Y998" s="800"/>
      <c r="Z998" s="801"/>
      <c r="AA998" s="802"/>
      <c r="AB998" s="802"/>
      <c r="AC998" s="802"/>
      <c r="AD998" s="802"/>
      <c r="AE998" s="802"/>
      <c r="AF998" s="801"/>
      <c r="AG998" s="801"/>
      <c r="AH998" s="801"/>
    </row>
    <row r="999" spans="1:34" s="353" customFormat="1" ht="16.5" customHeight="1" x14ac:dyDescent="0.25">
      <c r="A999" s="782"/>
      <c r="B999" s="793"/>
      <c r="C999" s="794"/>
      <c r="D999" s="784"/>
      <c r="E999" s="794"/>
      <c r="F999" s="795"/>
      <c r="G999" s="795"/>
      <c r="H999" s="795"/>
      <c r="I999" s="795"/>
      <c r="J999" s="794"/>
      <c r="K999" s="794"/>
      <c r="L999" s="796"/>
      <c r="M999" s="794"/>
      <c r="N999" s="794"/>
      <c r="O999" s="797"/>
      <c r="P999" s="797"/>
      <c r="Q999" s="797"/>
      <c r="R999" s="797"/>
      <c r="S999" s="364"/>
      <c r="T999" s="167"/>
      <c r="U999" s="798"/>
      <c r="V999" s="799"/>
      <c r="W999" s="364"/>
      <c r="X999" s="794"/>
      <c r="Y999" s="800"/>
      <c r="Z999" s="801"/>
      <c r="AA999" s="802"/>
      <c r="AB999" s="802"/>
      <c r="AC999" s="802"/>
      <c r="AD999" s="802"/>
      <c r="AE999" s="802"/>
      <c r="AF999" s="801"/>
      <c r="AG999" s="801"/>
      <c r="AH999" s="801"/>
    </row>
    <row r="1000" spans="1:34" s="353" customFormat="1" ht="16.5" customHeight="1" x14ac:dyDescent="0.25">
      <c r="A1000" s="782"/>
      <c r="B1000" s="793"/>
      <c r="C1000" s="794"/>
      <c r="D1000" s="784"/>
      <c r="E1000" s="794"/>
      <c r="F1000" s="795"/>
      <c r="G1000" s="795"/>
      <c r="H1000" s="795"/>
      <c r="I1000" s="795"/>
      <c r="J1000" s="794"/>
      <c r="K1000" s="794"/>
      <c r="L1000" s="796"/>
      <c r="M1000" s="794"/>
      <c r="N1000" s="794"/>
      <c r="O1000" s="797"/>
      <c r="P1000" s="797"/>
      <c r="Q1000" s="797"/>
      <c r="R1000" s="797"/>
      <c r="S1000" s="364"/>
      <c r="T1000" s="167"/>
      <c r="U1000" s="798"/>
      <c r="V1000" s="799"/>
      <c r="W1000" s="364"/>
      <c r="X1000" s="794"/>
      <c r="Y1000" s="800"/>
      <c r="Z1000" s="801"/>
      <c r="AA1000" s="802"/>
      <c r="AB1000" s="802"/>
      <c r="AC1000" s="802"/>
      <c r="AD1000" s="802"/>
      <c r="AE1000" s="802"/>
      <c r="AF1000" s="801"/>
      <c r="AG1000" s="801"/>
      <c r="AH1000" s="801"/>
    </row>
    <row r="1001" spans="1:34" s="353" customFormat="1" ht="16.5" customHeight="1" x14ac:dyDescent="0.25">
      <c r="A1001" s="782"/>
      <c r="B1001" s="793"/>
      <c r="C1001" s="794"/>
      <c r="D1001" s="784"/>
      <c r="E1001" s="794"/>
      <c r="F1001" s="795"/>
      <c r="G1001" s="795"/>
      <c r="H1001" s="795"/>
      <c r="I1001" s="795"/>
      <c r="J1001" s="794"/>
      <c r="K1001" s="794"/>
      <c r="L1001" s="796"/>
      <c r="M1001" s="794"/>
      <c r="N1001" s="794"/>
      <c r="O1001" s="797"/>
      <c r="P1001" s="797"/>
      <c r="Q1001" s="797"/>
      <c r="R1001" s="797"/>
      <c r="S1001" s="364"/>
      <c r="T1001" s="167"/>
      <c r="U1001" s="798"/>
      <c r="V1001" s="799"/>
      <c r="W1001" s="364"/>
      <c r="X1001" s="794"/>
      <c r="Y1001" s="800"/>
      <c r="Z1001" s="801"/>
      <c r="AA1001" s="802"/>
      <c r="AB1001" s="802"/>
      <c r="AC1001" s="802"/>
      <c r="AD1001" s="802"/>
      <c r="AE1001" s="802"/>
      <c r="AF1001" s="801"/>
      <c r="AG1001" s="801"/>
      <c r="AH1001" s="801"/>
    </row>
    <row r="1002" spans="1:34" s="353" customFormat="1" ht="16.5" customHeight="1" x14ac:dyDescent="0.25">
      <c r="A1002" s="782"/>
      <c r="B1002" s="793"/>
      <c r="C1002" s="794"/>
      <c r="D1002" s="784"/>
      <c r="E1002" s="794"/>
      <c r="F1002" s="795"/>
      <c r="G1002" s="795"/>
      <c r="H1002" s="795"/>
      <c r="I1002" s="795"/>
      <c r="J1002" s="794"/>
      <c r="K1002" s="794"/>
      <c r="L1002" s="796"/>
      <c r="M1002" s="794"/>
      <c r="N1002" s="794"/>
      <c r="O1002" s="797"/>
      <c r="P1002" s="797"/>
      <c r="Q1002" s="797"/>
      <c r="R1002" s="797"/>
      <c r="S1002" s="364"/>
      <c r="T1002" s="167"/>
      <c r="U1002" s="798"/>
      <c r="V1002" s="799"/>
      <c r="W1002" s="364"/>
      <c r="X1002" s="794"/>
      <c r="Y1002" s="800"/>
      <c r="Z1002" s="801"/>
      <c r="AA1002" s="802"/>
      <c r="AB1002" s="802"/>
      <c r="AC1002" s="802"/>
      <c r="AD1002" s="802"/>
      <c r="AE1002" s="802"/>
      <c r="AF1002" s="801"/>
      <c r="AG1002" s="801"/>
      <c r="AH1002" s="801"/>
    </row>
    <row r="1003" spans="1:34" s="353" customFormat="1" ht="16.5" customHeight="1" x14ac:dyDescent="0.25">
      <c r="A1003" s="782"/>
      <c r="B1003" s="793"/>
      <c r="C1003" s="794"/>
      <c r="D1003" s="784"/>
      <c r="E1003" s="794"/>
      <c r="F1003" s="795"/>
      <c r="G1003" s="795"/>
      <c r="H1003" s="795"/>
      <c r="I1003" s="795"/>
      <c r="J1003" s="794"/>
      <c r="K1003" s="794"/>
      <c r="L1003" s="796"/>
      <c r="M1003" s="794"/>
      <c r="N1003" s="794"/>
      <c r="O1003" s="797"/>
      <c r="P1003" s="797"/>
      <c r="Q1003" s="797"/>
      <c r="R1003" s="797"/>
      <c r="S1003" s="364"/>
      <c r="T1003" s="167"/>
      <c r="U1003" s="798"/>
      <c r="V1003" s="799"/>
      <c r="W1003" s="364"/>
      <c r="X1003" s="794"/>
      <c r="Y1003" s="800"/>
      <c r="Z1003" s="801"/>
      <c r="AA1003" s="802"/>
      <c r="AB1003" s="802"/>
      <c r="AC1003" s="802"/>
      <c r="AD1003" s="802"/>
      <c r="AE1003" s="802"/>
      <c r="AF1003" s="801"/>
      <c r="AG1003" s="801"/>
      <c r="AH1003" s="801"/>
    </row>
    <row r="1004" spans="1:34" s="353" customFormat="1" ht="16.5" customHeight="1" x14ac:dyDescent="0.25">
      <c r="A1004" s="782"/>
      <c r="B1004" s="793"/>
      <c r="C1004" s="794"/>
      <c r="D1004" s="784"/>
      <c r="E1004" s="794"/>
      <c r="F1004" s="795"/>
      <c r="G1004" s="795"/>
      <c r="H1004" s="795"/>
      <c r="I1004" s="795"/>
      <c r="J1004" s="794"/>
      <c r="K1004" s="794"/>
      <c r="L1004" s="796"/>
      <c r="M1004" s="794"/>
      <c r="N1004" s="794"/>
      <c r="O1004" s="797"/>
      <c r="P1004" s="797"/>
      <c r="Q1004" s="797"/>
      <c r="R1004" s="797"/>
      <c r="S1004" s="364"/>
      <c r="T1004" s="167"/>
      <c r="U1004" s="798"/>
      <c r="V1004" s="799"/>
      <c r="W1004" s="364"/>
      <c r="X1004" s="794"/>
      <c r="Y1004" s="800"/>
      <c r="Z1004" s="801"/>
      <c r="AA1004" s="802"/>
      <c r="AB1004" s="802"/>
      <c r="AC1004" s="802"/>
      <c r="AD1004" s="802"/>
      <c r="AE1004" s="802"/>
      <c r="AF1004" s="801"/>
      <c r="AG1004" s="801"/>
      <c r="AH1004" s="801"/>
    </row>
    <row r="1005" spans="1:34" s="353" customFormat="1" ht="16.5" customHeight="1" x14ac:dyDescent="0.25">
      <c r="A1005" s="782"/>
      <c r="B1005" s="793"/>
      <c r="C1005" s="794"/>
      <c r="D1005" s="784"/>
      <c r="E1005" s="794"/>
      <c r="F1005" s="795"/>
      <c r="G1005" s="795"/>
      <c r="H1005" s="795"/>
      <c r="I1005" s="795"/>
      <c r="J1005" s="794"/>
      <c r="K1005" s="794"/>
      <c r="L1005" s="796"/>
      <c r="M1005" s="794"/>
      <c r="N1005" s="794"/>
      <c r="O1005" s="797"/>
      <c r="P1005" s="797"/>
      <c r="Q1005" s="797"/>
      <c r="R1005" s="797"/>
      <c r="S1005" s="364"/>
      <c r="T1005" s="167"/>
      <c r="U1005" s="798"/>
      <c r="V1005" s="799"/>
      <c r="W1005" s="364"/>
      <c r="X1005" s="794"/>
      <c r="Y1005" s="800"/>
      <c r="Z1005" s="801"/>
      <c r="AA1005" s="802"/>
      <c r="AB1005" s="802"/>
      <c r="AC1005" s="802"/>
      <c r="AD1005" s="802"/>
      <c r="AE1005" s="802"/>
      <c r="AF1005" s="801"/>
      <c r="AG1005" s="801"/>
      <c r="AH1005" s="801"/>
    </row>
    <row r="1006" spans="1:34" s="353" customFormat="1" ht="16.5" customHeight="1" x14ac:dyDescent="0.25">
      <c r="A1006" s="782"/>
      <c r="B1006" s="793"/>
      <c r="C1006" s="794"/>
      <c r="D1006" s="784"/>
      <c r="E1006" s="794"/>
      <c r="F1006" s="795"/>
      <c r="G1006" s="795"/>
      <c r="H1006" s="795"/>
      <c r="I1006" s="795"/>
      <c r="J1006" s="794"/>
      <c r="K1006" s="794"/>
      <c r="L1006" s="796"/>
      <c r="M1006" s="794"/>
      <c r="N1006" s="794"/>
      <c r="O1006" s="797"/>
      <c r="P1006" s="797"/>
      <c r="Q1006" s="797"/>
      <c r="R1006" s="797"/>
      <c r="S1006" s="364"/>
      <c r="T1006" s="167"/>
      <c r="U1006" s="798"/>
      <c r="V1006" s="799"/>
      <c r="W1006" s="364"/>
      <c r="X1006" s="794"/>
      <c r="Y1006" s="800"/>
      <c r="Z1006" s="801"/>
      <c r="AA1006" s="802"/>
      <c r="AB1006" s="802"/>
      <c r="AC1006" s="802"/>
      <c r="AD1006" s="802"/>
      <c r="AE1006" s="802"/>
      <c r="AF1006" s="801"/>
      <c r="AG1006" s="801"/>
      <c r="AH1006" s="801"/>
    </row>
    <row r="1007" spans="1:34" s="353" customFormat="1" ht="16.5" customHeight="1" x14ac:dyDescent="0.25">
      <c r="A1007" s="782"/>
      <c r="B1007" s="793"/>
      <c r="C1007" s="794"/>
      <c r="D1007" s="784"/>
      <c r="E1007" s="794"/>
      <c r="F1007" s="795"/>
      <c r="G1007" s="795"/>
      <c r="H1007" s="795"/>
      <c r="I1007" s="795"/>
      <c r="J1007" s="794"/>
      <c r="K1007" s="794"/>
      <c r="L1007" s="796"/>
      <c r="M1007" s="794"/>
      <c r="N1007" s="794"/>
      <c r="O1007" s="797"/>
      <c r="P1007" s="797"/>
      <c r="Q1007" s="797"/>
      <c r="R1007" s="797"/>
      <c r="S1007" s="364"/>
      <c r="T1007" s="167"/>
      <c r="U1007" s="798"/>
      <c r="V1007" s="799"/>
      <c r="W1007" s="364"/>
      <c r="X1007" s="794"/>
      <c r="Y1007" s="800"/>
      <c r="Z1007" s="801"/>
      <c r="AA1007" s="802"/>
      <c r="AB1007" s="802"/>
      <c r="AC1007" s="802"/>
      <c r="AD1007" s="802"/>
      <c r="AE1007" s="802"/>
      <c r="AF1007" s="801"/>
      <c r="AG1007" s="801"/>
      <c r="AH1007" s="801"/>
    </row>
    <row r="1008" spans="1:34" s="353" customFormat="1" ht="16.5" customHeight="1" x14ac:dyDescent="0.25">
      <c r="A1008" s="782"/>
      <c r="B1008" s="793"/>
      <c r="C1008" s="794"/>
      <c r="D1008" s="784"/>
      <c r="E1008" s="794"/>
      <c r="F1008" s="795"/>
      <c r="G1008" s="795"/>
      <c r="H1008" s="795"/>
      <c r="I1008" s="795"/>
      <c r="J1008" s="794"/>
      <c r="K1008" s="794"/>
      <c r="L1008" s="796"/>
      <c r="M1008" s="794"/>
      <c r="N1008" s="794"/>
      <c r="O1008" s="797"/>
      <c r="P1008" s="797"/>
      <c r="Q1008" s="797"/>
      <c r="R1008" s="797"/>
      <c r="S1008" s="364"/>
      <c r="T1008" s="167"/>
      <c r="U1008" s="798"/>
      <c r="V1008" s="799"/>
      <c r="W1008" s="364"/>
      <c r="X1008" s="794"/>
      <c r="Y1008" s="800"/>
      <c r="Z1008" s="801"/>
      <c r="AA1008" s="802"/>
      <c r="AB1008" s="802"/>
      <c r="AC1008" s="802"/>
      <c r="AD1008" s="802"/>
      <c r="AE1008" s="802"/>
      <c r="AF1008" s="801"/>
      <c r="AG1008" s="801"/>
      <c r="AH1008" s="801"/>
    </row>
    <row r="1009" spans="1:34" s="353" customFormat="1" ht="16.5" customHeight="1" x14ac:dyDescent="0.25">
      <c r="A1009" s="782"/>
      <c r="B1009" s="793"/>
      <c r="C1009" s="794"/>
      <c r="D1009" s="784"/>
      <c r="E1009" s="794"/>
      <c r="F1009" s="795"/>
      <c r="G1009" s="795"/>
      <c r="H1009" s="795"/>
      <c r="I1009" s="795"/>
      <c r="J1009" s="794"/>
      <c r="K1009" s="794"/>
      <c r="L1009" s="796"/>
      <c r="M1009" s="794"/>
      <c r="N1009" s="794"/>
      <c r="O1009" s="797"/>
      <c r="P1009" s="797"/>
      <c r="Q1009" s="797"/>
      <c r="R1009" s="797"/>
      <c r="S1009" s="364"/>
      <c r="T1009" s="167"/>
      <c r="U1009" s="798"/>
      <c r="V1009" s="799"/>
      <c r="W1009" s="364"/>
      <c r="X1009" s="794"/>
      <c r="Y1009" s="800"/>
      <c r="Z1009" s="801"/>
      <c r="AA1009" s="802"/>
      <c r="AB1009" s="802"/>
      <c r="AC1009" s="802"/>
      <c r="AD1009" s="802"/>
      <c r="AE1009" s="802"/>
      <c r="AF1009" s="801"/>
      <c r="AG1009" s="801"/>
      <c r="AH1009" s="801"/>
    </row>
    <row r="1010" spans="1:34" s="353" customFormat="1" ht="16.5" customHeight="1" x14ac:dyDescent="0.25">
      <c r="A1010" s="782"/>
      <c r="B1010" s="793"/>
      <c r="C1010" s="794"/>
      <c r="D1010" s="784"/>
      <c r="E1010" s="794"/>
      <c r="F1010" s="795"/>
      <c r="G1010" s="795"/>
      <c r="H1010" s="795"/>
      <c r="I1010" s="795"/>
      <c r="J1010" s="794"/>
      <c r="K1010" s="794"/>
      <c r="L1010" s="796"/>
      <c r="M1010" s="794"/>
      <c r="N1010" s="794"/>
      <c r="O1010" s="797"/>
      <c r="P1010" s="797"/>
      <c r="Q1010" s="797"/>
      <c r="R1010" s="797"/>
      <c r="S1010" s="364"/>
      <c r="T1010" s="167"/>
      <c r="U1010" s="798"/>
      <c r="V1010" s="799"/>
      <c r="W1010" s="364"/>
      <c r="X1010" s="794"/>
      <c r="Y1010" s="800"/>
      <c r="Z1010" s="801"/>
      <c r="AA1010" s="802"/>
      <c r="AB1010" s="802"/>
      <c r="AC1010" s="802"/>
      <c r="AD1010" s="802"/>
      <c r="AE1010" s="802"/>
      <c r="AF1010" s="801"/>
      <c r="AG1010" s="801"/>
      <c r="AH1010" s="801"/>
    </row>
    <row r="1011" spans="1:34" s="353" customFormat="1" ht="16.5" customHeight="1" x14ac:dyDescent="0.25">
      <c r="A1011" s="782"/>
      <c r="B1011" s="793"/>
      <c r="C1011" s="794"/>
      <c r="D1011" s="784"/>
      <c r="E1011" s="794"/>
      <c r="F1011" s="795"/>
      <c r="G1011" s="795"/>
      <c r="H1011" s="795"/>
      <c r="I1011" s="795"/>
      <c r="J1011" s="794"/>
      <c r="K1011" s="794"/>
      <c r="L1011" s="796"/>
      <c r="M1011" s="794"/>
      <c r="N1011" s="794"/>
      <c r="O1011" s="797"/>
      <c r="P1011" s="797"/>
      <c r="Q1011" s="797"/>
      <c r="R1011" s="797"/>
      <c r="S1011" s="364"/>
      <c r="T1011" s="167"/>
      <c r="U1011" s="798"/>
      <c r="V1011" s="799"/>
      <c r="W1011" s="364"/>
      <c r="X1011" s="794"/>
      <c r="Y1011" s="800"/>
      <c r="Z1011" s="801"/>
      <c r="AA1011" s="802"/>
      <c r="AB1011" s="802"/>
      <c r="AC1011" s="802"/>
      <c r="AD1011" s="802"/>
      <c r="AE1011" s="802"/>
      <c r="AF1011" s="801"/>
      <c r="AG1011" s="801"/>
      <c r="AH1011" s="801"/>
    </row>
    <row r="1012" spans="1:34" s="353" customFormat="1" ht="16.5" customHeight="1" x14ac:dyDescent="0.25">
      <c r="A1012" s="782"/>
      <c r="B1012" s="793"/>
      <c r="C1012" s="794"/>
      <c r="D1012" s="784"/>
      <c r="E1012" s="794"/>
      <c r="F1012" s="795"/>
      <c r="G1012" s="795"/>
      <c r="H1012" s="795"/>
      <c r="I1012" s="795"/>
      <c r="J1012" s="794"/>
      <c r="K1012" s="794"/>
      <c r="L1012" s="796"/>
      <c r="M1012" s="794"/>
      <c r="N1012" s="794"/>
      <c r="O1012" s="797"/>
      <c r="P1012" s="797"/>
      <c r="Q1012" s="797"/>
      <c r="R1012" s="797"/>
      <c r="S1012" s="364"/>
      <c r="T1012" s="167"/>
      <c r="U1012" s="798"/>
      <c r="V1012" s="799"/>
      <c r="W1012" s="364"/>
      <c r="X1012" s="794"/>
      <c r="Y1012" s="800"/>
      <c r="Z1012" s="801"/>
      <c r="AA1012" s="802"/>
      <c r="AB1012" s="802"/>
      <c r="AC1012" s="802"/>
      <c r="AD1012" s="802"/>
      <c r="AE1012" s="802"/>
      <c r="AF1012" s="801"/>
      <c r="AG1012" s="801"/>
      <c r="AH1012" s="801"/>
    </row>
    <row r="1013" spans="1:34" s="353" customFormat="1" ht="16.5" customHeight="1" x14ac:dyDescent="0.25">
      <c r="A1013" s="782"/>
      <c r="B1013" s="793"/>
      <c r="C1013" s="794"/>
      <c r="D1013" s="784"/>
      <c r="E1013" s="794"/>
      <c r="F1013" s="795"/>
      <c r="G1013" s="795"/>
      <c r="H1013" s="795"/>
      <c r="I1013" s="795"/>
      <c r="J1013" s="794"/>
      <c r="K1013" s="794"/>
      <c r="L1013" s="796"/>
      <c r="M1013" s="794"/>
      <c r="N1013" s="794"/>
      <c r="O1013" s="797"/>
      <c r="P1013" s="797"/>
      <c r="Q1013" s="797"/>
      <c r="R1013" s="797"/>
      <c r="S1013" s="364"/>
      <c r="T1013" s="167"/>
      <c r="U1013" s="798"/>
      <c r="V1013" s="799"/>
      <c r="W1013" s="364"/>
      <c r="X1013" s="794"/>
      <c r="Y1013" s="800"/>
      <c r="Z1013" s="801"/>
      <c r="AA1013" s="802"/>
      <c r="AB1013" s="802"/>
      <c r="AC1013" s="802"/>
      <c r="AD1013" s="802"/>
      <c r="AE1013" s="802"/>
      <c r="AF1013" s="801"/>
      <c r="AG1013" s="801"/>
      <c r="AH1013" s="801"/>
    </row>
    <row r="1014" spans="1:34" s="353" customFormat="1" ht="16.5" customHeight="1" x14ac:dyDescent="0.25">
      <c r="A1014" s="782"/>
      <c r="B1014" s="793"/>
      <c r="C1014" s="794"/>
      <c r="D1014" s="784"/>
      <c r="E1014" s="794"/>
      <c r="F1014" s="795"/>
      <c r="G1014" s="795"/>
      <c r="H1014" s="795"/>
      <c r="I1014" s="795"/>
      <c r="J1014" s="794"/>
      <c r="K1014" s="794"/>
      <c r="L1014" s="796"/>
      <c r="M1014" s="794"/>
      <c r="N1014" s="794"/>
      <c r="O1014" s="797"/>
      <c r="P1014" s="797"/>
      <c r="Q1014" s="797"/>
      <c r="R1014" s="797"/>
      <c r="S1014" s="364"/>
      <c r="T1014" s="167"/>
      <c r="U1014" s="798"/>
      <c r="V1014" s="799"/>
      <c r="W1014" s="364"/>
      <c r="X1014" s="794"/>
      <c r="Y1014" s="800"/>
      <c r="Z1014" s="801"/>
      <c r="AA1014" s="802"/>
      <c r="AB1014" s="802"/>
      <c r="AC1014" s="802"/>
      <c r="AD1014" s="802"/>
      <c r="AE1014" s="802"/>
      <c r="AF1014" s="801"/>
      <c r="AG1014" s="801"/>
      <c r="AH1014" s="801"/>
    </row>
    <row r="1015" spans="1:34" s="353" customFormat="1" ht="16.5" customHeight="1" x14ac:dyDescent="0.25">
      <c r="A1015" s="782"/>
      <c r="B1015" s="793"/>
      <c r="C1015" s="794"/>
      <c r="D1015" s="784"/>
      <c r="E1015" s="794"/>
      <c r="F1015" s="795"/>
      <c r="G1015" s="795"/>
      <c r="H1015" s="795"/>
      <c r="I1015" s="795"/>
      <c r="J1015" s="794"/>
      <c r="K1015" s="794"/>
      <c r="L1015" s="796"/>
      <c r="M1015" s="794"/>
      <c r="N1015" s="794"/>
      <c r="O1015" s="797"/>
      <c r="P1015" s="797"/>
      <c r="Q1015" s="797"/>
      <c r="R1015" s="797"/>
      <c r="S1015" s="364"/>
      <c r="T1015" s="167"/>
      <c r="U1015" s="798"/>
      <c r="V1015" s="799"/>
      <c r="W1015" s="364"/>
      <c r="X1015" s="794"/>
      <c r="Y1015" s="800"/>
      <c r="Z1015" s="801"/>
      <c r="AA1015" s="802"/>
      <c r="AB1015" s="802"/>
      <c r="AC1015" s="802"/>
      <c r="AD1015" s="802"/>
      <c r="AE1015" s="802"/>
      <c r="AF1015" s="801"/>
      <c r="AG1015" s="801"/>
      <c r="AH1015" s="801"/>
    </row>
    <row r="1016" spans="1:34" s="353" customFormat="1" ht="16.5" customHeight="1" x14ac:dyDescent="0.25">
      <c r="A1016" s="782"/>
      <c r="B1016" s="793"/>
      <c r="C1016" s="794"/>
      <c r="D1016" s="784"/>
      <c r="E1016" s="794"/>
      <c r="F1016" s="795"/>
      <c r="G1016" s="795"/>
      <c r="H1016" s="795"/>
      <c r="I1016" s="795"/>
      <c r="J1016" s="794"/>
      <c r="K1016" s="794"/>
      <c r="L1016" s="796"/>
      <c r="M1016" s="794"/>
      <c r="N1016" s="794"/>
      <c r="O1016" s="797"/>
      <c r="P1016" s="797"/>
      <c r="Q1016" s="797"/>
      <c r="R1016" s="797"/>
      <c r="S1016" s="364"/>
      <c r="T1016" s="167"/>
      <c r="U1016" s="798"/>
      <c r="V1016" s="799"/>
      <c r="W1016" s="364"/>
      <c r="X1016" s="794"/>
      <c r="Y1016" s="800"/>
      <c r="Z1016" s="801"/>
      <c r="AA1016" s="802"/>
      <c r="AB1016" s="802"/>
      <c r="AC1016" s="802"/>
      <c r="AD1016" s="802"/>
      <c r="AE1016" s="802"/>
      <c r="AF1016" s="801"/>
      <c r="AG1016" s="801"/>
      <c r="AH1016" s="801"/>
    </row>
    <row r="1017" spans="1:34" s="353" customFormat="1" ht="16.5" customHeight="1" x14ac:dyDescent="0.25">
      <c r="A1017" s="782"/>
      <c r="B1017" s="793"/>
      <c r="C1017" s="794"/>
      <c r="D1017" s="784"/>
      <c r="E1017" s="794"/>
      <c r="F1017" s="795"/>
      <c r="G1017" s="795"/>
      <c r="H1017" s="795"/>
      <c r="I1017" s="795"/>
      <c r="J1017" s="794"/>
      <c r="K1017" s="794"/>
      <c r="L1017" s="796"/>
      <c r="M1017" s="794"/>
      <c r="N1017" s="794"/>
      <c r="O1017" s="797"/>
      <c r="P1017" s="797"/>
      <c r="Q1017" s="797"/>
      <c r="R1017" s="797"/>
      <c r="S1017" s="364"/>
      <c r="T1017" s="167"/>
      <c r="U1017" s="798"/>
      <c r="V1017" s="799"/>
      <c r="W1017" s="364"/>
      <c r="X1017" s="794"/>
      <c r="Y1017" s="800"/>
      <c r="Z1017" s="801"/>
      <c r="AA1017" s="802"/>
      <c r="AB1017" s="802"/>
      <c r="AC1017" s="802"/>
      <c r="AD1017" s="802"/>
      <c r="AE1017" s="802"/>
      <c r="AF1017" s="801"/>
      <c r="AG1017" s="801"/>
      <c r="AH1017" s="801"/>
    </row>
    <row r="1018" spans="1:34" s="353" customFormat="1" ht="16.5" customHeight="1" x14ac:dyDescent="0.25">
      <c r="A1018" s="782"/>
      <c r="B1018" s="793"/>
      <c r="C1018" s="794"/>
      <c r="D1018" s="784"/>
      <c r="E1018" s="794"/>
      <c r="F1018" s="795"/>
      <c r="G1018" s="795"/>
      <c r="H1018" s="795"/>
      <c r="I1018" s="795"/>
      <c r="J1018" s="794"/>
      <c r="K1018" s="794"/>
      <c r="L1018" s="796"/>
      <c r="M1018" s="794"/>
      <c r="N1018" s="794"/>
      <c r="O1018" s="797"/>
      <c r="P1018" s="797"/>
      <c r="Q1018" s="797"/>
      <c r="R1018" s="797"/>
      <c r="S1018" s="364"/>
      <c r="T1018" s="167"/>
      <c r="U1018" s="798"/>
      <c r="V1018" s="799"/>
      <c r="W1018" s="364"/>
      <c r="X1018" s="794"/>
      <c r="Y1018" s="800"/>
      <c r="Z1018" s="801"/>
      <c r="AA1018" s="802"/>
      <c r="AB1018" s="802"/>
      <c r="AC1018" s="802"/>
      <c r="AD1018" s="802"/>
      <c r="AE1018" s="802"/>
      <c r="AF1018" s="801"/>
      <c r="AG1018" s="801"/>
      <c r="AH1018" s="801"/>
    </row>
    <row r="1019" spans="1:34" s="353" customFormat="1" ht="16.5" customHeight="1" x14ac:dyDescent="0.25">
      <c r="A1019" s="782"/>
      <c r="B1019" s="793"/>
      <c r="C1019" s="794"/>
      <c r="D1019" s="784"/>
      <c r="E1019" s="794"/>
      <c r="F1019" s="795"/>
      <c r="G1019" s="795"/>
      <c r="H1019" s="795"/>
      <c r="I1019" s="795"/>
      <c r="J1019" s="794"/>
      <c r="K1019" s="794"/>
      <c r="L1019" s="796"/>
      <c r="M1019" s="794"/>
      <c r="N1019" s="794"/>
      <c r="O1019" s="797"/>
      <c r="P1019" s="797"/>
      <c r="Q1019" s="797"/>
      <c r="R1019" s="797"/>
      <c r="S1019" s="364"/>
      <c r="T1019" s="167"/>
      <c r="U1019" s="798"/>
      <c r="V1019" s="799"/>
      <c r="W1019" s="364"/>
      <c r="X1019" s="794"/>
      <c r="Y1019" s="800"/>
      <c r="Z1019" s="801"/>
      <c r="AA1019" s="802"/>
      <c r="AB1019" s="802"/>
      <c r="AC1019" s="802"/>
      <c r="AD1019" s="802"/>
      <c r="AE1019" s="802"/>
      <c r="AF1019" s="801"/>
      <c r="AG1019" s="801"/>
      <c r="AH1019" s="801"/>
    </row>
    <row r="1020" spans="1:34" s="353" customFormat="1" ht="16.5" customHeight="1" x14ac:dyDescent="0.25">
      <c r="A1020" s="782"/>
      <c r="B1020" s="793"/>
      <c r="C1020" s="794"/>
      <c r="D1020" s="784"/>
      <c r="E1020" s="794"/>
      <c r="F1020" s="795"/>
      <c r="G1020" s="795"/>
      <c r="H1020" s="795"/>
      <c r="I1020" s="795"/>
      <c r="J1020" s="794"/>
      <c r="K1020" s="794"/>
      <c r="L1020" s="796"/>
      <c r="M1020" s="794"/>
      <c r="N1020" s="794"/>
      <c r="O1020" s="797"/>
      <c r="P1020" s="797"/>
      <c r="Q1020" s="797"/>
      <c r="R1020" s="797"/>
      <c r="S1020" s="364"/>
      <c r="T1020" s="167"/>
      <c r="U1020" s="798"/>
      <c r="V1020" s="799"/>
      <c r="W1020" s="364"/>
      <c r="X1020" s="794"/>
      <c r="Y1020" s="800"/>
      <c r="Z1020" s="801"/>
      <c r="AA1020" s="802"/>
      <c r="AB1020" s="802"/>
      <c r="AC1020" s="802"/>
      <c r="AD1020" s="802"/>
      <c r="AE1020" s="802"/>
      <c r="AF1020" s="801"/>
      <c r="AG1020" s="801"/>
      <c r="AH1020" s="801"/>
    </row>
    <row r="1021" spans="1:34" s="353" customFormat="1" ht="16.5" customHeight="1" x14ac:dyDescent="0.25">
      <c r="A1021" s="782"/>
      <c r="B1021" s="793"/>
      <c r="C1021" s="794"/>
      <c r="D1021" s="784"/>
      <c r="E1021" s="794"/>
      <c r="F1021" s="795"/>
      <c r="G1021" s="795"/>
      <c r="H1021" s="795"/>
      <c r="I1021" s="795"/>
      <c r="J1021" s="794"/>
      <c r="K1021" s="794"/>
      <c r="L1021" s="796"/>
      <c r="M1021" s="794"/>
      <c r="N1021" s="794"/>
      <c r="O1021" s="797"/>
      <c r="P1021" s="797"/>
      <c r="Q1021" s="797"/>
      <c r="R1021" s="797"/>
      <c r="S1021" s="364"/>
      <c r="T1021" s="167"/>
      <c r="U1021" s="798"/>
      <c r="V1021" s="799"/>
      <c r="W1021" s="364"/>
      <c r="X1021" s="794"/>
      <c r="Y1021" s="800"/>
      <c r="Z1021" s="801"/>
      <c r="AA1021" s="802"/>
      <c r="AB1021" s="802"/>
      <c r="AC1021" s="802"/>
      <c r="AD1021" s="802"/>
      <c r="AE1021" s="802"/>
      <c r="AF1021" s="801"/>
      <c r="AG1021" s="801"/>
      <c r="AH1021" s="801"/>
    </row>
    <row r="1022" spans="1:34" s="353" customFormat="1" ht="16.5" customHeight="1" x14ac:dyDescent="0.25">
      <c r="A1022" s="782"/>
      <c r="B1022" s="793"/>
      <c r="C1022" s="794"/>
      <c r="D1022" s="784"/>
      <c r="E1022" s="794"/>
      <c r="F1022" s="795"/>
      <c r="G1022" s="795"/>
      <c r="H1022" s="795"/>
      <c r="I1022" s="795"/>
      <c r="J1022" s="794"/>
      <c r="K1022" s="794"/>
      <c r="L1022" s="796"/>
      <c r="M1022" s="794"/>
      <c r="N1022" s="794"/>
      <c r="O1022" s="797"/>
      <c r="P1022" s="797"/>
      <c r="Q1022" s="797"/>
      <c r="R1022" s="797"/>
      <c r="S1022" s="364"/>
      <c r="T1022" s="167"/>
      <c r="U1022" s="798"/>
      <c r="V1022" s="799"/>
      <c r="W1022" s="364"/>
      <c r="X1022" s="794"/>
      <c r="Y1022" s="800"/>
      <c r="Z1022" s="801"/>
      <c r="AA1022" s="802"/>
      <c r="AB1022" s="802"/>
      <c r="AC1022" s="802"/>
      <c r="AD1022" s="802"/>
      <c r="AE1022" s="802"/>
      <c r="AF1022" s="801"/>
      <c r="AG1022" s="801"/>
      <c r="AH1022" s="801"/>
    </row>
    <row r="1023" spans="1:34" s="353" customFormat="1" ht="16.5" customHeight="1" x14ac:dyDescent="0.25">
      <c r="A1023" s="782"/>
      <c r="B1023" s="793"/>
      <c r="C1023" s="794"/>
      <c r="D1023" s="784"/>
      <c r="E1023" s="794"/>
      <c r="F1023" s="795"/>
      <c r="G1023" s="795"/>
      <c r="H1023" s="795"/>
      <c r="I1023" s="795"/>
      <c r="J1023" s="794"/>
      <c r="K1023" s="794"/>
      <c r="L1023" s="796"/>
      <c r="M1023" s="794"/>
      <c r="N1023" s="794"/>
      <c r="O1023" s="797"/>
      <c r="P1023" s="797"/>
      <c r="Q1023" s="797"/>
      <c r="R1023" s="797"/>
      <c r="S1023" s="364"/>
      <c r="T1023" s="167"/>
      <c r="U1023" s="798"/>
      <c r="V1023" s="799"/>
      <c r="W1023" s="364"/>
      <c r="X1023" s="794"/>
      <c r="Y1023" s="800"/>
      <c r="Z1023" s="801"/>
      <c r="AA1023" s="802"/>
      <c r="AB1023" s="802"/>
      <c r="AC1023" s="802"/>
      <c r="AD1023" s="802"/>
      <c r="AE1023" s="802"/>
      <c r="AF1023" s="801"/>
      <c r="AG1023" s="801"/>
      <c r="AH1023" s="801"/>
    </row>
    <row r="1024" spans="1:34" s="353" customFormat="1" ht="16.5" customHeight="1" x14ac:dyDescent="0.25">
      <c r="A1024" s="782"/>
      <c r="B1024" s="793"/>
      <c r="C1024" s="794"/>
      <c r="D1024" s="784"/>
      <c r="E1024" s="794"/>
      <c r="F1024" s="795"/>
      <c r="G1024" s="795"/>
      <c r="H1024" s="795"/>
      <c r="I1024" s="795"/>
      <c r="J1024" s="794"/>
      <c r="K1024" s="794"/>
      <c r="L1024" s="796"/>
      <c r="M1024" s="794"/>
      <c r="N1024" s="794"/>
      <c r="O1024" s="797"/>
      <c r="P1024" s="797"/>
      <c r="Q1024" s="797"/>
      <c r="R1024" s="797"/>
      <c r="S1024" s="364"/>
      <c r="T1024" s="167"/>
      <c r="U1024" s="798"/>
      <c r="V1024" s="799"/>
      <c r="W1024" s="364"/>
      <c r="X1024" s="794"/>
      <c r="Y1024" s="800"/>
      <c r="Z1024" s="801"/>
      <c r="AA1024" s="802"/>
      <c r="AB1024" s="802"/>
      <c r="AC1024" s="802"/>
      <c r="AD1024" s="802"/>
      <c r="AE1024" s="802"/>
      <c r="AF1024" s="801"/>
      <c r="AG1024" s="801"/>
      <c r="AH1024" s="801"/>
    </row>
    <row r="1025" spans="1:34" s="353" customFormat="1" ht="16.5" customHeight="1" x14ac:dyDescent="0.25">
      <c r="A1025" s="782"/>
      <c r="B1025" s="793"/>
      <c r="C1025" s="794"/>
      <c r="D1025" s="784"/>
      <c r="E1025" s="794"/>
      <c r="F1025" s="795"/>
      <c r="G1025" s="795"/>
      <c r="H1025" s="795"/>
      <c r="I1025" s="795"/>
      <c r="J1025" s="794"/>
      <c r="K1025" s="794"/>
      <c r="L1025" s="796"/>
      <c r="M1025" s="794"/>
      <c r="N1025" s="794"/>
      <c r="O1025" s="797"/>
      <c r="P1025" s="797"/>
      <c r="Q1025" s="797"/>
      <c r="R1025" s="797"/>
      <c r="S1025" s="364"/>
      <c r="T1025" s="167"/>
      <c r="U1025" s="798"/>
      <c r="V1025" s="799"/>
      <c r="W1025" s="364"/>
      <c r="X1025" s="794"/>
      <c r="Y1025" s="800"/>
      <c r="Z1025" s="801"/>
      <c r="AA1025" s="802"/>
      <c r="AB1025" s="802"/>
      <c r="AC1025" s="802"/>
      <c r="AD1025" s="802"/>
      <c r="AE1025" s="802"/>
      <c r="AF1025" s="801"/>
      <c r="AG1025" s="801"/>
      <c r="AH1025" s="801"/>
    </row>
    <row r="1026" spans="1:34" s="353" customFormat="1" ht="16.5" customHeight="1" x14ac:dyDescent="0.25">
      <c r="A1026" s="782"/>
      <c r="B1026" s="793"/>
      <c r="C1026" s="794"/>
      <c r="D1026" s="784"/>
      <c r="E1026" s="794"/>
      <c r="F1026" s="795"/>
      <c r="G1026" s="795"/>
      <c r="H1026" s="795"/>
      <c r="I1026" s="795"/>
      <c r="J1026" s="794"/>
      <c r="K1026" s="794"/>
      <c r="L1026" s="796"/>
      <c r="M1026" s="794"/>
      <c r="N1026" s="794"/>
      <c r="O1026" s="797"/>
      <c r="P1026" s="797"/>
      <c r="Q1026" s="797"/>
      <c r="R1026" s="797"/>
      <c r="S1026" s="364"/>
      <c r="T1026" s="167"/>
      <c r="U1026" s="798"/>
      <c r="V1026" s="799"/>
      <c r="W1026" s="364"/>
      <c r="X1026" s="794"/>
      <c r="Y1026" s="800"/>
      <c r="Z1026" s="801"/>
      <c r="AA1026" s="802"/>
      <c r="AB1026" s="802"/>
      <c r="AC1026" s="802"/>
      <c r="AD1026" s="802"/>
      <c r="AE1026" s="802"/>
      <c r="AF1026" s="801"/>
      <c r="AG1026" s="801"/>
      <c r="AH1026" s="801"/>
    </row>
    <row r="1027" spans="1:34" s="353" customFormat="1" ht="16.5" customHeight="1" x14ac:dyDescent="0.25">
      <c r="A1027" s="782"/>
      <c r="B1027" s="793"/>
      <c r="C1027" s="794"/>
      <c r="D1027" s="784"/>
      <c r="E1027" s="794"/>
      <c r="F1027" s="795"/>
      <c r="G1027" s="795"/>
      <c r="H1027" s="795"/>
      <c r="I1027" s="795"/>
      <c r="J1027" s="794"/>
      <c r="K1027" s="794"/>
      <c r="L1027" s="796"/>
      <c r="M1027" s="794"/>
      <c r="N1027" s="794"/>
      <c r="O1027" s="797"/>
      <c r="P1027" s="797"/>
      <c r="Q1027" s="797"/>
      <c r="R1027" s="797"/>
      <c r="S1027" s="364"/>
      <c r="T1027" s="167"/>
      <c r="U1027" s="798"/>
      <c r="V1027" s="799"/>
      <c r="W1027" s="364"/>
      <c r="X1027" s="794"/>
      <c r="Y1027" s="800"/>
      <c r="Z1027" s="801"/>
      <c r="AA1027" s="802"/>
      <c r="AB1027" s="802"/>
      <c r="AC1027" s="802"/>
      <c r="AD1027" s="802"/>
      <c r="AE1027" s="802"/>
      <c r="AF1027" s="801"/>
      <c r="AG1027" s="801"/>
      <c r="AH1027" s="801"/>
    </row>
    <row r="1028" spans="1:34" s="353" customFormat="1" ht="16.5" customHeight="1" x14ac:dyDescent="0.25">
      <c r="A1028" s="782"/>
      <c r="B1028" s="793"/>
      <c r="C1028" s="794"/>
      <c r="D1028" s="784"/>
      <c r="E1028" s="794"/>
      <c r="F1028" s="795"/>
      <c r="G1028" s="795"/>
      <c r="H1028" s="795"/>
      <c r="I1028" s="795"/>
      <c r="J1028" s="794"/>
      <c r="K1028" s="794"/>
      <c r="L1028" s="796"/>
      <c r="M1028" s="794"/>
      <c r="N1028" s="794"/>
      <c r="O1028" s="797"/>
      <c r="P1028" s="797"/>
      <c r="Q1028" s="797"/>
      <c r="R1028" s="797"/>
      <c r="S1028" s="364"/>
      <c r="T1028" s="167"/>
      <c r="U1028" s="798"/>
      <c r="V1028" s="799"/>
      <c r="W1028" s="364"/>
      <c r="X1028" s="794"/>
      <c r="Y1028" s="800"/>
      <c r="Z1028" s="801"/>
      <c r="AA1028" s="802"/>
      <c r="AB1028" s="802"/>
      <c r="AC1028" s="802"/>
      <c r="AD1028" s="802"/>
      <c r="AE1028" s="802"/>
      <c r="AF1028" s="801"/>
      <c r="AG1028" s="801"/>
      <c r="AH1028" s="801"/>
    </row>
    <row r="1029" spans="1:34" s="353" customFormat="1" ht="16.5" customHeight="1" x14ac:dyDescent="0.25">
      <c r="A1029" s="782"/>
      <c r="B1029" s="793"/>
      <c r="C1029" s="794"/>
      <c r="D1029" s="784"/>
      <c r="E1029" s="794"/>
      <c r="F1029" s="795"/>
      <c r="G1029" s="795"/>
      <c r="H1029" s="795"/>
      <c r="I1029" s="795"/>
      <c r="J1029" s="794"/>
      <c r="K1029" s="794"/>
      <c r="L1029" s="796"/>
      <c r="M1029" s="794"/>
      <c r="N1029" s="794"/>
      <c r="O1029" s="797"/>
      <c r="P1029" s="797"/>
      <c r="Q1029" s="797"/>
      <c r="R1029" s="797"/>
      <c r="S1029" s="364"/>
      <c r="T1029" s="167"/>
      <c r="U1029" s="798"/>
      <c r="V1029" s="799"/>
      <c r="W1029" s="364"/>
      <c r="X1029" s="794"/>
      <c r="Y1029" s="800"/>
      <c r="Z1029" s="801"/>
      <c r="AA1029" s="802"/>
      <c r="AB1029" s="802"/>
      <c r="AC1029" s="802"/>
      <c r="AD1029" s="802"/>
      <c r="AE1029" s="802"/>
      <c r="AF1029" s="801"/>
      <c r="AG1029" s="801"/>
      <c r="AH1029" s="801"/>
    </row>
    <row r="1030" spans="1:34" s="353" customFormat="1" ht="16.5" customHeight="1" x14ac:dyDescent="0.25">
      <c r="A1030" s="782"/>
      <c r="B1030" s="793"/>
      <c r="C1030" s="794"/>
      <c r="D1030" s="784"/>
      <c r="E1030" s="794"/>
      <c r="F1030" s="795"/>
      <c r="G1030" s="795"/>
      <c r="H1030" s="795"/>
      <c r="I1030" s="795"/>
      <c r="J1030" s="794"/>
      <c r="K1030" s="794"/>
      <c r="L1030" s="796"/>
      <c r="M1030" s="794"/>
      <c r="N1030" s="794"/>
      <c r="O1030" s="797"/>
      <c r="P1030" s="797"/>
      <c r="Q1030" s="797"/>
      <c r="R1030" s="797"/>
      <c r="S1030" s="364"/>
      <c r="T1030" s="167"/>
      <c r="U1030" s="798"/>
      <c r="V1030" s="799"/>
      <c r="W1030" s="364"/>
      <c r="X1030" s="794"/>
      <c r="Y1030" s="800"/>
      <c r="Z1030" s="801"/>
      <c r="AA1030" s="802"/>
      <c r="AB1030" s="802"/>
      <c r="AC1030" s="802"/>
      <c r="AD1030" s="802"/>
      <c r="AE1030" s="802"/>
      <c r="AF1030" s="801"/>
      <c r="AG1030" s="801"/>
      <c r="AH1030" s="801"/>
    </row>
    <row r="1031" spans="1:34" s="353" customFormat="1" ht="16.5" customHeight="1" x14ac:dyDescent="0.25">
      <c r="A1031" s="782"/>
      <c r="B1031" s="793"/>
      <c r="C1031" s="794"/>
      <c r="D1031" s="784"/>
      <c r="E1031" s="794"/>
      <c r="F1031" s="795"/>
      <c r="G1031" s="795"/>
      <c r="H1031" s="795"/>
      <c r="I1031" s="795"/>
      <c r="J1031" s="794"/>
      <c r="K1031" s="794"/>
      <c r="L1031" s="796"/>
      <c r="M1031" s="794"/>
      <c r="N1031" s="794"/>
      <c r="O1031" s="797"/>
      <c r="P1031" s="797"/>
      <c r="Q1031" s="797"/>
      <c r="R1031" s="797"/>
      <c r="S1031" s="364"/>
      <c r="T1031" s="167"/>
      <c r="U1031" s="798"/>
      <c r="V1031" s="799"/>
      <c r="W1031" s="364"/>
      <c r="X1031" s="794"/>
      <c r="Y1031" s="800"/>
      <c r="Z1031" s="801"/>
      <c r="AA1031" s="802"/>
      <c r="AB1031" s="802"/>
      <c r="AC1031" s="802"/>
      <c r="AD1031" s="802"/>
      <c r="AE1031" s="802"/>
      <c r="AF1031" s="801"/>
      <c r="AG1031" s="801"/>
      <c r="AH1031" s="801"/>
    </row>
    <row r="1032" spans="1:34" s="353" customFormat="1" ht="16.5" customHeight="1" x14ac:dyDescent="0.25">
      <c r="A1032" s="782"/>
      <c r="B1032" s="793"/>
      <c r="C1032" s="794"/>
      <c r="D1032" s="784"/>
      <c r="E1032" s="794"/>
      <c r="F1032" s="795"/>
      <c r="G1032" s="795"/>
      <c r="H1032" s="795"/>
      <c r="I1032" s="795"/>
      <c r="J1032" s="794"/>
      <c r="K1032" s="794"/>
      <c r="L1032" s="796"/>
      <c r="M1032" s="794"/>
      <c r="N1032" s="794"/>
      <c r="O1032" s="797"/>
      <c r="P1032" s="797"/>
      <c r="Q1032" s="797"/>
      <c r="R1032" s="797"/>
      <c r="S1032" s="364"/>
      <c r="T1032" s="167"/>
      <c r="U1032" s="798"/>
      <c r="V1032" s="799"/>
      <c r="W1032" s="364"/>
      <c r="X1032" s="794"/>
      <c r="Y1032" s="800"/>
      <c r="Z1032" s="801"/>
      <c r="AA1032" s="802"/>
      <c r="AB1032" s="802"/>
      <c r="AC1032" s="802"/>
      <c r="AD1032" s="802"/>
      <c r="AE1032" s="802"/>
      <c r="AF1032" s="801"/>
      <c r="AG1032" s="801"/>
      <c r="AH1032" s="801"/>
    </row>
    <row r="1033" spans="1:34" s="353" customFormat="1" ht="16.5" customHeight="1" x14ac:dyDescent="0.25">
      <c r="A1033" s="782"/>
      <c r="B1033" s="793"/>
      <c r="C1033" s="794"/>
      <c r="D1033" s="784"/>
      <c r="E1033" s="794"/>
      <c r="F1033" s="795"/>
      <c r="G1033" s="795"/>
      <c r="H1033" s="795"/>
      <c r="I1033" s="795"/>
      <c r="J1033" s="794"/>
      <c r="K1033" s="794"/>
      <c r="L1033" s="796"/>
      <c r="M1033" s="794"/>
      <c r="N1033" s="794"/>
      <c r="O1033" s="797"/>
      <c r="P1033" s="797"/>
      <c r="Q1033" s="797"/>
      <c r="R1033" s="797"/>
      <c r="S1033" s="364"/>
      <c r="T1033" s="167"/>
      <c r="U1033" s="798"/>
      <c r="V1033" s="799"/>
      <c r="W1033" s="364"/>
      <c r="X1033" s="794"/>
      <c r="Y1033" s="800"/>
      <c r="Z1033" s="801"/>
      <c r="AA1033" s="802"/>
      <c r="AB1033" s="802"/>
      <c r="AC1033" s="802"/>
      <c r="AD1033" s="802"/>
      <c r="AE1033" s="802"/>
      <c r="AF1033" s="801"/>
      <c r="AG1033" s="801"/>
      <c r="AH1033" s="801"/>
    </row>
    <row r="1034" spans="1:34" s="353" customFormat="1" ht="16.5" customHeight="1" x14ac:dyDescent="0.25">
      <c r="A1034" s="782"/>
      <c r="B1034" s="793"/>
      <c r="C1034" s="794"/>
      <c r="D1034" s="784"/>
      <c r="E1034" s="794"/>
      <c r="F1034" s="795"/>
      <c r="G1034" s="795"/>
      <c r="H1034" s="795"/>
      <c r="I1034" s="795"/>
      <c r="J1034" s="794"/>
      <c r="K1034" s="794"/>
      <c r="L1034" s="796"/>
      <c r="M1034" s="794"/>
      <c r="N1034" s="794"/>
      <c r="O1034" s="797"/>
      <c r="P1034" s="797"/>
      <c r="Q1034" s="797"/>
      <c r="R1034" s="797"/>
      <c r="S1034" s="364"/>
      <c r="T1034" s="167"/>
      <c r="U1034" s="798"/>
      <c r="V1034" s="799"/>
      <c r="W1034" s="364"/>
      <c r="X1034" s="794"/>
      <c r="Y1034" s="800"/>
      <c r="Z1034" s="801"/>
      <c r="AA1034" s="802"/>
      <c r="AB1034" s="802"/>
      <c r="AC1034" s="802"/>
      <c r="AD1034" s="802"/>
      <c r="AE1034" s="802"/>
      <c r="AF1034" s="801"/>
      <c r="AG1034" s="801"/>
      <c r="AH1034" s="801"/>
    </row>
    <row r="1035" spans="1:34" s="353" customFormat="1" ht="16.5" customHeight="1" x14ac:dyDescent="0.25">
      <c r="A1035" s="782"/>
      <c r="B1035" s="793"/>
      <c r="C1035" s="794"/>
      <c r="D1035" s="784"/>
      <c r="E1035" s="794"/>
      <c r="F1035" s="795"/>
      <c r="G1035" s="795"/>
      <c r="H1035" s="795"/>
      <c r="I1035" s="795"/>
      <c r="J1035" s="794"/>
      <c r="K1035" s="794"/>
      <c r="L1035" s="796"/>
      <c r="M1035" s="794"/>
      <c r="N1035" s="794"/>
      <c r="O1035" s="797"/>
      <c r="P1035" s="797"/>
      <c r="Q1035" s="797"/>
      <c r="R1035" s="797"/>
      <c r="S1035" s="364"/>
      <c r="T1035" s="167"/>
      <c r="U1035" s="798"/>
      <c r="V1035" s="799"/>
      <c r="W1035" s="364"/>
      <c r="X1035" s="794"/>
      <c r="Y1035" s="800"/>
      <c r="Z1035" s="801"/>
      <c r="AA1035" s="802"/>
      <c r="AB1035" s="802"/>
      <c r="AC1035" s="802"/>
      <c r="AD1035" s="802"/>
      <c r="AE1035" s="802"/>
      <c r="AF1035" s="801"/>
      <c r="AG1035" s="801"/>
      <c r="AH1035" s="801"/>
    </row>
    <row r="1036" spans="1:34" s="353" customFormat="1" ht="16.5" customHeight="1" x14ac:dyDescent="0.25">
      <c r="A1036" s="782"/>
      <c r="B1036" s="793"/>
      <c r="C1036" s="794"/>
      <c r="D1036" s="784"/>
      <c r="E1036" s="794"/>
      <c r="F1036" s="795"/>
      <c r="G1036" s="795"/>
      <c r="H1036" s="795"/>
      <c r="I1036" s="795"/>
      <c r="J1036" s="794"/>
      <c r="K1036" s="794"/>
      <c r="L1036" s="796"/>
      <c r="M1036" s="794"/>
      <c r="N1036" s="794"/>
      <c r="O1036" s="797"/>
      <c r="P1036" s="797"/>
      <c r="Q1036" s="797"/>
      <c r="R1036" s="797"/>
      <c r="S1036" s="364"/>
      <c r="T1036" s="167"/>
      <c r="U1036" s="798"/>
      <c r="V1036" s="799"/>
      <c r="W1036" s="364"/>
      <c r="X1036" s="794"/>
      <c r="Y1036" s="800"/>
      <c r="Z1036" s="801"/>
      <c r="AA1036" s="802"/>
      <c r="AB1036" s="802"/>
      <c r="AC1036" s="802"/>
      <c r="AD1036" s="802"/>
      <c r="AE1036" s="802"/>
      <c r="AF1036" s="801"/>
      <c r="AG1036" s="801"/>
      <c r="AH1036" s="801"/>
    </row>
    <row r="1037" spans="1:34" s="353" customFormat="1" ht="16.5" customHeight="1" x14ac:dyDescent="0.25">
      <c r="A1037" s="782"/>
      <c r="B1037" s="793"/>
      <c r="C1037" s="794"/>
      <c r="D1037" s="784"/>
      <c r="E1037" s="794"/>
      <c r="F1037" s="795"/>
      <c r="G1037" s="795"/>
      <c r="H1037" s="795"/>
      <c r="I1037" s="795"/>
      <c r="J1037" s="794"/>
      <c r="K1037" s="794"/>
      <c r="L1037" s="796"/>
      <c r="M1037" s="794"/>
      <c r="N1037" s="794"/>
      <c r="O1037" s="797"/>
      <c r="P1037" s="797"/>
      <c r="Q1037" s="797"/>
      <c r="R1037" s="797"/>
      <c r="S1037" s="364"/>
      <c r="T1037" s="167"/>
      <c r="U1037" s="798"/>
      <c r="V1037" s="799"/>
      <c r="W1037" s="364"/>
      <c r="X1037" s="794"/>
      <c r="Y1037" s="800"/>
      <c r="Z1037" s="801"/>
      <c r="AA1037" s="802"/>
      <c r="AB1037" s="802"/>
      <c r="AC1037" s="802"/>
      <c r="AD1037" s="802"/>
      <c r="AE1037" s="802"/>
      <c r="AF1037" s="801"/>
      <c r="AG1037" s="801"/>
      <c r="AH1037" s="801"/>
    </row>
    <row r="1038" spans="1:34" s="353" customFormat="1" ht="16.5" customHeight="1" x14ac:dyDescent="0.25">
      <c r="A1038" s="782"/>
      <c r="B1038" s="793"/>
      <c r="C1038" s="794"/>
      <c r="D1038" s="784"/>
      <c r="E1038" s="794"/>
      <c r="F1038" s="795"/>
      <c r="G1038" s="795"/>
      <c r="H1038" s="795"/>
      <c r="I1038" s="795"/>
      <c r="J1038" s="794"/>
      <c r="K1038" s="794"/>
      <c r="L1038" s="796"/>
      <c r="M1038" s="794"/>
      <c r="N1038" s="794"/>
      <c r="O1038" s="797"/>
      <c r="P1038" s="797"/>
      <c r="Q1038" s="797"/>
      <c r="R1038" s="797"/>
      <c r="S1038" s="364"/>
      <c r="T1038" s="167"/>
      <c r="U1038" s="798"/>
      <c r="V1038" s="799"/>
      <c r="W1038" s="364"/>
      <c r="X1038" s="794"/>
      <c r="Y1038" s="800"/>
      <c r="Z1038" s="801"/>
      <c r="AA1038" s="802"/>
      <c r="AB1038" s="802"/>
      <c r="AC1038" s="802"/>
      <c r="AD1038" s="802"/>
      <c r="AE1038" s="802"/>
      <c r="AF1038" s="801"/>
      <c r="AG1038" s="801"/>
      <c r="AH1038" s="801"/>
    </row>
    <row r="1039" spans="1:34" s="353" customFormat="1" ht="16.5" customHeight="1" x14ac:dyDescent="0.25">
      <c r="A1039" s="782"/>
      <c r="B1039" s="793"/>
      <c r="C1039" s="794"/>
      <c r="D1039" s="784"/>
      <c r="E1039" s="794"/>
      <c r="F1039" s="795"/>
      <c r="G1039" s="795"/>
      <c r="H1039" s="795"/>
      <c r="I1039" s="795"/>
      <c r="J1039" s="794"/>
      <c r="K1039" s="794"/>
      <c r="L1039" s="796"/>
      <c r="M1039" s="794"/>
      <c r="N1039" s="794"/>
      <c r="O1039" s="797"/>
      <c r="P1039" s="797"/>
      <c r="Q1039" s="797"/>
      <c r="R1039" s="797"/>
      <c r="S1039" s="364"/>
      <c r="T1039" s="167"/>
      <c r="U1039" s="798"/>
      <c r="V1039" s="799"/>
      <c r="W1039" s="364"/>
      <c r="X1039" s="794"/>
      <c r="Y1039" s="800"/>
      <c r="Z1039" s="801"/>
      <c r="AA1039" s="802"/>
      <c r="AB1039" s="802"/>
      <c r="AC1039" s="802"/>
      <c r="AD1039" s="802"/>
      <c r="AE1039" s="802"/>
      <c r="AF1039" s="801"/>
      <c r="AG1039" s="801"/>
      <c r="AH1039" s="801"/>
    </row>
    <row r="1040" spans="1:34" s="353" customFormat="1" ht="16.5" customHeight="1" x14ac:dyDescent="0.25">
      <c r="A1040" s="782"/>
      <c r="B1040" s="793"/>
      <c r="C1040" s="794"/>
      <c r="D1040" s="784"/>
      <c r="E1040" s="794"/>
      <c r="F1040" s="795"/>
      <c r="G1040" s="795"/>
      <c r="H1040" s="795"/>
      <c r="I1040" s="795"/>
      <c r="J1040" s="794"/>
      <c r="K1040" s="794"/>
      <c r="L1040" s="796"/>
      <c r="M1040" s="794"/>
      <c r="N1040" s="794"/>
      <c r="O1040" s="797"/>
      <c r="P1040" s="797"/>
      <c r="Q1040" s="797"/>
      <c r="R1040" s="797"/>
      <c r="S1040" s="364"/>
      <c r="T1040" s="167"/>
      <c r="U1040" s="798"/>
      <c r="V1040" s="799"/>
      <c r="W1040" s="364"/>
      <c r="X1040" s="794"/>
      <c r="Y1040" s="800"/>
      <c r="Z1040" s="801"/>
      <c r="AA1040" s="802"/>
      <c r="AB1040" s="802"/>
      <c r="AC1040" s="802"/>
      <c r="AD1040" s="802"/>
      <c r="AE1040" s="802"/>
      <c r="AF1040" s="801"/>
      <c r="AG1040" s="801"/>
      <c r="AH1040" s="801"/>
    </row>
    <row r="1041" spans="1:34" s="353" customFormat="1" ht="16.5" customHeight="1" x14ac:dyDescent="0.25">
      <c r="A1041" s="782"/>
      <c r="B1041" s="793"/>
      <c r="C1041" s="794"/>
      <c r="D1041" s="784"/>
      <c r="E1041" s="794"/>
      <c r="F1041" s="795"/>
      <c r="G1041" s="795"/>
      <c r="H1041" s="795"/>
      <c r="I1041" s="795"/>
      <c r="J1041" s="794"/>
      <c r="K1041" s="794"/>
      <c r="L1041" s="796"/>
      <c r="M1041" s="794"/>
      <c r="N1041" s="794"/>
      <c r="O1041" s="797"/>
      <c r="P1041" s="797"/>
      <c r="Q1041" s="797"/>
      <c r="R1041" s="797"/>
      <c r="S1041" s="364"/>
      <c r="T1041" s="167"/>
      <c r="U1041" s="798"/>
      <c r="V1041" s="799"/>
      <c r="W1041" s="364"/>
      <c r="X1041" s="794"/>
      <c r="Y1041" s="800"/>
      <c r="Z1041" s="801"/>
      <c r="AA1041" s="802"/>
      <c r="AB1041" s="802"/>
      <c r="AC1041" s="802"/>
      <c r="AD1041" s="802"/>
      <c r="AE1041" s="802"/>
      <c r="AF1041" s="801"/>
      <c r="AG1041" s="801"/>
      <c r="AH1041" s="801"/>
    </row>
    <row r="1042" spans="1:34" s="353" customFormat="1" ht="15.75" customHeight="1" x14ac:dyDescent="0.25">
      <c r="B1042" s="803"/>
      <c r="C1042" s="804"/>
      <c r="D1042" s="805"/>
      <c r="E1042" s="804"/>
      <c r="F1042" s="806"/>
      <c r="G1042" s="807"/>
      <c r="H1042" s="807"/>
      <c r="I1042" s="807"/>
      <c r="J1042" s="808"/>
      <c r="K1042" s="804"/>
      <c r="L1042" s="804"/>
      <c r="M1042" s="809"/>
      <c r="N1042" s="804"/>
      <c r="O1042" s="804"/>
      <c r="P1042" s="810"/>
      <c r="Q1042" s="810"/>
      <c r="R1042" s="810"/>
      <c r="S1042" s="810"/>
      <c r="T1042" s="811"/>
      <c r="U1042" s="812"/>
      <c r="V1042" s="804"/>
      <c r="W1042" s="813"/>
      <c r="X1042" s="812"/>
      <c r="Y1042" s="814"/>
      <c r="Z1042" s="815"/>
    </row>
    <row r="1043" spans="1:34" s="353" customFormat="1" ht="15.75" customHeight="1" x14ac:dyDescent="0.25">
      <c r="B1043" s="803"/>
      <c r="C1043" s="804"/>
      <c r="D1043" s="805"/>
      <c r="E1043" s="804"/>
      <c r="F1043" s="806"/>
      <c r="G1043" s="807"/>
      <c r="H1043" s="807"/>
      <c r="I1043" s="807"/>
      <c r="J1043" s="808"/>
      <c r="K1043" s="804"/>
      <c r="L1043" s="804"/>
      <c r="M1043" s="809"/>
      <c r="N1043" s="804"/>
      <c r="O1043" s="804"/>
      <c r="P1043" s="810"/>
      <c r="Q1043" s="810"/>
      <c r="R1043" s="810"/>
      <c r="S1043" s="810"/>
      <c r="T1043" s="811"/>
      <c r="U1043" s="812"/>
      <c r="V1043" s="804"/>
      <c r="W1043" s="813"/>
      <c r="X1043" s="812"/>
      <c r="Y1043" s="814"/>
      <c r="Z1043" s="815"/>
    </row>
    <row r="1044" spans="1:34" s="353" customFormat="1" ht="15.75" customHeight="1" x14ac:dyDescent="0.25">
      <c r="B1044" s="803"/>
      <c r="C1044" s="804"/>
      <c r="D1044" s="805"/>
      <c r="E1044" s="804"/>
      <c r="F1044" s="806"/>
      <c r="G1044" s="807"/>
      <c r="H1044" s="807"/>
      <c r="I1044" s="807"/>
      <c r="J1044" s="808"/>
      <c r="K1044" s="804"/>
      <c r="L1044" s="804"/>
      <c r="M1044" s="809"/>
      <c r="N1044" s="804"/>
      <c r="O1044" s="804"/>
      <c r="P1044" s="810"/>
      <c r="Q1044" s="810"/>
      <c r="R1044" s="810"/>
      <c r="S1044" s="810"/>
      <c r="T1044" s="811"/>
      <c r="U1044" s="812"/>
      <c r="V1044" s="804"/>
      <c r="W1044" s="813"/>
      <c r="X1044" s="812"/>
      <c r="Y1044" s="814"/>
      <c r="Z1044" s="815"/>
    </row>
    <row r="1045" spans="1:34" s="353" customFormat="1" ht="15.75" customHeight="1" x14ac:dyDescent="0.25">
      <c r="B1045" s="803"/>
      <c r="C1045" s="804"/>
      <c r="D1045" s="805"/>
      <c r="E1045" s="804"/>
      <c r="F1045" s="806"/>
      <c r="G1045" s="807"/>
      <c r="H1045" s="807"/>
      <c r="I1045" s="807"/>
      <c r="J1045" s="808"/>
      <c r="K1045" s="804"/>
      <c r="L1045" s="804"/>
      <c r="M1045" s="809"/>
      <c r="N1045" s="804"/>
      <c r="O1045" s="804"/>
      <c r="P1045" s="810"/>
      <c r="Q1045" s="810"/>
      <c r="R1045" s="810"/>
      <c r="S1045" s="810"/>
      <c r="T1045" s="811"/>
      <c r="U1045" s="812"/>
      <c r="V1045" s="804"/>
      <c r="W1045" s="813"/>
      <c r="X1045" s="812"/>
      <c r="Y1045" s="814"/>
      <c r="Z1045" s="815"/>
    </row>
    <row r="1046" spans="1:34" s="353" customFormat="1" ht="15.75" customHeight="1" x14ac:dyDescent="0.25">
      <c r="B1046" s="803"/>
      <c r="C1046" s="804"/>
      <c r="D1046" s="805"/>
      <c r="E1046" s="804"/>
      <c r="F1046" s="806"/>
      <c r="G1046" s="807"/>
      <c r="H1046" s="807"/>
      <c r="I1046" s="807"/>
      <c r="J1046" s="808"/>
      <c r="K1046" s="804"/>
      <c r="L1046" s="804"/>
      <c r="M1046" s="809"/>
      <c r="N1046" s="804"/>
      <c r="O1046" s="804"/>
      <c r="P1046" s="810"/>
      <c r="Q1046" s="810"/>
      <c r="R1046" s="810"/>
      <c r="S1046" s="810"/>
      <c r="T1046" s="811"/>
      <c r="U1046" s="812"/>
      <c r="V1046" s="804"/>
      <c r="W1046" s="813"/>
      <c r="X1046" s="812"/>
      <c r="Y1046" s="814"/>
      <c r="Z1046" s="815"/>
    </row>
    <row r="1047" spans="1:34" s="353" customFormat="1" ht="15.75" customHeight="1" x14ac:dyDescent="0.25">
      <c r="B1047" s="803"/>
      <c r="C1047" s="804"/>
      <c r="D1047" s="805"/>
      <c r="E1047" s="804"/>
      <c r="F1047" s="806"/>
      <c r="G1047" s="807"/>
      <c r="H1047" s="807"/>
      <c r="I1047" s="807"/>
      <c r="J1047" s="808"/>
      <c r="K1047" s="804"/>
      <c r="L1047" s="804"/>
      <c r="M1047" s="809"/>
      <c r="N1047" s="804"/>
      <c r="O1047" s="804"/>
      <c r="P1047" s="810"/>
      <c r="Q1047" s="810"/>
      <c r="R1047" s="810"/>
      <c r="S1047" s="810"/>
      <c r="T1047" s="811"/>
      <c r="U1047" s="812"/>
      <c r="V1047" s="804"/>
      <c r="W1047" s="813"/>
      <c r="X1047" s="812"/>
      <c r="Y1047" s="814"/>
      <c r="Z1047" s="815"/>
    </row>
    <row r="1048" spans="1:34" s="353" customFormat="1" ht="15.75" customHeight="1" x14ac:dyDescent="0.25">
      <c r="B1048" s="803"/>
      <c r="C1048" s="804"/>
      <c r="D1048" s="805"/>
      <c r="E1048" s="804"/>
      <c r="F1048" s="806"/>
      <c r="G1048" s="807"/>
      <c r="H1048" s="807"/>
      <c r="I1048" s="807"/>
      <c r="J1048" s="808"/>
      <c r="K1048" s="804"/>
      <c r="L1048" s="804"/>
      <c r="M1048" s="809"/>
      <c r="N1048" s="804"/>
      <c r="O1048" s="804"/>
      <c r="P1048" s="810"/>
      <c r="Q1048" s="810"/>
      <c r="R1048" s="810"/>
      <c r="S1048" s="810"/>
      <c r="T1048" s="811"/>
      <c r="U1048" s="812"/>
      <c r="V1048" s="804"/>
      <c r="W1048" s="813"/>
      <c r="X1048" s="812"/>
      <c r="Y1048" s="814"/>
      <c r="Z1048" s="815"/>
    </row>
    <row r="1049" spans="1:34" s="353" customFormat="1" ht="15.75" customHeight="1" x14ac:dyDescent="0.25">
      <c r="B1049" s="803"/>
      <c r="C1049" s="804"/>
      <c r="D1049" s="805"/>
      <c r="E1049" s="804"/>
      <c r="F1049" s="806"/>
      <c r="G1049" s="807"/>
      <c r="H1049" s="807"/>
      <c r="I1049" s="807"/>
      <c r="J1049" s="808"/>
      <c r="K1049" s="804"/>
      <c r="L1049" s="804"/>
      <c r="M1049" s="809"/>
      <c r="N1049" s="804"/>
      <c r="O1049" s="804"/>
      <c r="P1049" s="810"/>
      <c r="Q1049" s="810"/>
      <c r="R1049" s="810"/>
      <c r="S1049" s="810"/>
      <c r="T1049" s="811"/>
      <c r="U1049" s="812"/>
      <c r="V1049" s="804"/>
      <c r="W1049" s="813"/>
      <c r="X1049" s="812"/>
      <c r="Y1049" s="814"/>
      <c r="Z1049" s="815"/>
    </row>
    <row r="1050" spans="1:34" s="353" customFormat="1" ht="15.75" customHeight="1" x14ac:dyDescent="0.25">
      <c r="B1050" s="803"/>
      <c r="C1050" s="804"/>
      <c r="D1050" s="805"/>
      <c r="E1050" s="804"/>
      <c r="F1050" s="806"/>
      <c r="G1050" s="807"/>
      <c r="H1050" s="807"/>
      <c r="I1050" s="807"/>
      <c r="J1050" s="808"/>
      <c r="K1050" s="804"/>
      <c r="L1050" s="804"/>
      <c r="M1050" s="809"/>
      <c r="N1050" s="804"/>
      <c r="O1050" s="804"/>
      <c r="P1050" s="810"/>
      <c r="Q1050" s="810"/>
      <c r="R1050" s="810"/>
      <c r="S1050" s="810"/>
      <c r="T1050" s="811"/>
      <c r="U1050" s="812"/>
      <c r="V1050" s="804"/>
      <c r="W1050" s="813"/>
      <c r="X1050" s="812"/>
      <c r="Y1050" s="814"/>
      <c r="Z1050" s="815"/>
    </row>
    <row r="1051" spans="1:34" s="353" customFormat="1" ht="15.75" customHeight="1" x14ac:dyDescent="0.25">
      <c r="B1051" s="803"/>
      <c r="C1051" s="804"/>
      <c r="D1051" s="805"/>
      <c r="E1051" s="804"/>
      <c r="F1051" s="806"/>
      <c r="G1051" s="807"/>
      <c r="H1051" s="807"/>
      <c r="I1051" s="807"/>
      <c r="J1051" s="808"/>
      <c r="K1051" s="804"/>
      <c r="L1051" s="804"/>
      <c r="M1051" s="809"/>
      <c r="N1051" s="804"/>
      <c r="O1051" s="804"/>
      <c r="P1051" s="810"/>
      <c r="Q1051" s="810"/>
      <c r="R1051" s="810"/>
      <c r="S1051" s="810"/>
      <c r="T1051" s="811"/>
      <c r="U1051" s="812"/>
      <c r="V1051" s="804"/>
      <c r="W1051" s="813"/>
      <c r="X1051" s="812"/>
      <c r="Y1051" s="814"/>
      <c r="Z1051" s="815"/>
    </row>
    <row r="1052" spans="1:34" s="353" customFormat="1" ht="15.75" customHeight="1" x14ac:dyDescent="0.25">
      <c r="B1052" s="803"/>
      <c r="C1052" s="804"/>
      <c r="D1052" s="805"/>
      <c r="E1052" s="804"/>
      <c r="F1052" s="806"/>
      <c r="G1052" s="807"/>
      <c r="H1052" s="807"/>
      <c r="I1052" s="807"/>
      <c r="J1052" s="808"/>
      <c r="K1052" s="804"/>
      <c r="L1052" s="804"/>
      <c r="M1052" s="809"/>
      <c r="N1052" s="804"/>
      <c r="O1052" s="804"/>
      <c r="P1052" s="810"/>
      <c r="Q1052" s="810"/>
      <c r="R1052" s="810"/>
      <c r="S1052" s="810"/>
      <c r="T1052" s="811"/>
      <c r="U1052" s="812"/>
      <c r="V1052" s="804"/>
      <c r="W1052" s="813"/>
      <c r="X1052" s="812"/>
      <c r="Y1052" s="814"/>
      <c r="Z1052" s="815"/>
    </row>
    <row r="1053" spans="1:34" s="353" customFormat="1" ht="15.75" customHeight="1" x14ac:dyDescent="0.25">
      <c r="B1053" s="803"/>
      <c r="C1053" s="804"/>
      <c r="D1053" s="805"/>
      <c r="E1053" s="804"/>
      <c r="F1053" s="806"/>
      <c r="G1053" s="807"/>
      <c r="H1053" s="807"/>
      <c r="I1053" s="807"/>
      <c r="J1053" s="808"/>
      <c r="K1053" s="804"/>
      <c r="L1053" s="804"/>
      <c r="M1053" s="809"/>
      <c r="N1053" s="804"/>
      <c r="O1053" s="804"/>
      <c r="P1053" s="810"/>
      <c r="Q1053" s="810"/>
      <c r="R1053" s="810"/>
      <c r="S1053" s="810"/>
      <c r="T1053" s="811"/>
      <c r="U1053" s="812"/>
      <c r="V1053" s="804"/>
      <c r="W1053" s="813"/>
      <c r="X1053" s="812"/>
      <c r="Y1053" s="814"/>
      <c r="Z1053" s="815"/>
    </row>
    <row r="1054" spans="1:34" s="353" customFormat="1" ht="15.75" customHeight="1" x14ac:dyDescent="0.25">
      <c r="B1054" s="803"/>
      <c r="C1054" s="804"/>
      <c r="D1054" s="805"/>
      <c r="E1054" s="804"/>
      <c r="F1054" s="806"/>
      <c r="G1054" s="807"/>
      <c r="H1054" s="807"/>
      <c r="I1054" s="807"/>
      <c r="J1054" s="808"/>
      <c r="K1054" s="804"/>
      <c r="L1054" s="804"/>
      <c r="M1054" s="809"/>
      <c r="N1054" s="804"/>
      <c r="O1054" s="804"/>
      <c r="P1054" s="810"/>
      <c r="Q1054" s="810"/>
      <c r="R1054" s="810"/>
      <c r="S1054" s="810"/>
      <c r="T1054" s="811"/>
      <c r="U1054" s="812"/>
      <c r="V1054" s="804"/>
      <c r="W1054" s="813"/>
      <c r="X1054" s="812"/>
      <c r="Y1054" s="814"/>
      <c r="Z1054" s="815"/>
    </row>
    <row r="1055" spans="1:34" s="353" customFormat="1" ht="15.75" customHeight="1" x14ac:dyDescent="0.25">
      <c r="B1055" s="803"/>
      <c r="C1055" s="804"/>
      <c r="D1055" s="805"/>
      <c r="E1055" s="804"/>
      <c r="F1055" s="806"/>
      <c r="G1055" s="807"/>
      <c r="H1055" s="807"/>
      <c r="I1055" s="807"/>
      <c r="J1055" s="808"/>
      <c r="K1055" s="804"/>
      <c r="L1055" s="804"/>
      <c r="M1055" s="809"/>
      <c r="N1055" s="804"/>
      <c r="O1055" s="804"/>
      <c r="P1055" s="810"/>
      <c r="Q1055" s="810"/>
      <c r="R1055" s="810"/>
      <c r="S1055" s="810"/>
      <c r="T1055" s="811"/>
      <c r="U1055" s="812"/>
      <c r="V1055" s="804"/>
      <c r="W1055" s="813"/>
      <c r="X1055" s="812"/>
      <c r="Y1055" s="814"/>
      <c r="Z1055" s="815"/>
    </row>
    <row r="1056" spans="1:34" s="353" customFormat="1" ht="15.75" customHeight="1" x14ac:dyDescent="0.25">
      <c r="B1056" s="803"/>
      <c r="C1056" s="804"/>
      <c r="D1056" s="805"/>
      <c r="E1056" s="804"/>
      <c r="F1056" s="806"/>
      <c r="G1056" s="807"/>
      <c r="H1056" s="807"/>
      <c r="I1056" s="807"/>
      <c r="J1056" s="808"/>
      <c r="K1056" s="804"/>
      <c r="L1056" s="804"/>
      <c r="M1056" s="809"/>
      <c r="N1056" s="804"/>
      <c r="O1056" s="804"/>
      <c r="P1056" s="810"/>
      <c r="Q1056" s="810"/>
      <c r="R1056" s="810"/>
      <c r="S1056" s="810"/>
      <c r="T1056" s="811"/>
      <c r="U1056" s="812"/>
      <c r="V1056" s="804"/>
      <c r="W1056" s="813"/>
      <c r="X1056" s="812"/>
      <c r="Y1056" s="814"/>
      <c r="Z1056" s="815"/>
    </row>
    <row r="1057" spans="2:26" s="353" customFormat="1" ht="15.75" customHeight="1" x14ac:dyDescent="0.25">
      <c r="B1057" s="803"/>
      <c r="C1057" s="804"/>
      <c r="D1057" s="805"/>
      <c r="E1057" s="804"/>
      <c r="F1057" s="806"/>
      <c r="G1057" s="807"/>
      <c r="H1057" s="807"/>
      <c r="I1057" s="807"/>
      <c r="J1057" s="808"/>
      <c r="K1057" s="804"/>
      <c r="L1057" s="804"/>
      <c r="M1057" s="809"/>
      <c r="N1057" s="804"/>
      <c r="O1057" s="804"/>
      <c r="P1057" s="810"/>
      <c r="Q1057" s="810"/>
      <c r="R1057" s="810"/>
      <c r="S1057" s="810"/>
      <c r="T1057" s="811"/>
      <c r="U1057" s="812"/>
      <c r="V1057" s="804"/>
      <c r="W1057" s="813"/>
      <c r="X1057" s="812"/>
      <c r="Y1057" s="814"/>
      <c r="Z1057" s="815"/>
    </row>
    <row r="1058" spans="2:26" s="353" customFormat="1" ht="15.75" customHeight="1" x14ac:dyDescent="0.25">
      <c r="B1058" s="803"/>
      <c r="C1058" s="804"/>
      <c r="D1058" s="805"/>
      <c r="E1058" s="804"/>
      <c r="F1058" s="806"/>
      <c r="G1058" s="807"/>
      <c r="H1058" s="807"/>
      <c r="I1058" s="807"/>
      <c r="J1058" s="808"/>
      <c r="K1058" s="804"/>
      <c r="L1058" s="804"/>
      <c r="M1058" s="809"/>
      <c r="N1058" s="804"/>
      <c r="O1058" s="804"/>
      <c r="P1058" s="810"/>
      <c r="Q1058" s="810"/>
      <c r="R1058" s="810"/>
      <c r="S1058" s="810"/>
      <c r="T1058" s="811"/>
      <c r="U1058" s="812"/>
      <c r="V1058" s="804"/>
      <c r="W1058" s="813"/>
      <c r="X1058" s="812"/>
      <c r="Y1058" s="814"/>
      <c r="Z1058" s="815"/>
    </row>
    <row r="1059" spans="2:26" s="353" customFormat="1" ht="15.75" customHeight="1" x14ac:dyDescent="0.25">
      <c r="B1059" s="803"/>
      <c r="C1059" s="804"/>
      <c r="D1059" s="805"/>
      <c r="E1059" s="804"/>
      <c r="F1059" s="806"/>
      <c r="G1059" s="807"/>
      <c r="H1059" s="807"/>
      <c r="I1059" s="807"/>
      <c r="J1059" s="808"/>
      <c r="K1059" s="804"/>
      <c r="L1059" s="804"/>
      <c r="M1059" s="809"/>
      <c r="N1059" s="804"/>
      <c r="O1059" s="804"/>
      <c r="P1059" s="810"/>
      <c r="Q1059" s="810"/>
      <c r="R1059" s="810"/>
      <c r="S1059" s="810"/>
      <c r="T1059" s="811"/>
      <c r="U1059" s="812"/>
      <c r="V1059" s="804"/>
      <c r="W1059" s="813"/>
      <c r="X1059" s="812"/>
      <c r="Y1059" s="814"/>
      <c r="Z1059" s="815"/>
    </row>
    <row r="1060" spans="2:26" s="353" customFormat="1" ht="15.75" customHeight="1" x14ac:dyDescent="0.25">
      <c r="B1060" s="803"/>
      <c r="C1060" s="804"/>
      <c r="D1060" s="805"/>
      <c r="E1060" s="804"/>
      <c r="F1060" s="806"/>
      <c r="G1060" s="807"/>
      <c r="H1060" s="807"/>
      <c r="I1060" s="807"/>
      <c r="J1060" s="808"/>
      <c r="K1060" s="804"/>
      <c r="L1060" s="804"/>
      <c r="M1060" s="809"/>
      <c r="N1060" s="804"/>
      <c r="O1060" s="804"/>
      <c r="P1060" s="810"/>
      <c r="Q1060" s="810"/>
      <c r="R1060" s="810"/>
      <c r="S1060" s="810"/>
      <c r="T1060" s="811"/>
      <c r="U1060" s="812"/>
      <c r="V1060" s="804"/>
      <c r="W1060" s="813"/>
      <c r="X1060" s="812"/>
      <c r="Y1060" s="814"/>
      <c r="Z1060" s="815"/>
    </row>
    <row r="1061" spans="2:26" s="353" customFormat="1" ht="15.75" customHeight="1" x14ac:dyDescent="0.25">
      <c r="B1061" s="803"/>
      <c r="C1061" s="804"/>
      <c r="D1061" s="805"/>
      <c r="E1061" s="804"/>
      <c r="F1061" s="806"/>
      <c r="G1061" s="807"/>
      <c r="H1061" s="807"/>
      <c r="I1061" s="807"/>
      <c r="J1061" s="808"/>
      <c r="K1061" s="804"/>
      <c r="L1061" s="804"/>
      <c r="M1061" s="809"/>
      <c r="N1061" s="804"/>
      <c r="O1061" s="804"/>
      <c r="P1061" s="810"/>
      <c r="Q1061" s="810"/>
      <c r="R1061" s="810"/>
      <c r="S1061" s="810"/>
      <c r="T1061" s="811"/>
      <c r="U1061" s="812"/>
      <c r="V1061" s="804"/>
      <c r="W1061" s="813"/>
      <c r="X1061" s="812"/>
      <c r="Y1061" s="814"/>
      <c r="Z1061" s="815"/>
    </row>
    <row r="1062" spans="2:26" s="353" customFormat="1" ht="15.75" customHeight="1" x14ac:dyDescent="0.25">
      <c r="B1062" s="803"/>
      <c r="C1062" s="804"/>
      <c r="D1062" s="805"/>
      <c r="E1062" s="804"/>
      <c r="F1062" s="806"/>
      <c r="G1062" s="807"/>
      <c r="H1062" s="807"/>
      <c r="I1062" s="807"/>
      <c r="J1062" s="808"/>
      <c r="K1062" s="804"/>
      <c r="L1062" s="804"/>
      <c r="M1062" s="809"/>
      <c r="N1062" s="804"/>
      <c r="O1062" s="804"/>
      <c r="P1062" s="810"/>
      <c r="Q1062" s="810"/>
      <c r="R1062" s="810"/>
      <c r="S1062" s="810"/>
      <c r="T1062" s="811"/>
      <c r="U1062" s="812"/>
      <c r="V1062" s="804"/>
      <c r="W1062" s="813"/>
      <c r="X1062" s="812"/>
      <c r="Y1062" s="814"/>
      <c r="Z1062" s="815"/>
    </row>
    <row r="1063" spans="2:26" s="353" customFormat="1" ht="15.75" customHeight="1" x14ac:dyDescent="0.25">
      <c r="B1063" s="803"/>
      <c r="C1063" s="804"/>
      <c r="D1063" s="805"/>
      <c r="E1063" s="804"/>
      <c r="F1063" s="806"/>
      <c r="G1063" s="807"/>
      <c r="H1063" s="807"/>
      <c r="I1063" s="807"/>
      <c r="J1063" s="808"/>
      <c r="K1063" s="804"/>
      <c r="L1063" s="804"/>
      <c r="M1063" s="809"/>
      <c r="N1063" s="804"/>
      <c r="O1063" s="804"/>
      <c r="P1063" s="810"/>
      <c r="Q1063" s="810"/>
      <c r="R1063" s="810"/>
      <c r="S1063" s="810"/>
      <c r="T1063" s="811"/>
      <c r="U1063" s="812"/>
      <c r="V1063" s="804"/>
      <c r="W1063" s="813"/>
      <c r="X1063" s="812"/>
      <c r="Y1063" s="814"/>
      <c r="Z1063" s="815"/>
    </row>
    <row r="1064" spans="2:26" s="353" customFormat="1" ht="15.75" customHeight="1" x14ac:dyDescent="0.25">
      <c r="B1064" s="803"/>
      <c r="C1064" s="804"/>
      <c r="D1064" s="805"/>
      <c r="E1064" s="804"/>
      <c r="F1064" s="806"/>
      <c r="G1064" s="807"/>
      <c r="H1064" s="807"/>
      <c r="I1064" s="807"/>
      <c r="J1064" s="808"/>
      <c r="K1064" s="804"/>
      <c r="L1064" s="804"/>
      <c r="M1064" s="809"/>
      <c r="N1064" s="804"/>
      <c r="O1064" s="804"/>
      <c r="P1064" s="810"/>
      <c r="Q1064" s="810"/>
      <c r="R1064" s="810"/>
      <c r="S1064" s="810"/>
      <c r="T1064" s="811"/>
      <c r="U1064" s="812"/>
      <c r="V1064" s="804"/>
      <c r="W1064" s="813"/>
      <c r="X1064" s="812"/>
      <c r="Y1064" s="814"/>
      <c r="Z1064" s="815"/>
    </row>
    <row r="1065" spans="2:26" s="353" customFormat="1" ht="15.75" customHeight="1" x14ac:dyDescent="0.25">
      <c r="B1065" s="803"/>
      <c r="C1065" s="804"/>
      <c r="D1065" s="805"/>
      <c r="E1065" s="804"/>
      <c r="F1065" s="806"/>
      <c r="G1065" s="807"/>
      <c r="H1065" s="807"/>
      <c r="I1065" s="807"/>
      <c r="J1065" s="808"/>
      <c r="K1065" s="804"/>
      <c r="L1065" s="804"/>
      <c r="M1065" s="809"/>
      <c r="N1065" s="804"/>
      <c r="O1065" s="804"/>
      <c r="P1065" s="810"/>
      <c r="Q1065" s="810"/>
      <c r="R1065" s="810"/>
      <c r="S1065" s="810"/>
      <c r="T1065" s="811"/>
      <c r="U1065" s="812"/>
      <c r="V1065" s="804"/>
      <c r="W1065" s="813"/>
      <c r="X1065" s="812"/>
      <c r="Y1065" s="814"/>
      <c r="Z1065" s="815"/>
    </row>
    <row r="1066" spans="2:26" s="353" customFormat="1" ht="15.75" customHeight="1" x14ac:dyDescent="0.25">
      <c r="B1066" s="803"/>
      <c r="C1066" s="804"/>
      <c r="D1066" s="805"/>
      <c r="E1066" s="804"/>
      <c r="F1066" s="806"/>
      <c r="G1066" s="807"/>
      <c r="H1066" s="807"/>
      <c r="I1066" s="807"/>
      <c r="J1066" s="808"/>
      <c r="K1066" s="804"/>
      <c r="L1066" s="804"/>
      <c r="M1066" s="809"/>
      <c r="N1066" s="804"/>
      <c r="O1066" s="804"/>
      <c r="P1066" s="810"/>
      <c r="Q1066" s="810"/>
      <c r="R1066" s="810"/>
      <c r="S1066" s="810"/>
      <c r="T1066" s="811"/>
      <c r="U1066" s="812"/>
      <c r="V1066" s="804"/>
      <c r="W1066" s="813"/>
      <c r="X1066" s="812"/>
      <c r="Y1066" s="814"/>
      <c r="Z1066" s="815"/>
    </row>
    <row r="1067" spans="2:26" s="353" customFormat="1" ht="15.75" customHeight="1" x14ac:dyDescent="0.25">
      <c r="B1067" s="803"/>
      <c r="C1067" s="804"/>
      <c r="D1067" s="805"/>
      <c r="E1067" s="804"/>
      <c r="F1067" s="806"/>
      <c r="G1067" s="807"/>
      <c r="H1067" s="807"/>
      <c r="I1067" s="807"/>
      <c r="J1067" s="808"/>
      <c r="K1067" s="804"/>
      <c r="L1067" s="804"/>
      <c r="M1067" s="809"/>
      <c r="N1067" s="804"/>
      <c r="O1067" s="804"/>
      <c r="P1067" s="810"/>
      <c r="Q1067" s="810"/>
      <c r="R1067" s="810"/>
      <c r="S1067" s="810"/>
      <c r="T1067" s="811"/>
      <c r="U1067" s="812"/>
      <c r="V1067" s="804"/>
      <c r="W1067" s="813"/>
      <c r="X1067" s="812"/>
      <c r="Y1067" s="814"/>
      <c r="Z1067" s="815"/>
    </row>
    <row r="1068" spans="2:26" s="353" customFormat="1" ht="15.75" customHeight="1" x14ac:dyDescent="0.25">
      <c r="B1068" s="803"/>
      <c r="C1068" s="804"/>
      <c r="D1068" s="805"/>
      <c r="E1068" s="804"/>
      <c r="F1068" s="806"/>
      <c r="G1068" s="807"/>
      <c r="H1068" s="807"/>
      <c r="I1068" s="807"/>
      <c r="J1068" s="808"/>
      <c r="K1068" s="804"/>
      <c r="L1068" s="804"/>
      <c r="M1068" s="809"/>
      <c r="N1068" s="804"/>
      <c r="O1068" s="804"/>
      <c r="P1068" s="810"/>
      <c r="Q1068" s="810"/>
      <c r="R1068" s="810"/>
      <c r="S1068" s="810"/>
      <c r="T1068" s="811"/>
      <c r="U1068" s="812"/>
      <c r="V1068" s="804"/>
      <c r="W1068" s="813"/>
      <c r="X1068" s="812"/>
      <c r="Y1068" s="814"/>
      <c r="Z1068" s="815"/>
    </row>
    <row r="1069" spans="2:26" s="353" customFormat="1" ht="15.75" customHeight="1" x14ac:dyDescent="0.25">
      <c r="B1069" s="803"/>
      <c r="C1069" s="804"/>
      <c r="D1069" s="805"/>
      <c r="E1069" s="804"/>
      <c r="F1069" s="806"/>
      <c r="G1069" s="807"/>
      <c r="H1069" s="807"/>
      <c r="I1069" s="807"/>
      <c r="J1069" s="808"/>
      <c r="K1069" s="804"/>
      <c r="L1069" s="804"/>
      <c r="M1069" s="809"/>
      <c r="N1069" s="804"/>
      <c r="O1069" s="804"/>
      <c r="P1069" s="810"/>
      <c r="Q1069" s="810"/>
      <c r="R1069" s="810"/>
      <c r="S1069" s="810"/>
      <c r="T1069" s="811"/>
      <c r="U1069" s="812"/>
      <c r="V1069" s="804"/>
      <c r="W1069" s="813"/>
      <c r="X1069" s="812"/>
      <c r="Y1069" s="814"/>
      <c r="Z1069" s="815"/>
    </row>
    <row r="1070" spans="2:26" s="353" customFormat="1" ht="15.75" customHeight="1" x14ac:dyDescent="0.25">
      <c r="B1070" s="803"/>
      <c r="C1070" s="804"/>
      <c r="D1070" s="805"/>
      <c r="E1070" s="804"/>
      <c r="F1070" s="806"/>
      <c r="G1070" s="807"/>
      <c r="H1070" s="807"/>
      <c r="I1070" s="807"/>
      <c r="J1070" s="808"/>
      <c r="K1070" s="804"/>
      <c r="L1070" s="804"/>
      <c r="M1070" s="809"/>
      <c r="N1070" s="804"/>
      <c r="O1070" s="804"/>
      <c r="P1070" s="810"/>
      <c r="Q1070" s="810"/>
      <c r="R1070" s="810"/>
      <c r="S1070" s="810"/>
      <c r="T1070" s="811"/>
      <c r="U1070" s="812"/>
      <c r="V1070" s="804"/>
      <c r="W1070" s="813"/>
      <c r="X1070" s="812"/>
      <c r="Y1070" s="814"/>
      <c r="Z1070" s="815"/>
    </row>
    <row r="1071" spans="2:26" s="353" customFormat="1" ht="15.75" customHeight="1" x14ac:dyDescent="0.25">
      <c r="B1071" s="803"/>
      <c r="C1071" s="804"/>
      <c r="D1071" s="805"/>
      <c r="E1071" s="804"/>
      <c r="F1071" s="806"/>
      <c r="G1071" s="807"/>
      <c r="H1071" s="807"/>
      <c r="I1071" s="807"/>
      <c r="J1071" s="808"/>
      <c r="K1071" s="804"/>
      <c r="L1071" s="804"/>
      <c r="M1071" s="809"/>
      <c r="N1071" s="804"/>
      <c r="O1071" s="804"/>
      <c r="P1071" s="810"/>
      <c r="Q1071" s="810"/>
      <c r="R1071" s="810"/>
      <c r="S1071" s="810"/>
      <c r="T1071" s="811"/>
      <c r="U1071" s="812"/>
      <c r="V1071" s="804"/>
      <c r="W1071" s="813"/>
      <c r="X1071" s="812"/>
      <c r="Y1071" s="814"/>
      <c r="Z1071" s="815"/>
    </row>
    <row r="1072" spans="2:26" s="353" customFormat="1" ht="15.75" customHeight="1" x14ac:dyDescent="0.25">
      <c r="B1072" s="803"/>
      <c r="C1072" s="804"/>
      <c r="D1072" s="805"/>
      <c r="E1072" s="804"/>
      <c r="F1072" s="806"/>
      <c r="G1072" s="807"/>
      <c r="H1072" s="807"/>
      <c r="I1072" s="807"/>
      <c r="J1072" s="808"/>
      <c r="K1072" s="804"/>
      <c r="L1072" s="804"/>
      <c r="M1072" s="809"/>
      <c r="N1072" s="804"/>
      <c r="O1072" s="804"/>
      <c r="P1072" s="810"/>
      <c r="Q1072" s="810"/>
      <c r="R1072" s="810"/>
      <c r="S1072" s="810"/>
      <c r="T1072" s="811"/>
      <c r="U1072" s="812"/>
      <c r="V1072" s="804"/>
      <c r="W1072" s="813"/>
      <c r="X1072" s="812"/>
      <c r="Y1072" s="814"/>
      <c r="Z1072" s="815"/>
    </row>
    <row r="1073" spans="2:26" s="353" customFormat="1" ht="15.75" customHeight="1" x14ac:dyDescent="0.25">
      <c r="B1073" s="803"/>
      <c r="C1073" s="804"/>
      <c r="D1073" s="805"/>
      <c r="E1073" s="804"/>
      <c r="F1073" s="806"/>
      <c r="G1073" s="807"/>
      <c r="H1073" s="807"/>
      <c r="I1073" s="807"/>
      <c r="J1073" s="808"/>
      <c r="K1073" s="804"/>
      <c r="L1073" s="804"/>
      <c r="M1073" s="809"/>
      <c r="N1073" s="804"/>
      <c r="O1073" s="804"/>
      <c r="P1073" s="810"/>
      <c r="Q1073" s="810"/>
      <c r="R1073" s="810"/>
      <c r="S1073" s="810"/>
      <c r="T1073" s="811"/>
      <c r="U1073" s="812"/>
      <c r="V1073" s="804"/>
      <c r="W1073" s="813"/>
      <c r="X1073" s="812"/>
      <c r="Y1073" s="814"/>
      <c r="Z1073" s="815"/>
    </row>
    <row r="1074" spans="2:26" s="353" customFormat="1" ht="15.75" customHeight="1" x14ac:dyDescent="0.25">
      <c r="B1074" s="803"/>
      <c r="C1074" s="804"/>
      <c r="D1074" s="805"/>
      <c r="E1074" s="804"/>
      <c r="F1074" s="806"/>
      <c r="G1074" s="807"/>
      <c r="H1074" s="807"/>
      <c r="I1074" s="807"/>
      <c r="J1074" s="808"/>
      <c r="K1074" s="804"/>
      <c r="L1074" s="804"/>
      <c r="M1074" s="809"/>
      <c r="N1074" s="804"/>
      <c r="O1074" s="804"/>
      <c r="P1074" s="810"/>
      <c r="Q1074" s="810"/>
      <c r="R1074" s="810"/>
      <c r="S1074" s="810"/>
      <c r="T1074" s="811"/>
      <c r="U1074" s="812"/>
      <c r="V1074" s="804"/>
      <c r="W1074" s="813"/>
      <c r="X1074" s="812"/>
      <c r="Y1074" s="814"/>
      <c r="Z1074" s="815"/>
    </row>
    <row r="1075" spans="2:26" s="353" customFormat="1" ht="15.75" customHeight="1" x14ac:dyDescent="0.25">
      <c r="B1075" s="803"/>
      <c r="C1075" s="804"/>
      <c r="D1075" s="805"/>
      <c r="E1075" s="804"/>
      <c r="F1075" s="806"/>
      <c r="G1075" s="807"/>
      <c r="H1075" s="807"/>
      <c r="I1075" s="807"/>
      <c r="J1075" s="808"/>
      <c r="K1075" s="804"/>
      <c r="L1075" s="804"/>
      <c r="M1075" s="809"/>
      <c r="N1075" s="804"/>
      <c r="O1075" s="804"/>
      <c r="P1075" s="810"/>
      <c r="Q1075" s="810"/>
      <c r="R1075" s="810"/>
      <c r="S1075" s="810"/>
      <c r="T1075" s="811"/>
      <c r="U1075" s="812"/>
      <c r="V1075" s="804"/>
      <c r="W1075" s="813"/>
      <c r="X1075" s="812"/>
      <c r="Y1075" s="814"/>
      <c r="Z1075" s="815"/>
    </row>
    <row r="1076" spans="2:26" s="353" customFormat="1" ht="15.75" customHeight="1" x14ac:dyDescent="0.25">
      <c r="B1076" s="803"/>
      <c r="C1076" s="804"/>
      <c r="D1076" s="805"/>
      <c r="E1076" s="804"/>
      <c r="F1076" s="806"/>
      <c r="G1076" s="807"/>
      <c r="H1076" s="807"/>
      <c r="I1076" s="807"/>
      <c r="J1076" s="808"/>
      <c r="K1076" s="804"/>
      <c r="L1076" s="804"/>
      <c r="M1076" s="809"/>
      <c r="N1076" s="804"/>
      <c r="O1076" s="804"/>
      <c r="P1076" s="810"/>
      <c r="Q1076" s="810"/>
      <c r="R1076" s="810"/>
      <c r="S1076" s="810"/>
      <c r="T1076" s="811"/>
      <c r="U1076" s="812"/>
      <c r="V1076" s="804"/>
      <c r="W1076" s="813"/>
      <c r="X1076" s="812"/>
      <c r="Y1076" s="814"/>
      <c r="Z1076" s="815"/>
    </row>
    <row r="1077" spans="2:26" s="353" customFormat="1" ht="15.75" customHeight="1" x14ac:dyDescent="0.25">
      <c r="B1077" s="803"/>
      <c r="C1077" s="804"/>
      <c r="D1077" s="805"/>
      <c r="E1077" s="804"/>
      <c r="F1077" s="806"/>
      <c r="G1077" s="807"/>
      <c r="H1077" s="807"/>
      <c r="I1077" s="807"/>
      <c r="J1077" s="808"/>
      <c r="K1077" s="804"/>
      <c r="L1077" s="804"/>
      <c r="M1077" s="809"/>
      <c r="N1077" s="804"/>
      <c r="O1077" s="804"/>
      <c r="P1077" s="810"/>
      <c r="Q1077" s="810"/>
      <c r="R1077" s="810"/>
      <c r="S1077" s="810"/>
      <c r="T1077" s="811"/>
      <c r="U1077" s="812"/>
      <c r="V1077" s="804"/>
      <c r="W1077" s="813"/>
      <c r="X1077" s="812"/>
      <c r="Y1077" s="814"/>
      <c r="Z1077" s="815"/>
    </row>
    <row r="1078" spans="2:26" s="353" customFormat="1" ht="15.75" customHeight="1" x14ac:dyDescent="0.25">
      <c r="B1078" s="803"/>
      <c r="C1078" s="804"/>
      <c r="D1078" s="805"/>
      <c r="E1078" s="804"/>
      <c r="F1078" s="806"/>
      <c r="G1078" s="807"/>
      <c r="H1078" s="807"/>
      <c r="I1078" s="807"/>
      <c r="J1078" s="808"/>
      <c r="K1078" s="804"/>
      <c r="L1078" s="804"/>
      <c r="M1078" s="809"/>
      <c r="N1078" s="804"/>
      <c r="O1078" s="804"/>
      <c r="P1078" s="810"/>
      <c r="Q1078" s="810"/>
      <c r="R1078" s="810"/>
      <c r="S1078" s="810"/>
      <c r="T1078" s="811"/>
      <c r="U1078" s="812"/>
      <c r="V1078" s="804"/>
      <c r="W1078" s="813"/>
      <c r="X1078" s="812"/>
      <c r="Y1078" s="814"/>
      <c r="Z1078" s="815"/>
    </row>
    <row r="1079" spans="2:26" s="353" customFormat="1" ht="15.75" customHeight="1" x14ac:dyDescent="0.25">
      <c r="B1079" s="803"/>
      <c r="C1079" s="804"/>
      <c r="D1079" s="805"/>
      <c r="E1079" s="804"/>
      <c r="F1079" s="806"/>
      <c r="G1079" s="807"/>
      <c r="H1079" s="807"/>
      <c r="I1079" s="807"/>
      <c r="J1079" s="808"/>
      <c r="K1079" s="804"/>
      <c r="L1079" s="804"/>
      <c r="M1079" s="809"/>
      <c r="N1079" s="804"/>
      <c r="O1079" s="804"/>
      <c r="P1079" s="810"/>
      <c r="Q1079" s="810"/>
      <c r="R1079" s="810"/>
      <c r="S1079" s="810"/>
      <c r="T1079" s="811"/>
      <c r="U1079" s="812"/>
      <c r="V1079" s="804"/>
      <c r="W1079" s="813"/>
      <c r="X1079" s="812"/>
      <c r="Y1079" s="814"/>
      <c r="Z1079" s="815"/>
    </row>
    <row r="1080" spans="2:26" s="353" customFormat="1" ht="15.75" customHeight="1" x14ac:dyDescent="0.25">
      <c r="B1080" s="803"/>
      <c r="C1080" s="804"/>
      <c r="D1080" s="805"/>
      <c r="E1080" s="804"/>
      <c r="F1080" s="806"/>
      <c r="G1080" s="807"/>
      <c r="H1080" s="807"/>
      <c r="I1080" s="807"/>
      <c r="J1080" s="808"/>
      <c r="K1080" s="804"/>
      <c r="L1080" s="804"/>
      <c r="M1080" s="809"/>
      <c r="N1080" s="804"/>
      <c r="O1080" s="804"/>
      <c r="P1080" s="810"/>
      <c r="Q1080" s="810"/>
      <c r="R1080" s="810"/>
      <c r="S1080" s="810"/>
      <c r="T1080" s="811"/>
      <c r="U1080" s="812"/>
      <c r="V1080" s="804"/>
      <c r="W1080" s="813"/>
      <c r="X1080" s="812"/>
      <c r="Y1080" s="814"/>
      <c r="Z1080" s="815"/>
    </row>
    <row r="1081" spans="2:26" s="353" customFormat="1" ht="15.75" customHeight="1" x14ac:dyDescent="0.25">
      <c r="B1081" s="803"/>
      <c r="C1081" s="804"/>
      <c r="D1081" s="805"/>
      <c r="E1081" s="804"/>
      <c r="F1081" s="806"/>
      <c r="G1081" s="807"/>
      <c r="H1081" s="807"/>
      <c r="I1081" s="807"/>
      <c r="J1081" s="808"/>
      <c r="K1081" s="804"/>
      <c r="L1081" s="804"/>
      <c r="M1081" s="809"/>
      <c r="N1081" s="804"/>
      <c r="O1081" s="804"/>
      <c r="P1081" s="810"/>
      <c r="Q1081" s="810"/>
      <c r="R1081" s="810"/>
      <c r="S1081" s="810"/>
      <c r="T1081" s="811"/>
      <c r="U1081" s="812"/>
      <c r="V1081" s="804"/>
      <c r="W1081" s="813"/>
      <c r="X1081" s="812"/>
      <c r="Y1081" s="814"/>
      <c r="Z1081" s="815"/>
    </row>
    <row r="1082" spans="2:26" s="353" customFormat="1" ht="15.75" customHeight="1" x14ac:dyDescent="0.25">
      <c r="B1082" s="803"/>
      <c r="C1082" s="804"/>
      <c r="D1082" s="805"/>
      <c r="E1082" s="804"/>
      <c r="F1082" s="806"/>
      <c r="G1082" s="807"/>
      <c r="H1082" s="807"/>
      <c r="I1082" s="807"/>
      <c r="J1082" s="808"/>
      <c r="K1082" s="804"/>
      <c r="L1082" s="804"/>
      <c r="M1082" s="809"/>
      <c r="N1082" s="804"/>
      <c r="O1082" s="804"/>
      <c r="P1082" s="810"/>
      <c r="Q1082" s="810"/>
      <c r="R1082" s="810"/>
      <c r="S1082" s="810"/>
      <c r="T1082" s="811"/>
      <c r="U1082" s="812"/>
      <c r="V1082" s="804"/>
      <c r="W1082" s="813"/>
      <c r="X1082" s="812"/>
      <c r="Y1082" s="814"/>
      <c r="Z1082" s="815"/>
    </row>
    <row r="1083" spans="2:26" s="353" customFormat="1" ht="15.75" customHeight="1" x14ac:dyDescent="0.25">
      <c r="B1083" s="803"/>
      <c r="C1083" s="804"/>
      <c r="D1083" s="805"/>
      <c r="E1083" s="804"/>
      <c r="F1083" s="806"/>
      <c r="G1083" s="807"/>
      <c r="H1083" s="807"/>
      <c r="I1083" s="807"/>
      <c r="J1083" s="808"/>
      <c r="K1083" s="804"/>
      <c r="L1083" s="804"/>
      <c r="M1083" s="809"/>
      <c r="N1083" s="804"/>
      <c r="O1083" s="804"/>
      <c r="P1083" s="810"/>
      <c r="Q1083" s="810"/>
      <c r="R1083" s="810"/>
      <c r="S1083" s="810"/>
      <c r="T1083" s="811"/>
      <c r="U1083" s="812"/>
      <c r="V1083" s="804"/>
      <c r="W1083" s="813"/>
      <c r="X1083" s="812"/>
      <c r="Y1083" s="814"/>
      <c r="Z1083" s="815"/>
    </row>
    <row r="1084" spans="2:26" s="353" customFormat="1" ht="15.75" customHeight="1" x14ac:dyDescent="0.25">
      <c r="B1084" s="803"/>
      <c r="C1084" s="804"/>
      <c r="D1084" s="805"/>
      <c r="E1084" s="804"/>
      <c r="F1084" s="806"/>
      <c r="G1084" s="807"/>
      <c r="H1084" s="807"/>
      <c r="I1084" s="807"/>
      <c r="J1084" s="808"/>
      <c r="K1084" s="804"/>
      <c r="L1084" s="804"/>
      <c r="M1084" s="809"/>
      <c r="N1084" s="804"/>
      <c r="O1084" s="804"/>
      <c r="P1084" s="810"/>
      <c r="Q1084" s="810"/>
      <c r="R1084" s="810"/>
      <c r="S1084" s="810"/>
      <c r="T1084" s="811"/>
      <c r="U1084" s="812"/>
      <c r="V1084" s="804"/>
      <c r="W1084" s="813"/>
      <c r="X1084" s="812"/>
      <c r="Y1084" s="814"/>
      <c r="Z1084" s="815"/>
    </row>
    <row r="1085" spans="2:26" s="353" customFormat="1" ht="15.75" customHeight="1" x14ac:dyDescent="0.25">
      <c r="B1085" s="803"/>
      <c r="C1085" s="804"/>
      <c r="D1085" s="805"/>
      <c r="E1085" s="804"/>
      <c r="F1085" s="806"/>
      <c r="G1085" s="807"/>
      <c r="H1085" s="807"/>
      <c r="I1085" s="807"/>
      <c r="J1085" s="808"/>
      <c r="K1085" s="804"/>
      <c r="L1085" s="804"/>
      <c r="M1085" s="809"/>
      <c r="N1085" s="804"/>
      <c r="O1085" s="804"/>
      <c r="P1085" s="810"/>
      <c r="Q1085" s="810"/>
      <c r="R1085" s="810"/>
      <c r="S1085" s="810"/>
      <c r="T1085" s="811"/>
      <c r="U1085" s="812"/>
      <c r="V1085" s="804"/>
      <c r="W1085" s="813"/>
      <c r="X1085" s="812"/>
      <c r="Y1085" s="814"/>
      <c r="Z1085" s="815"/>
    </row>
    <row r="1086" spans="2:26" s="353" customFormat="1" ht="15.75" customHeight="1" x14ac:dyDescent="0.25">
      <c r="B1086" s="803"/>
      <c r="C1086" s="804"/>
      <c r="D1086" s="805"/>
      <c r="E1086" s="804"/>
      <c r="F1086" s="806"/>
      <c r="G1086" s="807"/>
      <c r="H1086" s="807"/>
      <c r="I1086" s="807"/>
      <c r="J1086" s="808"/>
      <c r="K1086" s="804"/>
      <c r="L1086" s="804"/>
      <c r="M1086" s="809"/>
      <c r="N1086" s="804"/>
      <c r="O1086" s="804"/>
      <c r="P1086" s="810"/>
      <c r="Q1086" s="810"/>
      <c r="R1086" s="810"/>
      <c r="S1086" s="810"/>
      <c r="T1086" s="811"/>
      <c r="U1086" s="812"/>
      <c r="V1086" s="804"/>
      <c r="W1086" s="813"/>
      <c r="X1086" s="812"/>
      <c r="Y1086" s="814"/>
      <c r="Z1086" s="815"/>
    </row>
    <row r="1087" spans="2:26" s="353" customFormat="1" ht="15.75" customHeight="1" x14ac:dyDescent="0.25">
      <c r="B1087" s="803"/>
      <c r="C1087" s="804"/>
      <c r="D1087" s="805"/>
      <c r="E1087" s="804"/>
      <c r="F1087" s="806"/>
      <c r="G1087" s="807"/>
      <c r="H1087" s="807"/>
      <c r="I1087" s="807"/>
      <c r="J1087" s="808"/>
      <c r="K1087" s="804"/>
      <c r="L1087" s="804"/>
      <c r="M1087" s="809"/>
      <c r="N1087" s="804"/>
      <c r="O1087" s="804"/>
      <c r="P1087" s="810"/>
      <c r="Q1087" s="810"/>
      <c r="R1087" s="810"/>
      <c r="S1087" s="810"/>
      <c r="T1087" s="811"/>
      <c r="U1087" s="812"/>
      <c r="V1087" s="804"/>
      <c r="W1087" s="813"/>
      <c r="X1087" s="812"/>
      <c r="Y1087" s="814"/>
      <c r="Z1087" s="815"/>
    </row>
    <row r="1088" spans="2:26" s="353" customFormat="1" ht="15.75" customHeight="1" x14ac:dyDescent="0.25">
      <c r="B1088" s="803"/>
      <c r="C1088" s="804"/>
      <c r="D1088" s="805"/>
      <c r="E1088" s="804"/>
      <c r="F1088" s="806"/>
      <c r="G1088" s="807"/>
      <c r="H1088" s="807"/>
      <c r="I1088" s="807"/>
      <c r="J1088" s="808"/>
      <c r="K1088" s="804"/>
      <c r="L1088" s="804"/>
      <c r="M1088" s="809"/>
      <c r="N1088" s="804"/>
      <c r="O1088" s="804"/>
      <c r="P1088" s="810"/>
      <c r="Q1088" s="810"/>
      <c r="R1088" s="810"/>
      <c r="S1088" s="810"/>
      <c r="T1088" s="811"/>
      <c r="U1088" s="812"/>
      <c r="V1088" s="804"/>
      <c r="W1088" s="813"/>
      <c r="X1088" s="812"/>
      <c r="Y1088" s="814"/>
      <c r="Z1088" s="815"/>
    </row>
    <row r="1089" spans="2:26" s="353" customFormat="1" ht="15.75" customHeight="1" x14ac:dyDescent="0.25">
      <c r="B1089" s="803"/>
      <c r="C1089" s="804"/>
      <c r="D1089" s="805"/>
      <c r="E1089" s="804"/>
      <c r="F1089" s="806"/>
      <c r="G1089" s="807"/>
      <c r="H1089" s="807"/>
      <c r="I1089" s="807"/>
      <c r="J1089" s="808"/>
      <c r="K1089" s="804"/>
      <c r="L1089" s="804"/>
      <c r="M1089" s="809"/>
      <c r="N1089" s="804"/>
      <c r="O1089" s="804"/>
      <c r="P1089" s="810"/>
      <c r="Q1089" s="810"/>
      <c r="R1089" s="810"/>
      <c r="S1089" s="810"/>
      <c r="T1089" s="811"/>
      <c r="U1089" s="812"/>
      <c r="V1089" s="804"/>
      <c r="W1089" s="813"/>
      <c r="X1089" s="812"/>
      <c r="Y1089" s="814"/>
      <c r="Z1089" s="815"/>
    </row>
    <row r="1090" spans="2:26" s="353" customFormat="1" ht="15.75" customHeight="1" x14ac:dyDescent="0.25">
      <c r="B1090" s="803"/>
      <c r="C1090" s="804"/>
      <c r="D1090" s="805"/>
      <c r="E1090" s="804"/>
      <c r="F1090" s="806"/>
      <c r="G1090" s="807"/>
      <c r="H1090" s="807"/>
      <c r="I1090" s="807"/>
      <c r="J1090" s="808"/>
      <c r="K1090" s="804"/>
      <c r="L1090" s="804"/>
      <c r="M1090" s="809"/>
      <c r="N1090" s="804"/>
      <c r="O1090" s="804"/>
      <c r="P1090" s="810"/>
      <c r="Q1090" s="810"/>
      <c r="R1090" s="810"/>
      <c r="S1090" s="810"/>
      <c r="T1090" s="811"/>
      <c r="U1090" s="812"/>
      <c r="V1090" s="804"/>
      <c r="W1090" s="813"/>
      <c r="X1090" s="812"/>
      <c r="Y1090" s="814"/>
      <c r="Z1090" s="815"/>
    </row>
    <row r="1091" spans="2:26" s="353" customFormat="1" ht="15.75" customHeight="1" x14ac:dyDescent="0.25">
      <c r="B1091" s="803"/>
      <c r="C1091" s="804"/>
      <c r="D1091" s="805"/>
      <c r="E1091" s="804"/>
      <c r="F1091" s="806"/>
      <c r="G1091" s="807"/>
      <c r="H1091" s="807"/>
      <c r="I1091" s="807"/>
      <c r="J1091" s="808"/>
      <c r="K1091" s="804"/>
      <c r="L1091" s="804"/>
      <c r="M1091" s="809"/>
      <c r="N1091" s="804"/>
      <c r="O1091" s="804"/>
      <c r="P1091" s="810"/>
      <c r="Q1091" s="810"/>
      <c r="R1091" s="810"/>
      <c r="S1091" s="810"/>
      <c r="T1091" s="811"/>
      <c r="U1091" s="812"/>
      <c r="V1091" s="804"/>
      <c r="W1091" s="813"/>
      <c r="X1091" s="812"/>
      <c r="Y1091" s="814"/>
      <c r="Z1091" s="815"/>
    </row>
    <row r="1092" spans="2:26" s="353" customFormat="1" ht="15.75" customHeight="1" x14ac:dyDescent="0.25">
      <c r="B1092" s="803"/>
      <c r="C1092" s="804"/>
      <c r="D1092" s="805"/>
      <c r="E1092" s="804"/>
      <c r="F1092" s="806"/>
      <c r="G1092" s="807"/>
      <c r="H1092" s="807"/>
      <c r="I1092" s="807"/>
      <c r="J1092" s="808"/>
      <c r="K1092" s="804"/>
      <c r="L1092" s="804"/>
      <c r="M1092" s="809"/>
      <c r="N1092" s="804"/>
      <c r="O1092" s="804"/>
      <c r="P1092" s="810"/>
      <c r="Q1092" s="810"/>
      <c r="R1092" s="810"/>
      <c r="S1092" s="810"/>
      <c r="T1092" s="811"/>
      <c r="U1092" s="812"/>
      <c r="V1092" s="804"/>
      <c r="W1092" s="813"/>
      <c r="X1092" s="812"/>
      <c r="Y1092" s="814"/>
      <c r="Z1092" s="815"/>
    </row>
    <row r="1093" spans="2:26" s="353" customFormat="1" ht="15.75" customHeight="1" x14ac:dyDescent="0.25">
      <c r="B1093" s="803"/>
      <c r="C1093" s="804"/>
      <c r="D1093" s="805"/>
      <c r="E1093" s="804"/>
      <c r="F1093" s="806"/>
      <c r="G1093" s="807"/>
      <c r="H1093" s="807"/>
      <c r="I1093" s="807"/>
      <c r="J1093" s="808"/>
      <c r="K1093" s="804"/>
      <c r="L1093" s="804"/>
      <c r="M1093" s="809"/>
      <c r="N1093" s="804"/>
      <c r="O1093" s="804"/>
      <c r="P1093" s="810"/>
      <c r="Q1093" s="810"/>
      <c r="R1093" s="810"/>
      <c r="S1093" s="810"/>
      <c r="T1093" s="811"/>
      <c r="U1093" s="812"/>
      <c r="V1093" s="804"/>
      <c r="W1093" s="813"/>
      <c r="X1093" s="812"/>
      <c r="Y1093" s="814"/>
      <c r="Z1093" s="815"/>
    </row>
    <row r="1094" spans="2:26" s="353" customFormat="1" ht="15.75" customHeight="1" x14ac:dyDescent="0.25">
      <c r="B1094" s="803"/>
      <c r="C1094" s="804"/>
      <c r="D1094" s="805"/>
      <c r="E1094" s="804"/>
      <c r="F1094" s="806"/>
      <c r="G1094" s="807"/>
      <c r="H1094" s="807"/>
      <c r="I1094" s="807"/>
      <c r="J1094" s="808"/>
      <c r="K1094" s="804"/>
      <c r="L1094" s="804"/>
      <c r="M1094" s="809"/>
      <c r="N1094" s="804"/>
      <c r="O1094" s="804"/>
      <c r="P1094" s="810"/>
      <c r="Q1094" s="810"/>
      <c r="R1094" s="810"/>
      <c r="S1094" s="810"/>
      <c r="T1094" s="811"/>
      <c r="U1094" s="812"/>
      <c r="V1094" s="804"/>
      <c r="W1094" s="813"/>
      <c r="X1094" s="812"/>
      <c r="Y1094" s="814"/>
      <c r="Z1094" s="815"/>
    </row>
    <row r="1095" spans="2:26" s="353" customFormat="1" ht="15.75" customHeight="1" x14ac:dyDescent="0.25">
      <c r="B1095" s="803"/>
      <c r="C1095" s="804"/>
      <c r="D1095" s="805"/>
      <c r="E1095" s="804"/>
      <c r="F1095" s="806"/>
      <c r="G1095" s="807"/>
      <c r="H1095" s="807"/>
      <c r="I1095" s="807"/>
      <c r="J1095" s="808"/>
      <c r="K1095" s="804"/>
      <c r="L1095" s="804"/>
      <c r="M1095" s="809"/>
      <c r="N1095" s="804"/>
      <c r="O1095" s="804"/>
      <c r="P1095" s="810"/>
      <c r="Q1095" s="810"/>
      <c r="R1095" s="810"/>
      <c r="S1095" s="810"/>
      <c r="T1095" s="811"/>
      <c r="U1095" s="812"/>
      <c r="V1095" s="804"/>
      <c r="W1095" s="813"/>
      <c r="X1095" s="812"/>
      <c r="Y1095" s="814"/>
      <c r="Z1095" s="815"/>
    </row>
    <row r="1096" spans="2:26" s="353" customFormat="1" ht="15.75" customHeight="1" x14ac:dyDescent="0.25">
      <c r="B1096" s="803"/>
      <c r="C1096" s="804"/>
      <c r="D1096" s="805"/>
      <c r="E1096" s="804"/>
      <c r="F1096" s="806"/>
      <c r="G1096" s="807"/>
      <c r="H1096" s="807"/>
      <c r="I1096" s="807"/>
      <c r="J1096" s="808"/>
      <c r="K1096" s="804"/>
      <c r="L1096" s="804"/>
      <c r="M1096" s="809"/>
      <c r="N1096" s="804"/>
      <c r="O1096" s="804"/>
      <c r="P1096" s="810"/>
      <c r="Q1096" s="810"/>
      <c r="R1096" s="810"/>
      <c r="S1096" s="810"/>
      <c r="T1096" s="811"/>
      <c r="U1096" s="812"/>
      <c r="V1096" s="804"/>
      <c r="W1096" s="813"/>
      <c r="X1096" s="812"/>
      <c r="Y1096" s="814"/>
      <c r="Z1096" s="815"/>
    </row>
    <row r="1097" spans="2:26" s="353" customFormat="1" ht="15.75" customHeight="1" x14ac:dyDescent="0.25">
      <c r="B1097" s="803"/>
      <c r="C1097" s="804"/>
      <c r="D1097" s="805"/>
      <c r="E1097" s="804"/>
      <c r="F1097" s="806"/>
      <c r="G1097" s="807"/>
      <c r="H1097" s="807"/>
      <c r="I1097" s="807"/>
      <c r="J1097" s="808"/>
      <c r="K1097" s="804"/>
      <c r="L1097" s="804"/>
      <c r="M1097" s="809"/>
      <c r="N1097" s="804"/>
      <c r="O1097" s="804"/>
      <c r="P1097" s="810"/>
      <c r="Q1097" s="810"/>
      <c r="R1097" s="810"/>
      <c r="S1097" s="810"/>
      <c r="T1097" s="811"/>
      <c r="U1097" s="812"/>
      <c r="V1097" s="804"/>
      <c r="W1097" s="813"/>
      <c r="X1097" s="812"/>
      <c r="Y1097" s="814"/>
      <c r="Z1097" s="815"/>
    </row>
    <row r="1098" spans="2:26" s="353" customFormat="1" ht="15.75" customHeight="1" x14ac:dyDescent="0.25">
      <c r="B1098" s="803"/>
      <c r="C1098" s="804"/>
      <c r="D1098" s="805"/>
      <c r="E1098" s="804"/>
      <c r="F1098" s="806"/>
      <c r="G1098" s="807"/>
      <c r="H1098" s="807"/>
      <c r="I1098" s="807"/>
      <c r="J1098" s="808"/>
      <c r="K1098" s="804"/>
      <c r="L1098" s="804"/>
      <c r="M1098" s="809"/>
      <c r="N1098" s="804"/>
      <c r="O1098" s="804"/>
      <c r="P1098" s="810"/>
      <c r="Q1098" s="810"/>
      <c r="R1098" s="810"/>
      <c r="S1098" s="810"/>
      <c r="T1098" s="811"/>
      <c r="U1098" s="812"/>
      <c r="V1098" s="804"/>
      <c r="W1098" s="813"/>
      <c r="X1098" s="812"/>
      <c r="Y1098" s="814"/>
      <c r="Z1098" s="815"/>
    </row>
    <row r="1099" spans="2:26" s="353" customFormat="1" ht="15.75" customHeight="1" x14ac:dyDescent="0.25">
      <c r="B1099" s="803"/>
      <c r="C1099" s="804"/>
      <c r="D1099" s="805"/>
      <c r="E1099" s="804"/>
      <c r="F1099" s="806"/>
      <c r="G1099" s="807"/>
      <c r="H1099" s="807"/>
      <c r="I1099" s="807"/>
      <c r="J1099" s="808"/>
      <c r="K1099" s="804"/>
      <c r="L1099" s="804"/>
      <c r="M1099" s="809"/>
      <c r="N1099" s="804"/>
      <c r="O1099" s="804"/>
      <c r="P1099" s="810"/>
      <c r="Q1099" s="810"/>
      <c r="R1099" s="810"/>
      <c r="S1099" s="810"/>
      <c r="T1099" s="811"/>
      <c r="U1099" s="812"/>
      <c r="V1099" s="804"/>
      <c r="W1099" s="813"/>
      <c r="X1099" s="812"/>
      <c r="Y1099" s="814"/>
      <c r="Z1099" s="815"/>
    </row>
    <row r="1100" spans="2:26" s="353" customFormat="1" ht="15.75" customHeight="1" x14ac:dyDescent="0.25">
      <c r="B1100" s="803"/>
      <c r="C1100" s="804"/>
      <c r="D1100" s="805"/>
      <c r="E1100" s="804"/>
      <c r="F1100" s="806"/>
      <c r="G1100" s="807"/>
      <c r="H1100" s="807"/>
      <c r="I1100" s="807"/>
      <c r="J1100" s="808"/>
      <c r="K1100" s="804"/>
      <c r="L1100" s="804"/>
      <c r="M1100" s="809"/>
      <c r="N1100" s="804"/>
      <c r="O1100" s="804"/>
      <c r="P1100" s="810"/>
      <c r="Q1100" s="810"/>
      <c r="R1100" s="810"/>
      <c r="S1100" s="810"/>
      <c r="T1100" s="811"/>
      <c r="U1100" s="812"/>
      <c r="V1100" s="804"/>
      <c r="W1100" s="813"/>
      <c r="X1100" s="812"/>
      <c r="Y1100" s="814"/>
      <c r="Z1100" s="815"/>
    </row>
    <row r="1101" spans="2:26" s="353" customFormat="1" ht="15.75" customHeight="1" x14ac:dyDescent="0.25">
      <c r="B1101" s="803"/>
      <c r="C1101" s="804"/>
      <c r="D1101" s="805"/>
      <c r="E1101" s="804"/>
      <c r="F1101" s="806"/>
      <c r="G1101" s="807"/>
      <c r="H1101" s="807"/>
      <c r="I1101" s="807"/>
      <c r="J1101" s="808"/>
      <c r="K1101" s="804"/>
      <c r="L1101" s="804"/>
      <c r="M1101" s="809"/>
      <c r="N1101" s="804"/>
      <c r="O1101" s="804"/>
      <c r="P1101" s="810"/>
      <c r="Q1101" s="810"/>
      <c r="R1101" s="810"/>
      <c r="S1101" s="810"/>
      <c r="T1101" s="811"/>
      <c r="U1101" s="812"/>
      <c r="V1101" s="804"/>
      <c r="W1101" s="813"/>
      <c r="X1101" s="812"/>
      <c r="Y1101" s="814"/>
      <c r="Z1101" s="815"/>
    </row>
    <row r="1102" spans="2:26" s="353" customFormat="1" ht="15.75" customHeight="1" x14ac:dyDescent="0.25">
      <c r="B1102" s="803"/>
      <c r="C1102" s="804"/>
      <c r="D1102" s="805"/>
      <c r="E1102" s="804"/>
      <c r="F1102" s="806"/>
      <c r="G1102" s="807"/>
      <c r="H1102" s="807"/>
      <c r="I1102" s="807"/>
      <c r="J1102" s="808"/>
      <c r="K1102" s="804"/>
      <c r="L1102" s="804"/>
      <c r="M1102" s="809"/>
      <c r="N1102" s="804"/>
      <c r="O1102" s="804"/>
      <c r="P1102" s="810"/>
      <c r="Q1102" s="810"/>
      <c r="R1102" s="810"/>
      <c r="S1102" s="810"/>
      <c r="T1102" s="811"/>
      <c r="U1102" s="812"/>
      <c r="V1102" s="804"/>
      <c r="W1102" s="813"/>
      <c r="X1102" s="812"/>
      <c r="Y1102" s="814"/>
      <c r="Z1102" s="815"/>
    </row>
    <row r="1103" spans="2:26" s="353" customFormat="1" ht="15.75" customHeight="1" x14ac:dyDescent="0.25">
      <c r="B1103" s="803"/>
      <c r="C1103" s="804"/>
      <c r="D1103" s="805"/>
      <c r="E1103" s="804"/>
      <c r="F1103" s="806"/>
      <c r="G1103" s="807"/>
      <c r="H1103" s="807"/>
      <c r="I1103" s="807"/>
      <c r="J1103" s="808"/>
      <c r="K1103" s="804"/>
      <c r="L1103" s="804"/>
      <c r="M1103" s="809"/>
      <c r="N1103" s="804"/>
      <c r="O1103" s="804"/>
      <c r="P1103" s="810"/>
      <c r="Q1103" s="810"/>
      <c r="R1103" s="810"/>
      <c r="S1103" s="810"/>
      <c r="T1103" s="811"/>
      <c r="U1103" s="812"/>
      <c r="V1103" s="804"/>
      <c r="W1103" s="813"/>
      <c r="X1103" s="812"/>
      <c r="Y1103" s="814"/>
      <c r="Z1103" s="815"/>
    </row>
    <row r="1104" spans="2:26" s="353" customFormat="1" ht="15.75" customHeight="1" x14ac:dyDescent="0.25">
      <c r="B1104" s="803"/>
      <c r="C1104" s="804"/>
      <c r="D1104" s="805"/>
      <c r="E1104" s="804"/>
      <c r="F1104" s="806"/>
      <c r="G1104" s="807"/>
      <c r="H1104" s="807"/>
      <c r="I1104" s="807"/>
      <c r="J1104" s="808"/>
      <c r="K1104" s="804"/>
      <c r="L1104" s="804"/>
      <c r="M1104" s="809"/>
      <c r="N1104" s="804"/>
      <c r="O1104" s="804"/>
      <c r="P1104" s="810"/>
      <c r="Q1104" s="810"/>
      <c r="R1104" s="810"/>
      <c r="S1104" s="810"/>
      <c r="T1104" s="811"/>
      <c r="U1104" s="812"/>
      <c r="V1104" s="804"/>
      <c r="W1104" s="813"/>
      <c r="X1104" s="812"/>
      <c r="Y1104" s="814"/>
      <c r="Z1104" s="815"/>
    </row>
    <row r="1105" spans="2:26" s="353" customFormat="1" ht="15.75" customHeight="1" x14ac:dyDescent="0.25">
      <c r="B1105" s="803"/>
      <c r="C1105" s="804"/>
      <c r="D1105" s="805"/>
      <c r="E1105" s="804"/>
      <c r="F1105" s="806"/>
      <c r="G1105" s="807"/>
      <c r="H1105" s="807"/>
      <c r="I1105" s="807"/>
      <c r="J1105" s="808"/>
      <c r="K1105" s="804"/>
      <c r="L1105" s="804"/>
      <c r="M1105" s="809"/>
      <c r="N1105" s="804"/>
      <c r="O1105" s="804"/>
      <c r="P1105" s="810"/>
      <c r="Q1105" s="810"/>
      <c r="R1105" s="810"/>
      <c r="S1105" s="810"/>
      <c r="T1105" s="811"/>
      <c r="U1105" s="812"/>
      <c r="V1105" s="804"/>
      <c r="W1105" s="813"/>
      <c r="X1105" s="812"/>
      <c r="Y1105" s="814"/>
      <c r="Z1105" s="815"/>
    </row>
    <row r="1106" spans="2:26" s="353" customFormat="1" ht="15.75" customHeight="1" x14ac:dyDescent="0.25">
      <c r="B1106" s="803"/>
      <c r="C1106" s="804"/>
      <c r="D1106" s="805"/>
      <c r="E1106" s="804"/>
      <c r="F1106" s="806"/>
      <c r="G1106" s="807"/>
      <c r="H1106" s="807"/>
      <c r="I1106" s="807"/>
      <c r="J1106" s="808"/>
      <c r="K1106" s="804"/>
      <c r="L1106" s="804"/>
      <c r="M1106" s="809"/>
      <c r="N1106" s="804"/>
      <c r="O1106" s="804"/>
      <c r="P1106" s="810"/>
      <c r="Q1106" s="810"/>
      <c r="R1106" s="810"/>
      <c r="S1106" s="810"/>
      <c r="T1106" s="811"/>
      <c r="U1106" s="812"/>
      <c r="V1106" s="804"/>
      <c r="W1106" s="813"/>
      <c r="X1106" s="812"/>
      <c r="Y1106" s="814"/>
      <c r="Z1106" s="815"/>
    </row>
    <row r="1107" spans="2:26" s="353" customFormat="1" ht="15.75" customHeight="1" x14ac:dyDescent="0.25">
      <c r="B1107" s="803"/>
      <c r="C1107" s="804"/>
      <c r="D1107" s="805"/>
      <c r="E1107" s="804"/>
      <c r="F1107" s="806"/>
      <c r="G1107" s="807"/>
      <c r="H1107" s="807"/>
      <c r="I1107" s="807"/>
      <c r="J1107" s="808"/>
      <c r="K1107" s="804"/>
      <c r="L1107" s="804"/>
      <c r="M1107" s="809"/>
      <c r="N1107" s="804"/>
      <c r="O1107" s="804"/>
      <c r="P1107" s="810"/>
      <c r="Q1107" s="810"/>
      <c r="R1107" s="810"/>
      <c r="S1107" s="810"/>
      <c r="T1107" s="811"/>
      <c r="U1107" s="812"/>
      <c r="V1107" s="804"/>
      <c r="W1107" s="813"/>
      <c r="X1107" s="812"/>
      <c r="Y1107" s="814"/>
      <c r="Z1107" s="815"/>
    </row>
    <row r="1108" spans="2:26" s="353" customFormat="1" ht="15.75" customHeight="1" x14ac:dyDescent="0.25">
      <c r="B1108" s="803"/>
      <c r="C1108" s="804"/>
      <c r="D1108" s="805"/>
      <c r="E1108" s="804"/>
      <c r="F1108" s="806"/>
      <c r="G1108" s="807"/>
      <c r="H1108" s="807"/>
      <c r="I1108" s="807"/>
      <c r="J1108" s="808"/>
      <c r="K1108" s="804"/>
      <c r="L1108" s="804"/>
      <c r="M1108" s="809"/>
      <c r="N1108" s="804"/>
      <c r="O1108" s="804"/>
      <c r="P1108" s="810"/>
      <c r="Q1108" s="810"/>
      <c r="R1108" s="810"/>
      <c r="S1108" s="810"/>
      <c r="T1108" s="811"/>
      <c r="U1108" s="812"/>
      <c r="V1108" s="804"/>
      <c r="W1108" s="813"/>
      <c r="X1108" s="812"/>
      <c r="Y1108" s="814"/>
      <c r="Z1108" s="815"/>
    </row>
    <row r="1109" spans="2:26" s="353" customFormat="1" ht="15.75" customHeight="1" x14ac:dyDescent="0.25">
      <c r="B1109" s="803"/>
      <c r="C1109" s="804"/>
      <c r="D1109" s="805"/>
      <c r="E1109" s="804"/>
      <c r="F1109" s="806"/>
      <c r="G1109" s="807"/>
      <c r="H1109" s="807"/>
      <c r="I1109" s="807"/>
      <c r="J1109" s="808"/>
      <c r="K1109" s="804"/>
      <c r="L1109" s="804"/>
      <c r="M1109" s="809"/>
      <c r="N1109" s="804"/>
      <c r="O1109" s="804"/>
      <c r="P1109" s="810"/>
      <c r="Q1109" s="810"/>
      <c r="R1109" s="810"/>
      <c r="S1109" s="810"/>
      <c r="T1109" s="811"/>
      <c r="U1109" s="812"/>
      <c r="V1109" s="804"/>
      <c r="W1109" s="813"/>
      <c r="X1109" s="812"/>
      <c r="Y1109" s="814"/>
      <c r="Z1109" s="815"/>
    </row>
    <row r="1110" spans="2:26" s="353" customFormat="1" ht="15.75" customHeight="1" x14ac:dyDescent="0.25">
      <c r="B1110" s="803"/>
      <c r="C1110" s="804"/>
      <c r="D1110" s="805"/>
      <c r="E1110" s="804"/>
      <c r="F1110" s="806"/>
      <c r="G1110" s="807"/>
      <c r="H1110" s="807"/>
      <c r="I1110" s="807"/>
      <c r="J1110" s="808"/>
      <c r="K1110" s="804"/>
      <c r="L1110" s="804"/>
      <c r="M1110" s="809"/>
      <c r="N1110" s="804"/>
      <c r="O1110" s="804"/>
      <c r="P1110" s="810"/>
      <c r="Q1110" s="810"/>
      <c r="R1110" s="810"/>
      <c r="S1110" s="810"/>
      <c r="T1110" s="811"/>
      <c r="U1110" s="812"/>
      <c r="V1110" s="804"/>
      <c r="W1110" s="813"/>
      <c r="X1110" s="812"/>
      <c r="Y1110" s="814"/>
      <c r="Z1110" s="815"/>
    </row>
    <row r="1111" spans="2:26" s="353" customFormat="1" ht="15.75" customHeight="1" x14ac:dyDescent="0.25">
      <c r="B1111" s="803"/>
      <c r="C1111" s="804"/>
      <c r="D1111" s="805"/>
      <c r="E1111" s="804"/>
      <c r="F1111" s="806"/>
      <c r="G1111" s="807"/>
      <c r="H1111" s="807"/>
      <c r="I1111" s="807"/>
      <c r="J1111" s="808"/>
      <c r="K1111" s="804"/>
      <c r="L1111" s="804"/>
      <c r="M1111" s="809"/>
      <c r="N1111" s="804"/>
      <c r="O1111" s="804"/>
      <c r="P1111" s="810"/>
      <c r="Q1111" s="810"/>
      <c r="R1111" s="810"/>
      <c r="S1111" s="810"/>
      <c r="T1111" s="811"/>
      <c r="U1111" s="812"/>
      <c r="V1111" s="804"/>
      <c r="W1111" s="813"/>
      <c r="X1111" s="812"/>
      <c r="Y1111" s="814"/>
      <c r="Z1111" s="815"/>
    </row>
    <row r="1112" spans="2:26" s="353" customFormat="1" ht="15.75" customHeight="1" x14ac:dyDescent="0.25">
      <c r="B1112" s="803"/>
      <c r="C1112" s="804"/>
      <c r="D1112" s="805"/>
      <c r="E1112" s="804"/>
      <c r="F1112" s="806"/>
      <c r="G1112" s="807"/>
      <c r="H1112" s="807"/>
      <c r="I1112" s="807"/>
      <c r="J1112" s="808"/>
      <c r="K1112" s="804"/>
      <c r="L1112" s="804"/>
      <c r="M1112" s="809"/>
      <c r="N1112" s="804"/>
      <c r="O1112" s="804"/>
      <c r="P1112" s="810"/>
      <c r="Q1112" s="810"/>
      <c r="R1112" s="810"/>
      <c r="S1112" s="810"/>
      <c r="T1112" s="811"/>
      <c r="U1112" s="812"/>
      <c r="V1112" s="804"/>
      <c r="W1112" s="813"/>
      <c r="X1112" s="812"/>
      <c r="Y1112" s="814"/>
      <c r="Z1112" s="815"/>
    </row>
    <row r="1113" spans="2:26" s="353" customFormat="1" ht="15.75" customHeight="1" x14ac:dyDescent="0.25">
      <c r="B1113" s="803"/>
      <c r="C1113" s="804"/>
      <c r="D1113" s="805"/>
      <c r="E1113" s="804"/>
      <c r="F1113" s="806"/>
      <c r="G1113" s="807"/>
      <c r="H1113" s="807"/>
      <c r="I1113" s="807"/>
      <c r="J1113" s="808"/>
      <c r="K1113" s="804"/>
      <c r="L1113" s="804"/>
      <c r="M1113" s="809"/>
      <c r="N1113" s="804"/>
      <c r="O1113" s="804"/>
      <c r="P1113" s="810"/>
      <c r="Q1113" s="810"/>
      <c r="R1113" s="810"/>
      <c r="S1113" s="810"/>
      <c r="T1113" s="811"/>
      <c r="U1113" s="812"/>
      <c r="V1113" s="804"/>
      <c r="W1113" s="813"/>
      <c r="X1113" s="812"/>
      <c r="Y1113" s="814"/>
      <c r="Z1113" s="815"/>
    </row>
    <row r="1114" spans="2:26" s="353" customFormat="1" ht="15.75" customHeight="1" x14ac:dyDescent="0.25">
      <c r="B1114" s="803"/>
      <c r="C1114" s="804"/>
      <c r="D1114" s="805"/>
      <c r="E1114" s="804"/>
      <c r="F1114" s="806"/>
      <c r="G1114" s="807"/>
      <c r="H1114" s="807"/>
      <c r="I1114" s="807"/>
      <c r="J1114" s="808"/>
      <c r="K1114" s="804"/>
      <c r="L1114" s="804"/>
      <c r="M1114" s="809"/>
      <c r="N1114" s="804"/>
      <c r="O1114" s="804"/>
      <c r="P1114" s="810"/>
      <c r="Q1114" s="810"/>
      <c r="R1114" s="810"/>
      <c r="S1114" s="810"/>
      <c r="T1114" s="811"/>
      <c r="U1114" s="812"/>
      <c r="V1114" s="804"/>
      <c r="W1114" s="813"/>
      <c r="X1114" s="812"/>
      <c r="Y1114" s="814"/>
      <c r="Z1114" s="815"/>
    </row>
    <row r="1115" spans="2:26" s="353" customFormat="1" ht="15.75" customHeight="1" x14ac:dyDescent="0.25">
      <c r="B1115" s="803"/>
      <c r="C1115" s="804"/>
      <c r="D1115" s="805"/>
      <c r="E1115" s="804"/>
      <c r="F1115" s="806"/>
      <c r="G1115" s="807"/>
      <c r="H1115" s="807"/>
      <c r="I1115" s="807"/>
      <c r="J1115" s="808"/>
      <c r="K1115" s="804"/>
      <c r="L1115" s="804"/>
      <c r="M1115" s="809"/>
      <c r="N1115" s="804"/>
      <c r="O1115" s="804"/>
      <c r="P1115" s="810"/>
      <c r="Q1115" s="810"/>
      <c r="R1115" s="810"/>
      <c r="S1115" s="810"/>
      <c r="T1115" s="811"/>
      <c r="U1115" s="812"/>
      <c r="V1115" s="804"/>
      <c r="W1115" s="813"/>
      <c r="X1115" s="812"/>
      <c r="Y1115" s="814"/>
      <c r="Z1115" s="815"/>
    </row>
    <row r="1116" spans="2:26" s="353" customFormat="1" ht="15.75" customHeight="1" x14ac:dyDescent="0.25">
      <c r="B1116" s="803"/>
      <c r="C1116" s="804"/>
      <c r="D1116" s="805"/>
      <c r="E1116" s="804"/>
      <c r="F1116" s="806"/>
      <c r="G1116" s="807"/>
      <c r="H1116" s="807"/>
      <c r="I1116" s="807"/>
      <c r="J1116" s="808"/>
      <c r="K1116" s="804"/>
      <c r="L1116" s="804"/>
      <c r="M1116" s="809"/>
      <c r="N1116" s="804"/>
      <c r="O1116" s="804"/>
      <c r="P1116" s="810"/>
      <c r="Q1116" s="810"/>
      <c r="R1116" s="810"/>
      <c r="S1116" s="810"/>
      <c r="T1116" s="811"/>
      <c r="U1116" s="812"/>
      <c r="V1116" s="804"/>
      <c r="W1116" s="813"/>
      <c r="X1116" s="812"/>
      <c r="Y1116" s="814"/>
      <c r="Z1116" s="815"/>
    </row>
    <row r="1117" spans="2:26" s="353" customFormat="1" ht="15.75" customHeight="1" x14ac:dyDescent="0.25">
      <c r="B1117" s="803"/>
      <c r="C1117" s="804"/>
      <c r="D1117" s="805"/>
      <c r="E1117" s="804"/>
      <c r="F1117" s="806"/>
      <c r="G1117" s="807"/>
      <c r="H1117" s="807"/>
      <c r="I1117" s="807"/>
      <c r="J1117" s="808"/>
      <c r="K1117" s="804"/>
      <c r="L1117" s="804"/>
      <c r="M1117" s="809"/>
      <c r="N1117" s="804"/>
      <c r="O1117" s="804"/>
      <c r="P1117" s="810"/>
      <c r="Q1117" s="810"/>
      <c r="R1117" s="810"/>
      <c r="S1117" s="810"/>
      <c r="T1117" s="811"/>
      <c r="U1117" s="812"/>
      <c r="V1117" s="804"/>
      <c r="W1117" s="813"/>
      <c r="X1117" s="812"/>
      <c r="Y1117" s="814"/>
      <c r="Z1117" s="815"/>
    </row>
    <row r="1118" spans="2:26" s="353" customFormat="1" ht="15.75" customHeight="1" x14ac:dyDescent="0.25">
      <c r="B1118" s="803"/>
      <c r="C1118" s="804"/>
      <c r="D1118" s="805"/>
      <c r="E1118" s="804"/>
      <c r="F1118" s="806"/>
      <c r="G1118" s="807"/>
      <c r="H1118" s="807"/>
      <c r="I1118" s="807"/>
      <c r="J1118" s="808"/>
      <c r="K1118" s="804"/>
      <c r="L1118" s="804"/>
      <c r="M1118" s="809"/>
      <c r="N1118" s="804"/>
      <c r="O1118" s="804"/>
      <c r="P1118" s="810"/>
      <c r="Q1118" s="810"/>
      <c r="R1118" s="810"/>
      <c r="S1118" s="810"/>
      <c r="T1118" s="811"/>
      <c r="U1118" s="812"/>
      <c r="V1118" s="804"/>
      <c r="W1118" s="813"/>
      <c r="X1118" s="812"/>
      <c r="Y1118" s="814"/>
      <c r="Z1118" s="815"/>
    </row>
    <row r="1119" spans="2:26" s="353" customFormat="1" ht="15.75" customHeight="1" x14ac:dyDescent="0.25">
      <c r="B1119" s="803"/>
      <c r="C1119" s="804"/>
      <c r="D1119" s="805"/>
      <c r="E1119" s="804"/>
      <c r="F1119" s="806"/>
      <c r="G1119" s="807"/>
      <c r="H1119" s="807"/>
      <c r="I1119" s="807"/>
      <c r="J1119" s="808"/>
      <c r="K1119" s="804"/>
      <c r="L1119" s="804"/>
      <c r="M1119" s="809"/>
      <c r="N1119" s="804"/>
      <c r="O1119" s="804"/>
      <c r="P1119" s="810"/>
      <c r="Q1119" s="810"/>
      <c r="R1119" s="810"/>
      <c r="S1119" s="810"/>
      <c r="T1119" s="811"/>
      <c r="U1119" s="812"/>
      <c r="V1119" s="804"/>
      <c r="W1119" s="813"/>
      <c r="X1119" s="812"/>
      <c r="Y1119" s="814"/>
      <c r="Z1119" s="815"/>
    </row>
    <row r="1120" spans="2:26" s="353" customFormat="1" ht="15.75" customHeight="1" x14ac:dyDescent="0.25">
      <c r="B1120" s="803"/>
      <c r="C1120" s="804"/>
      <c r="D1120" s="805"/>
      <c r="E1120" s="804"/>
      <c r="F1120" s="806"/>
      <c r="G1120" s="807"/>
      <c r="H1120" s="807"/>
      <c r="I1120" s="807"/>
      <c r="J1120" s="808"/>
      <c r="K1120" s="804"/>
      <c r="L1120" s="804"/>
      <c r="M1120" s="809"/>
      <c r="N1120" s="804"/>
      <c r="O1120" s="804"/>
      <c r="P1120" s="810"/>
      <c r="Q1120" s="810"/>
      <c r="R1120" s="810"/>
      <c r="S1120" s="810"/>
      <c r="T1120" s="811"/>
      <c r="U1120" s="812"/>
      <c r="V1120" s="804"/>
      <c r="W1120" s="813"/>
      <c r="X1120" s="812"/>
      <c r="Y1120" s="814"/>
      <c r="Z1120" s="815"/>
    </row>
    <row r="1121" spans="2:26" s="353" customFormat="1" ht="15.75" customHeight="1" x14ac:dyDescent="0.25">
      <c r="B1121" s="803"/>
      <c r="C1121" s="804"/>
      <c r="D1121" s="805"/>
      <c r="E1121" s="804"/>
      <c r="F1121" s="806"/>
      <c r="G1121" s="807"/>
      <c r="H1121" s="807"/>
      <c r="I1121" s="807"/>
      <c r="J1121" s="808"/>
      <c r="K1121" s="804"/>
      <c r="L1121" s="804"/>
      <c r="M1121" s="809"/>
      <c r="N1121" s="804"/>
      <c r="O1121" s="804"/>
      <c r="P1121" s="810"/>
      <c r="Q1121" s="810"/>
      <c r="R1121" s="810"/>
      <c r="S1121" s="810"/>
      <c r="T1121" s="811"/>
      <c r="U1121" s="812"/>
      <c r="V1121" s="804"/>
      <c r="W1121" s="813"/>
      <c r="X1121" s="812"/>
      <c r="Y1121" s="814"/>
      <c r="Z1121" s="815"/>
    </row>
    <row r="1122" spans="2:26" s="353" customFormat="1" ht="15.75" customHeight="1" x14ac:dyDescent="0.25">
      <c r="B1122" s="803"/>
      <c r="C1122" s="804"/>
      <c r="D1122" s="805"/>
      <c r="E1122" s="804"/>
      <c r="F1122" s="806"/>
      <c r="G1122" s="807"/>
      <c r="H1122" s="807"/>
      <c r="I1122" s="807"/>
      <c r="J1122" s="808"/>
      <c r="K1122" s="804"/>
      <c r="L1122" s="804"/>
      <c r="M1122" s="809"/>
      <c r="N1122" s="804"/>
      <c r="O1122" s="804"/>
      <c r="P1122" s="810"/>
      <c r="Q1122" s="810"/>
      <c r="R1122" s="810"/>
      <c r="S1122" s="810"/>
      <c r="T1122" s="811"/>
      <c r="U1122" s="812"/>
      <c r="V1122" s="804"/>
      <c r="W1122" s="813"/>
      <c r="X1122" s="812"/>
      <c r="Y1122" s="814"/>
      <c r="Z1122" s="815"/>
    </row>
    <row r="1123" spans="2:26" s="353" customFormat="1" ht="15.75" customHeight="1" x14ac:dyDescent="0.25">
      <c r="B1123" s="803"/>
      <c r="C1123" s="804"/>
      <c r="D1123" s="805"/>
      <c r="E1123" s="804"/>
      <c r="F1123" s="806"/>
      <c r="G1123" s="807"/>
      <c r="H1123" s="807"/>
      <c r="I1123" s="807"/>
      <c r="J1123" s="808"/>
      <c r="K1123" s="804"/>
      <c r="L1123" s="804"/>
      <c r="M1123" s="809"/>
      <c r="N1123" s="804"/>
      <c r="O1123" s="804"/>
      <c r="P1123" s="810"/>
      <c r="Q1123" s="810"/>
      <c r="R1123" s="810"/>
      <c r="S1123" s="810"/>
      <c r="T1123" s="811"/>
      <c r="U1123" s="812"/>
      <c r="V1123" s="804"/>
      <c r="W1123" s="813"/>
      <c r="X1123" s="812"/>
      <c r="Y1123" s="814"/>
      <c r="Z1123" s="815"/>
    </row>
    <row r="1124" spans="2:26" s="353" customFormat="1" ht="15.75" customHeight="1" x14ac:dyDescent="0.25">
      <c r="B1124" s="803"/>
      <c r="C1124" s="804"/>
      <c r="D1124" s="805"/>
      <c r="E1124" s="804"/>
      <c r="F1124" s="806"/>
      <c r="G1124" s="807"/>
      <c r="H1124" s="807"/>
      <c r="I1124" s="807"/>
      <c r="J1124" s="808"/>
      <c r="K1124" s="804"/>
      <c r="L1124" s="804"/>
      <c r="M1124" s="809"/>
      <c r="N1124" s="804"/>
      <c r="O1124" s="804"/>
      <c r="P1124" s="810"/>
      <c r="Q1124" s="810"/>
      <c r="R1124" s="810"/>
      <c r="S1124" s="810"/>
      <c r="T1124" s="811"/>
      <c r="U1124" s="812"/>
      <c r="V1124" s="804"/>
      <c r="W1124" s="813"/>
      <c r="X1124" s="812"/>
      <c r="Y1124" s="814"/>
      <c r="Z1124" s="815"/>
    </row>
    <row r="1125" spans="2:26" s="353" customFormat="1" ht="15.75" customHeight="1" x14ac:dyDescent="0.25">
      <c r="B1125" s="803"/>
      <c r="C1125" s="804"/>
      <c r="D1125" s="805"/>
      <c r="E1125" s="804"/>
      <c r="F1125" s="806"/>
      <c r="G1125" s="807"/>
      <c r="H1125" s="807"/>
      <c r="I1125" s="807"/>
      <c r="J1125" s="808"/>
      <c r="K1125" s="804"/>
      <c r="L1125" s="804"/>
      <c r="M1125" s="809"/>
      <c r="N1125" s="804"/>
      <c r="O1125" s="804"/>
      <c r="P1125" s="810"/>
      <c r="Q1125" s="810"/>
      <c r="R1125" s="810"/>
      <c r="S1125" s="810"/>
      <c r="T1125" s="811"/>
      <c r="U1125" s="812"/>
      <c r="V1125" s="804"/>
      <c r="W1125" s="813"/>
      <c r="X1125" s="812"/>
      <c r="Y1125" s="814"/>
      <c r="Z1125" s="815"/>
    </row>
    <row r="1126" spans="2:26" s="353" customFormat="1" ht="15.75" customHeight="1" x14ac:dyDescent="0.25">
      <c r="B1126" s="803"/>
      <c r="C1126" s="804"/>
      <c r="D1126" s="805"/>
      <c r="E1126" s="804"/>
      <c r="F1126" s="806"/>
      <c r="G1126" s="807"/>
      <c r="H1126" s="807"/>
      <c r="I1126" s="807"/>
      <c r="J1126" s="808"/>
      <c r="K1126" s="804"/>
      <c r="L1126" s="804"/>
      <c r="M1126" s="809"/>
      <c r="N1126" s="804"/>
      <c r="O1126" s="804"/>
      <c r="P1126" s="810"/>
      <c r="Q1126" s="810"/>
      <c r="R1126" s="810"/>
      <c r="S1126" s="810"/>
      <c r="T1126" s="811"/>
      <c r="U1126" s="812"/>
      <c r="V1126" s="804"/>
      <c r="W1126" s="813"/>
      <c r="X1126" s="812"/>
      <c r="Y1126" s="814"/>
      <c r="Z1126" s="815"/>
    </row>
    <row r="1127" spans="2:26" s="353" customFormat="1" ht="15.75" customHeight="1" x14ac:dyDescent="0.25">
      <c r="B1127" s="803"/>
      <c r="C1127" s="804"/>
      <c r="D1127" s="805"/>
      <c r="E1127" s="804"/>
      <c r="F1127" s="806"/>
      <c r="G1127" s="807"/>
      <c r="H1127" s="807"/>
      <c r="I1127" s="807"/>
      <c r="J1127" s="808"/>
      <c r="K1127" s="804"/>
      <c r="L1127" s="804"/>
      <c r="M1127" s="809"/>
      <c r="N1127" s="804"/>
      <c r="O1127" s="804"/>
      <c r="P1127" s="810"/>
      <c r="Q1127" s="810"/>
      <c r="R1127" s="810"/>
      <c r="S1127" s="810"/>
      <c r="T1127" s="811"/>
      <c r="U1127" s="812"/>
      <c r="V1127" s="804"/>
      <c r="W1127" s="813"/>
      <c r="X1127" s="812"/>
      <c r="Y1127" s="814"/>
      <c r="Z1127" s="815"/>
    </row>
    <row r="1128" spans="2:26" s="353" customFormat="1" ht="15.75" customHeight="1" x14ac:dyDescent="0.25">
      <c r="B1128" s="803"/>
      <c r="C1128" s="804"/>
      <c r="D1128" s="805"/>
      <c r="E1128" s="804"/>
      <c r="F1128" s="806"/>
      <c r="G1128" s="807"/>
      <c r="H1128" s="807"/>
      <c r="I1128" s="807"/>
      <c r="J1128" s="808"/>
      <c r="K1128" s="804"/>
      <c r="L1128" s="804"/>
      <c r="M1128" s="809"/>
      <c r="N1128" s="804"/>
      <c r="O1128" s="804"/>
      <c r="P1128" s="810"/>
      <c r="Q1128" s="810"/>
      <c r="R1128" s="810"/>
      <c r="S1128" s="810"/>
      <c r="T1128" s="811"/>
      <c r="U1128" s="812"/>
      <c r="V1128" s="804"/>
      <c r="W1128" s="813"/>
      <c r="X1128" s="812"/>
      <c r="Y1128" s="814"/>
      <c r="Z1128" s="815"/>
    </row>
    <row r="1129" spans="2:26" s="353" customFormat="1" ht="15.75" customHeight="1" x14ac:dyDescent="0.25">
      <c r="B1129" s="803"/>
      <c r="C1129" s="804"/>
      <c r="D1129" s="805"/>
      <c r="E1129" s="804"/>
      <c r="F1129" s="806"/>
      <c r="G1129" s="807"/>
      <c r="H1129" s="807"/>
      <c r="I1129" s="807"/>
      <c r="J1129" s="808"/>
      <c r="K1129" s="804"/>
      <c r="L1129" s="804"/>
      <c r="M1129" s="809"/>
      <c r="N1129" s="804"/>
      <c r="O1129" s="804"/>
      <c r="P1129" s="810"/>
      <c r="Q1129" s="810"/>
      <c r="R1129" s="810"/>
      <c r="S1129" s="810"/>
      <c r="T1129" s="811"/>
      <c r="U1129" s="812"/>
      <c r="V1129" s="804"/>
      <c r="W1129" s="813"/>
      <c r="X1129" s="812"/>
      <c r="Y1129" s="814"/>
      <c r="Z1129" s="815"/>
    </row>
    <row r="1130" spans="2:26" s="353" customFormat="1" ht="15.75" customHeight="1" x14ac:dyDescent="0.25">
      <c r="B1130" s="803"/>
      <c r="C1130" s="804"/>
      <c r="D1130" s="805"/>
      <c r="E1130" s="804"/>
      <c r="F1130" s="806"/>
      <c r="G1130" s="807"/>
      <c r="H1130" s="807"/>
      <c r="I1130" s="807"/>
      <c r="J1130" s="808"/>
      <c r="K1130" s="804"/>
      <c r="L1130" s="804"/>
      <c r="M1130" s="809"/>
      <c r="N1130" s="804"/>
      <c r="O1130" s="804"/>
      <c r="P1130" s="810"/>
      <c r="Q1130" s="810"/>
      <c r="R1130" s="810"/>
      <c r="S1130" s="810"/>
      <c r="T1130" s="811"/>
      <c r="U1130" s="812"/>
      <c r="V1130" s="804"/>
      <c r="W1130" s="813"/>
      <c r="X1130" s="812"/>
      <c r="Y1130" s="814"/>
      <c r="Z1130" s="815"/>
    </row>
    <row r="1131" spans="2:26" s="353" customFormat="1" ht="15.75" customHeight="1" x14ac:dyDescent="0.25">
      <c r="B1131" s="803"/>
      <c r="C1131" s="804"/>
      <c r="D1131" s="805"/>
      <c r="E1131" s="804"/>
      <c r="F1131" s="806"/>
      <c r="G1131" s="807"/>
      <c r="H1131" s="807"/>
      <c r="I1131" s="807"/>
      <c r="J1131" s="808"/>
      <c r="K1131" s="804"/>
      <c r="L1131" s="804"/>
      <c r="M1131" s="809"/>
      <c r="N1131" s="804"/>
      <c r="O1131" s="804"/>
      <c r="P1131" s="810"/>
      <c r="Q1131" s="810"/>
      <c r="R1131" s="810"/>
      <c r="S1131" s="810"/>
      <c r="T1131" s="811"/>
      <c r="U1131" s="812"/>
      <c r="V1131" s="804"/>
      <c r="W1131" s="813"/>
      <c r="X1131" s="812"/>
      <c r="Y1131" s="814"/>
      <c r="Z1131" s="815"/>
    </row>
    <row r="1132" spans="2:26" s="353" customFormat="1" ht="15.75" customHeight="1" x14ac:dyDescent="0.25">
      <c r="B1132" s="803"/>
      <c r="C1132" s="804"/>
      <c r="D1132" s="805"/>
      <c r="E1132" s="804"/>
      <c r="F1132" s="806"/>
      <c r="G1132" s="807"/>
      <c r="H1132" s="807"/>
      <c r="I1132" s="807"/>
      <c r="J1132" s="808"/>
      <c r="K1132" s="804"/>
      <c r="L1132" s="804"/>
      <c r="M1132" s="809"/>
      <c r="N1132" s="804"/>
      <c r="O1132" s="804"/>
      <c r="P1132" s="810"/>
      <c r="Q1132" s="810"/>
      <c r="R1132" s="810"/>
      <c r="S1132" s="810"/>
      <c r="T1132" s="811"/>
      <c r="U1132" s="812"/>
      <c r="V1132" s="804"/>
      <c r="W1132" s="813"/>
      <c r="X1132" s="812"/>
      <c r="Y1132" s="814"/>
      <c r="Z1132" s="815"/>
    </row>
    <row r="1133" spans="2:26" s="353" customFormat="1" ht="15.75" customHeight="1" x14ac:dyDescent="0.25">
      <c r="B1133" s="803"/>
      <c r="C1133" s="804"/>
      <c r="D1133" s="805"/>
      <c r="E1133" s="804"/>
      <c r="F1133" s="806"/>
      <c r="G1133" s="807"/>
      <c r="H1133" s="807"/>
      <c r="I1133" s="807"/>
      <c r="J1133" s="808"/>
      <c r="K1133" s="804"/>
      <c r="L1133" s="804"/>
      <c r="M1133" s="809"/>
      <c r="N1133" s="804"/>
      <c r="O1133" s="804"/>
      <c r="P1133" s="810"/>
      <c r="Q1133" s="810"/>
      <c r="R1133" s="810"/>
      <c r="S1133" s="810"/>
      <c r="T1133" s="811"/>
      <c r="U1133" s="812"/>
      <c r="V1133" s="804"/>
      <c r="W1133" s="813"/>
      <c r="X1133" s="812"/>
      <c r="Y1133" s="814"/>
      <c r="Z1133" s="815"/>
    </row>
    <row r="1134" spans="2:26" s="353" customFormat="1" ht="15.75" customHeight="1" x14ac:dyDescent="0.25">
      <c r="B1134" s="803"/>
      <c r="C1134" s="804"/>
      <c r="D1134" s="805"/>
      <c r="E1134" s="804"/>
      <c r="F1134" s="806"/>
      <c r="G1134" s="807"/>
      <c r="H1134" s="807"/>
      <c r="I1134" s="807"/>
      <c r="J1134" s="808"/>
      <c r="K1134" s="804"/>
      <c r="L1134" s="804"/>
      <c r="M1134" s="809"/>
      <c r="N1134" s="804"/>
      <c r="O1134" s="804"/>
      <c r="P1134" s="810"/>
      <c r="Q1134" s="810"/>
      <c r="R1134" s="810"/>
      <c r="S1134" s="810"/>
      <c r="T1134" s="811"/>
      <c r="U1134" s="812"/>
      <c r="V1134" s="804"/>
      <c r="W1134" s="813"/>
      <c r="X1134" s="812"/>
      <c r="Y1134" s="814"/>
      <c r="Z1134" s="815"/>
    </row>
    <row r="1135" spans="2:26" s="353" customFormat="1" ht="15.75" customHeight="1" x14ac:dyDescent="0.25">
      <c r="B1135" s="803"/>
      <c r="C1135" s="804"/>
      <c r="D1135" s="805"/>
      <c r="E1135" s="804"/>
      <c r="F1135" s="806"/>
      <c r="G1135" s="807"/>
      <c r="H1135" s="807"/>
      <c r="I1135" s="807"/>
      <c r="J1135" s="808"/>
      <c r="K1135" s="804"/>
      <c r="L1135" s="804"/>
      <c r="M1135" s="809"/>
      <c r="N1135" s="804"/>
      <c r="O1135" s="804"/>
      <c r="P1135" s="810"/>
      <c r="Q1135" s="810"/>
      <c r="R1135" s="810"/>
      <c r="S1135" s="810"/>
      <c r="T1135" s="811"/>
      <c r="U1135" s="812"/>
      <c r="V1135" s="804"/>
      <c r="W1135" s="813"/>
      <c r="X1135" s="812"/>
      <c r="Y1135" s="814"/>
      <c r="Z1135" s="815"/>
    </row>
    <row r="1136" spans="2:26" s="353" customFormat="1" ht="15.75" customHeight="1" x14ac:dyDescent="0.25">
      <c r="B1136" s="803"/>
      <c r="C1136" s="804"/>
      <c r="D1136" s="805"/>
      <c r="E1136" s="804"/>
      <c r="F1136" s="806"/>
      <c r="G1136" s="807"/>
      <c r="H1136" s="807"/>
      <c r="I1136" s="807"/>
      <c r="J1136" s="808"/>
      <c r="K1136" s="804"/>
      <c r="L1136" s="804"/>
      <c r="M1136" s="809"/>
      <c r="N1136" s="804"/>
      <c r="O1136" s="804"/>
      <c r="P1136" s="810"/>
      <c r="Q1136" s="810"/>
      <c r="R1136" s="810"/>
      <c r="S1136" s="810"/>
      <c r="T1136" s="811"/>
      <c r="U1136" s="812"/>
      <c r="V1136" s="804"/>
      <c r="W1136" s="813"/>
      <c r="X1136" s="812"/>
      <c r="Y1136" s="814"/>
      <c r="Z1136" s="815"/>
    </row>
    <row r="1137" spans="2:26" s="353" customFormat="1" ht="15.75" customHeight="1" x14ac:dyDescent="0.25">
      <c r="B1137" s="803"/>
      <c r="C1137" s="804"/>
      <c r="D1137" s="805"/>
      <c r="E1137" s="804"/>
      <c r="F1137" s="806"/>
      <c r="G1137" s="807"/>
      <c r="H1137" s="807"/>
      <c r="I1137" s="807"/>
      <c r="J1137" s="808"/>
      <c r="K1137" s="804"/>
      <c r="L1137" s="804"/>
      <c r="M1137" s="809"/>
      <c r="N1137" s="804"/>
      <c r="O1137" s="804"/>
      <c r="P1137" s="810"/>
      <c r="Q1137" s="810"/>
      <c r="R1137" s="810"/>
      <c r="S1137" s="810"/>
      <c r="T1137" s="811"/>
      <c r="U1137" s="812"/>
      <c r="V1137" s="804"/>
      <c r="W1137" s="813"/>
      <c r="X1137" s="812"/>
      <c r="Y1137" s="814"/>
      <c r="Z1137" s="815"/>
    </row>
    <row r="1138" spans="2:26" s="353" customFormat="1" ht="15.75" customHeight="1" x14ac:dyDescent="0.25">
      <c r="B1138" s="803"/>
      <c r="C1138" s="804"/>
      <c r="D1138" s="805"/>
      <c r="E1138" s="804"/>
      <c r="F1138" s="806"/>
      <c r="G1138" s="807"/>
      <c r="H1138" s="807"/>
      <c r="I1138" s="807"/>
      <c r="J1138" s="808"/>
      <c r="K1138" s="804"/>
      <c r="L1138" s="804"/>
      <c r="M1138" s="809"/>
      <c r="N1138" s="804"/>
      <c r="O1138" s="804"/>
      <c r="P1138" s="810"/>
      <c r="Q1138" s="810"/>
      <c r="R1138" s="810"/>
      <c r="S1138" s="810"/>
      <c r="T1138" s="811"/>
      <c r="U1138" s="812"/>
      <c r="V1138" s="804"/>
      <c r="W1138" s="813"/>
      <c r="X1138" s="812"/>
      <c r="Y1138" s="814"/>
      <c r="Z1138" s="815"/>
    </row>
    <row r="1139" spans="2:26" s="353" customFormat="1" ht="15.75" customHeight="1" x14ac:dyDescent="0.25">
      <c r="B1139" s="803"/>
      <c r="C1139" s="804"/>
      <c r="D1139" s="805"/>
      <c r="E1139" s="804"/>
      <c r="F1139" s="806"/>
      <c r="G1139" s="807"/>
      <c r="H1139" s="807"/>
      <c r="I1139" s="807"/>
      <c r="J1139" s="808"/>
      <c r="K1139" s="804"/>
      <c r="L1139" s="804"/>
      <c r="M1139" s="809"/>
      <c r="N1139" s="804"/>
      <c r="O1139" s="804"/>
      <c r="P1139" s="810"/>
      <c r="Q1139" s="810"/>
      <c r="R1139" s="810"/>
      <c r="S1139" s="810"/>
      <c r="T1139" s="811"/>
      <c r="U1139" s="812"/>
      <c r="V1139" s="804"/>
      <c r="W1139" s="813"/>
      <c r="X1139" s="812"/>
      <c r="Y1139" s="814"/>
      <c r="Z1139" s="815"/>
    </row>
    <row r="1140" spans="2:26" s="353" customFormat="1" ht="15.75" customHeight="1" x14ac:dyDescent="0.25">
      <c r="B1140" s="803"/>
      <c r="C1140" s="804"/>
      <c r="D1140" s="805"/>
      <c r="E1140" s="804"/>
      <c r="F1140" s="806"/>
      <c r="G1140" s="807"/>
      <c r="H1140" s="807"/>
      <c r="I1140" s="807"/>
      <c r="J1140" s="808"/>
      <c r="K1140" s="804"/>
      <c r="L1140" s="804"/>
      <c r="M1140" s="809"/>
      <c r="N1140" s="804"/>
      <c r="O1140" s="804"/>
      <c r="P1140" s="810"/>
      <c r="Q1140" s="810"/>
      <c r="R1140" s="810"/>
      <c r="S1140" s="810"/>
      <c r="T1140" s="811"/>
      <c r="U1140" s="812"/>
      <c r="V1140" s="804"/>
      <c r="W1140" s="813"/>
      <c r="X1140" s="812"/>
      <c r="Y1140" s="814"/>
      <c r="Z1140" s="815"/>
    </row>
    <row r="1141" spans="2:26" s="353" customFormat="1" ht="15.75" customHeight="1" x14ac:dyDescent="0.25">
      <c r="B1141" s="803"/>
      <c r="C1141" s="804"/>
      <c r="D1141" s="805"/>
      <c r="E1141" s="804"/>
      <c r="F1141" s="806"/>
      <c r="G1141" s="807"/>
      <c r="H1141" s="807"/>
      <c r="I1141" s="807"/>
      <c r="J1141" s="808"/>
      <c r="K1141" s="804"/>
      <c r="L1141" s="804"/>
      <c r="M1141" s="809"/>
      <c r="N1141" s="804"/>
      <c r="O1141" s="804"/>
      <c r="P1141" s="810"/>
      <c r="Q1141" s="810"/>
      <c r="R1141" s="810"/>
      <c r="S1141" s="810"/>
      <c r="T1141" s="811"/>
      <c r="U1141" s="812"/>
      <c r="V1141" s="804"/>
      <c r="W1141" s="813"/>
      <c r="X1141" s="812"/>
      <c r="Y1141" s="814"/>
      <c r="Z1141" s="815"/>
    </row>
    <row r="1142" spans="2:26" s="353" customFormat="1" ht="15.75" customHeight="1" x14ac:dyDescent="0.25">
      <c r="B1142" s="803"/>
      <c r="C1142" s="804"/>
      <c r="D1142" s="805"/>
      <c r="E1142" s="804"/>
      <c r="F1142" s="806"/>
      <c r="G1142" s="807"/>
      <c r="H1142" s="807"/>
      <c r="I1142" s="807"/>
      <c r="J1142" s="808"/>
      <c r="K1142" s="804"/>
      <c r="L1142" s="804"/>
      <c r="M1142" s="809"/>
      <c r="N1142" s="804"/>
      <c r="O1142" s="804"/>
      <c r="P1142" s="810"/>
      <c r="Q1142" s="810"/>
      <c r="R1142" s="810"/>
      <c r="S1142" s="810"/>
      <c r="T1142" s="811"/>
      <c r="U1142" s="812"/>
      <c r="V1142" s="804"/>
      <c r="W1142" s="813"/>
      <c r="X1142" s="812"/>
      <c r="Y1142" s="814"/>
      <c r="Z1142" s="815"/>
    </row>
    <row r="1143" spans="2:26" s="353" customFormat="1" ht="15.75" customHeight="1" x14ac:dyDescent="0.25">
      <c r="B1143" s="803"/>
      <c r="C1143" s="804"/>
      <c r="D1143" s="805"/>
      <c r="E1143" s="804"/>
      <c r="F1143" s="806"/>
      <c r="G1143" s="807"/>
      <c r="H1143" s="807"/>
      <c r="I1143" s="807"/>
      <c r="J1143" s="808"/>
      <c r="K1143" s="804"/>
      <c r="L1143" s="804"/>
      <c r="M1143" s="809"/>
      <c r="N1143" s="804"/>
      <c r="O1143" s="804"/>
      <c r="P1143" s="810"/>
      <c r="Q1143" s="810"/>
      <c r="R1143" s="810"/>
      <c r="S1143" s="810"/>
      <c r="T1143" s="811"/>
      <c r="U1143" s="812"/>
      <c r="V1143" s="804"/>
      <c r="W1143" s="813"/>
      <c r="X1143" s="812"/>
      <c r="Y1143" s="814"/>
      <c r="Z1143" s="815"/>
    </row>
    <row r="1144" spans="2:26" s="353" customFormat="1" ht="15.75" customHeight="1" x14ac:dyDescent="0.25">
      <c r="B1144" s="803"/>
      <c r="C1144" s="804"/>
      <c r="D1144" s="805"/>
      <c r="E1144" s="804"/>
      <c r="F1144" s="806"/>
      <c r="G1144" s="807"/>
      <c r="H1144" s="807"/>
      <c r="I1144" s="807"/>
      <c r="J1144" s="808"/>
      <c r="K1144" s="804"/>
      <c r="L1144" s="804"/>
      <c r="M1144" s="809"/>
      <c r="N1144" s="804"/>
      <c r="O1144" s="804"/>
      <c r="P1144" s="810"/>
      <c r="Q1144" s="810"/>
      <c r="R1144" s="810"/>
      <c r="S1144" s="810"/>
      <c r="T1144" s="811"/>
      <c r="U1144" s="812"/>
      <c r="V1144" s="804"/>
      <c r="W1144" s="813"/>
      <c r="X1144" s="812"/>
      <c r="Y1144" s="814"/>
      <c r="Z1144" s="815"/>
    </row>
    <row r="1145" spans="2:26" s="353" customFormat="1" ht="15.75" customHeight="1" x14ac:dyDescent="0.25">
      <c r="B1145" s="803"/>
      <c r="C1145" s="804"/>
      <c r="D1145" s="805"/>
      <c r="E1145" s="804"/>
      <c r="F1145" s="806"/>
      <c r="G1145" s="807"/>
      <c r="H1145" s="807"/>
      <c r="I1145" s="807"/>
      <c r="J1145" s="808"/>
      <c r="K1145" s="804"/>
      <c r="L1145" s="804"/>
      <c r="M1145" s="809"/>
      <c r="N1145" s="804"/>
      <c r="O1145" s="804"/>
      <c r="P1145" s="810"/>
      <c r="Q1145" s="810"/>
      <c r="R1145" s="810"/>
      <c r="S1145" s="810"/>
      <c r="T1145" s="811"/>
      <c r="U1145" s="812"/>
      <c r="V1145" s="804"/>
      <c r="W1145" s="813"/>
      <c r="X1145" s="812"/>
      <c r="Y1145" s="814"/>
      <c r="Z1145" s="815"/>
    </row>
    <row r="1146" spans="2:26" s="353" customFormat="1" ht="15.75" customHeight="1" x14ac:dyDescent="0.25">
      <c r="B1146" s="803"/>
      <c r="C1146" s="804"/>
      <c r="D1146" s="805"/>
      <c r="E1146" s="804"/>
      <c r="F1146" s="806"/>
      <c r="G1146" s="807"/>
      <c r="H1146" s="807"/>
      <c r="I1146" s="807"/>
      <c r="J1146" s="808"/>
      <c r="K1146" s="804"/>
      <c r="L1146" s="804"/>
      <c r="M1146" s="809"/>
      <c r="N1146" s="804"/>
      <c r="O1146" s="804"/>
      <c r="P1146" s="810"/>
      <c r="Q1146" s="810"/>
      <c r="R1146" s="810"/>
      <c r="S1146" s="810"/>
      <c r="T1146" s="811"/>
      <c r="U1146" s="812"/>
      <c r="V1146" s="804"/>
      <c r="W1146" s="813"/>
      <c r="X1146" s="812"/>
      <c r="Y1146" s="814"/>
      <c r="Z1146" s="815"/>
    </row>
    <row r="1147" spans="2:26" s="353" customFormat="1" ht="15.75" customHeight="1" x14ac:dyDescent="0.25">
      <c r="B1147" s="803"/>
      <c r="C1147" s="804"/>
      <c r="D1147" s="805"/>
      <c r="E1147" s="804"/>
      <c r="F1147" s="806"/>
      <c r="G1147" s="807"/>
      <c r="H1147" s="807"/>
      <c r="I1147" s="807"/>
      <c r="J1147" s="808"/>
      <c r="K1147" s="804"/>
      <c r="L1147" s="804"/>
      <c r="M1147" s="809"/>
      <c r="N1147" s="804"/>
      <c r="O1147" s="804"/>
      <c r="P1147" s="810"/>
      <c r="Q1147" s="810"/>
      <c r="R1147" s="810"/>
      <c r="S1147" s="810"/>
      <c r="T1147" s="811"/>
      <c r="U1147" s="812"/>
      <c r="V1147" s="804"/>
      <c r="W1147" s="813"/>
      <c r="X1147" s="812"/>
      <c r="Y1147" s="814"/>
      <c r="Z1147" s="815"/>
    </row>
    <row r="1148" spans="2:26" s="353" customFormat="1" ht="15.75" customHeight="1" x14ac:dyDescent="0.25">
      <c r="B1148" s="803"/>
      <c r="C1148" s="804"/>
      <c r="D1148" s="805"/>
      <c r="E1148" s="804"/>
      <c r="F1148" s="806"/>
      <c r="G1148" s="807"/>
      <c r="H1148" s="807"/>
      <c r="I1148" s="807"/>
      <c r="J1148" s="808"/>
      <c r="K1148" s="804"/>
      <c r="L1148" s="804"/>
      <c r="M1148" s="809"/>
      <c r="N1148" s="804"/>
      <c r="O1148" s="804"/>
      <c r="P1148" s="810"/>
      <c r="Q1148" s="810"/>
      <c r="R1148" s="810"/>
      <c r="S1148" s="810"/>
      <c r="T1148" s="811"/>
      <c r="U1148" s="812"/>
      <c r="V1148" s="804"/>
      <c r="W1148" s="813"/>
      <c r="X1148" s="812"/>
      <c r="Y1148" s="814"/>
      <c r="Z1148" s="815"/>
    </row>
    <row r="1149" spans="2:26" s="353" customFormat="1" ht="15.75" customHeight="1" x14ac:dyDescent="0.25">
      <c r="B1149" s="803"/>
      <c r="C1149" s="804"/>
      <c r="D1149" s="805"/>
      <c r="E1149" s="804"/>
      <c r="F1149" s="806"/>
      <c r="G1149" s="807"/>
      <c r="H1149" s="807"/>
      <c r="I1149" s="807"/>
      <c r="J1149" s="808"/>
      <c r="K1149" s="804"/>
      <c r="L1149" s="804"/>
      <c r="M1149" s="809"/>
      <c r="N1149" s="804"/>
      <c r="O1149" s="804"/>
      <c r="P1149" s="810"/>
      <c r="Q1149" s="810"/>
      <c r="R1149" s="810"/>
      <c r="S1149" s="810"/>
      <c r="T1149" s="811"/>
      <c r="U1149" s="812"/>
      <c r="V1149" s="804"/>
      <c r="W1149" s="813"/>
      <c r="X1149" s="812"/>
      <c r="Y1149" s="814"/>
      <c r="Z1149" s="815"/>
    </row>
    <row r="1150" spans="2:26" s="353" customFormat="1" ht="15.75" customHeight="1" x14ac:dyDescent="0.25">
      <c r="B1150" s="803"/>
      <c r="C1150" s="804"/>
      <c r="D1150" s="805"/>
      <c r="E1150" s="804"/>
      <c r="F1150" s="806"/>
      <c r="G1150" s="807"/>
      <c r="H1150" s="807"/>
      <c r="I1150" s="807"/>
      <c r="J1150" s="808"/>
      <c r="K1150" s="804"/>
      <c r="L1150" s="804"/>
      <c r="M1150" s="809"/>
      <c r="N1150" s="804"/>
      <c r="O1150" s="804"/>
      <c r="P1150" s="810"/>
      <c r="Q1150" s="810"/>
      <c r="R1150" s="810"/>
      <c r="S1150" s="810"/>
      <c r="T1150" s="811"/>
      <c r="U1150" s="812"/>
      <c r="V1150" s="804"/>
      <c r="W1150" s="813"/>
      <c r="X1150" s="812"/>
      <c r="Y1150" s="814"/>
      <c r="Z1150" s="815"/>
    </row>
    <row r="1151" spans="2:26" s="353" customFormat="1" ht="15.75" customHeight="1" x14ac:dyDescent="0.25">
      <c r="B1151" s="803"/>
      <c r="C1151" s="804"/>
      <c r="D1151" s="805"/>
      <c r="E1151" s="804"/>
      <c r="F1151" s="806"/>
      <c r="G1151" s="807"/>
      <c r="H1151" s="807"/>
      <c r="I1151" s="807"/>
      <c r="J1151" s="808"/>
      <c r="K1151" s="804"/>
      <c r="L1151" s="804"/>
      <c r="M1151" s="809"/>
      <c r="N1151" s="804"/>
      <c r="O1151" s="804"/>
      <c r="P1151" s="810"/>
      <c r="Q1151" s="810"/>
      <c r="R1151" s="810"/>
      <c r="S1151" s="810"/>
      <c r="T1151" s="811"/>
      <c r="U1151" s="812"/>
      <c r="V1151" s="804"/>
      <c r="W1151" s="813"/>
      <c r="X1151" s="812"/>
      <c r="Y1151" s="814"/>
      <c r="Z1151" s="815"/>
    </row>
    <row r="1152" spans="2:26" s="353" customFormat="1" ht="15.75" customHeight="1" x14ac:dyDescent="0.25">
      <c r="B1152" s="803"/>
      <c r="C1152" s="804"/>
      <c r="D1152" s="805"/>
      <c r="E1152" s="804"/>
      <c r="F1152" s="806"/>
      <c r="G1152" s="807"/>
      <c r="H1152" s="807"/>
      <c r="I1152" s="807"/>
      <c r="J1152" s="808"/>
      <c r="K1152" s="804"/>
      <c r="L1152" s="804"/>
      <c r="M1152" s="809"/>
      <c r="N1152" s="804"/>
      <c r="O1152" s="804"/>
      <c r="P1152" s="810"/>
      <c r="Q1152" s="810"/>
      <c r="R1152" s="810"/>
      <c r="S1152" s="810"/>
      <c r="T1152" s="811"/>
      <c r="U1152" s="812"/>
      <c r="V1152" s="804"/>
      <c r="W1152" s="813"/>
      <c r="X1152" s="812"/>
      <c r="Y1152" s="814"/>
      <c r="Z1152" s="815"/>
    </row>
    <row r="1153" spans="2:26" s="353" customFormat="1" ht="15.75" customHeight="1" x14ac:dyDescent="0.25">
      <c r="B1153" s="803"/>
      <c r="C1153" s="804"/>
      <c r="D1153" s="805"/>
      <c r="E1153" s="804"/>
      <c r="F1153" s="806"/>
      <c r="G1153" s="807"/>
      <c r="H1153" s="807"/>
      <c r="I1153" s="807"/>
      <c r="J1153" s="808"/>
      <c r="K1153" s="804"/>
      <c r="L1153" s="804"/>
      <c r="M1153" s="809"/>
      <c r="N1153" s="804"/>
      <c r="O1153" s="804"/>
      <c r="P1153" s="810"/>
      <c r="Q1153" s="810"/>
      <c r="R1153" s="810"/>
      <c r="S1153" s="810"/>
      <c r="T1153" s="811"/>
      <c r="U1153" s="812"/>
      <c r="V1153" s="804"/>
      <c r="W1153" s="813"/>
      <c r="X1153" s="812"/>
      <c r="Y1153" s="814"/>
      <c r="Z1153" s="815"/>
    </row>
    <row r="1154" spans="2:26" s="353" customFormat="1" ht="15.75" customHeight="1" x14ac:dyDescent="0.25">
      <c r="B1154" s="803"/>
      <c r="C1154" s="804"/>
      <c r="D1154" s="805"/>
      <c r="E1154" s="804"/>
      <c r="F1154" s="806"/>
      <c r="G1154" s="807"/>
      <c r="H1154" s="807"/>
      <c r="I1154" s="807"/>
      <c r="J1154" s="808"/>
      <c r="K1154" s="804"/>
      <c r="L1154" s="804"/>
      <c r="M1154" s="809"/>
      <c r="N1154" s="804"/>
      <c r="O1154" s="804"/>
      <c r="P1154" s="810"/>
      <c r="Q1154" s="810"/>
      <c r="R1154" s="810"/>
      <c r="S1154" s="810"/>
      <c r="T1154" s="811"/>
      <c r="U1154" s="812"/>
      <c r="V1154" s="804"/>
      <c r="W1154" s="813"/>
      <c r="X1154" s="812"/>
      <c r="Y1154" s="814"/>
      <c r="Z1154" s="815"/>
    </row>
    <row r="1155" spans="2:26" s="353" customFormat="1" ht="15.75" customHeight="1" x14ac:dyDescent="0.25">
      <c r="B1155" s="803"/>
      <c r="C1155" s="804"/>
      <c r="D1155" s="805"/>
      <c r="E1155" s="804"/>
      <c r="F1155" s="806"/>
      <c r="G1155" s="807"/>
      <c r="H1155" s="807"/>
      <c r="I1155" s="807"/>
      <c r="J1155" s="808"/>
      <c r="K1155" s="804"/>
      <c r="L1155" s="804"/>
      <c r="M1155" s="809"/>
      <c r="N1155" s="804"/>
      <c r="O1155" s="804"/>
      <c r="P1155" s="810"/>
      <c r="Q1155" s="810"/>
      <c r="R1155" s="810"/>
      <c r="S1155" s="810"/>
      <c r="T1155" s="811"/>
      <c r="U1155" s="812"/>
      <c r="V1155" s="804"/>
      <c r="W1155" s="813"/>
      <c r="X1155" s="812"/>
      <c r="Y1155" s="814"/>
      <c r="Z1155" s="815"/>
    </row>
    <row r="1156" spans="2:26" s="353" customFormat="1" ht="15.75" customHeight="1" x14ac:dyDescent="0.25">
      <c r="B1156" s="803"/>
      <c r="C1156" s="804"/>
      <c r="D1156" s="805"/>
      <c r="E1156" s="804"/>
      <c r="F1156" s="806"/>
      <c r="G1156" s="807"/>
      <c r="H1156" s="807"/>
      <c r="I1156" s="807"/>
      <c r="J1156" s="808"/>
      <c r="K1156" s="804"/>
      <c r="L1156" s="804"/>
      <c r="M1156" s="809"/>
      <c r="N1156" s="804"/>
      <c r="O1156" s="804"/>
      <c r="P1156" s="810"/>
      <c r="Q1156" s="810"/>
      <c r="R1156" s="810"/>
      <c r="S1156" s="810"/>
      <c r="T1156" s="811"/>
      <c r="U1156" s="812"/>
      <c r="V1156" s="804"/>
      <c r="W1156" s="813"/>
      <c r="X1156" s="812"/>
      <c r="Y1156" s="814"/>
      <c r="Z1156" s="815"/>
    </row>
    <row r="1157" spans="2:26" s="353" customFormat="1" ht="15.75" customHeight="1" x14ac:dyDescent="0.25">
      <c r="B1157" s="803"/>
      <c r="C1157" s="804"/>
      <c r="D1157" s="805"/>
      <c r="E1157" s="804"/>
      <c r="F1157" s="806"/>
      <c r="G1157" s="807"/>
      <c r="H1157" s="807"/>
      <c r="I1157" s="807"/>
      <c r="J1157" s="808"/>
      <c r="K1157" s="804"/>
      <c r="L1157" s="804"/>
      <c r="M1157" s="809"/>
      <c r="N1157" s="804"/>
      <c r="O1157" s="804"/>
      <c r="P1157" s="810"/>
      <c r="Q1157" s="810"/>
      <c r="R1157" s="810"/>
      <c r="S1157" s="810"/>
      <c r="T1157" s="811"/>
      <c r="U1157" s="812"/>
      <c r="V1157" s="804"/>
      <c r="W1157" s="813"/>
      <c r="X1157" s="812"/>
      <c r="Y1157" s="814"/>
      <c r="Z1157" s="815"/>
    </row>
    <row r="1158" spans="2:26" s="353" customFormat="1" ht="15.75" customHeight="1" x14ac:dyDescent="0.25">
      <c r="B1158" s="803"/>
      <c r="C1158" s="804"/>
      <c r="D1158" s="805"/>
      <c r="E1158" s="804"/>
      <c r="F1158" s="806"/>
      <c r="G1158" s="807"/>
      <c r="H1158" s="807"/>
      <c r="I1158" s="807"/>
      <c r="J1158" s="808"/>
      <c r="K1158" s="804"/>
      <c r="L1158" s="804"/>
      <c r="M1158" s="809"/>
      <c r="N1158" s="804"/>
      <c r="O1158" s="804"/>
      <c r="P1158" s="810"/>
      <c r="Q1158" s="810"/>
      <c r="R1158" s="810"/>
      <c r="S1158" s="810"/>
      <c r="T1158" s="811"/>
      <c r="U1158" s="812"/>
      <c r="V1158" s="804"/>
      <c r="W1158" s="813"/>
      <c r="X1158" s="812"/>
      <c r="Y1158" s="814"/>
      <c r="Z1158" s="815"/>
    </row>
    <row r="1159" spans="2:26" s="353" customFormat="1" ht="15.75" customHeight="1" x14ac:dyDescent="0.25">
      <c r="B1159" s="803"/>
      <c r="C1159" s="804"/>
      <c r="D1159" s="805"/>
      <c r="E1159" s="804"/>
      <c r="F1159" s="806"/>
      <c r="G1159" s="807"/>
      <c r="H1159" s="807"/>
      <c r="I1159" s="807"/>
      <c r="J1159" s="808"/>
      <c r="K1159" s="804"/>
      <c r="L1159" s="804"/>
      <c r="M1159" s="809"/>
      <c r="N1159" s="804"/>
      <c r="O1159" s="804"/>
      <c r="P1159" s="810"/>
      <c r="Q1159" s="810"/>
      <c r="R1159" s="810"/>
      <c r="S1159" s="810"/>
      <c r="T1159" s="811"/>
      <c r="U1159" s="812"/>
      <c r="V1159" s="804"/>
      <c r="W1159" s="813"/>
      <c r="X1159" s="812"/>
      <c r="Y1159" s="814"/>
      <c r="Z1159" s="815"/>
    </row>
    <row r="1160" spans="2:26" s="353" customFormat="1" ht="15.75" customHeight="1" x14ac:dyDescent="0.25">
      <c r="B1160" s="803"/>
      <c r="C1160" s="804"/>
      <c r="D1160" s="805"/>
      <c r="E1160" s="804"/>
      <c r="F1160" s="806"/>
      <c r="G1160" s="807"/>
      <c r="H1160" s="807"/>
      <c r="I1160" s="807"/>
      <c r="J1160" s="808"/>
      <c r="K1160" s="804"/>
      <c r="L1160" s="804"/>
      <c r="M1160" s="809"/>
      <c r="N1160" s="804"/>
      <c r="O1160" s="804"/>
      <c r="P1160" s="810"/>
      <c r="Q1160" s="810"/>
      <c r="R1160" s="810"/>
      <c r="S1160" s="810"/>
      <c r="T1160" s="811"/>
      <c r="U1160" s="812"/>
      <c r="V1160" s="804"/>
      <c r="W1160" s="813"/>
      <c r="X1160" s="812"/>
      <c r="Y1160" s="814"/>
      <c r="Z1160" s="815"/>
    </row>
    <row r="1161" spans="2:26" s="353" customFormat="1" ht="15.75" customHeight="1" x14ac:dyDescent="0.25">
      <c r="B1161" s="803"/>
      <c r="C1161" s="804"/>
      <c r="D1161" s="805"/>
      <c r="E1161" s="804"/>
      <c r="F1161" s="806"/>
      <c r="G1161" s="807"/>
      <c r="H1161" s="807"/>
      <c r="I1161" s="807"/>
      <c r="J1161" s="808"/>
      <c r="K1161" s="804"/>
      <c r="L1161" s="804"/>
      <c r="M1161" s="809"/>
      <c r="N1161" s="804"/>
      <c r="O1161" s="804"/>
      <c r="P1161" s="810"/>
      <c r="Q1161" s="810"/>
      <c r="R1161" s="810"/>
      <c r="S1161" s="810"/>
      <c r="T1161" s="811"/>
      <c r="U1161" s="812"/>
      <c r="V1161" s="804"/>
      <c r="W1161" s="813"/>
      <c r="X1161" s="812"/>
      <c r="Y1161" s="814"/>
      <c r="Z1161" s="815"/>
    </row>
    <row r="1162" spans="2:26" s="353" customFormat="1" ht="15.75" customHeight="1" x14ac:dyDescent="0.25">
      <c r="B1162" s="803"/>
      <c r="C1162" s="804"/>
      <c r="D1162" s="805"/>
      <c r="E1162" s="804"/>
      <c r="F1162" s="806"/>
      <c r="G1162" s="807"/>
      <c r="H1162" s="807"/>
      <c r="I1162" s="807"/>
      <c r="J1162" s="808"/>
      <c r="K1162" s="804"/>
      <c r="L1162" s="804"/>
      <c r="M1162" s="809"/>
      <c r="N1162" s="804"/>
      <c r="O1162" s="804"/>
      <c r="P1162" s="810"/>
      <c r="Q1162" s="810"/>
      <c r="R1162" s="810"/>
      <c r="S1162" s="810"/>
      <c r="T1162" s="811"/>
      <c r="U1162" s="812"/>
      <c r="V1162" s="804"/>
      <c r="W1162" s="813"/>
      <c r="X1162" s="812"/>
      <c r="Y1162" s="814"/>
      <c r="Z1162" s="815"/>
    </row>
    <row r="1163" spans="2:26" s="353" customFormat="1" ht="15.75" customHeight="1" x14ac:dyDescent="0.25">
      <c r="B1163" s="803"/>
      <c r="C1163" s="804"/>
      <c r="D1163" s="805"/>
      <c r="E1163" s="804"/>
      <c r="F1163" s="806"/>
      <c r="G1163" s="807"/>
      <c r="H1163" s="807"/>
      <c r="I1163" s="807"/>
      <c r="J1163" s="808"/>
      <c r="K1163" s="804"/>
      <c r="L1163" s="804"/>
      <c r="M1163" s="809"/>
      <c r="N1163" s="804"/>
      <c r="O1163" s="804"/>
      <c r="P1163" s="810"/>
      <c r="Q1163" s="810"/>
      <c r="R1163" s="810"/>
      <c r="S1163" s="810"/>
      <c r="T1163" s="811"/>
      <c r="U1163" s="812"/>
      <c r="V1163" s="804"/>
      <c r="W1163" s="813"/>
      <c r="X1163" s="812"/>
      <c r="Y1163" s="814"/>
      <c r="Z1163" s="815"/>
    </row>
    <row r="1164" spans="2:26" s="353" customFormat="1" ht="15.75" customHeight="1" x14ac:dyDescent="0.25">
      <c r="B1164" s="803"/>
      <c r="C1164" s="804"/>
      <c r="D1164" s="805"/>
      <c r="E1164" s="804"/>
      <c r="F1164" s="806"/>
      <c r="G1164" s="807"/>
      <c r="H1164" s="807"/>
      <c r="I1164" s="807"/>
      <c r="J1164" s="808"/>
      <c r="K1164" s="804"/>
      <c r="L1164" s="804"/>
      <c r="M1164" s="809"/>
      <c r="N1164" s="804"/>
      <c r="O1164" s="804"/>
      <c r="P1164" s="810"/>
      <c r="Q1164" s="810"/>
      <c r="R1164" s="810"/>
      <c r="S1164" s="810"/>
      <c r="T1164" s="811"/>
      <c r="U1164" s="812"/>
      <c r="V1164" s="804"/>
      <c r="W1164" s="813"/>
      <c r="X1164" s="812"/>
      <c r="Y1164" s="814"/>
      <c r="Z1164" s="815"/>
    </row>
    <row r="1165" spans="2:26" s="353" customFormat="1" ht="15.75" customHeight="1" x14ac:dyDescent="0.25">
      <c r="B1165" s="803"/>
      <c r="C1165" s="804"/>
      <c r="D1165" s="805"/>
      <c r="E1165" s="804"/>
      <c r="F1165" s="806"/>
      <c r="G1165" s="807"/>
      <c r="H1165" s="807"/>
      <c r="I1165" s="807"/>
      <c r="J1165" s="808"/>
      <c r="K1165" s="804"/>
      <c r="L1165" s="804"/>
      <c r="M1165" s="809"/>
      <c r="N1165" s="804"/>
      <c r="O1165" s="804"/>
      <c r="P1165" s="810"/>
      <c r="Q1165" s="810"/>
      <c r="R1165" s="810"/>
      <c r="S1165" s="810"/>
      <c r="T1165" s="811"/>
      <c r="U1165" s="812"/>
      <c r="V1165" s="804"/>
      <c r="W1165" s="813"/>
      <c r="X1165" s="812"/>
      <c r="Y1165" s="814"/>
      <c r="Z1165" s="815"/>
    </row>
    <row r="1166" spans="2:26" s="353" customFormat="1" ht="15.75" customHeight="1" x14ac:dyDescent="0.25">
      <c r="B1166" s="803"/>
      <c r="C1166" s="804"/>
      <c r="D1166" s="805"/>
      <c r="E1166" s="804"/>
      <c r="F1166" s="806"/>
      <c r="G1166" s="807"/>
      <c r="H1166" s="807"/>
      <c r="I1166" s="807"/>
      <c r="J1166" s="808"/>
      <c r="K1166" s="804"/>
      <c r="L1166" s="804"/>
      <c r="M1166" s="809"/>
      <c r="N1166" s="804"/>
      <c r="O1166" s="804"/>
      <c r="P1166" s="810"/>
      <c r="Q1166" s="810"/>
      <c r="R1166" s="810"/>
      <c r="S1166" s="810"/>
      <c r="T1166" s="811"/>
      <c r="U1166" s="812"/>
      <c r="V1166" s="804"/>
      <c r="W1166" s="813"/>
      <c r="X1166" s="812"/>
      <c r="Y1166" s="814"/>
      <c r="Z1166" s="815"/>
    </row>
    <row r="1167" spans="2:26" s="353" customFormat="1" ht="15.75" customHeight="1" x14ac:dyDescent="0.25">
      <c r="B1167" s="803"/>
      <c r="C1167" s="804"/>
      <c r="D1167" s="805"/>
      <c r="E1167" s="804"/>
      <c r="F1167" s="806"/>
      <c r="G1167" s="807"/>
      <c r="H1167" s="807"/>
      <c r="I1167" s="807"/>
      <c r="J1167" s="808"/>
      <c r="K1167" s="804"/>
      <c r="L1167" s="804"/>
      <c r="M1167" s="809"/>
      <c r="N1167" s="804"/>
      <c r="O1167" s="804"/>
      <c r="P1167" s="810"/>
      <c r="Q1167" s="810"/>
      <c r="R1167" s="810"/>
      <c r="S1167" s="810"/>
      <c r="T1167" s="811"/>
      <c r="U1167" s="812"/>
      <c r="V1167" s="804"/>
      <c r="W1167" s="813"/>
      <c r="X1167" s="812"/>
      <c r="Y1167" s="814"/>
      <c r="Z1167" s="815"/>
    </row>
    <row r="1168" spans="2:26" s="353" customFormat="1" ht="15.75" customHeight="1" x14ac:dyDescent="0.25">
      <c r="B1168" s="803"/>
      <c r="C1168" s="804"/>
      <c r="D1168" s="805"/>
      <c r="E1168" s="804"/>
      <c r="F1168" s="806"/>
      <c r="G1168" s="807"/>
      <c r="H1168" s="807"/>
      <c r="I1168" s="807"/>
      <c r="J1168" s="808"/>
      <c r="K1168" s="804"/>
      <c r="L1168" s="804"/>
      <c r="M1168" s="809"/>
      <c r="N1168" s="804"/>
      <c r="O1168" s="804"/>
      <c r="P1168" s="810"/>
      <c r="Q1168" s="810"/>
      <c r="R1168" s="810"/>
      <c r="S1168" s="810"/>
      <c r="T1168" s="811"/>
      <c r="U1168" s="812"/>
      <c r="V1168" s="804"/>
      <c r="W1168" s="813"/>
      <c r="X1168" s="812"/>
      <c r="Y1168" s="814"/>
      <c r="Z1168" s="815"/>
    </row>
    <row r="1169" spans="2:26" s="353" customFormat="1" ht="15.75" customHeight="1" x14ac:dyDescent="0.25">
      <c r="B1169" s="803"/>
      <c r="C1169" s="804"/>
      <c r="D1169" s="805"/>
      <c r="E1169" s="804"/>
      <c r="F1169" s="806"/>
      <c r="G1169" s="807"/>
      <c r="H1169" s="807"/>
      <c r="I1169" s="807"/>
      <c r="J1169" s="808"/>
      <c r="K1169" s="804"/>
      <c r="L1169" s="804"/>
      <c r="M1169" s="809"/>
      <c r="N1169" s="804"/>
      <c r="O1169" s="804"/>
      <c r="P1169" s="810"/>
      <c r="Q1169" s="810"/>
      <c r="R1169" s="810"/>
      <c r="S1169" s="810"/>
      <c r="T1169" s="811"/>
      <c r="U1169" s="812"/>
      <c r="V1169" s="804"/>
      <c r="W1169" s="813"/>
      <c r="X1169" s="812"/>
      <c r="Y1169" s="814"/>
      <c r="Z1169" s="815"/>
    </row>
    <row r="1170" spans="2:26" s="353" customFormat="1" ht="15.75" customHeight="1" x14ac:dyDescent="0.25">
      <c r="B1170" s="803"/>
      <c r="C1170" s="804"/>
      <c r="D1170" s="805"/>
      <c r="E1170" s="804"/>
      <c r="F1170" s="806"/>
      <c r="G1170" s="807"/>
      <c r="H1170" s="807"/>
      <c r="I1170" s="807"/>
      <c r="J1170" s="808"/>
      <c r="K1170" s="804"/>
      <c r="L1170" s="804"/>
      <c r="M1170" s="809"/>
      <c r="N1170" s="804"/>
      <c r="O1170" s="804"/>
      <c r="P1170" s="810"/>
      <c r="Q1170" s="810"/>
      <c r="R1170" s="810"/>
      <c r="S1170" s="810"/>
      <c r="T1170" s="811"/>
      <c r="U1170" s="812"/>
      <c r="V1170" s="804"/>
      <c r="W1170" s="813"/>
      <c r="X1170" s="812"/>
      <c r="Y1170" s="814"/>
      <c r="Z1170" s="815"/>
    </row>
    <row r="1171" spans="2:26" s="353" customFormat="1" ht="15.75" customHeight="1" x14ac:dyDescent="0.25">
      <c r="B1171" s="803"/>
      <c r="C1171" s="804"/>
      <c r="D1171" s="805"/>
      <c r="E1171" s="804"/>
      <c r="F1171" s="806"/>
      <c r="G1171" s="807"/>
      <c r="H1171" s="807"/>
      <c r="I1171" s="807"/>
      <c r="J1171" s="808"/>
      <c r="K1171" s="804"/>
      <c r="L1171" s="804"/>
      <c r="M1171" s="809"/>
      <c r="N1171" s="804"/>
      <c r="O1171" s="804"/>
      <c r="P1171" s="810"/>
      <c r="Q1171" s="810"/>
      <c r="R1171" s="810"/>
      <c r="S1171" s="810"/>
      <c r="T1171" s="811"/>
      <c r="U1171" s="812"/>
      <c r="V1171" s="804"/>
      <c r="W1171" s="813"/>
      <c r="X1171" s="812"/>
      <c r="Y1171" s="814"/>
      <c r="Z1171" s="815"/>
    </row>
    <row r="1172" spans="2:26" s="353" customFormat="1" ht="15.75" customHeight="1" x14ac:dyDescent="0.25">
      <c r="B1172" s="803"/>
      <c r="C1172" s="804"/>
      <c r="D1172" s="805"/>
      <c r="E1172" s="804"/>
      <c r="F1172" s="806"/>
      <c r="G1172" s="807"/>
      <c r="H1172" s="807"/>
      <c r="I1172" s="807"/>
      <c r="J1172" s="808"/>
      <c r="K1172" s="804"/>
      <c r="L1172" s="804"/>
      <c r="M1172" s="809"/>
      <c r="N1172" s="804"/>
      <c r="O1172" s="804"/>
      <c r="P1172" s="810"/>
      <c r="Q1172" s="810"/>
      <c r="R1172" s="810"/>
      <c r="S1172" s="810"/>
      <c r="T1172" s="811"/>
      <c r="U1172" s="812"/>
      <c r="V1172" s="804"/>
      <c r="W1172" s="813"/>
      <c r="X1172" s="812"/>
      <c r="Y1172" s="814"/>
      <c r="Z1172" s="815"/>
    </row>
    <row r="1173" spans="2:26" s="353" customFormat="1" ht="15.75" customHeight="1" x14ac:dyDescent="0.25">
      <c r="B1173" s="803"/>
      <c r="C1173" s="804"/>
      <c r="D1173" s="805"/>
      <c r="E1173" s="804"/>
      <c r="F1173" s="806"/>
      <c r="G1173" s="807"/>
      <c r="H1173" s="807"/>
      <c r="I1173" s="807"/>
      <c r="J1173" s="808"/>
      <c r="K1173" s="804"/>
      <c r="L1173" s="804"/>
      <c r="M1173" s="809"/>
      <c r="N1173" s="804"/>
      <c r="O1173" s="804"/>
      <c r="P1173" s="810"/>
      <c r="Q1173" s="810"/>
      <c r="R1173" s="810"/>
      <c r="S1173" s="810"/>
      <c r="T1173" s="811"/>
      <c r="U1173" s="812"/>
      <c r="V1173" s="804"/>
      <c r="W1173" s="813"/>
      <c r="X1173" s="812"/>
      <c r="Y1173" s="814"/>
      <c r="Z1173" s="815"/>
    </row>
    <row r="1174" spans="2:26" s="353" customFormat="1" ht="15.75" customHeight="1" x14ac:dyDescent="0.25">
      <c r="B1174" s="803"/>
      <c r="C1174" s="804"/>
      <c r="D1174" s="805"/>
      <c r="E1174" s="804"/>
      <c r="F1174" s="806"/>
      <c r="G1174" s="807"/>
      <c r="H1174" s="807"/>
      <c r="I1174" s="807"/>
      <c r="J1174" s="808"/>
      <c r="K1174" s="804"/>
      <c r="L1174" s="804"/>
      <c r="M1174" s="809"/>
      <c r="N1174" s="804"/>
      <c r="O1174" s="804"/>
      <c r="P1174" s="810"/>
      <c r="Q1174" s="810"/>
      <c r="R1174" s="810"/>
      <c r="S1174" s="810"/>
      <c r="T1174" s="811"/>
      <c r="U1174" s="812"/>
      <c r="V1174" s="804"/>
      <c r="W1174" s="813"/>
      <c r="X1174" s="812"/>
      <c r="Y1174" s="814"/>
      <c r="Z1174" s="815"/>
    </row>
    <row r="1175" spans="2:26" s="353" customFormat="1" ht="15.75" customHeight="1" x14ac:dyDescent="0.25">
      <c r="B1175" s="803"/>
      <c r="C1175" s="804"/>
      <c r="D1175" s="805"/>
      <c r="E1175" s="804"/>
      <c r="F1175" s="806"/>
      <c r="G1175" s="807"/>
      <c r="H1175" s="807"/>
      <c r="I1175" s="807"/>
      <c r="J1175" s="808"/>
      <c r="K1175" s="804"/>
      <c r="L1175" s="804"/>
      <c r="M1175" s="809"/>
      <c r="N1175" s="804"/>
      <c r="O1175" s="804"/>
      <c r="P1175" s="810"/>
      <c r="Q1175" s="810"/>
      <c r="R1175" s="810"/>
      <c r="S1175" s="810"/>
      <c r="T1175" s="811"/>
      <c r="U1175" s="812"/>
      <c r="V1175" s="804"/>
      <c r="W1175" s="813"/>
      <c r="X1175" s="812"/>
      <c r="Y1175" s="814"/>
      <c r="Z1175" s="815"/>
    </row>
    <row r="1176" spans="2:26" s="353" customFormat="1" ht="15.75" customHeight="1" x14ac:dyDescent="0.25">
      <c r="B1176" s="803"/>
      <c r="C1176" s="804"/>
      <c r="D1176" s="805"/>
      <c r="E1176" s="804"/>
      <c r="F1176" s="806"/>
      <c r="G1176" s="807"/>
      <c r="H1176" s="807"/>
      <c r="I1176" s="807"/>
      <c r="J1176" s="808"/>
      <c r="K1176" s="804"/>
      <c r="L1176" s="804"/>
      <c r="M1176" s="809"/>
      <c r="N1176" s="804"/>
      <c r="O1176" s="804"/>
      <c r="P1176" s="810"/>
      <c r="Q1176" s="810"/>
      <c r="R1176" s="810"/>
      <c r="S1176" s="810"/>
      <c r="T1176" s="811"/>
      <c r="U1176" s="812"/>
      <c r="V1176" s="804"/>
      <c r="W1176" s="813"/>
      <c r="X1176" s="812"/>
      <c r="Y1176" s="814"/>
      <c r="Z1176" s="815"/>
    </row>
    <row r="1177" spans="2:26" s="353" customFormat="1" ht="15.75" customHeight="1" x14ac:dyDescent="0.25">
      <c r="B1177" s="803"/>
      <c r="C1177" s="804"/>
      <c r="D1177" s="805"/>
      <c r="E1177" s="804"/>
      <c r="F1177" s="806"/>
      <c r="G1177" s="807"/>
      <c r="H1177" s="807"/>
      <c r="I1177" s="807"/>
      <c r="J1177" s="808"/>
      <c r="K1177" s="804"/>
      <c r="L1177" s="804"/>
      <c r="M1177" s="809"/>
      <c r="N1177" s="804"/>
      <c r="O1177" s="804"/>
      <c r="P1177" s="810"/>
      <c r="Q1177" s="810"/>
      <c r="R1177" s="810"/>
      <c r="S1177" s="810"/>
      <c r="T1177" s="811"/>
      <c r="U1177" s="812"/>
      <c r="V1177" s="804"/>
      <c r="W1177" s="813"/>
      <c r="X1177" s="812"/>
      <c r="Y1177" s="814"/>
      <c r="Z1177" s="815"/>
    </row>
    <row r="1178" spans="2:26" s="353" customFormat="1" ht="15.75" customHeight="1" x14ac:dyDescent="0.25">
      <c r="B1178" s="803"/>
      <c r="C1178" s="804"/>
      <c r="D1178" s="805"/>
      <c r="E1178" s="804"/>
      <c r="F1178" s="806"/>
      <c r="G1178" s="807"/>
      <c r="H1178" s="807"/>
      <c r="I1178" s="807"/>
      <c r="J1178" s="808"/>
      <c r="K1178" s="804"/>
      <c r="L1178" s="804"/>
      <c r="M1178" s="809"/>
      <c r="N1178" s="804"/>
      <c r="O1178" s="804"/>
      <c r="P1178" s="810"/>
      <c r="Q1178" s="810"/>
      <c r="R1178" s="810"/>
      <c r="S1178" s="810"/>
      <c r="T1178" s="811"/>
      <c r="U1178" s="812"/>
      <c r="V1178" s="804"/>
      <c r="W1178" s="813"/>
      <c r="X1178" s="812"/>
      <c r="Y1178" s="814"/>
      <c r="Z1178" s="815"/>
    </row>
    <row r="1179" spans="2:26" s="353" customFormat="1" ht="15.75" customHeight="1" x14ac:dyDescent="0.25">
      <c r="B1179" s="803"/>
      <c r="C1179" s="804"/>
      <c r="D1179" s="805"/>
      <c r="E1179" s="804"/>
      <c r="F1179" s="806"/>
      <c r="G1179" s="807"/>
      <c r="H1179" s="807"/>
      <c r="I1179" s="807"/>
      <c r="J1179" s="808"/>
      <c r="K1179" s="804"/>
      <c r="L1179" s="804"/>
      <c r="M1179" s="809"/>
      <c r="N1179" s="804"/>
      <c r="O1179" s="804"/>
      <c r="P1179" s="810"/>
      <c r="Q1179" s="810"/>
      <c r="R1179" s="810"/>
      <c r="S1179" s="810"/>
      <c r="T1179" s="811"/>
      <c r="U1179" s="812"/>
      <c r="V1179" s="804"/>
      <c r="W1179" s="813"/>
      <c r="X1179" s="812"/>
      <c r="Y1179" s="814"/>
      <c r="Z1179" s="815"/>
    </row>
    <row r="1180" spans="2:26" s="353" customFormat="1" ht="15.75" customHeight="1" x14ac:dyDescent="0.25">
      <c r="B1180" s="803"/>
      <c r="C1180" s="804"/>
      <c r="D1180" s="805"/>
      <c r="E1180" s="804"/>
      <c r="F1180" s="806"/>
      <c r="G1180" s="807"/>
      <c r="H1180" s="807"/>
      <c r="I1180" s="807"/>
      <c r="J1180" s="808"/>
      <c r="K1180" s="804"/>
      <c r="L1180" s="804"/>
      <c r="M1180" s="809"/>
      <c r="N1180" s="804"/>
      <c r="O1180" s="804"/>
      <c r="P1180" s="810"/>
      <c r="Q1180" s="810"/>
      <c r="R1180" s="810"/>
      <c r="S1180" s="810"/>
      <c r="T1180" s="811"/>
      <c r="U1180" s="812"/>
      <c r="V1180" s="804"/>
      <c r="W1180" s="813"/>
      <c r="X1180" s="812"/>
      <c r="Y1180" s="814"/>
      <c r="Z1180" s="815"/>
    </row>
    <row r="1181" spans="2:26" s="353" customFormat="1" ht="15.75" customHeight="1" x14ac:dyDescent="0.25">
      <c r="B1181" s="803"/>
      <c r="C1181" s="804"/>
      <c r="D1181" s="805"/>
      <c r="E1181" s="804"/>
      <c r="F1181" s="806"/>
      <c r="G1181" s="807"/>
      <c r="H1181" s="807"/>
      <c r="I1181" s="807"/>
      <c r="J1181" s="808"/>
      <c r="K1181" s="804"/>
      <c r="L1181" s="804"/>
      <c r="M1181" s="809"/>
      <c r="N1181" s="804"/>
      <c r="O1181" s="804"/>
      <c r="P1181" s="810"/>
      <c r="Q1181" s="810"/>
      <c r="R1181" s="810"/>
      <c r="S1181" s="810"/>
      <c r="T1181" s="811"/>
      <c r="U1181" s="812"/>
      <c r="V1181" s="804"/>
      <c r="W1181" s="813"/>
      <c r="X1181" s="812"/>
      <c r="Y1181" s="814"/>
      <c r="Z1181" s="815"/>
    </row>
    <row r="1182" spans="2:26" s="353" customFormat="1" ht="15.75" customHeight="1" x14ac:dyDescent="0.25">
      <c r="B1182" s="803"/>
      <c r="C1182" s="804"/>
      <c r="D1182" s="805"/>
      <c r="E1182" s="804"/>
      <c r="F1182" s="806"/>
      <c r="G1182" s="807"/>
      <c r="H1182" s="807"/>
      <c r="I1182" s="807"/>
      <c r="J1182" s="808"/>
      <c r="K1182" s="804"/>
      <c r="L1182" s="804"/>
      <c r="M1182" s="809"/>
      <c r="N1182" s="804"/>
      <c r="O1182" s="804"/>
      <c r="P1182" s="810"/>
      <c r="Q1182" s="810"/>
      <c r="R1182" s="810"/>
      <c r="S1182" s="810"/>
      <c r="T1182" s="811"/>
      <c r="U1182" s="812"/>
      <c r="V1182" s="804"/>
      <c r="W1182" s="813"/>
      <c r="X1182" s="812"/>
      <c r="Y1182" s="814"/>
      <c r="Z1182" s="815"/>
    </row>
    <row r="1183" spans="2:26" s="353" customFormat="1" ht="15.75" customHeight="1" x14ac:dyDescent="0.25">
      <c r="B1183" s="803"/>
      <c r="C1183" s="804"/>
      <c r="D1183" s="805"/>
      <c r="E1183" s="804"/>
      <c r="F1183" s="806"/>
      <c r="G1183" s="807"/>
      <c r="H1183" s="807"/>
      <c r="I1183" s="807"/>
      <c r="J1183" s="808"/>
      <c r="K1183" s="804"/>
      <c r="L1183" s="804"/>
      <c r="M1183" s="809"/>
      <c r="N1183" s="804"/>
      <c r="O1183" s="804"/>
      <c r="P1183" s="810"/>
      <c r="Q1183" s="810"/>
      <c r="R1183" s="810"/>
      <c r="S1183" s="810"/>
      <c r="T1183" s="811"/>
      <c r="U1183" s="812"/>
      <c r="V1183" s="804"/>
      <c r="W1183" s="813"/>
      <c r="X1183" s="812"/>
      <c r="Y1183" s="814"/>
      <c r="Z1183" s="815"/>
    </row>
    <row r="1184" spans="2:26" s="353" customFormat="1" ht="15.75" customHeight="1" x14ac:dyDescent="0.25">
      <c r="B1184" s="803"/>
      <c r="C1184" s="804"/>
      <c r="D1184" s="805"/>
      <c r="E1184" s="804"/>
      <c r="F1184" s="806"/>
      <c r="G1184" s="807"/>
      <c r="H1184" s="807"/>
      <c r="I1184" s="807"/>
      <c r="J1184" s="808"/>
      <c r="K1184" s="804"/>
      <c r="L1184" s="804"/>
      <c r="M1184" s="809"/>
      <c r="N1184" s="804"/>
      <c r="O1184" s="804"/>
      <c r="P1184" s="810"/>
      <c r="Q1184" s="810"/>
      <c r="R1184" s="810"/>
      <c r="S1184" s="810"/>
      <c r="T1184" s="811"/>
      <c r="U1184" s="812"/>
      <c r="V1184" s="804"/>
      <c r="W1184" s="813"/>
      <c r="X1184" s="812"/>
      <c r="Y1184" s="814"/>
      <c r="Z1184" s="815"/>
    </row>
    <row r="1185" spans="2:26" s="353" customFormat="1" ht="15.75" customHeight="1" x14ac:dyDescent="0.25">
      <c r="B1185" s="803"/>
      <c r="C1185" s="804"/>
      <c r="D1185" s="805"/>
      <c r="E1185" s="804"/>
      <c r="F1185" s="806"/>
      <c r="G1185" s="807"/>
      <c r="H1185" s="807"/>
      <c r="I1185" s="807"/>
      <c r="J1185" s="808"/>
      <c r="K1185" s="804"/>
      <c r="L1185" s="804"/>
      <c r="M1185" s="809"/>
      <c r="N1185" s="804"/>
      <c r="O1185" s="804"/>
      <c r="P1185" s="810"/>
      <c r="Q1185" s="810"/>
      <c r="R1185" s="810"/>
      <c r="S1185" s="810"/>
      <c r="T1185" s="811"/>
      <c r="U1185" s="812"/>
      <c r="V1185" s="804"/>
      <c r="W1185" s="813"/>
      <c r="X1185" s="812"/>
      <c r="Y1185" s="814"/>
      <c r="Z1185" s="815"/>
    </row>
    <row r="1186" spans="2:26" s="353" customFormat="1" ht="15.75" customHeight="1" x14ac:dyDescent="0.25">
      <c r="B1186" s="803"/>
      <c r="C1186" s="804"/>
      <c r="D1186" s="805"/>
      <c r="E1186" s="804"/>
      <c r="F1186" s="806"/>
      <c r="G1186" s="807"/>
      <c r="H1186" s="807"/>
      <c r="I1186" s="807"/>
      <c r="J1186" s="808"/>
      <c r="K1186" s="804"/>
      <c r="L1186" s="804"/>
      <c r="M1186" s="809"/>
      <c r="N1186" s="804"/>
      <c r="O1186" s="804"/>
      <c r="P1186" s="810"/>
      <c r="Q1186" s="810"/>
      <c r="R1186" s="810"/>
      <c r="S1186" s="810"/>
      <c r="T1186" s="811"/>
      <c r="U1186" s="812"/>
      <c r="V1186" s="804"/>
      <c r="W1186" s="813"/>
      <c r="X1186" s="812"/>
      <c r="Y1186" s="814"/>
      <c r="Z1186" s="815"/>
    </row>
    <row r="1187" spans="2:26" s="353" customFormat="1" ht="15.75" customHeight="1" x14ac:dyDescent="0.25">
      <c r="B1187" s="803"/>
      <c r="C1187" s="804"/>
      <c r="D1187" s="805"/>
      <c r="E1187" s="804"/>
      <c r="F1187" s="806"/>
      <c r="G1187" s="807"/>
      <c r="H1187" s="807"/>
      <c r="I1187" s="807"/>
      <c r="J1187" s="808"/>
      <c r="K1187" s="804"/>
      <c r="L1187" s="804"/>
      <c r="M1187" s="809"/>
      <c r="N1187" s="804"/>
      <c r="O1187" s="804"/>
      <c r="P1187" s="810"/>
      <c r="Q1187" s="810"/>
      <c r="R1187" s="810"/>
      <c r="S1187" s="810"/>
      <c r="T1187" s="811"/>
      <c r="U1187" s="812"/>
      <c r="V1187" s="804"/>
      <c r="W1187" s="813"/>
      <c r="X1187" s="812"/>
      <c r="Y1187" s="814"/>
      <c r="Z1187" s="815"/>
    </row>
    <row r="1188" spans="2:26" s="353" customFormat="1" ht="15.75" customHeight="1" x14ac:dyDescent="0.25">
      <c r="B1188" s="803"/>
      <c r="C1188" s="804"/>
      <c r="D1188" s="805"/>
      <c r="E1188" s="804"/>
      <c r="F1188" s="806"/>
      <c r="G1188" s="807"/>
      <c r="H1188" s="807"/>
      <c r="I1188" s="807"/>
      <c r="J1188" s="808"/>
      <c r="K1188" s="804"/>
      <c r="L1188" s="804"/>
      <c r="M1188" s="809"/>
      <c r="N1188" s="804"/>
      <c r="O1188" s="804"/>
      <c r="P1188" s="810"/>
      <c r="Q1188" s="810"/>
      <c r="R1188" s="810"/>
      <c r="S1188" s="810"/>
      <c r="T1188" s="811"/>
      <c r="U1188" s="812"/>
      <c r="V1188" s="804"/>
      <c r="W1188" s="813"/>
      <c r="X1188" s="812"/>
      <c r="Y1188" s="814"/>
      <c r="Z1188" s="815"/>
    </row>
    <row r="1189" spans="2:26" s="353" customFormat="1" ht="15.75" customHeight="1" x14ac:dyDescent="0.25">
      <c r="B1189" s="803"/>
      <c r="C1189" s="804"/>
      <c r="D1189" s="805"/>
      <c r="E1189" s="804"/>
      <c r="F1189" s="806"/>
      <c r="G1189" s="807"/>
      <c r="H1189" s="807"/>
      <c r="I1189" s="807"/>
      <c r="J1189" s="808"/>
      <c r="K1189" s="804"/>
      <c r="L1189" s="804"/>
      <c r="M1189" s="809"/>
      <c r="N1189" s="804"/>
      <c r="O1189" s="804"/>
      <c r="P1189" s="810"/>
      <c r="Q1189" s="810"/>
      <c r="R1189" s="810"/>
      <c r="S1189" s="810"/>
      <c r="T1189" s="811"/>
      <c r="U1189" s="812"/>
      <c r="V1189" s="804"/>
      <c r="W1189" s="813"/>
      <c r="X1189" s="812"/>
      <c r="Y1189" s="814"/>
      <c r="Z1189" s="815"/>
    </row>
    <row r="1190" spans="2:26" s="353" customFormat="1" ht="15.75" customHeight="1" x14ac:dyDescent="0.25">
      <c r="B1190" s="803"/>
      <c r="C1190" s="804"/>
      <c r="D1190" s="805"/>
      <c r="E1190" s="804"/>
      <c r="F1190" s="806"/>
      <c r="G1190" s="807"/>
      <c r="H1190" s="807"/>
      <c r="I1190" s="807"/>
      <c r="J1190" s="808"/>
      <c r="K1190" s="804"/>
      <c r="L1190" s="804"/>
      <c r="M1190" s="809"/>
      <c r="N1190" s="804"/>
      <c r="O1190" s="804"/>
      <c r="P1190" s="810"/>
      <c r="Q1190" s="810"/>
      <c r="R1190" s="810"/>
      <c r="S1190" s="810"/>
      <c r="T1190" s="811"/>
      <c r="U1190" s="812"/>
      <c r="V1190" s="804"/>
      <c r="W1190" s="813"/>
      <c r="X1190" s="812"/>
      <c r="Y1190" s="814"/>
      <c r="Z1190" s="815"/>
    </row>
    <row r="1191" spans="2:26" s="353" customFormat="1" ht="15.75" customHeight="1" x14ac:dyDescent="0.25">
      <c r="B1191" s="803"/>
      <c r="C1191" s="804"/>
      <c r="D1191" s="805"/>
      <c r="E1191" s="804"/>
      <c r="F1191" s="806"/>
      <c r="G1191" s="807"/>
      <c r="H1191" s="807"/>
      <c r="I1191" s="807"/>
      <c r="J1191" s="808"/>
      <c r="K1191" s="804"/>
      <c r="L1191" s="804"/>
      <c r="M1191" s="809"/>
      <c r="N1191" s="804"/>
      <c r="O1191" s="804"/>
      <c r="P1191" s="810"/>
      <c r="Q1191" s="810"/>
      <c r="R1191" s="810"/>
      <c r="S1191" s="810"/>
      <c r="T1191" s="811"/>
      <c r="U1191" s="812"/>
      <c r="V1191" s="804"/>
      <c r="W1191" s="813"/>
      <c r="X1191" s="812"/>
      <c r="Y1191" s="814"/>
      <c r="Z1191" s="815"/>
    </row>
    <row r="1192" spans="2:26" s="353" customFormat="1" ht="15.75" customHeight="1" x14ac:dyDescent="0.25">
      <c r="B1192" s="803"/>
      <c r="C1192" s="804"/>
      <c r="D1192" s="805"/>
      <c r="E1192" s="804"/>
      <c r="F1192" s="806"/>
      <c r="G1192" s="807"/>
      <c r="H1192" s="807"/>
      <c r="I1192" s="807"/>
      <c r="J1192" s="808"/>
      <c r="K1192" s="804"/>
      <c r="L1192" s="804"/>
      <c r="M1192" s="809"/>
      <c r="N1192" s="804"/>
      <c r="O1192" s="804"/>
      <c r="P1192" s="810"/>
      <c r="Q1192" s="810"/>
      <c r="R1192" s="810"/>
      <c r="S1192" s="810"/>
      <c r="T1192" s="811"/>
      <c r="U1192" s="812"/>
      <c r="V1192" s="804"/>
      <c r="W1192" s="813"/>
      <c r="X1192" s="812"/>
      <c r="Y1192" s="814"/>
      <c r="Z1192" s="815"/>
    </row>
    <row r="1193" spans="2:26" s="353" customFormat="1" ht="15.75" customHeight="1" x14ac:dyDescent="0.25">
      <c r="B1193" s="803"/>
      <c r="C1193" s="804"/>
      <c r="D1193" s="805"/>
      <c r="E1193" s="804"/>
      <c r="F1193" s="806"/>
      <c r="G1193" s="807"/>
      <c r="H1193" s="807"/>
      <c r="I1193" s="807"/>
      <c r="J1193" s="808"/>
      <c r="K1193" s="804"/>
      <c r="L1193" s="804"/>
      <c r="M1193" s="809"/>
      <c r="N1193" s="804"/>
      <c r="O1193" s="804"/>
      <c r="P1193" s="810"/>
      <c r="Q1193" s="810"/>
      <c r="R1193" s="810"/>
      <c r="S1193" s="810"/>
      <c r="T1193" s="811"/>
      <c r="U1193" s="812"/>
      <c r="V1193" s="804"/>
      <c r="W1193" s="813"/>
      <c r="X1193" s="812"/>
      <c r="Y1193" s="814"/>
      <c r="Z1193" s="815"/>
    </row>
    <row r="1194" spans="2:26" s="353" customFormat="1" ht="15.75" customHeight="1" x14ac:dyDescent="0.25">
      <c r="B1194" s="803"/>
      <c r="C1194" s="804"/>
      <c r="D1194" s="805"/>
      <c r="E1194" s="804"/>
      <c r="F1194" s="806"/>
      <c r="G1194" s="807"/>
      <c r="H1194" s="807"/>
      <c r="I1194" s="807"/>
      <c r="J1194" s="808"/>
      <c r="K1194" s="804"/>
      <c r="L1194" s="804"/>
      <c r="M1194" s="809"/>
      <c r="N1194" s="804"/>
      <c r="O1194" s="804"/>
      <c r="P1194" s="810"/>
      <c r="Q1194" s="810"/>
      <c r="R1194" s="810"/>
      <c r="S1194" s="810"/>
      <c r="T1194" s="811"/>
      <c r="U1194" s="812"/>
      <c r="V1194" s="804"/>
      <c r="W1194" s="813"/>
      <c r="X1194" s="812"/>
      <c r="Y1194" s="814"/>
      <c r="Z1194" s="815"/>
    </row>
    <row r="1195" spans="2:26" s="353" customFormat="1" ht="15.75" customHeight="1" x14ac:dyDescent="0.25">
      <c r="B1195" s="803"/>
      <c r="C1195" s="804"/>
      <c r="D1195" s="805"/>
      <c r="E1195" s="804"/>
      <c r="F1195" s="806"/>
      <c r="G1195" s="807"/>
      <c r="H1195" s="807"/>
      <c r="I1195" s="807"/>
      <c r="J1195" s="808"/>
      <c r="K1195" s="804"/>
      <c r="L1195" s="804"/>
      <c r="M1195" s="809"/>
      <c r="N1195" s="804"/>
      <c r="O1195" s="804"/>
      <c r="P1195" s="810"/>
      <c r="Q1195" s="810"/>
      <c r="R1195" s="810"/>
      <c r="S1195" s="810"/>
      <c r="T1195" s="811"/>
      <c r="U1195" s="812"/>
      <c r="V1195" s="804"/>
      <c r="W1195" s="813"/>
      <c r="X1195" s="812"/>
      <c r="Y1195" s="814"/>
      <c r="Z1195" s="815"/>
    </row>
    <row r="1196" spans="2:26" s="353" customFormat="1" ht="15.75" customHeight="1" x14ac:dyDescent="0.25">
      <c r="B1196" s="803"/>
      <c r="C1196" s="804"/>
      <c r="D1196" s="805"/>
      <c r="E1196" s="804"/>
      <c r="F1196" s="806"/>
      <c r="G1196" s="807"/>
      <c r="H1196" s="807"/>
      <c r="I1196" s="807"/>
      <c r="J1196" s="808"/>
      <c r="K1196" s="804"/>
      <c r="L1196" s="804"/>
      <c r="M1196" s="809"/>
      <c r="N1196" s="804"/>
      <c r="O1196" s="804"/>
      <c r="P1196" s="810"/>
      <c r="Q1196" s="810"/>
      <c r="R1196" s="810"/>
      <c r="S1196" s="810"/>
      <c r="T1196" s="811"/>
      <c r="U1196" s="812"/>
      <c r="V1196" s="804"/>
      <c r="W1196" s="813"/>
      <c r="X1196" s="812"/>
      <c r="Y1196" s="814"/>
      <c r="Z1196" s="815"/>
    </row>
    <row r="1197" spans="2:26" s="353" customFormat="1" ht="15.75" customHeight="1" x14ac:dyDescent="0.25">
      <c r="B1197" s="803"/>
      <c r="C1197" s="804"/>
      <c r="D1197" s="805"/>
      <c r="E1197" s="804"/>
      <c r="F1197" s="806"/>
      <c r="G1197" s="807"/>
      <c r="H1197" s="807"/>
      <c r="I1197" s="807"/>
      <c r="J1197" s="808"/>
      <c r="K1197" s="804"/>
      <c r="L1197" s="804"/>
      <c r="M1197" s="809"/>
      <c r="N1197" s="804"/>
      <c r="O1197" s="804"/>
      <c r="P1197" s="810"/>
      <c r="Q1197" s="810"/>
      <c r="R1197" s="810"/>
      <c r="S1197" s="810"/>
      <c r="T1197" s="811"/>
      <c r="U1197" s="812"/>
      <c r="V1197" s="804"/>
      <c r="W1197" s="813"/>
      <c r="X1197" s="812"/>
      <c r="Y1197" s="814"/>
      <c r="Z1197" s="815"/>
    </row>
    <row r="1198" spans="2:26" s="353" customFormat="1" ht="15.75" customHeight="1" x14ac:dyDescent="0.25">
      <c r="B1198" s="803"/>
      <c r="C1198" s="804"/>
      <c r="D1198" s="805"/>
      <c r="E1198" s="804"/>
      <c r="F1198" s="806"/>
      <c r="G1198" s="807"/>
      <c r="H1198" s="807"/>
      <c r="I1198" s="807"/>
      <c r="J1198" s="808"/>
      <c r="K1198" s="804"/>
      <c r="L1198" s="804"/>
      <c r="M1198" s="809"/>
      <c r="N1198" s="804"/>
      <c r="O1198" s="804"/>
      <c r="P1198" s="810"/>
      <c r="Q1198" s="810"/>
      <c r="R1198" s="810"/>
      <c r="S1198" s="810"/>
      <c r="T1198" s="811"/>
      <c r="U1198" s="812"/>
      <c r="V1198" s="804"/>
      <c r="W1198" s="813"/>
      <c r="X1198" s="812"/>
      <c r="Y1198" s="814"/>
      <c r="Z1198" s="815"/>
    </row>
    <row r="1199" spans="2:26" s="353" customFormat="1" ht="15.75" customHeight="1" x14ac:dyDescent="0.25">
      <c r="B1199" s="803"/>
      <c r="C1199" s="804"/>
      <c r="D1199" s="805"/>
      <c r="E1199" s="804"/>
      <c r="F1199" s="806"/>
      <c r="G1199" s="807"/>
      <c r="H1199" s="807"/>
      <c r="I1199" s="807"/>
      <c r="J1199" s="808"/>
      <c r="K1199" s="804"/>
      <c r="L1199" s="804"/>
      <c r="M1199" s="809"/>
      <c r="N1199" s="804"/>
      <c r="O1199" s="804"/>
      <c r="P1199" s="810"/>
      <c r="Q1199" s="810"/>
      <c r="R1199" s="810"/>
      <c r="S1199" s="810"/>
      <c r="T1199" s="811"/>
      <c r="U1199" s="812"/>
      <c r="V1199" s="804"/>
      <c r="W1199" s="813"/>
      <c r="X1199" s="812"/>
      <c r="Y1199" s="814"/>
      <c r="Z1199" s="815"/>
    </row>
    <row r="1200" spans="2:26" s="353" customFormat="1" ht="15.75" customHeight="1" x14ac:dyDescent="0.25">
      <c r="B1200" s="803"/>
      <c r="C1200" s="804"/>
      <c r="D1200" s="805"/>
      <c r="E1200" s="804"/>
      <c r="F1200" s="806"/>
      <c r="G1200" s="807"/>
      <c r="H1200" s="807"/>
      <c r="I1200" s="807"/>
      <c r="J1200" s="808"/>
      <c r="K1200" s="804"/>
      <c r="L1200" s="804"/>
      <c r="M1200" s="809"/>
      <c r="N1200" s="804"/>
      <c r="O1200" s="804"/>
      <c r="P1200" s="810"/>
      <c r="Q1200" s="810"/>
      <c r="R1200" s="810"/>
      <c r="S1200" s="810"/>
      <c r="T1200" s="811"/>
      <c r="U1200" s="812"/>
      <c r="V1200" s="804"/>
      <c r="W1200" s="813"/>
      <c r="X1200" s="812"/>
      <c r="Y1200" s="814"/>
      <c r="Z1200" s="815"/>
    </row>
    <row r="1201" spans="2:26" s="353" customFormat="1" ht="15.75" customHeight="1" x14ac:dyDescent="0.25">
      <c r="B1201" s="803"/>
      <c r="C1201" s="804"/>
      <c r="D1201" s="805"/>
      <c r="E1201" s="804"/>
      <c r="F1201" s="806"/>
      <c r="G1201" s="807"/>
      <c r="H1201" s="807"/>
      <c r="I1201" s="807"/>
      <c r="J1201" s="808"/>
      <c r="K1201" s="804"/>
      <c r="L1201" s="804"/>
      <c r="M1201" s="809"/>
      <c r="N1201" s="804"/>
      <c r="O1201" s="804"/>
      <c r="P1201" s="810"/>
      <c r="Q1201" s="810"/>
      <c r="R1201" s="810"/>
      <c r="S1201" s="810"/>
      <c r="T1201" s="811"/>
      <c r="U1201" s="812"/>
      <c r="V1201" s="804"/>
      <c r="W1201" s="813"/>
      <c r="X1201" s="812"/>
      <c r="Y1201" s="814"/>
      <c r="Z1201" s="815"/>
    </row>
    <row r="1202" spans="2:26" s="353" customFormat="1" ht="15.75" customHeight="1" x14ac:dyDescent="0.25">
      <c r="B1202" s="803"/>
      <c r="C1202" s="804"/>
      <c r="D1202" s="805"/>
      <c r="E1202" s="804"/>
      <c r="F1202" s="806"/>
      <c r="G1202" s="807"/>
      <c r="H1202" s="807"/>
      <c r="I1202" s="807"/>
      <c r="J1202" s="808"/>
      <c r="K1202" s="804"/>
      <c r="L1202" s="804"/>
      <c r="M1202" s="809"/>
      <c r="N1202" s="804"/>
      <c r="O1202" s="804"/>
      <c r="P1202" s="810"/>
      <c r="Q1202" s="810"/>
      <c r="R1202" s="810"/>
      <c r="S1202" s="810"/>
      <c r="T1202" s="811"/>
      <c r="U1202" s="812"/>
      <c r="V1202" s="804"/>
      <c r="W1202" s="813"/>
      <c r="X1202" s="812"/>
      <c r="Y1202" s="814"/>
      <c r="Z1202" s="815"/>
    </row>
    <row r="1203" spans="2:26" s="353" customFormat="1" ht="15.75" customHeight="1" x14ac:dyDescent="0.25">
      <c r="B1203" s="803"/>
      <c r="C1203" s="804"/>
      <c r="D1203" s="805"/>
      <c r="E1203" s="804"/>
      <c r="F1203" s="806"/>
      <c r="G1203" s="807"/>
      <c r="H1203" s="807"/>
      <c r="I1203" s="807"/>
      <c r="J1203" s="808"/>
      <c r="K1203" s="804"/>
      <c r="L1203" s="804"/>
      <c r="M1203" s="809"/>
      <c r="N1203" s="804"/>
      <c r="O1203" s="804"/>
      <c r="P1203" s="810"/>
      <c r="Q1203" s="810"/>
      <c r="R1203" s="810"/>
      <c r="S1203" s="810"/>
      <c r="T1203" s="811"/>
      <c r="U1203" s="812"/>
      <c r="V1203" s="804"/>
      <c r="W1203" s="813"/>
      <c r="X1203" s="812"/>
      <c r="Y1203" s="814"/>
      <c r="Z1203" s="815"/>
    </row>
    <row r="1204" spans="2:26" s="353" customFormat="1" ht="15.75" customHeight="1" x14ac:dyDescent="0.25">
      <c r="B1204" s="803"/>
      <c r="C1204" s="804"/>
      <c r="D1204" s="805"/>
      <c r="E1204" s="804"/>
      <c r="F1204" s="806"/>
      <c r="G1204" s="807"/>
      <c r="H1204" s="807"/>
      <c r="I1204" s="807"/>
      <c r="J1204" s="808"/>
      <c r="K1204" s="804"/>
      <c r="L1204" s="804"/>
      <c r="M1204" s="809"/>
      <c r="N1204" s="804"/>
      <c r="O1204" s="804"/>
      <c r="P1204" s="810"/>
      <c r="Q1204" s="810"/>
      <c r="R1204" s="810"/>
      <c r="S1204" s="810"/>
      <c r="T1204" s="811"/>
      <c r="U1204" s="812"/>
      <c r="V1204" s="804"/>
      <c r="W1204" s="813"/>
      <c r="X1204" s="812"/>
      <c r="Y1204" s="814"/>
      <c r="Z1204" s="815"/>
    </row>
    <row r="1205" spans="2:26" s="353" customFormat="1" ht="15.75" customHeight="1" x14ac:dyDescent="0.25">
      <c r="B1205" s="803"/>
      <c r="C1205" s="804"/>
      <c r="D1205" s="805"/>
      <c r="E1205" s="804"/>
      <c r="F1205" s="806"/>
      <c r="G1205" s="807"/>
      <c r="H1205" s="807"/>
      <c r="I1205" s="807"/>
      <c r="J1205" s="808"/>
      <c r="K1205" s="804"/>
      <c r="L1205" s="804"/>
      <c r="M1205" s="809"/>
      <c r="N1205" s="804"/>
      <c r="O1205" s="804"/>
      <c r="P1205" s="810"/>
      <c r="Q1205" s="810"/>
      <c r="R1205" s="810"/>
      <c r="S1205" s="810"/>
      <c r="T1205" s="811"/>
      <c r="U1205" s="812"/>
      <c r="V1205" s="804"/>
      <c r="W1205" s="813"/>
      <c r="X1205" s="812"/>
      <c r="Y1205" s="814"/>
      <c r="Z1205" s="815"/>
    </row>
    <row r="1206" spans="2:26" s="353" customFormat="1" ht="15.75" customHeight="1" x14ac:dyDescent="0.25">
      <c r="B1206" s="803"/>
      <c r="C1206" s="804"/>
      <c r="D1206" s="805"/>
      <c r="E1206" s="804"/>
      <c r="F1206" s="806"/>
      <c r="G1206" s="807"/>
      <c r="H1206" s="807"/>
      <c r="I1206" s="807"/>
      <c r="J1206" s="808"/>
      <c r="K1206" s="804"/>
      <c r="L1206" s="804"/>
      <c r="M1206" s="809"/>
      <c r="N1206" s="804"/>
      <c r="O1206" s="804"/>
      <c r="P1206" s="810"/>
      <c r="Q1206" s="810"/>
      <c r="R1206" s="810"/>
      <c r="S1206" s="810"/>
      <c r="T1206" s="811"/>
      <c r="U1206" s="812"/>
      <c r="V1206" s="804"/>
      <c r="W1206" s="813"/>
      <c r="X1206" s="812"/>
      <c r="Y1206" s="814"/>
      <c r="Z1206" s="815"/>
    </row>
    <row r="1207" spans="2:26" s="353" customFormat="1" ht="15.75" customHeight="1" x14ac:dyDescent="0.25">
      <c r="B1207" s="803"/>
      <c r="C1207" s="804"/>
      <c r="D1207" s="805"/>
      <c r="E1207" s="804"/>
      <c r="F1207" s="806"/>
      <c r="G1207" s="807"/>
      <c r="H1207" s="807"/>
      <c r="I1207" s="807"/>
      <c r="J1207" s="808"/>
      <c r="K1207" s="804"/>
      <c r="L1207" s="804"/>
      <c r="M1207" s="809"/>
      <c r="N1207" s="804"/>
      <c r="O1207" s="804"/>
      <c r="P1207" s="810"/>
      <c r="Q1207" s="810"/>
      <c r="R1207" s="810"/>
      <c r="S1207" s="810"/>
      <c r="T1207" s="811"/>
      <c r="U1207" s="812"/>
      <c r="V1207" s="804"/>
      <c r="W1207" s="813"/>
      <c r="X1207" s="812"/>
      <c r="Y1207" s="814"/>
      <c r="Z1207" s="815"/>
    </row>
    <row r="1208" spans="2:26" s="353" customFormat="1" ht="15.75" customHeight="1" x14ac:dyDescent="0.25">
      <c r="B1208" s="803"/>
      <c r="C1208" s="804"/>
      <c r="D1208" s="805"/>
      <c r="E1208" s="804"/>
      <c r="F1208" s="806"/>
      <c r="G1208" s="807"/>
      <c r="H1208" s="807"/>
      <c r="I1208" s="807"/>
      <c r="J1208" s="808"/>
      <c r="K1208" s="804"/>
      <c r="L1208" s="804"/>
      <c r="M1208" s="809"/>
      <c r="N1208" s="804"/>
      <c r="O1208" s="804"/>
      <c r="P1208" s="810"/>
      <c r="Q1208" s="810"/>
      <c r="R1208" s="810"/>
      <c r="S1208" s="810"/>
      <c r="T1208" s="811"/>
      <c r="U1208" s="812"/>
      <c r="V1208" s="804"/>
      <c r="W1208" s="813"/>
      <c r="X1208" s="812"/>
      <c r="Y1208" s="814"/>
      <c r="Z1208" s="815"/>
    </row>
    <row r="1209" spans="2:26" s="353" customFormat="1" ht="15.75" customHeight="1" x14ac:dyDescent="0.25">
      <c r="B1209" s="803"/>
      <c r="C1209" s="804"/>
      <c r="D1209" s="805"/>
      <c r="E1209" s="804"/>
      <c r="F1209" s="806"/>
      <c r="G1209" s="807"/>
      <c r="H1209" s="807"/>
      <c r="I1209" s="807"/>
      <c r="J1209" s="808"/>
      <c r="K1209" s="804"/>
      <c r="L1209" s="804"/>
      <c r="M1209" s="809"/>
      <c r="N1209" s="804"/>
      <c r="O1209" s="804"/>
      <c r="P1209" s="810"/>
      <c r="Q1209" s="810"/>
      <c r="R1209" s="810"/>
      <c r="S1209" s="810"/>
      <c r="T1209" s="811"/>
      <c r="U1209" s="812"/>
      <c r="V1209" s="804"/>
      <c r="W1209" s="813"/>
      <c r="X1209" s="812"/>
      <c r="Y1209" s="814"/>
      <c r="Z1209" s="815"/>
    </row>
    <row r="1210" spans="2:26" s="353" customFormat="1" ht="15.75" customHeight="1" x14ac:dyDescent="0.25">
      <c r="B1210" s="803"/>
      <c r="C1210" s="804"/>
      <c r="D1210" s="805"/>
      <c r="E1210" s="804"/>
      <c r="F1210" s="806"/>
      <c r="G1210" s="807"/>
      <c r="H1210" s="807"/>
      <c r="I1210" s="807"/>
      <c r="J1210" s="808"/>
      <c r="K1210" s="804"/>
      <c r="L1210" s="804"/>
      <c r="M1210" s="809"/>
      <c r="N1210" s="804"/>
      <c r="O1210" s="804"/>
      <c r="P1210" s="810"/>
      <c r="Q1210" s="810"/>
      <c r="R1210" s="810"/>
      <c r="S1210" s="810"/>
      <c r="T1210" s="811"/>
      <c r="U1210" s="812"/>
      <c r="V1210" s="804"/>
      <c r="W1210" s="813"/>
      <c r="X1210" s="812"/>
      <c r="Y1210" s="814"/>
      <c r="Z1210" s="815"/>
    </row>
    <row r="1211" spans="2:26" s="353" customFormat="1" ht="15.75" customHeight="1" x14ac:dyDescent="0.25">
      <c r="B1211" s="803"/>
      <c r="C1211" s="804"/>
      <c r="D1211" s="805"/>
      <c r="E1211" s="804"/>
      <c r="F1211" s="806"/>
      <c r="G1211" s="807"/>
      <c r="H1211" s="807"/>
      <c r="I1211" s="807"/>
      <c r="J1211" s="808"/>
      <c r="K1211" s="804"/>
      <c r="L1211" s="804"/>
      <c r="M1211" s="809"/>
      <c r="N1211" s="804"/>
      <c r="O1211" s="804"/>
      <c r="P1211" s="810"/>
      <c r="Q1211" s="810"/>
      <c r="R1211" s="810"/>
      <c r="S1211" s="810"/>
      <c r="T1211" s="811"/>
      <c r="U1211" s="812"/>
      <c r="V1211" s="804"/>
      <c r="W1211" s="813"/>
      <c r="X1211" s="812"/>
      <c r="Y1211" s="814"/>
      <c r="Z1211" s="815"/>
    </row>
    <row r="1212" spans="2:26" s="353" customFormat="1" ht="15.75" customHeight="1" x14ac:dyDescent="0.25">
      <c r="B1212" s="803"/>
      <c r="C1212" s="804"/>
      <c r="D1212" s="805"/>
      <c r="E1212" s="804"/>
      <c r="F1212" s="806"/>
      <c r="G1212" s="807"/>
      <c r="H1212" s="807"/>
      <c r="I1212" s="807"/>
      <c r="J1212" s="808"/>
      <c r="K1212" s="804"/>
      <c r="L1212" s="804"/>
      <c r="M1212" s="809"/>
      <c r="N1212" s="804"/>
      <c r="O1212" s="804"/>
      <c r="P1212" s="810"/>
      <c r="Q1212" s="810"/>
      <c r="R1212" s="810"/>
      <c r="S1212" s="810"/>
      <c r="T1212" s="811"/>
      <c r="U1212" s="812"/>
      <c r="V1212" s="804"/>
      <c r="W1212" s="813"/>
      <c r="X1212" s="812"/>
      <c r="Y1212" s="814"/>
      <c r="Z1212" s="815"/>
    </row>
    <row r="1213" spans="2:26" s="353" customFormat="1" ht="15.75" customHeight="1" x14ac:dyDescent="0.25">
      <c r="B1213" s="803"/>
      <c r="C1213" s="804"/>
      <c r="D1213" s="805"/>
      <c r="E1213" s="804"/>
      <c r="F1213" s="806"/>
      <c r="G1213" s="807"/>
      <c r="H1213" s="807"/>
      <c r="I1213" s="807"/>
      <c r="J1213" s="808"/>
      <c r="K1213" s="804"/>
      <c r="L1213" s="804"/>
      <c r="M1213" s="809"/>
      <c r="N1213" s="804"/>
      <c r="O1213" s="804"/>
      <c r="P1213" s="810"/>
      <c r="Q1213" s="810"/>
      <c r="R1213" s="810"/>
      <c r="S1213" s="810"/>
      <c r="T1213" s="811"/>
      <c r="U1213" s="812"/>
      <c r="V1213" s="804"/>
      <c r="W1213" s="813"/>
      <c r="X1213" s="812"/>
      <c r="Y1213" s="814"/>
      <c r="Z1213" s="815"/>
    </row>
    <row r="1214" spans="2:26" s="353" customFormat="1" ht="15.75" customHeight="1" x14ac:dyDescent="0.25">
      <c r="B1214" s="803"/>
      <c r="C1214" s="804"/>
      <c r="D1214" s="805"/>
      <c r="E1214" s="804"/>
      <c r="F1214" s="806"/>
      <c r="G1214" s="807"/>
      <c r="H1214" s="807"/>
      <c r="I1214" s="807"/>
      <c r="J1214" s="808"/>
      <c r="K1214" s="804"/>
      <c r="L1214" s="804"/>
      <c r="M1214" s="809"/>
      <c r="N1214" s="804"/>
      <c r="O1214" s="804"/>
      <c r="P1214" s="810"/>
      <c r="Q1214" s="810"/>
      <c r="R1214" s="810"/>
      <c r="S1214" s="810"/>
      <c r="T1214" s="811"/>
      <c r="U1214" s="812"/>
      <c r="V1214" s="804"/>
      <c r="W1214" s="813"/>
      <c r="X1214" s="812"/>
      <c r="Y1214" s="814"/>
      <c r="Z1214" s="815"/>
    </row>
    <row r="1215" spans="2:26" s="353" customFormat="1" ht="15.75" customHeight="1" x14ac:dyDescent="0.25">
      <c r="B1215" s="803"/>
      <c r="C1215" s="804"/>
      <c r="D1215" s="805"/>
      <c r="E1215" s="804"/>
      <c r="F1215" s="806"/>
      <c r="G1215" s="807"/>
      <c r="H1215" s="807"/>
      <c r="I1215" s="807"/>
      <c r="J1215" s="808"/>
      <c r="K1215" s="804"/>
      <c r="L1215" s="804"/>
      <c r="M1215" s="809"/>
      <c r="N1215" s="804"/>
      <c r="O1215" s="804"/>
      <c r="P1215" s="810"/>
      <c r="Q1215" s="810"/>
      <c r="R1215" s="810"/>
      <c r="S1215" s="810"/>
      <c r="T1215" s="811"/>
      <c r="U1215" s="812"/>
      <c r="V1215" s="804"/>
      <c r="W1215" s="813"/>
      <c r="X1215" s="812"/>
      <c r="Y1215" s="814"/>
      <c r="Z1215" s="815"/>
    </row>
    <row r="1216" spans="2:26" s="353" customFormat="1" ht="15.75" customHeight="1" x14ac:dyDescent="0.25">
      <c r="B1216" s="803"/>
      <c r="C1216" s="804"/>
      <c r="D1216" s="805"/>
      <c r="E1216" s="804"/>
      <c r="F1216" s="806"/>
      <c r="G1216" s="807"/>
      <c r="H1216" s="807"/>
      <c r="I1216" s="807"/>
      <c r="J1216" s="808"/>
      <c r="K1216" s="804"/>
      <c r="L1216" s="804"/>
      <c r="M1216" s="809"/>
      <c r="N1216" s="804"/>
      <c r="O1216" s="804"/>
      <c r="P1216" s="810"/>
      <c r="Q1216" s="810"/>
      <c r="R1216" s="810"/>
      <c r="S1216" s="810"/>
      <c r="T1216" s="811"/>
      <c r="U1216" s="812"/>
      <c r="V1216" s="804"/>
      <c r="W1216" s="813"/>
      <c r="X1216" s="812"/>
      <c r="Y1216" s="814"/>
      <c r="Z1216" s="815"/>
    </row>
    <row r="1217" spans="2:26" s="353" customFormat="1" ht="15.75" customHeight="1" x14ac:dyDescent="0.25">
      <c r="B1217" s="803"/>
      <c r="C1217" s="804"/>
      <c r="D1217" s="805"/>
      <c r="E1217" s="804"/>
      <c r="F1217" s="806"/>
      <c r="G1217" s="807"/>
      <c r="H1217" s="807"/>
      <c r="I1217" s="807"/>
      <c r="J1217" s="808"/>
      <c r="K1217" s="804"/>
      <c r="L1217" s="804"/>
      <c r="M1217" s="809"/>
      <c r="N1217" s="804"/>
      <c r="O1217" s="804"/>
      <c r="P1217" s="810"/>
      <c r="Q1217" s="810"/>
      <c r="R1217" s="810"/>
      <c r="S1217" s="810"/>
      <c r="T1217" s="811"/>
      <c r="U1217" s="812"/>
      <c r="V1217" s="804"/>
      <c r="W1217" s="813"/>
      <c r="X1217" s="812"/>
      <c r="Y1217" s="814"/>
      <c r="Z1217" s="815"/>
    </row>
    <row r="1218" spans="2:26" s="353" customFormat="1" ht="15.75" customHeight="1" x14ac:dyDescent="0.25">
      <c r="B1218" s="803"/>
      <c r="C1218" s="804"/>
      <c r="D1218" s="805"/>
      <c r="E1218" s="804"/>
      <c r="F1218" s="806"/>
      <c r="G1218" s="807"/>
      <c r="H1218" s="807"/>
      <c r="I1218" s="807"/>
      <c r="J1218" s="808"/>
      <c r="K1218" s="804"/>
      <c r="L1218" s="804"/>
      <c r="M1218" s="809"/>
      <c r="N1218" s="804"/>
      <c r="O1218" s="804"/>
      <c r="P1218" s="810"/>
      <c r="Q1218" s="810"/>
      <c r="R1218" s="810"/>
      <c r="S1218" s="810"/>
      <c r="T1218" s="811"/>
      <c r="U1218" s="812"/>
      <c r="V1218" s="804"/>
      <c r="W1218" s="813"/>
      <c r="X1218" s="812"/>
      <c r="Y1218" s="814"/>
      <c r="Z1218" s="815"/>
    </row>
    <row r="1219" spans="2:26" s="353" customFormat="1" ht="15.75" customHeight="1" x14ac:dyDescent="0.25">
      <c r="B1219" s="803"/>
      <c r="C1219" s="804"/>
      <c r="D1219" s="805"/>
      <c r="E1219" s="804"/>
      <c r="F1219" s="806"/>
      <c r="G1219" s="807"/>
      <c r="H1219" s="807"/>
      <c r="I1219" s="807"/>
      <c r="J1219" s="808"/>
      <c r="K1219" s="804"/>
      <c r="L1219" s="804"/>
      <c r="M1219" s="809"/>
      <c r="N1219" s="804"/>
      <c r="O1219" s="804"/>
      <c r="P1219" s="810"/>
      <c r="Q1219" s="810"/>
      <c r="R1219" s="810"/>
      <c r="S1219" s="810"/>
      <c r="T1219" s="811"/>
      <c r="U1219" s="812"/>
      <c r="V1219" s="804"/>
      <c r="W1219" s="813"/>
      <c r="X1219" s="812"/>
      <c r="Y1219" s="814"/>
      <c r="Z1219" s="815"/>
    </row>
    <row r="1220" spans="2:26" s="353" customFormat="1" ht="15.75" customHeight="1" x14ac:dyDescent="0.25">
      <c r="B1220" s="803"/>
      <c r="C1220" s="804"/>
      <c r="D1220" s="805"/>
      <c r="E1220" s="804"/>
      <c r="F1220" s="806"/>
      <c r="G1220" s="807"/>
      <c r="H1220" s="807"/>
      <c r="I1220" s="807"/>
      <c r="J1220" s="808"/>
      <c r="K1220" s="804"/>
      <c r="L1220" s="804"/>
      <c r="M1220" s="809"/>
      <c r="N1220" s="804"/>
      <c r="O1220" s="804"/>
      <c r="P1220" s="810"/>
      <c r="Q1220" s="810"/>
      <c r="R1220" s="810"/>
      <c r="S1220" s="810"/>
      <c r="T1220" s="811"/>
      <c r="U1220" s="812"/>
      <c r="V1220" s="804"/>
      <c r="W1220" s="813"/>
      <c r="X1220" s="812"/>
      <c r="Y1220" s="814"/>
      <c r="Z1220" s="815"/>
    </row>
    <row r="1221" spans="2:26" s="353" customFormat="1" ht="15.75" customHeight="1" x14ac:dyDescent="0.25">
      <c r="B1221" s="803"/>
      <c r="C1221" s="804"/>
      <c r="D1221" s="805"/>
      <c r="E1221" s="804"/>
      <c r="F1221" s="806"/>
      <c r="G1221" s="807"/>
      <c r="H1221" s="807"/>
      <c r="I1221" s="807"/>
      <c r="J1221" s="808"/>
      <c r="K1221" s="804"/>
      <c r="L1221" s="804"/>
      <c r="M1221" s="809"/>
      <c r="N1221" s="804"/>
      <c r="O1221" s="804"/>
      <c r="P1221" s="810"/>
      <c r="Q1221" s="810"/>
      <c r="R1221" s="810"/>
      <c r="S1221" s="810"/>
      <c r="T1221" s="811"/>
      <c r="U1221" s="812"/>
      <c r="V1221" s="804"/>
      <c r="W1221" s="813"/>
      <c r="X1221" s="812"/>
      <c r="Y1221" s="814"/>
      <c r="Z1221" s="815"/>
    </row>
    <row r="1222" spans="2:26" s="353" customFormat="1" ht="15.75" customHeight="1" x14ac:dyDescent="0.25">
      <c r="B1222" s="803"/>
      <c r="C1222" s="804"/>
      <c r="D1222" s="805"/>
      <c r="E1222" s="804"/>
      <c r="F1222" s="806"/>
      <c r="G1222" s="807"/>
      <c r="H1222" s="807"/>
      <c r="I1222" s="807"/>
      <c r="J1222" s="808"/>
      <c r="K1222" s="804"/>
      <c r="L1222" s="804"/>
      <c r="M1222" s="809"/>
      <c r="N1222" s="804"/>
      <c r="O1222" s="804"/>
      <c r="P1222" s="810"/>
      <c r="Q1222" s="810"/>
      <c r="R1222" s="810"/>
      <c r="S1222" s="810"/>
      <c r="T1222" s="811"/>
      <c r="U1222" s="812"/>
      <c r="V1222" s="804"/>
      <c r="W1222" s="813"/>
      <c r="X1222" s="812"/>
      <c r="Y1222" s="814"/>
      <c r="Z1222" s="815"/>
    </row>
    <row r="1223" spans="2:26" s="353" customFormat="1" ht="15.75" customHeight="1" x14ac:dyDescent="0.25">
      <c r="B1223" s="803"/>
      <c r="C1223" s="804"/>
      <c r="D1223" s="805"/>
      <c r="E1223" s="804"/>
      <c r="F1223" s="806"/>
      <c r="G1223" s="807"/>
      <c r="H1223" s="807"/>
      <c r="I1223" s="807"/>
      <c r="J1223" s="808"/>
      <c r="K1223" s="804"/>
      <c r="L1223" s="804"/>
      <c r="M1223" s="809"/>
      <c r="N1223" s="804"/>
      <c r="O1223" s="804"/>
      <c r="P1223" s="810"/>
      <c r="Q1223" s="810"/>
      <c r="R1223" s="810"/>
      <c r="S1223" s="810"/>
      <c r="T1223" s="811"/>
      <c r="U1223" s="812"/>
      <c r="V1223" s="804"/>
      <c r="W1223" s="813"/>
      <c r="X1223" s="812"/>
      <c r="Y1223" s="814"/>
      <c r="Z1223" s="815"/>
    </row>
    <row r="1224" spans="2:26" s="353" customFormat="1" ht="15.75" customHeight="1" x14ac:dyDescent="0.25">
      <c r="B1224" s="803"/>
      <c r="C1224" s="804"/>
      <c r="D1224" s="805"/>
      <c r="E1224" s="804"/>
      <c r="F1224" s="806"/>
      <c r="G1224" s="807"/>
      <c r="H1224" s="807"/>
      <c r="I1224" s="807"/>
      <c r="J1224" s="808"/>
      <c r="K1224" s="804"/>
      <c r="L1224" s="804"/>
      <c r="M1224" s="809"/>
      <c r="N1224" s="804"/>
      <c r="O1224" s="804"/>
      <c r="P1224" s="810"/>
      <c r="Q1224" s="810"/>
      <c r="R1224" s="810"/>
      <c r="S1224" s="810"/>
      <c r="T1224" s="811"/>
      <c r="U1224" s="812"/>
      <c r="V1224" s="804"/>
      <c r="W1224" s="813"/>
      <c r="X1224" s="812"/>
      <c r="Y1224" s="814"/>
      <c r="Z1224" s="815"/>
    </row>
    <row r="1225" spans="2:26" s="353" customFormat="1" ht="15.75" customHeight="1" x14ac:dyDescent="0.25">
      <c r="B1225" s="803"/>
      <c r="C1225" s="804"/>
      <c r="D1225" s="805"/>
      <c r="E1225" s="804"/>
      <c r="F1225" s="806"/>
      <c r="G1225" s="807"/>
      <c r="H1225" s="807"/>
      <c r="I1225" s="807"/>
      <c r="J1225" s="808"/>
      <c r="K1225" s="804"/>
      <c r="L1225" s="804"/>
      <c r="M1225" s="809"/>
      <c r="N1225" s="804"/>
      <c r="O1225" s="804"/>
      <c r="P1225" s="810"/>
      <c r="Q1225" s="810"/>
      <c r="R1225" s="810"/>
      <c r="S1225" s="810"/>
      <c r="T1225" s="811"/>
      <c r="U1225" s="812"/>
      <c r="V1225" s="804"/>
      <c r="W1225" s="813"/>
      <c r="X1225" s="812"/>
      <c r="Y1225" s="814"/>
      <c r="Z1225" s="815"/>
    </row>
    <row r="1226" spans="2:26" s="353" customFormat="1" ht="15.75" customHeight="1" x14ac:dyDescent="0.25">
      <c r="B1226" s="803"/>
      <c r="C1226" s="804"/>
      <c r="D1226" s="805"/>
      <c r="E1226" s="804"/>
      <c r="F1226" s="806"/>
      <c r="G1226" s="807"/>
      <c r="H1226" s="807"/>
      <c r="I1226" s="807"/>
      <c r="J1226" s="808"/>
      <c r="K1226" s="804"/>
      <c r="L1226" s="804"/>
      <c r="M1226" s="809"/>
      <c r="N1226" s="804"/>
      <c r="O1226" s="804"/>
      <c r="P1226" s="810"/>
      <c r="Q1226" s="810"/>
      <c r="R1226" s="810"/>
      <c r="S1226" s="810"/>
      <c r="T1226" s="811"/>
      <c r="U1226" s="812"/>
      <c r="V1226" s="804"/>
      <c r="W1226" s="813"/>
      <c r="X1226" s="812"/>
      <c r="Y1226" s="814"/>
      <c r="Z1226" s="815"/>
    </row>
    <row r="1227" spans="2:26" s="353" customFormat="1" ht="15.75" customHeight="1" x14ac:dyDescent="0.25">
      <c r="B1227" s="803"/>
      <c r="C1227" s="804"/>
      <c r="D1227" s="805"/>
      <c r="E1227" s="804"/>
      <c r="F1227" s="806"/>
      <c r="G1227" s="807"/>
      <c r="H1227" s="807"/>
      <c r="I1227" s="807"/>
      <c r="J1227" s="808"/>
      <c r="K1227" s="804"/>
      <c r="L1227" s="804"/>
      <c r="M1227" s="809"/>
      <c r="N1227" s="804"/>
      <c r="O1227" s="804"/>
      <c r="P1227" s="810"/>
      <c r="Q1227" s="810"/>
      <c r="R1227" s="810"/>
      <c r="S1227" s="810"/>
      <c r="T1227" s="811"/>
      <c r="U1227" s="812"/>
      <c r="V1227" s="804"/>
      <c r="W1227" s="813"/>
      <c r="X1227" s="812"/>
      <c r="Y1227" s="814"/>
      <c r="Z1227" s="815"/>
    </row>
    <row r="1228" spans="2:26" s="353" customFormat="1" ht="15.75" customHeight="1" x14ac:dyDescent="0.25">
      <c r="B1228" s="803"/>
      <c r="C1228" s="804"/>
      <c r="D1228" s="805"/>
      <c r="E1228" s="804"/>
      <c r="F1228" s="806"/>
      <c r="G1228" s="807"/>
      <c r="H1228" s="807"/>
      <c r="I1228" s="807"/>
      <c r="J1228" s="808"/>
      <c r="K1228" s="804"/>
      <c r="L1228" s="804"/>
      <c r="M1228" s="809"/>
      <c r="N1228" s="804"/>
      <c r="O1228" s="804"/>
      <c r="P1228" s="810"/>
      <c r="Q1228" s="810"/>
      <c r="R1228" s="810"/>
      <c r="S1228" s="810"/>
      <c r="T1228" s="811"/>
      <c r="U1228" s="812"/>
      <c r="V1228" s="804"/>
      <c r="W1228" s="813"/>
      <c r="X1228" s="812"/>
      <c r="Y1228" s="814"/>
      <c r="Z1228" s="815"/>
    </row>
    <row r="1229" spans="2:26" s="353" customFormat="1" ht="15.75" customHeight="1" x14ac:dyDescent="0.25">
      <c r="B1229" s="803"/>
      <c r="C1229" s="804"/>
      <c r="D1229" s="805"/>
      <c r="E1229" s="804"/>
      <c r="F1229" s="806"/>
      <c r="G1229" s="807"/>
      <c r="H1229" s="807"/>
      <c r="I1229" s="807"/>
      <c r="J1229" s="808"/>
      <c r="K1229" s="804"/>
      <c r="L1229" s="804"/>
      <c r="M1229" s="809"/>
      <c r="N1229" s="804"/>
      <c r="O1229" s="804"/>
      <c r="P1229" s="810"/>
      <c r="Q1229" s="810"/>
      <c r="R1229" s="810"/>
      <c r="S1229" s="810"/>
      <c r="T1229" s="811"/>
      <c r="U1229" s="812"/>
      <c r="V1229" s="804"/>
      <c r="W1229" s="813"/>
      <c r="X1229" s="812"/>
      <c r="Y1229" s="814"/>
      <c r="Z1229" s="815"/>
    </row>
    <row r="1230" spans="2:26" s="353" customFormat="1" ht="15.75" customHeight="1" x14ac:dyDescent="0.25">
      <c r="B1230" s="803"/>
      <c r="C1230" s="804"/>
      <c r="D1230" s="805"/>
      <c r="E1230" s="804"/>
      <c r="F1230" s="806"/>
      <c r="G1230" s="807"/>
      <c r="H1230" s="807"/>
      <c r="I1230" s="807"/>
      <c r="J1230" s="808"/>
      <c r="K1230" s="804"/>
      <c r="L1230" s="804"/>
      <c r="M1230" s="809"/>
      <c r="N1230" s="804"/>
      <c r="O1230" s="804"/>
      <c r="P1230" s="810"/>
      <c r="Q1230" s="810"/>
      <c r="R1230" s="810"/>
      <c r="S1230" s="810"/>
      <c r="T1230" s="811"/>
      <c r="U1230" s="812"/>
      <c r="V1230" s="804"/>
      <c r="W1230" s="813"/>
      <c r="X1230" s="812"/>
      <c r="Y1230" s="814"/>
      <c r="Z1230" s="815"/>
    </row>
    <row r="1231" spans="2:26" s="353" customFormat="1" ht="15.75" customHeight="1" x14ac:dyDescent="0.25">
      <c r="B1231" s="803"/>
      <c r="C1231" s="804"/>
      <c r="D1231" s="805"/>
      <c r="E1231" s="804"/>
      <c r="F1231" s="806"/>
      <c r="G1231" s="807"/>
      <c r="H1231" s="807"/>
      <c r="I1231" s="807"/>
      <c r="J1231" s="808"/>
      <c r="K1231" s="804"/>
      <c r="L1231" s="804"/>
      <c r="M1231" s="809"/>
      <c r="N1231" s="804"/>
      <c r="O1231" s="804"/>
      <c r="P1231" s="810"/>
      <c r="Q1231" s="810"/>
      <c r="R1231" s="810"/>
      <c r="S1231" s="810"/>
      <c r="T1231" s="811"/>
      <c r="U1231" s="812"/>
      <c r="V1231" s="804"/>
      <c r="W1231" s="813"/>
      <c r="X1231" s="812"/>
      <c r="Y1231" s="814"/>
      <c r="Z1231" s="815"/>
    </row>
    <row r="1232" spans="2:26" s="353" customFormat="1" ht="15.75" customHeight="1" x14ac:dyDescent="0.25">
      <c r="B1232" s="803"/>
      <c r="C1232" s="804"/>
      <c r="D1232" s="805"/>
      <c r="E1232" s="804"/>
      <c r="F1232" s="806"/>
      <c r="G1232" s="807"/>
      <c r="H1232" s="807"/>
      <c r="I1232" s="807"/>
      <c r="J1232" s="808"/>
      <c r="K1232" s="804"/>
      <c r="L1232" s="804"/>
      <c r="M1232" s="809"/>
      <c r="N1232" s="804"/>
      <c r="O1232" s="804"/>
      <c r="P1232" s="810"/>
      <c r="Q1232" s="810"/>
      <c r="R1232" s="810"/>
      <c r="S1232" s="810"/>
      <c r="T1232" s="811"/>
      <c r="U1232" s="812"/>
      <c r="V1232" s="804"/>
      <c r="W1232" s="813"/>
      <c r="X1232" s="812"/>
      <c r="Y1232" s="814"/>
      <c r="Z1232" s="815"/>
    </row>
    <row r="1233" spans="2:26" s="353" customFormat="1" ht="15.75" customHeight="1" x14ac:dyDescent="0.25">
      <c r="B1233" s="803"/>
      <c r="C1233" s="804"/>
      <c r="D1233" s="805"/>
      <c r="E1233" s="804"/>
      <c r="F1233" s="806"/>
      <c r="G1233" s="807"/>
      <c r="H1233" s="807"/>
      <c r="I1233" s="807"/>
      <c r="J1233" s="808"/>
      <c r="K1233" s="804"/>
      <c r="L1233" s="804"/>
      <c r="M1233" s="809"/>
      <c r="N1233" s="804"/>
      <c r="O1233" s="804"/>
      <c r="P1233" s="810"/>
      <c r="Q1233" s="810"/>
      <c r="R1233" s="810"/>
      <c r="S1233" s="810"/>
      <c r="T1233" s="811"/>
      <c r="U1233" s="812"/>
      <c r="V1233" s="804"/>
      <c r="W1233" s="813"/>
      <c r="X1233" s="812"/>
      <c r="Y1233" s="814"/>
      <c r="Z1233" s="815"/>
    </row>
    <row r="1234" spans="2:26" s="353" customFormat="1" ht="15.75" customHeight="1" x14ac:dyDescent="0.25">
      <c r="B1234" s="803"/>
      <c r="C1234" s="804"/>
      <c r="D1234" s="805"/>
      <c r="E1234" s="804"/>
      <c r="F1234" s="806"/>
      <c r="G1234" s="807"/>
      <c r="H1234" s="807"/>
      <c r="I1234" s="807"/>
      <c r="J1234" s="808"/>
      <c r="K1234" s="804"/>
      <c r="L1234" s="804"/>
      <c r="M1234" s="809"/>
      <c r="N1234" s="804"/>
      <c r="O1234" s="804"/>
      <c r="P1234" s="810"/>
      <c r="Q1234" s="810"/>
      <c r="R1234" s="810"/>
      <c r="S1234" s="810"/>
      <c r="T1234" s="811"/>
      <c r="U1234" s="812"/>
      <c r="V1234" s="804"/>
      <c r="W1234" s="813"/>
      <c r="X1234" s="812"/>
      <c r="Y1234" s="814"/>
      <c r="Z1234" s="815"/>
    </row>
    <row r="1235" spans="2:26" s="353" customFormat="1" ht="15.75" customHeight="1" x14ac:dyDescent="0.25">
      <c r="B1235" s="803"/>
      <c r="C1235" s="804"/>
      <c r="D1235" s="805"/>
      <c r="E1235" s="804"/>
      <c r="F1235" s="806"/>
      <c r="G1235" s="807"/>
      <c r="H1235" s="807"/>
      <c r="I1235" s="807"/>
      <c r="J1235" s="808"/>
      <c r="K1235" s="804"/>
      <c r="L1235" s="804"/>
      <c r="M1235" s="809"/>
      <c r="N1235" s="804"/>
      <c r="O1235" s="804"/>
      <c r="P1235" s="810"/>
      <c r="Q1235" s="810"/>
      <c r="R1235" s="810"/>
      <c r="S1235" s="810"/>
      <c r="T1235" s="811"/>
      <c r="U1235" s="812"/>
      <c r="V1235" s="804"/>
      <c r="W1235" s="813"/>
      <c r="X1235" s="812"/>
      <c r="Y1235" s="814"/>
      <c r="Z1235" s="815"/>
    </row>
    <row r="1236" spans="2:26" s="353" customFormat="1" ht="15.75" customHeight="1" x14ac:dyDescent="0.25">
      <c r="B1236" s="803"/>
      <c r="C1236" s="804"/>
      <c r="D1236" s="805"/>
      <c r="E1236" s="804"/>
      <c r="F1236" s="806"/>
      <c r="G1236" s="807"/>
      <c r="H1236" s="807"/>
      <c r="I1236" s="807"/>
      <c r="J1236" s="808"/>
      <c r="K1236" s="804"/>
      <c r="L1236" s="804"/>
      <c r="M1236" s="809"/>
      <c r="N1236" s="804"/>
      <c r="O1236" s="804"/>
      <c r="P1236" s="810"/>
      <c r="Q1236" s="810"/>
      <c r="R1236" s="810"/>
      <c r="S1236" s="810"/>
      <c r="T1236" s="811"/>
      <c r="U1236" s="812"/>
      <c r="V1236" s="804"/>
      <c r="W1236" s="813"/>
      <c r="X1236" s="812"/>
      <c r="Y1236" s="814"/>
      <c r="Z1236" s="815"/>
    </row>
    <row r="1237" spans="2:26" s="353" customFormat="1" ht="15.75" customHeight="1" x14ac:dyDescent="0.25">
      <c r="B1237" s="803"/>
      <c r="C1237" s="804"/>
      <c r="D1237" s="805"/>
      <c r="E1237" s="804"/>
      <c r="F1237" s="806"/>
      <c r="G1237" s="807"/>
      <c r="H1237" s="807"/>
      <c r="I1237" s="807"/>
      <c r="J1237" s="808"/>
      <c r="K1237" s="804"/>
      <c r="L1237" s="804"/>
      <c r="M1237" s="809"/>
      <c r="N1237" s="804"/>
      <c r="O1237" s="804"/>
      <c r="P1237" s="810"/>
      <c r="Q1237" s="810"/>
      <c r="R1237" s="810"/>
      <c r="S1237" s="810"/>
      <c r="T1237" s="811"/>
      <c r="U1237" s="812"/>
      <c r="V1237" s="804"/>
      <c r="W1237" s="813"/>
      <c r="X1237" s="812"/>
      <c r="Y1237" s="814"/>
      <c r="Z1237" s="815"/>
    </row>
    <row r="1238" spans="2:26" s="353" customFormat="1" ht="15.75" customHeight="1" x14ac:dyDescent="0.25">
      <c r="B1238" s="803"/>
      <c r="C1238" s="804"/>
      <c r="D1238" s="805"/>
      <c r="E1238" s="804"/>
      <c r="F1238" s="806"/>
      <c r="G1238" s="807"/>
      <c r="H1238" s="807"/>
      <c r="I1238" s="807"/>
      <c r="J1238" s="808"/>
      <c r="K1238" s="804"/>
      <c r="L1238" s="804"/>
      <c r="M1238" s="809"/>
      <c r="N1238" s="804"/>
      <c r="O1238" s="804"/>
      <c r="P1238" s="810"/>
      <c r="Q1238" s="810"/>
      <c r="R1238" s="810"/>
      <c r="S1238" s="810"/>
      <c r="T1238" s="811"/>
      <c r="U1238" s="812"/>
      <c r="V1238" s="804"/>
      <c r="W1238" s="813"/>
      <c r="X1238" s="812"/>
      <c r="Y1238" s="814"/>
      <c r="Z1238" s="815"/>
    </row>
    <row r="1239" spans="2:26" s="353" customFormat="1" ht="15.75" customHeight="1" x14ac:dyDescent="0.25">
      <c r="B1239" s="803"/>
      <c r="C1239" s="804"/>
      <c r="D1239" s="805"/>
      <c r="E1239" s="804"/>
      <c r="F1239" s="806"/>
      <c r="G1239" s="807"/>
      <c r="H1239" s="807"/>
      <c r="I1239" s="807"/>
      <c r="J1239" s="808"/>
      <c r="K1239" s="804"/>
      <c r="L1239" s="804"/>
      <c r="M1239" s="809"/>
      <c r="N1239" s="804"/>
      <c r="O1239" s="804"/>
      <c r="P1239" s="810"/>
      <c r="Q1239" s="810"/>
      <c r="R1239" s="810"/>
      <c r="S1239" s="810"/>
      <c r="T1239" s="811"/>
      <c r="U1239" s="812"/>
      <c r="V1239" s="804"/>
      <c r="W1239" s="813"/>
      <c r="X1239" s="812"/>
      <c r="Y1239" s="814"/>
      <c r="Z1239" s="815"/>
    </row>
    <row r="1240" spans="2:26" s="353" customFormat="1" ht="15.75" customHeight="1" x14ac:dyDescent="0.25">
      <c r="B1240" s="803"/>
      <c r="C1240" s="804"/>
      <c r="D1240" s="805"/>
      <c r="E1240" s="804"/>
      <c r="F1240" s="806"/>
      <c r="G1240" s="807"/>
      <c r="H1240" s="807"/>
      <c r="I1240" s="807"/>
      <c r="J1240" s="808"/>
      <c r="K1240" s="804"/>
      <c r="L1240" s="804"/>
      <c r="M1240" s="809"/>
      <c r="N1240" s="804"/>
      <c r="O1240" s="804"/>
      <c r="P1240" s="810"/>
      <c r="Q1240" s="810"/>
      <c r="R1240" s="810"/>
      <c r="S1240" s="810"/>
      <c r="T1240" s="811"/>
      <c r="U1240" s="812"/>
      <c r="V1240" s="804"/>
      <c r="W1240" s="813"/>
      <c r="X1240" s="812"/>
      <c r="Y1240" s="814"/>
      <c r="Z1240" s="815"/>
    </row>
    <row r="1241" spans="2:26" s="353" customFormat="1" ht="15.75" customHeight="1" x14ac:dyDescent="0.25">
      <c r="B1241" s="816"/>
      <c r="C1241" s="817"/>
      <c r="D1241" s="817"/>
      <c r="E1241" s="817"/>
      <c r="F1241" s="818"/>
      <c r="G1241" s="819"/>
      <c r="H1241" s="819"/>
      <c r="I1241" s="819"/>
      <c r="J1241" s="820"/>
      <c r="K1241" s="817"/>
      <c r="L1241" s="817"/>
      <c r="M1241" s="821"/>
      <c r="N1241" s="817"/>
      <c r="O1241" s="817"/>
      <c r="P1241" s="822"/>
      <c r="Q1241" s="822"/>
      <c r="R1241" s="822"/>
      <c r="S1241" s="822"/>
      <c r="T1241" s="811"/>
      <c r="U1241" s="812"/>
      <c r="V1241" s="817"/>
      <c r="W1241" s="823"/>
      <c r="X1241" s="812"/>
      <c r="Y1241" s="824"/>
      <c r="Z1241" s="825"/>
    </row>
    <row r="1242" spans="2:26" s="353" customFormat="1" ht="15.75" customHeight="1" x14ac:dyDescent="0.25">
      <c r="B1242" s="816"/>
      <c r="C1242" s="817"/>
      <c r="D1242" s="817"/>
      <c r="E1242" s="817"/>
      <c r="F1242" s="818"/>
      <c r="G1242" s="819"/>
      <c r="H1242" s="819"/>
      <c r="I1242" s="819"/>
      <c r="J1242" s="820"/>
      <c r="K1242" s="817"/>
      <c r="L1242" s="817"/>
      <c r="M1242" s="821"/>
      <c r="N1242" s="817"/>
      <c r="O1242" s="817"/>
      <c r="P1242" s="822"/>
      <c r="Q1242" s="822"/>
      <c r="R1242" s="822"/>
      <c r="S1242" s="822"/>
      <c r="T1242" s="811"/>
      <c r="U1242" s="812"/>
      <c r="V1242" s="817"/>
      <c r="W1242" s="823"/>
      <c r="X1242" s="812"/>
      <c r="Y1242" s="824"/>
      <c r="Z1242" s="825"/>
    </row>
    <row r="1243" spans="2:26" s="353" customFormat="1" ht="15.75" customHeight="1" x14ac:dyDescent="0.25">
      <c r="B1243" s="816"/>
      <c r="C1243" s="817"/>
      <c r="D1243" s="817"/>
      <c r="E1243" s="817"/>
      <c r="F1243" s="818"/>
      <c r="G1243" s="819"/>
      <c r="H1243" s="819"/>
      <c r="I1243" s="819"/>
      <c r="J1243" s="820"/>
      <c r="K1243" s="817"/>
      <c r="L1243" s="817"/>
      <c r="M1243" s="821"/>
      <c r="N1243" s="817"/>
      <c r="O1243" s="817"/>
      <c r="P1243" s="822"/>
      <c r="Q1243" s="822"/>
      <c r="R1243" s="822"/>
      <c r="S1243" s="822"/>
      <c r="T1243" s="811"/>
      <c r="U1243" s="812"/>
      <c r="V1243" s="817"/>
      <c r="W1243" s="823"/>
      <c r="X1243" s="812"/>
      <c r="Y1243" s="824"/>
      <c r="Z1243" s="825"/>
    </row>
    <row r="1244" spans="2:26" s="353" customFormat="1" ht="15.75" customHeight="1" x14ac:dyDescent="0.25">
      <c r="B1244" s="816"/>
      <c r="C1244" s="817"/>
      <c r="D1244" s="817"/>
      <c r="E1244" s="817"/>
      <c r="F1244" s="818"/>
      <c r="G1244" s="819"/>
      <c r="H1244" s="819"/>
      <c r="I1244" s="819"/>
      <c r="J1244" s="820"/>
      <c r="K1244" s="817"/>
      <c r="L1244" s="817"/>
      <c r="M1244" s="821"/>
      <c r="N1244" s="817"/>
      <c r="O1244" s="817"/>
      <c r="P1244" s="822"/>
      <c r="Q1244" s="822"/>
      <c r="R1244" s="822"/>
      <c r="S1244" s="822"/>
      <c r="T1244" s="811"/>
      <c r="U1244" s="812"/>
      <c r="V1244" s="817"/>
      <c r="W1244" s="823"/>
      <c r="X1244" s="812"/>
      <c r="Y1244" s="824"/>
      <c r="Z1244" s="825"/>
    </row>
    <row r="1245" spans="2:26" s="353" customFormat="1" ht="15.75" customHeight="1" x14ac:dyDescent="0.25">
      <c r="B1245" s="816"/>
      <c r="C1245" s="817"/>
      <c r="D1245" s="817"/>
      <c r="E1245" s="817"/>
      <c r="F1245" s="818"/>
      <c r="G1245" s="819"/>
      <c r="H1245" s="819"/>
      <c r="I1245" s="819"/>
      <c r="J1245" s="820"/>
      <c r="K1245" s="817"/>
      <c r="L1245" s="817"/>
      <c r="M1245" s="821"/>
      <c r="N1245" s="817"/>
      <c r="O1245" s="817"/>
      <c r="P1245" s="822"/>
      <c r="Q1245" s="822"/>
      <c r="R1245" s="822"/>
      <c r="S1245" s="822"/>
      <c r="T1245" s="811"/>
      <c r="U1245" s="812"/>
      <c r="V1245" s="817"/>
      <c r="W1245" s="823"/>
      <c r="X1245" s="812"/>
      <c r="Y1245" s="824"/>
      <c r="Z1245" s="825"/>
    </row>
    <row r="1246" spans="2:26" s="353" customFormat="1" ht="15.75" customHeight="1" x14ac:dyDescent="0.25">
      <c r="B1246" s="816"/>
      <c r="C1246" s="817"/>
      <c r="D1246" s="817"/>
      <c r="E1246" s="817"/>
      <c r="F1246" s="818"/>
      <c r="G1246" s="819"/>
      <c r="H1246" s="819"/>
      <c r="I1246" s="819"/>
      <c r="J1246" s="820"/>
      <c r="K1246" s="817"/>
      <c r="L1246" s="817"/>
      <c r="M1246" s="821"/>
      <c r="N1246" s="817"/>
      <c r="O1246" s="817"/>
      <c r="P1246" s="822"/>
      <c r="Q1246" s="822"/>
      <c r="R1246" s="822"/>
      <c r="S1246" s="822"/>
      <c r="T1246" s="811"/>
      <c r="U1246" s="812"/>
      <c r="V1246" s="817"/>
      <c r="W1246" s="823"/>
      <c r="X1246" s="812"/>
      <c r="Y1246" s="824"/>
      <c r="Z1246" s="825"/>
    </row>
    <row r="1247" spans="2:26" s="353" customFormat="1" ht="15" customHeight="1" x14ac:dyDescent="0.25">
      <c r="C1247" s="812"/>
      <c r="D1247" s="812"/>
      <c r="E1247" s="812"/>
      <c r="F1247" s="812"/>
      <c r="G1247" s="812"/>
      <c r="H1247" s="812"/>
      <c r="I1247" s="812"/>
      <c r="J1247" s="812"/>
      <c r="K1247" s="812"/>
      <c r="L1247" s="812"/>
      <c r="M1247" s="812"/>
      <c r="N1247" s="812"/>
      <c r="O1247" s="812"/>
      <c r="P1247" s="812"/>
      <c r="Q1247" s="812"/>
      <c r="R1247" s="812"/>
      <c r="S1247" s="812"/>
      <c r="T1247" s="812"/>
      <c r="U1247" s="812"/>
      <c r="V1247" s="812"/>
      <c r="W1247" s="812"/>
      <c r="X1247" s="812"/>
    </row>
    <row r="1248" spans="2:26" s="353" customFormat="1" ht="15" customHeight="1" x14ac:dyDescent="0.25">
      <c r="C1248" s="812"/>
      <c r="D1248" s="812"/>
      <c r="E1248" s="812"/>
      <c r="F1248" s="812"/>
      <c r="G1248" s="812"/>
      <c r="H1248" s="812"/>
      <c r="I1248" s="812"/>
      <c r="J1248" s="812"/>
      <c r="K1248" s="812"/>
      <c r="L1248" s="812"/>
      <c r="M1248" s="812"/>
      <c r="N1248" s="812"/>
      <c r="O1248" s="812"/>
      <c r="P1248" s="812"/>
      <c r="Q1248" s="812"/>
      <c r="R1248" s="812"/>
      <c r="S1248" s="812"/>
      <c r="T1248" s="812"/>
      <c r="U1248" s="812"/>
      <c r="V1248" s="812"/>
      <c r="W1248" s="812"/>
      <c r="X1248" s="812"/>
    </row>
    <row r="1249" spans="3:24" s="353" customFormat="1" ht="15" customHeight="1" x14ac:dyDescent="0.25">
      <c r="C1249" s="812"/>
      <c r="D1249" s="812"/>
      <c r="E1249" s="812"/>
      <c r="F1249" s="812"/>
      <c r="G1249" s="812"/>
      <c r="H1249" s="812"/>
      <c r="I1249" s="812"/>
      <c r="J1249" s="812"/>
      <c r="K1249" s="812"/>
      <c r="L1249" s="812"/>
      <c r="M1249" s="812"/>
      <c r="N1249" s="812"/>
      <c r="O1249" s="812"/>
      <c r="P1249" s="812"/>
      <c r="Q1249" s="812"/>
      <c r="R1249" s="812"/>
      <c r="S1249" s="812"/>
      <c r="T1249" s="812"/>
      <c r="U1249" s="812"/>
      <c r="V1249" s="812"/>
      <c r="W1249" s="812"/>
      <c r="X1249" s="812"/>
    </row>
    <row r="1250" spans="3:24" s="353" customFormat="1" ht="15" customHeight="1" x14ac:dyDescent="0.25">
      <c r="C1250" s="812"/>
      <c r="D1250" s="812"/>
      <c r="E1250" s="812"/>
      <c r="F1250" s="812"/>
      <c r="G1250" s="812"/>
      <c r="H1250" s="812"/>
      <c r="I1250" s="812"/>
      <c r="J1250" s="812"/>
      <c r="K1250" s="812"/>
      <c r="L1250" s="812"/>
      <c r="M1250" s="812"/>
      <c r="N1250" s="812"/>
      <c r="O1250" s="812"/>
      <c r="P1250" s="812"/>
      <c r="Q1250" s="812"/>
      <c r="R1250" s="812"/>
      <c r="S1250" s="812"/>
      <c r="T1250" s="812"/>
      <c r="U1250" s="812"/>
      <c r="V1250" s="812"/>
      <c r="W1250" s="812"/>
      <c r="X1250" s="812"/>
    </row>
    <row r="1251" spans="3:24" s="353" customFormat="1" ht="15" customHeight="1" x14ac:dyDescent="0.25">
      <c r="C1251" s="812"/>
      <c r="D1251" s="812"/>
      <c r="E1251" s="812"/>
      <c r="F1251" s="812"/>
      <c r="G1251" s="812"/>
      <c r="H1251" s="812"/>
      <c r="I1251" s="812"/>
      <c r="J1251" s="812"/>
      <c r="K1251" s="812"/>
      <c r="L1251" s="812"/>
      <c r="M1251" s="812"/>
      <c r="N1251" s="812"/>
      <c r="O1251" s="812"/>
      <c r="P1251" s="812"/>
      <c r="Q1251" s="812"/>
      <c r="R1251" s="812"/>
      <c r="S1251" s="812"/>
      <c r="T1251" s="812"/>
      <c r="U1251" s="812"/>
      <c r="V1251" s="812"/>
      <c r="W1251" s="812"/>
      <c r="X1251" s="812"/>
    </row>
    <row r="1252" spans="3:24" s="353" customFormat="1" ht="15" customHeight="1" x14ac:dyDescent="0.25">
      <c r="C1252" s="812"/>
      <c r="D1252" s="812"/>
      <c r="E1252" s="812"/>
      <c r="F1252" s="812"/>
      <c r="G1252" s="812"/>
      <c r="H1252" s="812"/>
      <c r="I1252" s="812"/>
      <c r="J1252" s="812"/>
      <c r="K1252" s="812"/>
      <c r="L1252" s="812"/>
      <c r="M1252" s="812"/>
      <c r="N1252" s="812"/>
      <c r="O1252" s="812"/>
      <c r="P1252" s="812"/>
      <c r="Q1252" s="812"/>
      <c r="R1252" s="812"/>
      <c r="S1252" s="812"/>
      <c r="T1252" s="812"/>
      <c r="U1252" s="812"/>
      <c r="V1252" s="812"/>
      <c r="W1252" s="812"/>
      <c r="X1252" s="812"/>
    </row>
    <row r="1253" spans="3:24" s="353" customFormat="1" ht="15" customHeight="1" x14ac:dyDescent="0.25">
      <c r="C1253" s="812"/>
      <c r="D1253" s="812"/>
      <c r="E1253" s="812"/>
      <c r="F1253" s="812"/>
      <c r="G1253" s="812"/>
      <c r="H1253" s="812"/>
      <c r="I1253" s="812"/>
      <c r="J1253" s="812"/>
      <c r="K1253" s="812"/>
      <c r="L1253" s="812"/>
      <c r="M1253" s="812"/>
      <c r="N1253" s="812"/>
      <c r="O1253" s="812"/>
      <c r="P1253" s="812"/>
      <c r="Q1253" s="812"/>
      <c r="R1253" s="812"/>
      <c r="S1253" s="812"/>
      <c r="T1253" s="812"/>
      <c r="U1253" s="812"/>
      <c r="V1253" s="812"/>
      <c r="W1253" s="812"/>
      <c r="X1253" s="812"/>
    </row>
    <row r="1254" spans="3:24" s="353" customFormat="1" ht="15" customHeight="1" x14ac:dyDescent="0.25">
      <c r="C1254" s="812"/>
      <c r="D1254" s="812"/>
      <c r="E1254" s="812"/>
      <c r="F1254" s="812"/>
      <c r="G1254" s="812"/>
      <c r="H1254" s="812"/>
      <c r="I1254" s="812"/>
      <c r="J1254" s="812"/>
      <c r="K1254" s="812"/>
      <c r="L1254" s="812"/>
      <c r="M1254" s="812"/>
      <c r="N1254" s="812"/>
      <c r="O1254" s="812"/>
      <c r="P1254" s="812"/>
      <c r="Q1254" s="812"/>
      <c r="R1254" s="812"/>
      <c r="S1254" s="812"/>
      <c r="T1254" s="812"/>
      <c r="U1254" s="812"/>
      <c r="V1254" s="812"/>
      <c r="W1254" s="812"/>
      <c r="X1254" s="812"/>
    </row>
    <row r="1255" spans="3:24" s="353" customFormat="1" ht="15" customHeight="1" x14ac:dyDescent="0.25">
      <c r="C1255" s="812"/>
      <c r="D1255" s="812"/>
      <c r="E1255" s="812"/>
      <c r="F1255" s="812"/>
      <c r="G1255" s="812"/>
      <c r="H1255" s="812"/>
      <c r="I1255" s="812"/>
      <c r="J1255" s="812"/>
      <c r="K1255" s="812"/>
      <c r="L1255" s="812"/>
      <c r="M1255" s="812"/>
      <c r="N1255" s="812"/>
      <c r="O1255" s="812"/>
      <c r="P1255" s="812"/>
      <c r="Q1255" s="812"/>
      <c r="R1255" s="812"/>
      <c r="S1255" s="812"/>
      <c r="T1255" s="812"/>
      <c r="U1255" s="812"/>
      <c r="V1255" s="812"/>
      <c r="W1255" s="812"/>
      <c r="X1255" s="812"/>
    </row>
    <row r="1256" spans="3:24" s="353" customFormat="1" ht="15" customHeight="1" x14ac:dyDescent="0.25">
      <c r="C1256" s="812"/>
      <c r="D1256" s="812"/>
      <c r="E1256" s="812"/>
      <c r="F1256" s="812"/>
      <c r="G1256" s="812"/>
      <c r="H1256" s="812"/>
      <c r="I1256" s="812"/>
      <c r="J1256" s="812"/>
      <c r="K1256" s="812"/>
      <c r="L1256" s="812"/>
      <c r="M1256" s="812"/>
      <c r="N1256" s="812"/>
      <c r="O1256" s="812"/>
      <c r="P1256" s="812"/>
      <c r="Q1256" s="812"/>
      <c r="R1256" s="812"/>
      <c r="S1256" s="812"/>
      <c r="T1256" s="812"/>
      <c r="U1256" s="812"/>
      <c r="V1256" s="812"/>
      <c r="W1256" s="812"/>
      <c r="X1256" s="812"/>
    </row>
    <row r="1257" spans="3:24" s="353" customFormat="1" ht="15" customHeight="1" x14ac:dyDescent="0.25">
      <c r="C1257" s="812"/>
      <c r="D1257" s="812"/>
      <c r="E1257" s="812"/>
      <c r="F1257" s="812"/>
      <c r="G1257" s="812"/>
      <c r="H1257" s="812"/>
      <c r="I1257" s="812"/>
      <c r="J1257" s="812"/>
      <c r="K1257" s="812"/>
      <c r="L1257" s="812"/>
      <c r="M1257" s="812"/>
      <c r="N1257" s="812"/>
      <c r="O1257" s="812"/>
      <c r="P1257" s="812"/>
      <c r="Q1257" s="812"/>
      <c r="R1257" s="812"/>
      <c r="S1257" s="812"/>
      <c r="T1257" s="812"/>
      <c r="U1257" s="812"/>
      <c r="V1257" s="812"/>
      <c r="W1257" s="812"/>
      <c r="X1257" s="812"/>
    </row>
    <row r="1258" spans="3:24" s="353" customFormat="1" ht="15" customHeight="1" x14ac:dyDescent="0.25">
      <c r="C1258" s="812"/>
      <c r="D1258" s="812"/>
      <c r="E1258" s="812"/>
      <c r="F1258" s="812"/>
      <c r="G1258" s="812"/>
      <c r="H1258" s="812"/>
      <c r="I1258" s="812"/>
      <c r="J1258" s="812"/>
      <c r="K1258" s="812"/>
      <c r="L1258" s="812"/>
      <c r="M1258" s="812"/>
      <c r="N1258" s="812"/>
      <c r="O1258" s="812"/>
      <c r="P1258" s="812"/>
      <c r="Q1258" s="812"/>
      <c r="R1258" s="812"/>
      <c r="S1258" s="812"/>
      <c r="T1258" s="812"/>
      <c r="U1258" s="812"/>
      <c r="V1258" s="812"/>
      <c r="W1258" s="812"/>
      <c r="X1258" s="812"/>
    </row>
    <row r="1259" spans="3:24" s="353" customFormat="1" ht="15" customHeight="1" x14ac:dyDescent="0.25">
      <c r="C1259" s="812"/>
      <c r="D1259" s="812"/>
      <c r="E1259" s="812"/>
      <c r="F1259" s="812"/>
      <c r="G1259" s="812"/>
      <c r="H1259" s="812"/>
      <c r="I1259" s="812"/>
      <c r="J1259" s="812"/>
      <c r="K1259" s="812"/>
      <c r="L1259" s="812"/>
      <c r="M1259" s="812"/>
      <c r="N1259" s="812"/>
      <c r="O1259" s="812"/>
      <c r="P1259" s="812"/>
      <c r="Q1259" s="812"/>
      <c r="R1259" s="812"/>
      <c r="S1259" s="812"/>
      <c r="T1259" s="812"/>
      <c r="U1259" s="812"/>
      <c r="V1259" s="812"/>
      <c r="W1259" s="812"/>
      <c r="X1259" s="812"/>
    </row>
    <row r="1260" spans="3:24" s="353" customFormat="1" ht="15" customHeight="1" x14ac:dyDescent="0.25">
      <c r="C1260" s="812"/>
      <c r="D1260" s="812"/>
      <c r="E1260" s="812"/>
      <c r="F1260" s="812"/>
      <c r="G1260" s="812"/>
      <c r="H1260" s="812"/>
      <c r="I1260" s="812"/>
      <c r="J1260" s="812"/>
      <c r="K1260" s="812"/>
      <c r="L1260" s="812"/>
      <c r="M1260" s="812"/>
      <c r="N1260" s="812"/>
      <c r="O1260" s="812"/>
      <c r="P1260" s="812"/>
      <c r="Q1260" s="812"/>
      <c r="R1260" s="812"/>
      <c r="S1260" s="812"/>
      <c r="T1260" s="812"/>
      <c r="U1260" s="812"/>
      <c r="V1260" s="812"/>
      <c r="W1260" s="812"/>
      <c r="X1260" s="812"/>
    </row>
    <row r="1261" spans="3:24" s="353" customFormat="1" ht="15" customHeight="1" x14ac:dyDescent="0.25">
      <c r="C1261" s="812"/>
      <c r="D1261" s="812"/>
      <c r="E1261" s="812"/>
      <c r="F1261" s="812"/>
      <c r="G1261" s="812"/>
      <c r="H1261" s="812"/>
      <c r="I1261" s="812"/>
      <c r="J1261" s="812"/>
      <c r="K1261" s="812"/>
      <c r="L1261" s="812"/>
      <c r="M1261" s="812"/>
      <c r="N1261" s="812"/>
      <c r="O1261" s="812"/>
      <c r="P1261" s="812"/>
      <c r="Q1261" s="812"/>
      <c r="R1261" s="812"/>
      <c r="S1261" s="812"/>
      <c r="T1261" s="812"/>
      <c r="U1261" s="812"/>
      <c r="V1261" s="812"/>
      <c r="W1261" s="812"/>
      <c r="X1261" s="812"/>
    </row>
    <row r="1262" spans="3:24" s="353" customFormat="1" ht="15" customHeight="1" x14ac:dyDescent="0.25">
      <c r="C1262" s="812"/>
      <c r="D1262" s="812"/>
      <c r="E1262" s="812"/>
      <c r="F1262" s="812"/>
      <c r="G1262" s="812"/>
      <c r="H1262" s="812"/>
      <c r="I1262" s="812"/>
      <c r="J1262" s="812"/>
      <c r="K1262" s="812"/>
      <c r="L1262" s="812"/>
      <c r="M1262" s="812"/>
      <c r="N1262" s="812"/>
      <c r="O1262" s="812"/>
      <c r="P1262" s="812"/>
      <c r="Q1262" s="812"/>
      <c r="R1262" s="812"/>
      <c r="S1262" s="812"/>
      <c r="T1262" s="812"/>
      <c r="U1262" s="812"/>
      <c r="V1262" s="812"/>
      <c r="W1262" s="812"/>
      <c r="X1262" s="812"/>
    </row>
    <row r="1263" spans="3:24" s="353" customFormat="1" ht="15" customHeight="1" x14ac:dyDescent="0.25">
      <c r="C1263" s="812"/>
      <c r="D1263" s="812"/>
      <c r="E1263" s="812"/>
      <c r="F1263" s="812"/>
      <c r="G1263" s="812"/>
      <c r="H1263" s="812"/>
      <c r="I1263" s="812"/>
      <c r="J1263" s="812"/>
      <c r="K1263" s="812"/>
      <c r="L1263" s="812"/>
      <c r="M1263" s="812"/>
      <c r="N1263" s="812"/>
      <c r="O1263" s="812"/>
      <c r="P1263" s="812"/>
      <c r="Q1263" s="812"/>
      <c r="R1263" s="812"/>
      <c r="S1263" s="812"/>
      <c r="T1263" s="812"/>
      <c r="U1263" s="812"/>
      <c r="V1263" s="812"/>
      <c r="W1263" s="812"/>
      <c r="X1263" s="812"/>
    </row>
    <row r="1264" spans="3:24" s="353" customFormat="1" ht="15" customHeight="1" x14ac:dyDescent="0.25">
      <c r="C1264" s="812"/>
      <c r="D1264" s="812"/>
      <c r="E1264" s="812"/>
      <c r="F1264" s="812"/>
      <c r="G1264" s="812"/>
      <c r="H1264" s="812"/>
      <c r="I1264" s="812"/>
      <c r="J1264" s="812"/>
      <c r="K1264" s="812"/>
      <c r="L1264" s="812"/>
      <c r="M1264" s="812"/>
      <c r="N1264" s="812"/>
      <c r="O1264" s="812"/>
      <c r="P1264" s="812"/>
      <c r="Q1264" s="812"/>
      <c r="R1264" s="812"/>
      <c r="S1264" s="812"/>
      <c r="T1264" s="812"/>
      <c r="U1264" s="812"/>
      <c r="V1264" s="812"/>
      <c r="W1264" s="812"/>
      <c r="X1264" s="812"/>
    </row>
    <row r="1265" spans="3:24" s="353" customFormat="1" ht="15" customHeight="1" x14ac:dyDescent="0.25">
      <c r="C1265" s="812"/>
      <c r="D1265" s="812"/>
      <c r="E1265" s="812"/>
      <c r="F1265" s="812"/>
      <c r="G1265" s="812"/>
      <c r="H1265" s="812"/>
      <c r="I1265" s="812"/>
      <c r="J1265" s="812"/>
      <c r="K1265" s="812"/>
      <c r="L1265" s="812"/>
      <c r="M1265" s="812"/>
      <c r="N1265" s="812"/>
      <c r="O1265" s="812"/>
      <c r="P1265" s="812"/>
      <c r="Q1265" s="812"/>
      <c r="R1265" s="812"/>
      <c r="S1265" s="812"/>
      <c r="T1265" s="812"/>
      <c r="U1265" s="812"/>
      <c r="V1265" s="812"/>
      <c r="W1265" s="812"/>
      <c r="X1265" s="812"/>
    </row>
    <row r="1266" spans="3:24" s="353" customFormat="1" ht="15" customHeight="1" x14ac:dyDescent="0.25">
      <c r="C1266" s="812"/>
      <c r="D1266" s="812"/>
      <c r="E1266" s="812"/>
      <c r="F1266" s="812"/>
      <c r="G1266" s="812"/>
      <c r="H1266" s="812"/>
      <c r="I1266" s="812"/>
      <c r="J1266" s="812"/>
      <c r="K1266" s="812"/>
      <c r="L1266" s="812"/>
      <c r="M1266" s="812"/>
      <c r="N1266" s="812"/>
      <c r="O1266" s="812"/>
      <c r="P1266" s="812"/>
      <c r="Q1266" s="812"/>
      <c r="R1266" s="812"/>
      <c r="S1266" s="812"/>
      <c r="T1266" s="812"/>
      <c r="U1266" s="812"/>
      <c r="V1266" s="812"/>
      <c r="W1266" s="812"/>
      <c r="X1266" s="812"/>
    </row>
    <row r="1267" spans="3:24" s="353" customFormat="1" ht="15" customHeight="1" x14ac:dyDescent="0.25">
      <c r="C1267" s="812"/>
      <c r="D1267" s="812"/>
      <c r="E1267" s="812"/>
      <c r="F1267" s="812"/>
      <c r="G1267" s="812"/>
      <c r="H1267" s="812"/>
      <c r="I1267" s="812"/>
      <c r="J1267" s="812"/>
      <c r="K1267" s="812"/>
      <c r="L1267" s="812"/>
      <c r="M1267" s="812"/>
      <c r="N1267" s="812"/>
      <c r="O1267" s="812"/>
      <c r="P1267" s="812"/>
      <c r="Q1267" s="812"/>
      <c r="R1267" s="812"/>
      <c r="S1267" s="812"/>
      <c r="T1267" s="812"/>
      <c r="U1267" s="812"/>
      <c r="V1267" s="812"/>
      <c r="W1267" s="812"/>
      <c r="X1267" s="812"/>
    </row>
    <row r="1268" spans="3:24" s="353" customFormat="1" ht="15" customHeight="1" x14ac:dyDescent="0.25">
      <c r="C1268" s="812"/>
      <c r="D1268" s="812"/>
      <c r="E1268" s="812"/>
      <c r="F1268" s="812"/>
      <c r="G1268" s="812"/>
      <c r="H1268" s="812"/>
      <c r="I1268" s="812"/>
      <c r="J1268" s="812"/>
      <c r="K1268" s="812"/>
      <c r="L1268" s="812"/>
      <c r="M1268" s="812"/>
      <c r="N1268" s="812"/>
      <c r="O1268" s="812"/>
      <c r="P1268" s="812"/>
      <c r="Q1268" s="812"/>
      <c r="R1268" s="812"/>
      <c r="S1268" s="812"/>
      <c r="T1268" s="812"/>
      <c r="U1268" s="812"/>
      <c r="V1268" s="812"/>
      <c r="W1268" s="812"/>
      <c r="X1268" s="812"/>
    </row>
    <row r="1269" spans="3:24" s="353" customFormat="1" ht="15" customHeight="1" x14ac:dyDescent="0.25">
      <c r="C1269" s="812"/>
      <c r="D1269" s="812"/>
      <c r="E1269" s="812"/>
      <c r="F1269" s="812"/>
      <c r="G1269" s="812"/>
      <c r="H1269" s="812"/>
      <c r="I1269" s="812"/>
      <c r="J1269" s="812"/>
      <c r="K1269" s="812"/>
      <c r="L1269" s="812"/>
      <c r="M1269" s="812"/>
      <c r="N1269" s="812"/>
      <c r="O1269" s="812"/>
      <c r="P1269" s="812"/>
      <c r="Q1269" s="812"/>
      <c r="R1269" s="812"/>
      <c r="S1269" s="812"/>
      <c r="T1269" s="812"/>
      <c r="U1269" s="812"/>
      <c r="V1269" s="812"/>
      <c r="W1269" s="812"/>
      <c r="X1269" s="812"/>
    </row>
    <row r="1270" spans="3:24" s="353" customFormat="1" ht="15" customHeight="1" x14ac:dyDescent="0.25">
      <c r="C1270" s="812"/>
      <c r="D1270" s="812"/>
      <c r="E1270" s="812"/>
      <c r="F1270" s="812"/>
      <c r="G1270" s="812"/>
      <c r="H1270" s="812"/>
      <c r="I1270" s="812"/>
      <c r="J1270" s="812"/>
      <c r="K1270" s="812"/>
      <c r="L1270" s="812"/>
      <c r="M1270" s="812"/>
      <c r="N1270" s="812"/>
      <c r="O1270" s="812"/>
      <c r="P1270" s="812"/>
      <c r="Q1270" s="812"/>
      <c r="R1270" s="812"/>
      <c r="S1270" s="812"/>
      <c r="T1270" s="812"/>
      <c r="U1270" s="812"/>
      <c r="V1270" s="812"/>
      <c r="W1270" s="812"/>
      <c r="X1270" s="812"/>
    </row>
    <row r="1271" spans="3:24" s="353" customFormat="1" ht="15" customHeight="1" x14ac:dyDescent="0.25">
      <c r="C1271" s="812"/>
      <c r="D1271" s="812"/>
      <c r="E1271" s="812"/>
      <c r="F1271" s="812"/>
      <c r="G1271" s="812"/>
      <c r="H1271" s="812"/>
      <c r="I1271" s="812"/>
      <c r="J1271" s="812"/>
      <c r="K1271" s="812"/>
      <c r="L1271" s="812"/>
      <c r="M1271" s="812"/>
      <c r="N1271" s="812"/>
      <c r="O1271" s="812"/>
      <c r="P1271" s="812"/>
      <c r="Q1271" s="812"/>
      <c r="R1271" s="812"/>
      <c r="S1271" s="812"/>
      <c r="T1271" s="812"/>
      <c r="U1271" s="812"/>
      <c r="V1271" s="812"/>
      <c r="W1271" s="812"/>
      <c r="X1271" s="812"/>
    </row>
    <row r="1272" spans="3:24" s="353" customFormat="1" ht="15" customHeight="1" x14ac:dyDescent="0.25">
      <c r="C1272" s="812"/>
      <c r="D1272" s="812"/>
      <c r="E1272" s="812"/>
      <c r="F1272" s="812"/>
      <c r="G1272" s="812"/>
      <c r="H1272" s="812"/>
      <c r="I1272" s="812"/>
      <c r="J1272" s="812"/>
      <c r="K1272" s="812"/>
      <c r="L1272" s="812"/>
      <c r="M1272" s="812"/>
      <c r="N1272" s="812"/>
      <c r="O1272" s="812"/>
      <c r="P1272" s="812"/>
      <c r="Q1272" s="812"/>
      <c r="R1272" s="812"/>
      <c r="S1272" s="812"/>
      <c r="T1272" s="812"/>
      <c r="U1272" s="812"/>
      <c r="V1272" s="812"/>
      <c r="W1272" s="812"/>
      <c r="X1272" s="812"/>
    </row>
    <row r="1273" spans="3:24" s="353" customFormat="1" ht="15" customHeight="1" x14ac:dyDescent="0.25">
      <c r="C1273" s="812"/>
      <c r="D1273" s="812"/>
      <c r="E1273" s="812"/>
      <c r="F1273" s="812"/>
      <c r="G1273" s="812"/>
      <c r="H1273" s="812"/>
      <c r="I1273" s="812"/>
      <c r="J1273" s="812"/>
      <c r="K1273" s="812"/>
      <c r="L1273" s="812"/>
      <c r="M1273" s="812"/>
      <c r="N1273" s="812"/>
      <c r="O1273" s="812"/>
      <c r="P1273" s="812"/>
      <c r="Q1273" s="812"/>
      <c r="R1273" s="812"/>
      <c r="S1273" s="812"/>
      <c r="T1273" s="812"/>
      <c r="U1273" s="812"/>
      <c r="V1273" s="812"/>
      <c r="W1273" s="812"/>
      <c r="X1273" s="812"/>
    </row>
    <row r="1274" spans="3:24" s="353" customFormat="1" ht="15" customHeight="1" x14ac:dyDescent="0.25">
      <c r="C1274" s="812"/>
      <c r="D1274" s="812"/>
      <c r="E1274" s="812"/>
      <c r="F1274" s="812"/>
      <c r="G1274" s="812"/>
      <c r="H1274" s="812"/>
      <c r="I1274" s="812"/>
      <c r="J1274" s="812"/>
      <c r="K1274" s="812"/>
      <c r="L1274" s="812"/>
      <c r="M1274" s="812"/>
      <c r="N1274" s="812"/>
      <c r="O1274" s="812"/>
      <c r="P1274" s="812"/>
      <c r="Q1274" s="812"/>
      <c r="R1274" s="812"/>
      <c r="S1274" s="812"/>
      <c r="T1274" s="812"/>
      <c r="U1274" s="812"/>
      <c r="V1274" s="812"/>
      <c r="W1274" s="812"/>
      <c r="X1274" s="812"/>
    </row>
    <row r="1275" spans="3:24" s="353" customFormat="1" ht="15" customHeight="1" x14ac:dyDescent="0.25">
      <c r="C1275" s="812"/>
      <c r="D1275" s="812"/>
      <c r="E1275" s="812"/>
      <c r="F1275" s="812"/>
      <c r="G1275" s="812"/>
      <c r="H1275" s="812"/>
      <c r="I1275" s="812"/>
      <c r="J1275" s="812"/>
      <c r="K1275" s="812"/>
      <c r="L1275" s="812"/>
      <c r="M1275" s="812"/>
      <c r="N1275" s="812"/>
      <c r="O1275" s="812"/>
      <c r="P1275" s="812"/>
      <c r="Q1275" s="812"/>
      <c r="R1275" s="812"/>
      <c r="S1275" s="812"/>
      <c r="T1275" s="812"/>
      <c r="U1275" s="812"/>
      <c r="V1275" s="812"/>
      <c r="W1275" s="812"/>
      <c r="X1275" s="812"/>
    </row>
    <row r="1276" spans="3:24" s="353" customFormat="1" ht="15" customHeight="1" x14ac:dyDescent="0.25">
      <c r="C1276" s="812"/>
      <c r="D1276" s="812"/>
      <c r="E1276" s="812"/>
      <c r="F1276" s="812"/>
      <c r="G1276" s="812"/>
      <c r="H1276" s="812"/>
      <c r="I1276" s="812"/>
      <c r="J1276" s="812"/>
      <c r="K1276" s="812"/>
      <c r="L1276" s="812"/>
      <c r="M1276" s="812"/>
      <c r="N1276" s="812"/>
      <c r="O1276" s="812"/>
      <c r="P1276" s="812"/>
      <c r="Q1276" s="812"/>
      <c r="R1276" s="812"/>
      <c r="S1276" s="812"/>
      <c r="T1276" s="812"/>
      <c r="U1276" s="812"/>
      <c r="V1276" s="812"/>
      <c r="W1276" s="812"/>
      <c r="X1276" s="812"/>
    </row>
    <row r="1277" spans="3:24" s="353" customFormat="1" ht="15" customHeight="1" x14ac:dyDescent="0.25">
      <c r="C1277" s="812"/>
      <c r="D1277" s="812"/>
      <c r="E1277" s="812"/>
      <c r="F1277" s="812"/>
      <c r="G1277" s="812"/>
      <c r="H1277" s="812"/>
      <c r="I1277" s="812"/>
      <c r="J1277" s="812"/>
      <c r="K1277" s="812"/>
      <c r="L1277" s="812"/>
      <c r="M1277" s="812"/>
      <c r="N1277" s="812"/>
      <c r="O1277" s="812"/>
      <c r="P1277" s="812"/>
      <c r="Q1277" s="812"/>
      <c r="R1277" s="812"/>
      <c r="S1277" s="812"/>
      <c r="T1277" s="812"/>
      <c r="U1277" s="812"/>
      <c r="V1277" s="812"/>
      <c r="W1277" s="812"/>
      <c r="X1277" s="812"/>
    </row>
    <row r="1278" spans="3:24" s="353" customFormat="1" ht="15" customHeight="1" x14ac:dyDescent="0.25">
      <c r="C1278" s="812"/>
      <c r="D1278" s="812"/>
      <c r="E1278" s="812"/>
      <c r="F1278" s="812"/>
      <c r="G1278" s="812"/>
      <c r="H1278" s="812"/>
      <c r="I1278" s="812"/>
      <c r="J1278" s="812"/>
      <c r="K1278" s="812"/>
      <c r="L1278" s="812"/>
      <c r="M1278" s="812"/>
      <c r="N1278" s="812"/>
      <c r="O1278" s="812"/>
      <c r="P1278" s="812"/>
      <c r="Q1278" s="812"/>
      <c r="R1278" s="812"/>
      <c r="S1278" s="812"/>
      <c r="T1278" s="812"/>
      <c r="U1278" s="812"/>
      <c r="V1278" s="812"/>
      <c r="W1278" s="812"/>
      <c r="X1278" s="812"/>
    </row>
    <row r="1279" spans="3:24" s="353" customFormat="1" ht="15" customHeight="1" x14ac:dyDescent="0.25">
      <c r="C1279" s="812"/>
      <c r="D1279" s="812"/>
      <c r="E1279" s="812"/>
      <c r="F1279" s="812"/>
      <c r="G1279" s="812"/>
      <c r="H1279" s="812"/>
      <c r="I1279" s="812"/>
      <c r="J1279" s="812"/>
      <c r="K1279" s="812"/>
      <c r="L1279" s="812"/>
      <c r="M1279" s="812"/>
      <c r="N1279" s="812"/>
      <c r="O1279" s="812"/>
      <c r="P1279" s="812"/>
      <c r="Q1279" s="812"/>
      <c r="R1279" s="812"/>
      <c r="S1279" s="812"/>
      <c r="T1279" s="812"/>
      <c r="U1279" s="812"/>
      <c r="V1279" s="812"/>
      <c r="W1279" s="812"/>
      <c r="X1279" s="812"/>
    </row>
    <row r="1280" spans="3:24" s="353" customFormat="1" ht="15" customHeight="1" x14ac:dyDescent="0.25">
      <c r="C1280" s="812"/>
      <c r="D1280" s="812"/>
      <c r="E1280" s="812"/>
      <c r="F1280" s="812"/>
      <c r="G1280" s="812"/>
      <c r="H1280" s="812"/>
      <c r="I1280" s="812"/>
      <c r="J1280" s="812"/>
      <c r="K1280" s="812"/>
      <c r="L1280" s="812"/>
      <c r="M1280" s="812"/>
      <c r="N1280" s="812"/>
      <c r="O1280" s="812"/>
      <c r="P1280" s="812"/>
      <c r="Q1280" s="812"/>
      <c r="R1280" s="812"/>
      <c r="S1280" s="812"/>
      <c r="T1280" s="812"/>
      <c r="U1280" s="812"/>
      <c r="V1280" s="812"/>
      <c r="W1280" s="812"/>
      <c r="X1280" s="812"/>
    </row>
    <row r="1281" spans="3:24" s="353" customFormat="1" ht="15" customHeight="1" x14ac:dyDescent="0.25">
      <c r="C1281" s="812"/>
      <c r="D1281" s="812"/>
      <c r="E1281" s="812"/>
      <c r="F1281" s="812"/>
      <c r="G1281" s="812"/>
      <c r="H1281" s="812"/>
      <c r="I1281" s="812"/>
      <c r="J1281" s="812"/>
      <c r="K1281" s="812"/>
      <c r="L1281" s="812"/>
      <c r="M1281" s="812"/>
      <c r="N1281" s="812"/>
      <c r="O1281" s="812"/>
      <c r="P1281" s="812"/>
      <c r="Q1281" s="812"/>
      <c r="R1281" s="812"/>
      <c r="S1281" s="812"/>
      <c r="T1281" s="812"/>
      <c r="U1281" s="812"/>
      <c r="V1281" s="812"/>
      <c r="W1281" s="812"/>
      <c r="X1281" s="812"/>
    </row>
    <row r="1282" spans="3:24" s="353" customFormat="1" ht="15" customHeight="1" x14ac:dyDescent="0.25">
      <c r="C1282" s="812"/>
      <c r="D1282" s="812"/>
      <c r="E1282" s="812"/>
      <c r="F1282" s="812"/>
      <c r="G1282" s="812"/>
      <c r="H1282" s="812"/>
      <c r="I1282" s="812"/>
      <c r="J1282" s="812"/>
      <c r="K1282" s="812"/>
      <c r="L1282" s="812"/>
      <c r="M1282" s="812"/>
      <c r="N1282" s="812"/>
      <c r="O1282" s="812"/>
      <c r="P1282" s="812"/>
      <c r="Q1282" s="812"/>
      <c r="R1282" s="812"/>
      <c r="S1282" s="812"/>
      <c r="T1282" s="812"/>
      <c r="U1282" s="812"/>
      <c r="V1282" s="812"/>
      <c r="W1282" s="812"/>
      <c r="X1282" s="812"/>
    </row>
    <row r="1283" spans="3:24" s="353" customFormat="1" ht="15" customHeight="1" x14ac:dyDescent="0.25">
      <c r="C1283" s="812"/>
      <c r="D1283" s="812"/>
      <c r="E1283" s="812"/>
      <c r="F1283" s="812"/>
      <c r="G1283" s="812"/>
      <c r="H1283" s="812"/>
      <c r="I1283" s="812"/>
      <c r="J1283" s="812"/>
      <c r="K1283" s="812"/>
      <c r="L1283" s="812"/>
      <c r="M1283" s="812"/>
      <c r="N1283" s="812"/>
      <c r="O1283" s="812"/>
      <c r="P1283" s="812"/>
      <c r="Q1283" s="812"/>
      <c r="R1283" s="812"/>
      <c r="S1283" s="812"/>
      <c r="T1283" s="812"/>
      <c r="U1283" s="812"/>
      <c r="V1283" s="812"/>
      <c r="W1283" s="812"/>
      <c r="X1283" s="812"/>
    </row>
    <row r="1284" spans="3:24" s="353" customFormat="1" ht="15" customHeight="1" x14ac:dyDescent="0.25">
      <c r="C1284" s="812"/>
      <c r="D1284" s="812"/>
      <c r="E1284" s="812"/>
      <c r="F1284" s="812"/>
      <c r="G1284" s="812"/>
      <c r="H1284" s="812"/>
      <c r="I1284" s="812"/>
      <c r="J1284" s="812"/>
      <c r="K1284" s="812"/>
      <c r="L1284" s="812"/>
      <c r="M1284" s="812"/>
      <c r="N1284" s="812"/>
      <c r="O1284" s="812"/>
      <c r="P1284" s="812"/>
      <c r="Q1284" s="812"/>
      <c r="R1284" s="812"/>
      <c r="S1284" s="812"/>
      <c r="T1284" s="812"/>
      <c r="U1284" s="812"/>
      <c r="V1284" s="812"/>
      <c r="W1284" s="812"/>
      <c r="X1284" s="812"/>
    </row>
    <row r="1285" spans="3:24" s="353" customFormat="1" ht="15" customHeight="1" x14ac:dyDescent="0.25">
      <c r="C1285" s="812"/>
      <c r="D1285" s="812"/>
      <c r="E1285" s="812"/>
      <c r="F1285" s="812"/>
      <c r="G1285" s="812"/>
      <c r="H1285" s="812"/>
      <c r="I1285" s="812"/>
      <c r="J1285" s="812"/>
      <c r="K1285" s="812"/>
      <c r="L1285" s="812"/>
      <c r="M1285" s="812"/>
      <c r="N1285" s="812"/>
      <c r="O1285" s="812"/>
      <c r="P1285" s="812"/>
      <c r="Q1285" s="812"/>
      <c r="R1285" s="812"/>
      <c r="S1285" s="812"/>
      <c r="T1285" s="812"/>
      <c r="U1285" s="812"/>
      <c r="V1285" s="812"/>
      <c r="W1285" s="812"/>
      <c r="X1285" s="812"/>
    </row>
    <row r="1286" spans="3:24" s="353" customFormat="1" ht="15" customHeight="1" x14ac:dyDescent="0.25">
      <c r="C1286" s="812"/>
      <c r="D1286" s="812"/>
      <c r="E1286" s="812"/>
      <c r="F1286" s="812"/>
      <c r="G1286" s="812"/>
      <c r="H1286" s="812"/>
      <c r="I1286" s="812"/>
      <c r="J1286" s="812"/>
      <c r="K1286" s="812"/>
      <c r="L1286" s="812"/>
      <c r="M1286" s="812"/>
      <c r="N1286" s="812"/>
      <c r="O1286" s="812"/>
      <c r="P1286" s="812"/>
      <c r="Q1286" s="812"/>
      <c r="R1286" s="812"/>
      <c r="S1286" s="812"/>
      <c r="T1286" s="812"/>
      <c r="U1286" s="812"/>
      <c r="V1286" s="812"/>
      <c r="W1286" s="812"/>
      <c r="X1286" s="812"/>
    </row>
    <row r="1287" spans="3:24" s="353" customFormat="1" ht="15" customHeight="1" x14ac:dyDescent="0.25">
      <c r="C1287" s="812"/>
      <c r="D1287" s="812"/>
      <c r="E1287" s="812"/>
      <c r="F1287" s="812"/>
      <c r="G1287" s="812"/>
      <c r="H1287" s="812"/>
      <c r="I1287" s="812"/>
      <c r="J1287" s="812"/>
      <c r="K1287" s="812"/>
      <c r="L1287" s="812"/>
      <c r="M1287" s="812"/>
      <c r="N1287" s="812"/>
      <c r="O1287" s="812"/>
      <c r="P1287" s="812"/>
      <c r="Q1287" s="812"/>
      <c r="R1287" s="812"/>
      <c r="S1287" s="812"/>
      <c r="T1287" s="812"/>
      <c r="U1287" s="812"/>
      <c r="V1287" s="812"/>
      <c r="W1287" s="812"/>
      <c r="X1287" s="812"/>
    </row>
    <row r="1288" spans="3:24" s="353" customFormat="1" ht="15" customHeight="1" x14ac:dyDescent="0.25">
      <c r="C1288" s="812"/>
      <c r="D1288" s="812"/>
      <c r="E1288" s="812"/>
      <c r="F1288" s="812"/>
      <c r="G1288" s="812"/>
      <c r="H1288" s="812"/>
      <c r="I1288" s="812"/>
      <c r="J1288" s="812"/>
      <c r="K1288" s="812"/>
      <c r="L1288" s="812"/>
      <c r="M1288" s="812"/>
      <c r="N1288" s="812"/>
      <c r="O1288" s="812"/>
      <c r="P1288" s="812"/>
      <c r="Q1288" s="812"/>
      <c r="R1288" s="812"/>
      <c r="S1288" s="812"/>
      <c r="T1288" s="812"/>
      <c r="U1288" s="812"/>
      <c r="V1288" s="812"/>
      <c r="W1288" s="812"/>
      <c r="X1288" s="812"/>
    </row>
    <row r="1289" spans="3:24" s="353" customFormat="1" ht="15" customHeight="1" x14ac:dyDescent="0.25">
      <c r="C1289" s="812"/>
      <c r="D1289" s="812"/>
      <c r="E1289" s="812"/>
      <c r="F1289" s="812"/>
      <c r="G1289" s="812"/>
      <c r="H1289" s="812"/>
      <c r="I1289" s="812"/>
      <c r="J1289" s="812"/>
      <c r="K1289" s="812"/>
      <c r="L1289" s="812"/>
      <c r="M1289" s="812"/>
      <c r="N1289" s="812"/>
      <c r="O1289" s="812"/>
      <c r="P1289" s="812"/>
      <c r="Q1289" s="812"/>
      <c r="R1289" s="812"/>
      <c r="S1289" s="812"/>
      <c r="T1289" s="812"/>
      <c r="U1289" s="812"/>
      <c r="V1289" s="812"/>
      <c r="W1289" s="812"/>
      <c r="X1289" s="812"/>
    </row>
    <row r="1290" spans="3:24" s="353" customFormat="1" ht="15" customHeight="1" x14ac:dyDescent="0.25">
      <c r="C1290" s="812"/>
      <c r="D1290" s="812"/>
      <c r="E1290" s="812"/>
      <c r="F1290" s="812"/>
      <c r="G1290" s="812"/>
      <c r="H1290" s="812"/>
      <c r="I1290" s="812"/>
      <c r="J1290" s="812"/>
      <c r="K1290" s="812"/>
      <c r="L1290" s="812"/>
      <c r="M1290" s="812"/>
      <c r="N1290" s="812"/>
      <c r="O1290" s="812"/>
      <c r="P1290" s="812"/>
      <c r="Q1290" s="812"/>
      <c r="R1290" s="812"/>
      <c r="S1290" s="812"/>
      <c r="T1290" s="812"/>
      <c r="U1290" s="812"/>
      <c r="V1290" s="812"/>
      <c r="W1290" s="812"/>
      <c r="X1290" s="812"/>
    </row>
    <row r="1291" spans="3:24" s="353" customFormat="1" ht="15" customHeight="1" x14ac:dyDescent="0.25">
      <c r="C1291" s="812"/>
      <c r="D1291" s="812"/>
      <c r="E1291" s="812"/>
      <c r="F1291" s="812"/>
      <c r="G1291" s="812"/>
      <c r="H1291" s="812"/>
      <c r="I1291" s="812"/>
      <c r="J1291" s="812"/>
      <c r="K1291" s="812"/>
      <c r="L1291" s="812"/>
      <c r="M1291" s="812"/>
      <c r="N1291" s="812"/>
      <c r="O1291" s="812"/>
      <c r="P1291" s="812"/>
      <c r="Q1291" s="812"/>
      <c r="R1291" s="812"/>
      <c r="S1291" s="812"/>
      <c r="T1291" s="812"/>
      <c r="U1291" s="812"/>
      <c r="V1291" s="812"/>
      <c r="W1291" s="812"/>
      <c r="X1291" s="812"/>
    </row>
    <row r="1292" spans="3:24" s="353" customFormat="1" ht="15" customHeight="1" x14ac:dyDescent="0.25">
      <c r="C1292" s="812"/>
      <c r="D1292" s="812"/>
      <c r="E1292" s="812"/>
      <c r="F1292" s="812"/>
      <c r="G1292" s="812"/>
      <c r="H1292" s="812"/>
      <c r="I1292" s="812"/>
      <c r="J1292" s="812"/>
      <c r="K1292" s="812"/>
      <c r="L1292" s="812"/>
      <c r="M1292" s="812"/>
      <c r="N1292" s="812"/>
      <c r="O1292" s="812"/>
      <c r="P1292" s="812"/>
      <c r="Q1292" s="812"/>
      <c r="R1292" s="812"/>
      <c r="S1292" s="812"/>
      <c r="T1292" s="812"/>
      <c r="U1292" s="812"/>
      <c r="V1292" s="812"/>
      <c r="W1292" s="812"/>
      <c r="X1292" s="812"/>
    </row>
    <row r="1293" spans="3:24" s="353" customFormat="1" ht="15" customHeight="1" x14ac:dyDescent="0.25">
      <c r="C1293" s="812"/>
      <c r="D1293" s="812"/>
      <c r="E1293" s="812"/>
      <c r="F1293" s="812"/>
      <c r="G1293" s="812"/>
      <c r="H1293" s="812"/>
      <c r="I1293" s="812"/>
      <c r="J1293" s="812"/>
      <c r="K1293" s="812"/>
      <c r="L1293" s="812"/>
      <c r="M1293" s="812"/>
      <c r="N1293" s="812"/>
      <c r="O1293" s="812"/>
      <c r="P1293" s="812"/>
      <c r="Q1293" s="812"/>
      <c r="R1293" s="812"/>
      <c r="S1293" s="812"/>
      <c r="T1293" s="812"/>
      <c r="U1293" s="812"/>
      <c r="V1293" s="812"/>
      <c r="W1293" s="812"/>
      <c r="X1293" s="812"/>
    </row>
    <row r="1294" spans="3:24" s="353" customFormat="1" ht="15" customHeight="1" x14ac:dyDescent="0.25">
      <c r="C1294" s="812"/>
      <c r="D1294" s="812"/>
      <c r="E1294" s="812"/>
      <c r="F1294" s="812"/>
      <c r="G1294" s="812"/>
      <c r="H1294" s="812"/>
      <c r="I1294" s="812"/>
      <c r="J1294" s="812"/>
      <c r="K1294" s="812"/>
      <c r="L1294" s="812"/>
      <c r="M1294" s="812"/>
      <c r="N1294" s="812"/>
      <c r="O1294" s="812"/>
      <c r="P1294" s="812"/>
      <c r="Q1294" s="812"/>
      <c r="R1294" s="812"/>
      <c r="S1294" s="812"/>
      <c r="T1294" s="812"/>
      <c r="U1294" s="812"/>
      <c r="V1294" s="812"/>
      <c r="W1294" s="812"/>
      <c r="X1294" s="812"/>
    </row>
    <row r="1295" spans="3:24" s="353" customFormat="1" ht="15" customHeight="1" x14ac:dyDescent="0.25">
      <c r="C1295" s="812"/>
      <c r="D1295" s="812"/>
      <c r="E1295" s="812"/>
      <c r="F1295" s="812"/>
      <c r="G1295" s="812"/>
      <c r="H1295" s="812"/>
      <c r="I1295" s="812"/>
      <c r="J1295" s="812"/>
      <c r="K1295" s="812"/>
      <c r="L1295" s="812"/>
      <c r="M1295" s="812"/>
      <c r="N1295" s="812"/>
      <c r="O1295" s="812"/>
      <c r="P1295" s="812"/>
      <c r="Q1295" s="812"/>
      <c r="R1295" s="812"/>
      <c r="S1295" s="812"/>
      <c r="T1295" s="812"/>
      <c r="U1295" s="812"/>
      <c r="V1295" s="812"/>
      <c r="W1295" s="812"/>
      <c r="X1295" s="812"/>
    </row>
    <row r="1296" spans="3:24" s="353" customFormat="1" ht="15" customHeight="1" x14ac:dyDescent="0.25">
      <c r="C1296" s="812"/>
      <c r="D1296" s="812"/>
      <c r="E1296" s="812"/>
      <c r="F1296" s="812"/>
      <c r="G1296" s="812"/>
      <c r="H1296" s="812"/>
      <c r="I1296" s="812"/>
      <c r="J1296" s="812"/>
      <c r="K1296" s="812"/>
      <c r="L1296" s="812"/>
      <c r="M1296" s="812"/>
      <c r="N1296" s="812"/>
      <c r="O1296" s="812"/>
      <c r="P1296" s="812"/>
      <c r="Q1296" s="812"/>
      <c r="R1296" s="812"/>
      <c r="S1296" s="812"/>
      <c r="T1296" s="812"/>
      <c r="U1296" s="812"/>
      <c r="V1296" s="812"/>
      <c r="W1296" s="812"/>
      <c r="X1296" s="812"/>
    </row>
    <row r="1297" spans="3:24" s="353" customFormat="1" ht="15" customHeight="1" x14ac:dyDescent="0.25">
      <c r="C1297" s="812"/>
      <c r="D1297" s="812"/>
      <c r="E1297" s="812"/>
      <c r="F1297" s="812"/>
      <c r="G1297" s="812"/>
      <c r="H1297" s="812"/>
      <c r="I1297" s="812"/>
      <c r="J1297" s="812"/>
      <c r="K1297" s="812"/>
      <c r="L1297" s="812"/>
      <c r="M1297" s="812"/>
      <c r="N1297" s="812"/>
      <c r="O1297" s="812"/>
      <c r="P1297" s="812"/>
      <c r="Q1297" s="812"/>
      <c r="R1297" s="812"/>
      <c r="S1297" s="812"/>
      <c r="T1297" s="812"/>
      <c r="U1297" s="812"/>
      <c r="V1297" s="812"/>
      <c r="W1297" s="812"/>
      <c r="X1297" s="812"/>
    </row>
    <row r="1298" spans="3:24" s="353" customFormat="1" ht="15" customHeight="1" x14ac:dyDescent="0.25">
      <c r="C1298" s="812"/>
      <c r="D1298" s="812"/>
      <c r="E1298" s="812"/>
      <c r="F1298" s="812"/>
      <c r="G1298" s="812"/>
      <c r="H1298" s="812"/>
      <c r="I1298" s="812"/>
      <c r="J1298" s="812"/>
      <c r="K1298" s="812"/>
      <c r="L1298" s="812"/>
      <c r="M1298" s="812"/>
      <c r="N1298" s="812"/>
      <c r="O1298" s="812"/>
      <c r="P1298" s="812"/>
      <c r="Q1298" s="812"/>
      <c r="R1298" s="812"/>
      <c r="S1298" s="812"/>
      <c r="T1298" s="812"/>
      <c r="U1298" s="812"/>
      <c r="V1298" s="812"/>
      <c r="W1298" s="812"/>
      <c r="X1298" s="812"/>
    </row>
    <row r="1299" spans="3:24" s="353" customFormat="1" ht="15" customHeight="1" x14ac:dyDescent="0.25">
      <c r="C1299" s="812"/>
      <c r="D1299" s="812"/>
      <c r="E1299" s="812"/>
      <c r="F1299" s="812"/>
      <c r="G1299" s="812"/>
      <c r="H1299" s="812"/>
      <c r="I1299" s="812"/>
      <c r="J1299" s="812"/>
      <c r="K1299" s="812"/>
      <c r="L1299" s="812"/>
      <c r="M1299" s="812"/>
      <c r="N1299" s="812"/>
      <c r="O1299" s="812"/>
      <c r="P1299" s="812"/>
      <c r="Q1299" s="812"/>
      <c r="R1299" s="812"/>
      <c r="S1299" s="812"/>
      <c r="T1299" s="812"/>
      <c r="U1299" s="812"/>
      <c r="V1299" s="812"/>
      <c r="W1299" s="812"/>
      <c r="X1299" s="812"/>
    </row>
    <row r="1300" spans="3:24" s="353" customFormat="1" ht="15" customHeight="1" x14ac:dyDescent="0.25">
      <c r="C1300" s="812"/>
      <c r="D1300" s="812"/>
      <c r="E1300" s="812"/>
      <c r="F1300" s="812"/>
      <c r="G1300" s="812"/>
      <c r="H1300" s="812"/>
      <c r="I1300" s="812"/>
      <c r="J1300" s="812"/>
      <c r="K1300" s="812"/>
      <c r="L1300" s="812"/>
      <c r="M1300" s="812"/>
      <c r="N1300" s="812"/>
      <c r="O1300" s="812"/>
      <c r="P1300" s="812"/>
      <c r="Q1300" s="812"/>
      <c r="R1300" s="812"/>
      <c r="S1300" s="812"/>
      <c r="T1300" s="812"/>
      <c r="U1300" s="812"/>
      <c r="V1300" s="812"/>
      <c r="W1300" s="812"/>
      <c r="X1300" s="812"/>
    </row>
    <row r="1301" spans="3:24" s="353" customFormat="1" ht="15" customHeight="1" x14ac:dyDescent="0.25">
      <c r="C1301" s="812"/>
      <c r="D1301" s="812"/>
      <c r="E1301" s="812"/>
      <c r="F1301" s="812"/>
      <c r="G1301" s="812"/>
      <c r="H1301" s="812"/>
      <c r="I1301" s="812"/>
      <c r="J1301" s="812"/>
      <c r="K1301" s="812"/>
      <c r="L1301" s="812"/>
      <c r="M1301" s="812"/>
      <c r="N1301" s="812"/>
      <c r="O1301" s="812"/>
      <c r="P1301" s="812"/>
      <c r="Q1301" s="812"/>
      <c r="R1301" s="812"/>
      <c r="S1301" s="812"/>
      <c r="T1301" s="812"/>
      <c r="U1301" s="812"/>
      <c r="V1301" s="812"/>
      <c r="W1301" s="812"/>
      <c r="X1301" s="812"/>
    </row>
    <row r="1302" spans="3:24" s="353" customFormat="1" ht="15" customHeight="1" x14ac:dyDescent="0.25">
      <c r="C1302" s="812"/>
      <c r="D1302" s="812"/>
      <c r="E1302" s="812"/>
      <c r="F1302" s="812"/>
      <c r="G1302" s="812"/>
      <c r="H1302" s="812"/>
      <c r="I1302" s="812"/>
      <c r="J1302" s="812"/>
      <c r="K1302" s="812"/>
      <c r="L1302" s="812"/>
      <c r="M1302" s="812"/>
      <c r="N1302" s="812"/>
      <c r="O1302" s="812"/>
      <c r="P1302" s="812"/>
      <c r="Q1302" s="812"/>
      <c r="R1302" s="812"/>
      <c r="S1302" s="812"/>
      <c r="T1302" s="812"/>
      <c r="U1302" s="812"/>
      <c r="V1302" s="812"/>
      <c r="W1302" s="812"/>
      <c r="X1302" s="812"/>
    </row>
    <row r="1303" spans="3:24" s="353" customFormat="1" ht="15" customHeight="1" x14ac:dyDescent="0.25">
      <c r="C1303" s="812"/>
      <c r="D1303" s="812"/>
      <c r="E1303" s="812"/>
      <c r="F1303" s="812"/>
      <c r="G1303" s="812"/>
      <c r="H1303" s="812"/>
      <c r="I1303" s="812"/>
      <c r="J1303" s="812"/>
      <c r="K1303" s="812"/>
      <c r="L1303" s="812"/>
      <c r="M1303" s="812"/>
      <c r="N1303" s="812"/>
      <c r="O1303" s="812"/>
      <c r="P1303" s="812"/>
      <c r="Q1303" s="812"/>
      <c r="R1303" s="812"/>
      <c r="S1303" s="812"/>
      <c r="T1303" s="812"/>
      <c r="U1303" s="812"/>
      <c r="V1303" s="812"/>
      <c r="W1303" s="812"/>
      <c r="X1303" s="812"/>
    </row>
    <row r="1304" spans="3:24" s="353" customFormat="1" ht="15" customHeight="1" x14ac:dyDescent="0.25">
      <c r="C1304" s="812"/>
      <c r="D1304" s="812"/>
      <c r="E1304" s="812"/>
      <c r="F1304" s="812"/>
      <c r="G1304" s="812"/>
      <c r="H1304" s="812"/>
      <c r="I1304" s="812"/>
      <c r="J1304" s="812"/>
      <c r="K1304" s="812"/>
      <c r="L1304" s="812"/>
      <c r="M1304" s="812"/>
      <c r="N1304" s="812"/>
      <c r="O1304" s="812"/>
      <c r="P1304" s="812"/>
      <c r="Q1304" s="812"/>
      <c r="R1304" s="812"/>
      <c r="S1304" s="812"/>
      <c r="T1304" s="812"/>
      <c r="U1304" s="812"/>
      <c r="V1304" s="812"/>
      <c r="W1304" s="812"/>
      <c r="X1304" s="812"/>
    </row>
    <row r="1305" spans="3:24" s="353" customFormat="1" ht="15" customHeight="1" x14ac:dyDescent="0.25">
      <c r="C1305" s="812"/>
      <c r="D1305" s="812"/>
      <c r="E1305" s="812"/>
      <c r="F1305" s="812"/>
      <c r="G1305" s="812"/>
      <c r="H1305" s="812"/>
      <c r="I1305" s="812"/>
      <c r="J1305" s="812"/>
      <c r="K1305" s="812"/>
      <c r="L1305" s="812"/>
      <c r="M1305" s="812"/>
      <c r="N1305" s="812"/>
      <c r="O1305" s="812"/>
      <c r="P1305" s="812"/>
      <c r="Q1305" s="812"/>
      <c r="R1305" s="812"/>
      <c r="S1305" s="812"/>
      <c r="T1305" s="812"/>
      <c r="U1305" s="812"/>
      <c r="V1305" s="812"/>
      <c r="W1305" s="812"/>
      <c r="X1305" s="812"/>
    </row>
    <row r="1306" spans="3:24" s="353" customFormat="1" ht="15" customHeight="1" x14ac:dyDescent="0.25">
      <c r="C1306" s="812"/>
      <c r="D1306" s="812"/>
      <c r="E1306" s="812"/>
      <c r="F1306" s="812"/>
      <c r="G1306" s="812"/>
      <c r="H1306" s="812"/>
      <c r="I1306" s="812"/>
      <c r="J1306" s="812"/>
      <c r="K1306" s="812"/>
      <c r="L1306" s="812"/>
      <c r="M1306" s="812"/>
      <c r="N1306" s="812"/>
      <c r="O1306" s="812"/>
      <c r="P1306" s="812"/>
      <c r="Q1306" s="812"/>
      <c r="R1306" s="812"/>
      <c r="S1306" s="812"/>
      <c r="T1306" s="812"/>
      <c r="U1306" s="812"/>
      <c r="V1306" s="812"/>
      <c r="W1306" s="812"/>
      <c r="X1306" s="812"/>
    </row>
    <row r="1307" spans="3:24" s="353" customFormat="1" ht="15" customHeight="1" x14ac:dyDescent="0.25">
      <c r="C1307" s="812"/>
      <c r="D1307" s="812"/>
      <c r="E1307" s="812"/>
      <c r="F1307" s="812"/>
      <c r="G1307" s="812"/>
      <c r="H1307" s="812"/>
      <c r="I1307" s="812"/>
      <c r="J1307" s="812"/>
      <c r="K1307" s="812"/>
      <c r="L1307" s="812"/>
      <c r="M1307" s="812"/>
      <c r="N1307" s="812"/>
      <c r="O1307" s="812"/>
      <c r="P1307" s="812"/>
      <c r="Q1307" s="812"/>
      <c r="R1307" s="812"/>
      <c r="S1307" s="812"/>
      <c r="T1307" s="812"/>
      <c r="U1307" s="812"/>
      <c r="V1307" s="812"/>
      <c r="W1307" s="812"/>
      <c r="X1307" s="812"/>
    </row>
    <row r="1308" spans="3:24" s="353" customFormat="1" ht="15" customHeight="1" x14ac:dyDescent="0.25">
      <c r="C1308" s="812"/>
      <c r="D1308" s="812"/>
      <c r="E1308" s="812"/>
      <c r="F1308" s="812"/>
      <c r="G1308" s="812"/>
      <c r="H1308" s="812"/>
      <c r="I1308" s="812"/>
      <c r="J1308" s="812"/>
      <c r="K1308" s="812"/>
      <c r="L1308" s="812"/>
      <c r="M1308" s="812"/>
      <c r="N1308" s="812"/>
      <c r="O1308" s="812"/>
      <c r="P1308" s="812"/>
      <c r="Q1308" s="812"/>
      <c r="R1308" s="812"/>
      <c r="S1308" s="812"/>
      <c r="T1308" s="812"/>
      <c r="U1308" s="812"/>
      <c r="V1308" s="812"/>
      <c r="W1308" s="812"/>
      <c r="X1308" s="812"/>
    </row>
    <row r="1309" spans="3:24" s="353" customFormat="1" ht="15" customHeight="1" x14ac:dyDescent="0.25">
      <c r="C1309" s="812"/>
      <c r="D1309" s="812"/>
      <c r="E1309" s="812"/>
      <c r="F1309" s="812"/>
      <c r="G1309" s="812"/>
      <c r="H1309" s="812"/>
      <c r="I1309" s="812"/>
      <c r="J1309" s="812"/>
      <c r="K1309" s="812"/>
      <c r="L1309" s="812"/>
      <c r="M1309" s="812"/>
      <c r="N1309" s="812"/>
      <c r="O1309" s="812"/>
      <c r="P1309" s="812"/>
      <c r="Q1309" s="812"/>
      <c r="R1309" s="812"/>
      <c r="S1309" s="812"/>
      <c r="T1309" s="812"/>
      <c r="U1309" s="812"/>
      <c r="V1309" s="812"/>
      <c r="W1309" s="812"/>
      <c r="X1309" s="812"/>
    </row>
    <row r="1310" spans="3:24" s="353" customFormat="1" ht="15" customHeight="1" x14ac:dyDescent="0.25">
      <c r="C1310" s="812"/>
      <c r="D1310" s="812"/>
      <c r="E1310" s="812"/>
      <c r="F1310" s="812"/>
      <c r="G1310" s="812"/>
      <c r="H1310" s="812"/>
      <c r="I1310" s="812"/>
      <c r="J1310" s="812"/>
      <c r="K1310" s="812"/>
      <c r="L1310" s="812"/>
      <c r="M1310" s="812"/>
      <c r="N1310" s="812"/>
      <c r="O1310" s="812"/>
      <c r="P1310" s="812"/>
      <c r="Q1310" s="812"/>
      <c r="R1310" s="812"/>
      <c r="S1310" s="812"/>
      <c r="T1310" s="812"/>
      <c r="U1310" s="812"/>
      <c r="V1310" s="812"/>
      <c r="W1310" s="812"/>
      <c r="X1310" s="812"/>
    </row>
    <row r="1311" spans="3:24" s="353" customFormat="1" ht="15" customHeight="1" x14ac:dyDescent="0.25">
      <c r="C1311" s="812"/>
      <c r="D1311" s="812"/>
      <c r="E1311" s="812"/>
      <c r="F1311" s="812"/>
      <c r="G1311" s="812"/>
      <c r="H1311" s="812"/>
      <c r="I1311" s="812"/>
      <c r="J1311" s="812"/>
      <c r="K1311" s="812"/>
      <c r="L1311" s="812"/>
      <c r="M1311" s="812"/>
      <c r="N1311" s="812"/>
      <c r="O1311" s="812"/>
      <c r="P1311" s="812"/>
      <c r="Q1311" s="812"/>
      <c r="R1311" s="812"/>
      <c r="S1311" s="812"/>
      <c r="T1311" s="812"/>
      <c r="U1311" s="812"/>
      <c r="V1311" s="812"/>
      <c r="W1311" s="812"/>
      <c r="X1311" s="812"/>
    </row>
    <row r="1312" spans="3:24" s="353" customFormat="1" ht="15" customHeight="1" x14ac:dyDescent="0.25">
      <c r="C1312" s="812"/>
      <c r="D1312" s="812"/>
      <c r="E1312" s="812"/>
      <c r="F1312" s="812"/>
      <c r="G1312" s="812"/>
      <c r="H1312" s="812"/>
      <c r="I1312" s="812"/>
      <c r="J1312" s="812"/>
      <c r="K1312" s="812"/>
      <c r="L1312" s="812"/>
      <c r="M1312" s="812"/>
      <c r="N1312" s="812"/>
      <c r="O1312" s="812"/>
      <c r="P1312" s="812"/>
      <c r="Q1312" s="812"/>
      <c r="R1312" s="812"/>
      <c r="S1312" s="812"/>
      <c r="T1312" s="812"/>
      <c r="U1312" s="812"/>
      <c r="V1312" s="812"/>
      <c r="W1312" s="812"/>
      <c r="X1312" s="812"/>
    </row>
    <row r="1313" spans="3:24" s="353" customFormat="1" ht="15" customHeight="1" x14ac:dyDescent="0.25">
      <c r="C1313" s="812"/>
      <c r="D1313" s="812"/>
      <c r="E1313" s="812"/>
      <c r="F1313" s="812"/>
      <c r="G1313" s="812"/>
      <c r="H1313" s="812"/>
      <c r="I1313" s="812"/>
      <c r="J1313" s="812"/>
      <c r="K1313" s="812"/>
      <c r="L1313" s="812"/>
      <c r="M1313" s="812"/>
      <c r="N1313" s="812"/>
      <c r="O1313" s="812"/>
      <c r="P1313" s="812"/>
      <c r="Q1313" s="812"/>
      <c r="R1313" s="812"/>
      <c r="S1313" s="812"/>
      <c r="T1313" s="812"/>
      <c r="U1313" s="812"/>
      <c r="V1313" s="812"/>
      <c r="W1313" s="812"/>
      <c r="X1313" s="812"/>
    </row>
    <row r="1314" spans="3:24" s="353" customFormat="1" ht="15" customHeight="1" x14ac:dyDescent="0.25">
      <c r="C1314" s="812"/>
      <c r="D1314" s="812"/>
      <c r="E1314" s="812"/>
      <c r="F1314" s="812"/>
      <c r="G1314" s="812"/>
      <c r="H1314" s="812"/>
      <c r="I1314" s="812"/>
      <c r="J1314" s="812"/>
      <c r="K1314" s="812"/>
      <c r="L1314" s="812"/>
      <c r="M1314" s="812"/>
      <c r="N1314" s="812"/>
      <c r="O1314" s="812"/>
      <c r="P1314" s="812"/>
      <c r="Q1314" s="812"/>
      <c r="R1314" s="812"/>
      <c r="S1314" s="812"/>
      <c r="T1314" s="812"/>
      <c r="U1314" s="812"/>
      <c r="V1314" s="812"/>
      <c r="W1314" s="812"/>
      <c r="X1314" s="812"/>
    </row>
    <row r="1315" spans="3:24" s="353" customFormat="1" ht="15" customHeight="1" x14ac:dyDescent="0.25">
      <c r="C1315" s="812"/>
      <c r="D1315" s="812"/>
      <c r="E1315" s="812"/>
      <c r="F1315" s="812"/>
      <c r="G1315" s="812"/>
      <c r="H1315" s="812"/>
      <c r="I1315" s="812"/>
      <c r="J1315" s="812"/>
      <c r="K1315" s="812"/>
      <c r="L1315" s="812"/>
      <c r="M1315" s="812"/>
      <c r="N1315" s="812"/>
      <c r="O1315" s="812"/>
      <c r="P1315" s="812"/>
      <c r="Q1315" s="812"/>
      <c r="R1315" s="812"/>
      <c r="S1315" s="812"/>
      <c r="T1315" s="812"/>
      <c r="U1315" s="812"/>
      <c r="V1315" s="812"/>
      <c r="W1315" s="812"/>
      <c r="X1315" s="812"/>
    </row>
    <row r="1316" spans="3:24" s="353" customFormat="1" ht="15" customHeight="1" x14ac:dyDescent="0.25">
      <c r="C1316" s="812"/>
      <c r="D1316" s="812"/>
      <c r="E1316" s="812"/>
      <c r="F1316" s="812"/>
      <c r="G1316" s="812"/>
      <c r="H1316" s="812"/>
      <c r="I1316" s="812"/>
      <c r="J1316" s="812"/>
      <c r="K1316" s="812"/>
      <c r="L1316" s="812"/>
      <c r="M1316" s="812"/>
      <c r="N1316" s="812"/>
      <c r="O1316" s="812"/>
      <c r="P1316" s="812"/>
      <c r="Q1316" s="812"/>
      <c r="R1316" s="812"/>
      <c r="S1316" s="812"/>
      <c r="T1316" s="812"/>
      <c r="U1316" s="812"/>
      <c r="V1316" s="812"/>
      <c r="W1316" s="812"/>
      <c r="X1316" s="812"/>
    </row>
    <row r="1317" spans="3:24" s="353" customFormat="1" ht="15" customHeight="1" x14ac:dyDescent="0.25">
      <c r="C1317" s="812"/>
      <c r="D1317" s="812"/>
      <c r="E1317" s="812"/>
      <c r="F1317" s="812"/>
      <c r="G1317" s="812"/>
      <c r="H1317" s="812"/>
      <c r="I1317" s="812"/>
      <c r="J1317" s="812"/>
      <c r="K1317" s="812"/>
      <c r="L1317" s="812"/>
      <c r="M1317" s="812"/>
      <c r="N1317" s="812"/>
      <c r="O1317" s="812"/>
      <c r="P1317" s="812"/>
      <c r="Q1317" s="812"/>
      <c r="R1317" s="812"/>
      <c r="S1317" s="812"/>
      <c r="T1317" s="812"/>
      <c r="U1317" s="812"/>
      <c r="V1317" s="812"/>
      <c r="W1317" s="812"/>
      <c r="X1317" s="812"/>
    </row>
    <row r="1318" spans="3:24" s="353" customFormat="1" ht="15" customHeight="1" x14ac:dyDescent="0.25">
      <c r="C1318" s="812"/>
      <c r="D1318" s="812"/>
      <c r="E1318" s="812"/>
      <c r="F1318" s="812"/>
      <c r="G1318" s="812"/>
      <c r="H1318" s="812"/>
      <c r="I1318" s="812"/>
      <c r="J1318" s="812"/>
      <c r="K1318" s="812"/>
      <c r="L1318" s="812"/>
      <c r="M1318" s="812"/>
      <c r="N1318" s="812"/>
      <c r="O1318" s="812"/>
      <c r="P1318" s="812"/>
      <c r="Q1318" s="812"/>
      <c r="R1318" s="812"/>
      <c r="S1318" s="812"/>
      <c r="T1318" s="812"/>
      <c r="U1318" s="812"/>
      <c r="V1318" s="812"/>
      <c r="W1318" s="812"/>
      <c r="X1318" s="812"/>
    </row>
    <row r="1319" spans="3:24" s="353" customFormat="1" ht="15" customHeight="1" x14ac:dyDescent="0.25">
      <c r="C1319" s="812"/>
      <c r="D1319" s="812"/>
      <c r="E1319" s="812"/>
      <c r="F1319" s="812"/>
      <c r="G1319" s="812"/>
      <c r="H1319" s="812"/>
      <c r="I1319" s="812"/>
      <c r="J1319" s="812"/>
      <c r="K1319" s="812"/>
      <c r="L1319" s="812"/>
      <c r="M1319" s="812"/>
      <c r="N1319" s="812"/>
      <c r="O1319" s="812"/>
      <c r="P1319" s="812"/>
      <c r="Q1319" s="812"/>
      <c r="R1319" s="812"/>
      <c r="S1319" s="812"/>
      <c r="T1319" s="812"/>
      <c r="U1319" s="812"/>
      <c r="V1319" s="812"/>
      <c r="W1319" s="812"/>
      <c r="X1319" s="812"/>
    </row>
    <row r="1320" spans="3:24" s="353" customFormat="1" ht="15" customHeight="1" x14ac:dyDescent="0.25">
      <c r="C1320" s="812"/>
      <c r="D1320" s="812"/>
      <c r="E1320" s="812"/>
      <c r="F1320" s="812"/>
      <c r="G1320" s="812"/>
      <c r="H1320" s="812"/>
      <c r="I1320" s="812"/>
      <c r="J1320" s="812"/>
      <c r="K1320" s="812"/>
      <c r="L1320" s="812"/>
      <c r="M1320" s="812"/>
      <c r="N1320" s="812"/>
      <c r="O1320" s="812"/>
      <c r="P1320" s="812"/>
      <c r="Q1320" s="812"/>
      <c r="R1320" s="812"/>
      <c r="S1320" s="812"/>
      <c r="T1320" s="812"/>
      <c r="U1320" s="812"/>
      <c r="V1320" s="812"/>
      <c r="W1320" s="812"/>
      <c r="X1320" s="812"/>
    </row>
    <row r="1321" spans="3:24" s="353" customFormat="1" ht="15" customHeight="1" x14ac:dyDescent="0.25">
      <c r="C1321" s="812"/>
      <c r="D1321" s="812"/>
      <c r="E1321" s="812"/>
      <c r="F1321" s="812"/>
      <c r="G1321" s="812"/>
      <c r="H1321" s="812"/>
      <c r="I1321" s="812"/>
      <c r="J1321" s="812"/>
      <c r="K1321" s="812"/>
      <c r="L1321" s="812"/>
      <c r="M1321" s="812"/>
      <c r="N1321" s="812"/>
      <c r="O1321" s="812"/>
      <c r="P1321" s="812"/>
      <c r="Q1321" s="812"/>
      <c r="R1321" s="812"/>
      <c r="S1321" s="812"/>
      <c r="T1321" s="812"/>
      <c r="U1321" s="812"/>
      <c r="V1321" s="812"/>
      <c r="W1321" s="812"/>
      <c r="X1321" s="812"/>
    </row>
    <row r="1322" spans="3:24" s="353" customFormat="1" ht="15" customHeight="1" x14ac:dyDescent="0.25">
      <c r="C1322" s="812"/>
      <c r="D1322" s="812"/>
      <c r="E1322" s="812"/>
      <c r="F1322" s="812"/>
      <c r="G1322" s="812"/>
      <c r="H1322" s="812"/>
      <c r="I1322" s="812"/>
      <c r="J1322" s="812"/>
      <c r="K1322" s="812"/>
      <c r="L1322" s="812"/>
      <c r="M1322" s="812"/>
      <c r="N1322" s="812"/>
      <c r="O1322" s="812"/>
      <c r="P1322" s="812"/>
      <c r="Q1322" s="812"/>
      <c r="R1322" s="812"/>
      <c r="S1322" s="812"/>
      <c r="T1322" s="812"/>
      <c r="U1322" s="812"/>
      <c r="V1322" s="812"/>
      <c r="W1322" s="812"/>
      <c r="X1322" s="812"/>
    </row>
    <row r="1323" spans="3:24" s="353" customFormat="1" ht="15" customHeight="1" x14ac:dyDescent="0.25">
      <c r="C1323" s="812"/>
      <c r="D1323" s="812"/>
      <c r="E1323" s="812"/>
      <c r="F1323" s="812"/>
      <c r="G1323" s="812"/>
      <c r="H1323" s="812"/>
      <c r="I1323" s="812"/>
      <c r="J1323" s="812"/>
      <c r="K1323" s="812"/>
      <c r="L1323" s="812"/>
      <c r="M1323" s="812"/>
      <c r="N1323" s="812"/>
      <c r="O1323" s="812"/>
      <c r="P1323" s="812"/>
      <c r="Q1323" s="812"/>
      <c r="R1323" s="812"/>
      <c r="S1323" s="812"/>
      <c r="T1323" s="812"/>
      <c r="U1323" s="812"/>
      <c r="V1323" s="812"/>
      <c r="W1323" s="812"/>
      <c r="X1323" s="812"/>
    </row>
    <row r="1324" spans="3:24" s="353" customFormat="1" ht="15" customHeight="1" x14ac:dyDescent="0.25">
      <c r="C1324" s="812"/>
      <c r="D1324" s="812"/>
      <c r="E1324" s="812"/>
      <c r="F1324" s="812"/>
      <c r="G1324" s="812"/>
      <c r="H1324" s="812"/>
      <c r="I1324" s="812"/>
      <c r="J1324" s="812"/>
      <c r="K1324" s="812"/>
      <c r="L1324" s="812"/>
      <c r="M1324" s="812"/>
      <c r="N1324" s="812"/>
      <c r="O1324" s="812"/>
      <c r="P1324" s="812"/>
      <c r="Q1324" s="812"/>
      <c r="R1324" s="812"/>
      <c r="S1324" s="812"/>
      <c r="T1324" s="812"/>
      <c r="U1324" s="812"/>
      <c r="V1324" s="812"/>
      <c r="W1324" s="812"/>
      <c r="X1324" s="812"/>
    </row>
    <row r="1325" spans="3:24" s="353" customFormat="1" ht="15" customHeight="1" x14ac:dyDescent="0.25">
      <c r="C1325" s="812"/>
      <c r="D1325" s="812"/>
      <c r="E1325" s="812"/>
      <c r="F1325" s="812"/>
      <c r="G1325" s="812"/>
      <c r="H1325" s="812"/>
      <c r="I1325" s="812"/>
      <c r="J1325" s="812"/>
      <c r="K1325" s="812"/>
      <c r="L1325" s="812"/>
      <c r="M1325" s="812"/>
      <c r="N1325" s="812"/>
      <c r="O1325" s="812"/>
      <c r="P1325" s="812"/>
      <c r="Q1325" s="812"/>
      <c r="R1325" s="812"/>
      <c r="S1325" s="812"/>
      <c r="T1325" s="812"/>
      <c r="U1325" s="812"/>
      <c r="V1325" s="812"/>
      <c r="W1325" s="812"/>
      <c r="X1325" s="812"/>
    </row>
    <row r="1326" spans="3:24" s="353" customFormat="1" ht="15" customHeight="1" x14ac:dyDescent="0.25">
      <c r="C1326" s="812"/>
      <c r="D1326" s="812"/>
      <c r="E1326" s="812"/>
      <c r="F1326" s="812"/>
      <c r="G1326" s="812"/>
      <c r="H1326" s="812"/>
      <c r="I1326" s="812"/>
      <c r="J1326" s="812"/>
      <c r="K1326" s="812"/>
      <c r="L1326" s="812"/>
      <c r="M1326" s="812"/>
      <c r="N1326" s="812"/>
      <c r="O1326" s="812"/>
      <c r="P1326" s="812"/>
      <c r="Q1326" s="812"/>
      <c r="R1326" s="812"/>
      <c r="S1326" s="812"/>
      <c r="T1326" s="812"/>
      <c r="U1326" s="812"/>
      <c r="V1326" s="812"/>
      <c r="W1326" s="812"/>
      <c r="X1326" s="812"/>
    </row>
    <row r="1327" spans="3:24" s="353" customFormat="1" ht="15" customHeight="1" x14ac:dyDescent="0.25">
      <c r="C1327" s="812"/>
      <c r="D1327" s="812"/>
      <c r="E1327" s="812"/>
      <c r="F1327" s="812"/>
      <c r="G1327" s="812"/>
      <c r="H1327" s="812"/>
      <c r="I1327" s="812"/>
      <c r="J1327" s="812"/>
      <c r="K1327" s="812"/>
      <c r="L1327" s="812"/>
      <c r="M1327" s="812"/>
      <c r="N1327" s="812"/>
      <c r="O1327" s="812"/>
      <c r="P1327" s="812"/>
      <c r="Q1327" s="812"/>
      <c r="R1327" s="812"/>
      <c r="S1327" s="812"/>
      <c r="T1327" s="812"/>
      <c r="U1327" s="812"/>
      <c r="V1327" s="812"/>
      <c r="W1327" s="812"/>
      <c r="X1327" s="812"/>
    </row>
    <row r="1328" spans="3:24" s="353" customFormat="1" ht="15" customHeight="1" x14ac:dyDescent="0.25">
      <c r="C1328" s="812"/>
      <c r="D1328" s="812"/>
      <c r="E1328" s="812"/>
      <c r="F1328" s="812"/>
      <c r="G1328" s="812"/>
      <c r="H1328" s="812"/>
      <c r="I1328" s="812"/>
      <c r="J1328" s="812"/>
      <c r="K1328" s="812"/>
      <c r="L1328" s="812"/>
      <c r="M1328" s="812"/>
      <c r="N1328" s="812"/>
      <c r="O1328" s="812"/>
      <c r="P1328" s="812"/>
      <c r="Q1328" s="812"/>
      <c r="R1328" s="812"/>
      <c r="S1328" s="812"/>
      <c r="T1328" s="812"/>
      <c r="U1328" s="812"/>
      <c r="V1328" s="812"/>
      <c r="W1328" s="812"/>
      <c r="X1328" s="812"/>
    </row>
    <row r="1329" spans="3:24" s="353" customFormat="1" ht="15" customHeight="1" x14ac:dyDescent="0.25">
      <c r="C1329" s="812"/>
      <c r="D1329" s="812"/>
      <c r="E1329" s="812"/>
      <c r="F1329" s="812"/>
      <c r="G1329" s="812"/>
      <c r="H1329" s="812"/>
      <c r="I1329" s="812"/>
      <c r="J1329" s="812"/>
      <c r="K1329" s="812"/>
      <c r="L1329" s="812"/>
      <c r="M1329" s="812"/>
      <c r="N1329" s="812"/>
      <c r="O1329" s="812"/>
      <c r="P1329" s="812"/>
      <c r="Q1329" s="812"/>
      <c r="R1329" s="812"/>
      <c r="S1329" s="812"/>
      <c r="T1329" s="812"/>
      <c r="U1329" s="812"/>
      <c r="V1329" s="812"/>
      <c r="W1329" s="812"/>
      <c r="X1329" s="812"/>
    </row>
    <row r="1330" spans="3:24" s="353" customFormat="1" ht="15" customHeight="1" x14ac:dyDescent="0.25">
      <c r="C1330" s="812"/>
      <c r="D1330" s="812"/>
      <c r="E1330" s="812"/>
      <c r="F1330" s="812"/>
      <c r="G1330" s="812"/>
      <c r="H1330" s="812"/>
      <c r="I1330" s="812"/>
      <c r="J1330" s="812"/>
      <c r="K1330" s="812"/>
      <c r="L1330" s="812"/>
      <c r="M1330" s="812"/>
      <c r="N1330" s="812"/>
      <c r="O1330" s="812"/>
      <c r="P1330" s="812"/>
      <c r="Q1330" s="812"/>
      <c r="R1330" s="812"/>
      <c r="S1330" s="812"/>
      <c r="T1330" s="812"/>
      <c r="U1330" s="812"/>
      <c r="V1330" s="812"/>
      <c r="W1330" s="812"/>
      <c r="X1330" s="812"/>
    </row>
    <row r="1331" spans="3:24" s="353" customFormat="1" ht="15" customHeight="1" x14ac:dyDescent="0.25">
      <c r="C1331" s="812"/>
      <c r="D1331" s="812"/>
      <c r="E1331" s="812"/>
      <c r="F1331" s="812"/>
      <c r="G1331" s="812"/>
      <c r="H1331" s="812"/>
      <c r="I1331" s="812"/>
      <c r="J1331" s="812"/>
      <c r="K1331" s="812"/>
      <c r="L1331" s="812"/>
      <c r="M1331" s="812"/>
      <c r="N1331" s="812"/>
      <c r="O1331" s="812"/>
      <c r="P1331" s="812"/>
      <c r="Q1331" s="812"/>
      <c r="R1331" s="812"/>
      <c r="S1331" s="812"/>
      <c r="T1331" s="812"/>
      <c r="U1331" s="812"/>
      <c r="V1331" s="812"/>
      <c r="W1331" s="812"/>
      <c r="X1331" s="812"/>
    </row>
    <row r="1332" spans="3:24" s="353" customFormat="1" ht="15" customHeight="1" x14ac:dyDescent="0.25">
      <c r="C1332" s="812"/>
      <c r="D1332" s="812"/>
      <c r="E1332" s="812"/>
      <c r="F1332" s="812"/>
      <c r="G1332" s="812"/>
      <c r="H1332" s="812"/>
      <c r="I1332" s="812"/>
      <c r="J1332" s="812"/>
      <c r="K1332" s="812"/>
      <c r="L1332" s="812"/>
      <c r="M1332" s="812"/>
      <c r="N1332" s="812"/>
      <c r="O1332" s="812"/>
      <c r="P1332" s="812"/>
      <c r="Q1332" s="812"/>
      <c r="R1332" s="812"/>
      <c r="S1332" s="812"/>
      <c r="T1332" s="812"/>
      <c r="U1332" s="812"/>
      <c r="V1332" s="812"/>
      <c r="W1332" s="812"/>
      <c r="X1332" s="812"/>
    </row>
    <row r="1333" spans="3:24" s="353" customFormat="1" ht="15" customHeight="1" x14ac:dyDescent="0.25">
      <c r="C1333" s="812"/>
      <c r="D1333" s="812"/>
      <c r="E1333" s="812"/>
      <c r="F1333" s="812"/>
      <c r="G1333" s="812"/>
      <c r="H1333" s="812"/>
      <c r="I1333" s="812"/>
      <c r="J1333" s="812"/>
      <c r="K1333" s="812"/>
      <c r="L1333" s="812"/>
      <c r="M1333" s="812"/>
      <c r="N1333" s="812"/>
      <c r="O1333" s="812"/>
      <c r="P1333" s="812"/>
      <c r="Q1333" s="812"/>
      <c r="R1333" s="812"/>
      <c r="S1333" s="812"/>
      <c r="T1333" s="812"/>
      <c r="U1333" s="812"/>
      <c r="V1333" s="812"/>
      <c r="W1333" s="812"/>
      <c r="X1333" s="812"/>
    </row>
    <row r="1334" spans="3:24" s="353" customFormat="1" ht="15" customHeight="1" x14ac:dyDescent="0.25">
      <c r="C1334" s="812"/>
      <c r="D1334" s="812"/>
      <c r="E1334" s="812"/>
      <c r="F1334" s="812"/>
      <c r="G1334" s="812"/>
      <c r="H1334" s="812"/>
      <c r="I1334" s="812"/>
      <c r="J1334" s="812"/>
      <c r="K1334" s="812"/>
      <c r="L1334" s="812"/>
      <c r="M1334" s="812"/>
      <c r="N1334" s="812"/>
      <c r="O1334" s="812"/>
      <c r="P1334" s="812"/>
      <c r="Q1334" s="812"/>
      <c r="R1334" s="812"/>
      <c r="S1334" s="812"/>
      <c r="T1334" s="812"/>
      <c r="U1334" s="812"/>
      <c r="V1334" s="812"/>
      <c r="W1334" s="812"/>
      <c r="X1334" s="812"/>
    </row>
    <row r="1335" spans="3:24" s="353" customFormat="1" ht="15" customHeight="1" x14ac:dyDescent="0.25">
      <c r="C1335" s="812"/>
      <c r="D1335" s="812"/>
      <c r="E1335" s="812"/>
      <c r="F1335" s="812"/>
      <c r="G1335" s="812"/>
      <c r="H1335" s="812"/>
      <c r="I1335" s="812"/>
      <c r="J1335" s="812"/>
      <c r="K1335" s="812"/>
      <c r="L1335" s="812"/>
      <c r="M1335" s="812"/>
      <c r="N1335" s="812"/>
      <c r="O1335" s="812"/>
      <c r="P1335" s="812"/>
      <c r="Q1335" s="812"/>
      <c r="R1335" s="812"/>
      <c r="S1335" s="812"/>
      <c r="T1335" s="812"/>
      <c r="U1335" s="812"/>
      <c r="V1335" s="812"/>
      <c r="W1335" s="812"/>
      <c r="X1335" s="812"/>
    </row>
    <row r="1336" spans="3:24" s="353" customFormat="1" ht="15" customHeight="1" x14ac:dyDescent="0.25">
      <c r="C1336" s="812"/>
      <c r="D1336" s="812"/>
      <c r="E1336" s="812"/>
      <c r="F1336" s="812"/>
      <c r="G1336" s="812"/>
      <c r="H1336" s="812"/>
      <c r="I1336" s="812"/>
      <c r="J1336" s="812"/>
      <c r="K1336" s="812"/>
      <c r="L1336" s="812"/>
      <c r="M1336" s="812"/>
      <c r="N1336" s="812"/>
      <c r="O1336" s="812"/>
      <c r="P1336" s="812"/>
      <c r="Q1336" s="812"/>
      <c r="R1336" s="812"/>
      <c r="S1336" s="812"/>
      <c r="T1336" s="812"/>
      <c r="U1336" s="812"/>
      <c r="V1336" s="812"/>
      <c r="W1336" s="812"/>
      <c r="X1336" s="812"/>
    </row>
    <row r="1337" spans="3:24" s="353" customFormat="1" ht="15" customHeight="1" x14ac:dyDescent="0.25">
      <c r="C1337" s="812"/>
      <c r="D1337" s="812"/>
      <c r="E1337" s="812"/>
      <c r="F1337" s="812"/>
      <c r="G1337" s="812"/>
      <c r="H1337" s="812"/>
      <c r="I1337" s="812"/>
      <c r="J1337" s="812"/>
      <c r="K1337" s="812"/>
      <c r="L1337" s="812"/>
      <c r="M1337" s="812"/>
      <c r="N1337" s="812"/>
      <c r="O1337" s="812"/>
      <c r="P1337" s="812"/>
      <c r="Q1337" s="812"/>
      <c r="R1337" s="812"/>
      <c r="S1337" s="812"/>
      <c r="T1337" s="812"/>
      <c r="U1337" s="812"/>
      <c r="V1337" s="812"/>
      <c r="W1337" s="812"/>
      <c r="X1337" s="812"/>
    </row>
    <row r="1338" spans="3:24" s="353" customFormat="1" ht="15" customHeight="1" x14ac:dyDescent="0.25">
      <c r="C1338" s="812"/>
      <c r="D1338" s="812"/>
      <c r="E1338" s="812"/>
      <c r="F1338" s="812"/>
      <c r="G1338" s="812"/>
      <c r="H1338" s="812"/>
      <c r="I1338" s="812"/>
      <c r="J1338" s="812"/>
      <c r="K1338" s="812"/>
      <c r="L1338" s="812"/>
      <c r="M1338" s="812"/>
      <c r="N1338" s="812"/>
      <c r="O1338" s="812"/>
      <c r="P1338" s="812"/>
      <c r="Q1338" s="812"/>
      <c r="R1338" s="812"/>
      <c r="S1338" s="812"/>
      <c r="T1338" s="812"/>
      <c r="U1338" s="812"/>
      <c r="V1338" s="812"/>
      <c r="W1338" s="812"/>
      <c r="X1338" s="812"/>
    </row>
    <row r="1339" spans="3:24" s="353" customFormat="1" ht="15" customHeight="1" x14ac:dyDescent="0.25">
      <c r="C1339" s="812"/>
      <c r="D1339" s="812"/>
      <c r="E1339" s="812"/>
      <c r="F1339" s="812"/>
      <c r="G1339" s="812"/>
      <c r="H1339" s="812"/>
      <c r="I1339" s="812"/>
      <c r="J1339" s="812"/>
      <c r="K1339" s="812"/>
      <c r="L1339" s="812"/>
      <c r="M1339" s="812"/>
      <c r="N1339" s="812"/>
      <c r="O1339" s="812"/>
      <c r="P1339" s="812"/>
      <c r="Q1339" s="812"/>
      <c r="R1339" s="812"/>
      <c r="S1339" s="812"/>
      <c r="T1339" s="812"/>
      <c r="U1339" s="812"/>
      <c r="V1339" s="812"/>
      <c r="W1339" s="812"/>
      <c r="X1339" s="812"/>
    </row>
    <row r="1340" spans="3:24" s="353" customFormat="1" ht="15" customHeight="1" x14ac:dyDescent="0.25">
      <c r="C1340" s="812"/>
      <c r="D1340" s="812"/>
      <c r="E1340" s="812"/>
      <c r="F1340" s="812"/>
      <c r="G1340" s="812"/>
      <c r="H1340" s="812"/>
      <c r="I1340" s="812"/>
      <c r="J1340" s="812"/>
      <c r="K1340" s="812"/>
      <c r="L1340" s="812"/>
      <c r="M1340" s="812"/>
      <c r="N1340" s="812"/>
      <c r="O1340" s="812"/>
      <c r="P1340" s="812"/>
      <c r="Q1340" s="812"/>
      <c r="R1340" s="812"/>
      <c r="S1340" s="812"/>
      <c r="T1340" s="812"/>
      <c r="U1340" s="812"/>
      <c r="V1340" s="812"/>
      <c r="W1340" s="812"/>
      <c r="X1340" s="812"/>
    </row>
  </sheetData>
  <mergeCells count="123">
    <mergeCell ref="A839:B839"/>
    <mergeCell ref="H839:K839"/>
    <mergeCell ref="M839:O839"/>
    <mergeCell ref="X839:Z839"/>
    <mergeCell ref="A1:AG1"/>
    <mergeCell ref="A2:AG2"/>
    <mergeCell ref="A3:AG3"/>
    <mergeCell ref="A836:B836"/>
    <mergeCell ref="H836:K836"/>
    <mergeCell ref="X836:Z836"/>
    <mergeCell ref="A838:B838"/>
    <mergeCell ref="H838:K838"/>
    <mergeCell ref="M838:O838"/>
    <mergeCell ref="X838:Z838"/>
    <mergeCell ref="W671:W674"/>
    <mergeCell ref="X671:X674"/>
    <mergeCell ref="T753:T756"/>
    <mergeCell ref="T747:T748"/>
    <mergeCell ref="T585:T587"/>
    <mergeCell ref="U585:U587"/>
    <mergeCell ref="T595:T597"/>
    <mergeCell ref="U595:U597"/>
    <mergeCell ref="T600:T602"/>
    <mergeCell ref="U600:U602"/>
    <mergeCell ref="U747:U748"/>
    <mergeCell ref="T532:T533"/>
    <mergeCell ref="U532:U533"/>
    <mergeCell ref="U537:U539"/>
    <mergeCell ref="T537:T539"/>
    <mergeCell ref="T496:T497"/>
    <mergeCell ref="U496:U497"/>
    <mergeCell ref="T499:T500"/>
    <mergeCell ref="U499:U500"/>
    <mergeCell ref="U722:U723"/>
    <mergeCell ref="U528:U529"/>
    <mergeCell ref="T722:T723"/>
    <mergeCell ref="T528:T529"/>
    <mergeCell ref="T683:V683"/>
    <mergeCell ref="S824:S827"/>
    <mergeCell ref="T824:T827"/>
    <mergeCell ref="U824:U827"/>
    <mergeCell ref="T813:T814"/>
    <mergeCell ref="U813:U814"/>
    <mergeCell ref="Z684:AF684"/>
    <mergeCell ref="Z685:AF685"/>
    <mergeCell ref="E834:S834"/>
    <mergeCell ref="T834:V834"/>
    <mergeCell ref="T815:T816"/>
    <mergeCell ref="U815:U816"/>
    <mergeCell ref="E684:S684"/>
    <mergeCell ref="T684:V684"/>
    <mergeCell ref="E685:S685"/>
    <mergeCell ref="T685:V685"/>
    <mergeCell ref="T811:T812"/>
    <mergeCell ref="U811:U812"/>
    <mergeCell ref="T749:T750"/>
    <mergeCell ref="U749:U750"/>
    <mergeCell ref="U753:U756"/>
    <mergeCell ref="E683:R683"/>
    <mergeCell ref="T795:T797"/>
    <mergeCell ref="U795:U797"/>
    <mergeCell ref="T799:T801"/>
    <mergeCell ref="U799:U801"/>
    <mergeCell ref="U802:U803"/>
    <mergeCell ref="T802:T803"/>
    <mergeCell ref="T804:T805"/>
    <mergeCell ref="U804:U805"/>
    <mergeCell ref="U317:U318"/>
    <mergeCell ref="T344:T346"/>
    <mergeCell ref="U344:U346"/>
    <mergeCell ref="T352:T353"/>
    <mergeCell ref="U352:U353"/>
    <mergeCell ref="U367:U368"/>
    <mergeCell ref="T490:T492"/>
    <mergeCell ref="U490:U492"/>
    <mergeCell ref="T375:T377"/>
    <mergeCell ref="U375:U377"/>
    <mergeCell ref="U390:U391"/>
    <mergeCell ref="T401:T403"/>
    <mergeCell ref="U401:U403"/>
    <mergeCell ref="T433:T434"/>
    <mergeCell ref="U447:U448"/>
    <mergeCell ref="T447:T448"/>
    <mergeCell ref="T462:T464"/>
    <mergeCell ref="U462:U464"/>
    <mergeCell ref="T480:T481"/>
    <mergeCell ref="U480:U481"/>
    <mergeCell ref="T488:T489"/>
    <mergeCell ref="U488:U489"/>
    <mergeCell ref="U231:U232"/>
    <mergeCell ref="U233:U234"/>
    <mergeCell ref="U235:U237"/>
    <mergeCell ref="U238:U239"/>
    <mergeCell ref="U259:U260"/>
    <mergeCell ref="U262:U263"/>
    <mergeCell ref="U264:U266"/>
    <mergeCell ref="U267:U269"/>
    <mergeCell ref="U311:U312"/>
    <mergeCell ref="T150:T151"/>
    <mergeCell ref="U150:U151"/>
    <mergeCell ref="U176:U177"/>
    <mergeCell ref="U179:U180"/>
    <mergeCell ref="U187:U188"/>
    <mergeCell ref="U222:U223"/>
    <mergeCell ref="Z7:Z8"/>
    <mergeCell ref="AA7:AF7"/>
    <mergeCell ref="AG7:AG8"/>
    <mergeCell ref="T84:T85"/>
    <mergeCell ref="U84:U85"/>
    <mergeCell ref="U126:U127"/>
    <mergeCell ref="U139:U140"/>
    <mergeCell ref="U144:U145"/>
    <mergeCell ref="T146:T147"/>
    <mergeCell ref="U146:U147"/>
    <mergeCell ref="A7:A8"/>
    <mergeCell ref="B7:B8"/>
    <mergeCell ref="C7:C8"/>
    <mergeCell ref="E7:E8"/>
    <mergeCell ref="F7:R7"/>
    <mergeCell ref="S7:S8"/>
    <mergeCell ref="T7:V7"/>
    <mergeCell ref="A9:B9"/>
    <mergeCell ref="W7:Y7"/>
  </mergeCells>
  <dataValidations count="3">
    <dataValidation type="list" allowBlank="1" showErrorMessage="1" sqref="E677:E678 E680:E682">
      <formula1>"Public bidding"</formula1>
    </dataValidation>
    <dataValidation type="list" allowBlank="1" showErrorMessage="1" sqref="E679">
      <formula1>"Public bidding,Repeat Order"</formula1>
    </dataValidation>
    <dataValidation type="list" allowBlank="1" showErrorMessage="1" sqref="E10:E676 E687:E827">
      <formula1>"Lease of Venue,Small Value Procurement,Shopping,Direct Contracting,Emergency Purchase,Agency to Agency"</formula1>
    </dataValidation>
  </dataValidations>
  <hyperlinks>
    <hyperlink ref="B434" r:id="rId1"/>
    <hyperlink ref="B767" r:id="rId2"/>
  </hyperlinks>
  <pageMargins left="0.75" right="0.75" top="0.7" bottom="0.7" header="0" footer="0"/>
  <pageSetup paperSize="1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068"/>
  <sheetViews>
    <sheetView zoomScale="37" zoomScaleNormal="37" workbookViewId="0">
      <pane ySplit="2" topLeftCell="A3" activePane="bottomLeft" state="frozen"/>
      <selection pane="bottomLeft" activeCell="H35" sqref="H35"/>
    </sheetView>
  </sheetViews>
  <sheetFormatPr defaultColWidth="14.42578125" defaultRowHeight="15" customHeight="1" x14ac:dyDescent="0.25"/>
  <cols>
    <col min="1" max="1" width="20.42578125" customWidth="1"/>
    <col min="2" max="2" width="38.7109375" customWidth="1"/>
    <col min="3" max="3" width="22.140625" customWidth="1"/>
    <col min="4" max="4" width="17.7109375" customWidth="1"/>
    <col min="5" max="7" width="10.28515625" customWidth="1"/>
    <col min="8" max="8" width="15.85546875" customWidth="1"/>
    <col min="9" max="9" width="17.7109375" customWidth="1"/>
    <col min="10" max="10" width="16" customWidth="1"/>
    <col min="11" max="11" width="12.5703125" customWidth="1"/>
    <col min="12" max="12" width="11.85546875" customWidth="1"/>
    <col min="13" max="13" width="13.140625" customWidth="1"/>
    <col min="14" max="14" width="12.85546875" customWidth="1"/>
    <col min="15" max="15" width="13" customWidth="1"/>
    <col min="16" max="16" width="14.85546875" customWidth="1"/>
    <col min="17" max="17" width="13.7109375" customWidth="1"/>
    <col min="18" max="18" width="9.42578125" customWidth="1"/>
    <col min="19" max="20" width="16.5703125" customWidth="1"/>
    <col min="21" max="21" width="9.140625" customWidth="1"/>
    <col min="22" max="22" width="14.42578125" customWidth="1"/>
    <col min="23" max="23" width="15" customWidth="1"/>
    <col min="24" max="24" width="9.140625" customWidth="1"/>
    <col min="25" max="25" width="9.85546875" customWidth="1"/>
    <col min="26" max="30" width="12.42578125" customWidth="1"/>
    <col min="31" max="31" width="9.85546875" customWidth="1"/>
    <col min="32" max="32" width="9.140625" customWidth="1"/>
    <col min="33" max="33" width="18.7109375" customWidth="1"/>
    <col min="34" max="34" width="17.140625" customWidth="1"/>
    <col min="35" max="35" width="39.7109375" customWidth="1"/>
    <col min="36" max="36" width="16.28515625" customWidth="1"/>
    <col min="37" max="37" width="20.42578125" customWidth="1"/>
    <col min="38" max="39" width="6.140625" customWidth="1"/>
    <col min="40" max="40" width="12.5703125" customWidth="1"/>
    <col min="41" max="41" width="15.7109375" customWidth="1"/>
    <col min="42" max="42" width="26.5703125" customWidth="1"/>
    <col min="43" max="43" width="27.28515625" customWidth="1"/>
    <col min="44" max="44" width="27" customWidth="1"/>
    <col min="46" max="46" width="19.7109375" customWidth="1"/>
    <col min="47" max="47" width="18.140625" customWidth="1"/>
    <col min="48" max="48" width="11.5703125" customWidth="1"/>
    <col min="49" max="49" width="10.140625" customWidth="1"/>
    <col min="50" max="50" width="13.42578125" customWidth="1"/>
    <col min="51" max="51" width="10.85546875" customWidth="1"/>
    <col min="52" max="52" width="11.5703125" customWidth="1"/>
    <col min="53" max="53" width="12.5703125" customWidth="1"/>
    <col min="54" max="54" width="17.7109375" customWidth="1"/>
    <col min="55" max="55" width="12.42578125" customWidth="1"/>
  </cols>
  <sheetData>
    <row r="1" spans="1:55" ht="15.75" x14ac:dyDescent="0.25">
      <c r="A1" s="759" t="s">
        <v>920</v>
      </c>
      <c r="B1" s="760" t="s">
        <v>1</v>
      </c>
      <c r="C1" s="760" t="s">
        <v>2</v>
      </c>
      <c r="D1" s="760" t="s">
        <v>3</v>
      </c>
      <c r="E1" s="761" t="s">
        <v>4</v>
      </c>
      <c r="F1" s="756"/>
      <c r="G1" s="756"/>
      <c r="H1" s="756"/>
      <c r="I1" s="756"/>
      <c r="J1" s="756"/>
      <c r="K1" s="756"/>
      <c r="L1" s="756"/>
      <c r="M1" s="756"/>
      <c r="N1" s="756"/>
      <c r="O1" s="756"/>
      <c r="P1" s="756"/>
      <c r="Q1" s="757"/>
      <c r="R1" s="724" t="s">
        <v>5</v>
      </c>
      <c r="S1" s="725" t="s">
        <v>6</v>
      </c>
      <c r="T1" s="756"/>
      <c r="U1" s="757"/>
      <c r="V1" s="725" t="s">
        <v>7</v>
      </c>
      <c r="W1" s="756"/>
      <c r="X1" s="757"/>
      <c r="Y1" s="762" t="s">
        <v>8</v>
      </c>
      <c r="Z1" s="763" t="s">
        <v>9</v>
      </c>
      <c r="AA1" s="756"/>
      <c r="AB1" s="756"/>
      <c r="AC1" s="756"/>
      <c r="AD1" s="756"/>
      <c r="AE1" s="757"/>
      <c r="AF1" s="762" t="s">
        <v>10</v>
      </c>
      <c r="AG1" s="2"/>
      <c r="AH1" s="3"/>
      <c r="AI1" s="3"/>
      <c r="AJ1" s="4"/>
      <c r="AK1" s="5"/>
      <c r="AL1" s="6"/>
      <c r="AM1" s="7"/>
      <c r="AN1" s="6"/>
      <c r="AO1" s="6"/>
      <c r="AP1" s="6"/>
      <c r="AQ1" s="8"/>
      <c r="AR1" s="6"/>
      <c r="AT1" s="6"/>
      <c r="AU1" s="6"/>
      <c r="AV1" s="6"/>
      <c r="AW1" s="6"/>
      <c r="AX1" s="6"/>
      <c r="AY1" s="9"/>
      <c r="AZ1" s="6"/>
      <c r="BA1" s="6"/>
      <c r="BB1" s="6"/>
      <c r="BC1" s="6"/>
    </row>
    <row r="2" spans="1:55" ht="66.75" customHeight="1" x14ac:dyDescent="0.25">
      <c r="A2" s="755"/>
      <c r="B2" s="755"/>
      <c r="C2" s="755"/>
      <c r="D2" s="755"/>
      <c r="E2" s="10" t="s">
        <v>12</v>
      </c>
      <c r="F2" s="10" t="s">
        <v>13</v>
      </c>
      <c r="G2" s="10" t="s">
        <v>14</v>
      </c>
      <c r="H2" s="10" t="s">
        <v>15</v>
      </c>
      <c r="I2" s="11" t="s">
        <v>16</v>
      </c>
      <c r="J2" s="11" t="s">
        <v>17</v>
      </c>
      <c r="K2" s="12" t="s">
        <v>18</v>
      </c>
      <c r="L2" s="11" t="s">
        <v>19</v>
      </c>
      <c r="M2" s="11" t="s">
        <v>20</v>
      </c>
      <c r="N2" s="13" t="s">
        <v>21</v>
      </c>
      <c r="O2" s="13" t="s">
        <v>22</v>
      </c>
      <c r="P2" s="13" t="s">
        <v>23</v>
      </c>
      <c r="Q2" s="13" t="s">
        <v>24</v>
      </c>
      <c r="R2" s="755"/>
      <c r="S2" s="14" t="s">
        <v>25</v>
      </c>
      <c r="T2" s="15" t="s">
        <v>26</v>
      </c>
      <c r="U2" s="16" t="s">
        <v>27</v>
      </c>
      <c r="V2" s="14" t="s">
        <v>25</v>
      </c>
      <c r="W2" s="15" t="s">
        <v>26</v>
      </c>
      <c r="X2" s="17" t="s">
        <v>27</v>
      </c>
      <c r="Y2" s="755"/>
      <c r="Z2" s="18" t="s">
        <v>14</v>
      </c>
      <c r="AA2" s="18" t="s">
        <v>15</v>
      </c>
      <c r="AB2" s="18" t="s">
        <v>16</v>
      </c>
      <c r="AC2" s="18" t="s">
        <v>17</v>
      </c>
      <c r="AD2" s="18" t="s">
        <v>18</v>
      </c>
      <c r="AE2" s="18" t="s">
        <v>23</v>
      </c>
      <c r="AF2" s="755"/>
      <c r="AG2" s="19" t="s">
        <v>28</v>
      </c>
      <c r="AH2" s="20" t="s">
        <v>29</v>
      </c>
      <c r="AI2" s="21" t="s">
        <v>919</v>
      </c>
      <c r="AJ2" s="1" t="s">
        <v>30</v>
      </c>
      <c r="AK2" s="22" t="s">
        <v>31</v>
      </c>
      <c r="AL2" s="23" t="s">
        <v>32</v>
      </c>
      <c r="AM2" s="24" t="s">
        <v>33</v>
      </c>
      <c r="AN2" s="23" t="s">
        <v>34</v>
      </c>
      <c r="AO2" s="23" t="s">
        <v>35</v>
      </c>
      <c r="AP2" s="26" t="s">
        <v>38</v>
      </c>
      <c r="AQ2" s="25" t="s">
        <v>36</v>
      </c>
      <c r="AR2" s="26" t="s">
        <v>37</v>
      </c>
      <c r="AT2" s="26" t="s">
        <v>39</v>
      </c>
      <c r="AU2" s="27" t="s">
        <v>40</v>
      </c>
      <c r="AV2" s="27" t="s">
        <v>44</v>
      </c>
      <c r="AW2" s="27" t="s">
        <v>41</v>
      </c>
      <c r="AX2" s="26" t="s">
        <v>42</v>
      </c>
      <c r="AY2" s="28" t="s">
        <v>43</v>
      </c>
      <c r="AZ2" s="26" t="s">
        <v>45</v>
      </c>
      <c r="BA2" s="26" t="s">
        <v>46</v>
      </c>
      <c r="BB2" s="26" t="s">
        <v>47</v>
      </c>
      <c r="BC2" s="26" t="s">
        <v>48</v>
      </c>
    </row>
    <row r="3" spans="1:55" ht="30" customHeight="1" x14ac:dyDescent="0.25">
      <c r="A3" s="758" t="s">
        <v>49</v>
      </c>
      <c r="B3" s="756"/>
      <c r="C3" s="29"/>
      <c r="D3" s="29"/>
      <c r="E3" s="30"/>
      <c r="F3" s="30"/>
      <c r="G3" s="30"/>
      <c r="H3" s="30"/>
      <c r="I3" s="31"/>
      <c r="J3" s="31"/>
      <c r="K3" s="32"/>
      <c r="L3" s="31"/>
      <c r="M3" s="31"/>
      <c r="N3" s="33"/>
      <c r="O3" s="33"/>
      <c r="P3" s="33"/>
      <c r="Q3" s="33"/>
      <c r="R3" s="34"/>
      <c r="S3" s="34"/>
      <c r="T3" s="31"/>
      <c r="U3" s="35"/>
      <c r="V3" s="34"/>
      <c r="W3" s="36"/>
      <c r="X3" s="37"/>
      <c r="Y3" s="38"/>
      <c r="Z3" s="38"/>
      <c r="AA3" s="38"/>
      <c r="AB3" s="38"/>
      <c r="AC3" s="38"/>
      <c r="AD3" s="38"/>
      <c r="AE3" s="38"/>
      <c r="AF3" s="38"/>
      <c r="AG3" s="175"/>
      <c r="AH3" s="327"/>
      <c r="AI3" s="327"/>
      <c r="AJ3" s="327"/>
      <c r="AK3" s="327"/>
      <c r="AL3" s="176"/>
      <c r="AM3" s="176"/>
      <c r="AN3" s="176"/>
      <c r="AO3" s="177"/>
      <c r="AP3" s="6"/>
      <c r="AQ3" s="8"/>
      <c r="AR3" s="6"/>
      <c r="AT3" s="6"/>
      <c r="AU3" s="6"/>
      <c r="AV3" s="42"/>
      <c r="AW3" s="39"/>
      <c r="AX3" s="40"/>
      <c r="AY3" s="41"/>
      <c r="AZ3" s="6"/>
      <c r="BA3" s="6"/>
      <c r="BB3" s="6"/>
      <c r="BC3" s="6"/>
    </row>
    <row r="10" spans="1:55" ht="48.75" customHeight="1" x14ac:dyDescent="0.25">
      <c r="A10" s="43" t="str">
        <f>IF(C10=0,"  ",VLOOKUP(C10,CODES!$A$1:$B$145,2,FALSE))</f>
        <v xml:space="preserve">  </v>
      </c>
      <c r="B10" s="66"/>
      <c r="C10" s="4"/>
      <c r="D10" s="52" t="s">
        <v>57</v>
      </c>
      <c r="E10" s="44" t="str">
        <f t="shared" ref="E10:H10" si="0">IF($D10="Public Bidding", "Date Required", IF($D10="Shopping", "n/a", IF($D10="Small Value Procurement", "n/a", IF($D10="Lease of Venue", "n/a", IF($D10="Agency to Agency", "n/a", IF($D10="Direct Contracting", "n/a", IF($D10="Emergency Cases", "n/a","Check Mode of Proc")))))))</f>
        <v>n/a</v>
      </c>
      <c r="F10" s="44" t="str">
        <f t="shared" si="0"/>
        <v>n/a</v>
      </c>
      <c r="G10" s="44" t="str">
        <f t="shared" si="0"/>
        <v>n/a</v>
      </c>
      <c r="H10" s="44" t="str">
        <f t="shared" si="0"/>
        <v>n/a</v>
      </c>
      <c r="I10" s="63"/>
      <c r="J10" s="4"/>
      <c r="K10" s="45" t="str">
        <f t="shared" ref="K10:K22" si="1">IF($D10="Public Bidding", "Date Required", IF($D10="Shopping", "n/a", IF($D10="Small Value Procurement", "n/a", IF($D10="Lease of Venue", "n/a", IF($D10="Agency to Agency", "n/a", IF($D10="Direct Contracting", "n/a", IF($D10="Emergency Cases", "n/a","Check Mode of Proc")))))))</f>
        <v>n/a</v>
      </c>
      <c r="L10" s="63"/>
      <c r="M10" s="63"/>
      <c r="N10" s="55"/>
      <c r="O10" s="55"/>
      <c r="P10" s="55"/>
      <c r="Q10" s="55"/>
      <c r="R10" s="46" t="s">
        <v>52</v>
      </c>
      <c r="S10" s="51">
        <f t="shared" ref="S10:S14" si="2">T10</f>
        <v>0</v>
      </c>
      <c r="T10" s="60"/>
      <c r="U10" s="47"/>
      <c r="V10" s="51">
        <f t="shared" ref="V10:V15" si="3">W10</f>
        <v>0</v>
      </c>
      <c r="W10" s="60"/>
      <c r="X10" s="37"/>
      <c r="Y10" s="48" t="str">
        <f t="shared" ref="Y10:AE10" si="4">IF($D10="Public Bidding", "Date Required", IF($D10="Shopping", "n/a", IF($D10="Small Value Procurement", "n/a", IF($D10="Lease of Venue", "n/a", IF($D10="Agency to Agency", "n/a", IF($D10="Direct Contracting", "n/a", IF($D10="Emergency Cases", "n/a","Check Mode of Proc")))))))</f>
        <v>n/a</v>
      </c>
      <c r="Z10" s="48" t="str">
        <f t="shared" si="4"/>
        <v>n/a</v>
      </c>
      <c r="AA10" s="48" t="str">
        <f t="shared" si="4"/>
        <v>n/a</v>
      </c>
      <c r="AB10" s="48" t="str">
        <f t="shared" si="4"/>
        <v>n/a</v>
      </c>
      <c r="AC10" s="48" t="str">
        <f t="shared" si="4"/>
        <v>n/a</v>
      </c>
      <c r="AD10" s="48" t="str">
        <f t="shared" si="4"/>
        <v>n/a</v>
      </c>
      <c r="AE10" s="48" t="str">
        <f t="shared" si="4"/>
        <v>n/a</v>
      </c>
      <c r="AF10" s="49"/>
      <c r="AG10" s="67"/>
      <c r="AH10" s="183"/>
      <c r="AI10" s="66"/>
      <c r="AJ10" s="4"/>
      <c r="AK10" s="5"/>
      <c r="AL10" s="6"/>
      <c r="AM10" s="7"/>
      <c r="AN10" s="6"/>
      <c r="AO10" s="6"/>
      <c r="AP10" s="6"/>
      <c r="AQ10" s="8"/>
      <c r="AR10" s="6"/>
      <c r="AT10" s="6"/>
      <c r="AU10" s="6"/>
      <c r="AV10" s="6"/>
      <c r="AW10" s="6"/>
      <c r="AX10" s="6"/>
      <c r="AY10" s="54"/>
      <c r="AZ10" s="6"/>
      <c r="BA10" s="6"/>
      <c r="BB10" s="6"/>
      <c r="BC10" s="6"/>
    </row>
    <row r="11" spans="1:55" ht="55.5" customHeight="1" x14ac:dyDescent="0.25">
      <c r="A11" s="43" t="str">
        <f>IF(C11=0,"  ",VLOOKUP(C11,CODES!$A$1:$B$145,2,FALSE))</f>
        <v xml:space="preserve">  </v>
      </c>
      <c r="B11" s="66"/>
      <c r="C11" s="4"/>
      <c r="D11" s="52" t="s">
        <v>57</v>
      </c>
      <c r="E11" s="44" t="str">
        <f t="shared" ref="E11:H11" si="5">IF($D11="Public Bidding", "Date Required", IF($D11="Shopping", "n/a", IF($D11="Small Value Procurement", "n/a", IF($D11="Lease of Venue", "n/a", IF($D11="Agency to Agency", "n/a", IF($D11="Direct Contracting", "n/a", IF($D11="Emergency Cases", "n/a","Check Mode of Proc")))))))</f>
        <v>n/a</v>
      </c>
      <c r="F11" s="44" t="str">
        <f t="shared" si="5"/>
        <v>n/a</v>
      </c>
      <c r="G11" s="44" t="str">
        <f t="shared" si="5"/>
        <v>n/a</v>
      </c>
      <c r="H11" s="44" t="str">
        <f t="shared" si="5"/>
        <v>n/a</v>
      </c>
      <c r="I11" s="63"/>
      <c r="J11" s="63"/>
      <c r="K11" s="45" t="str">
        <f t="shared" si="1"/>
        <v>n/a</v>
      </c>
      <c r="L11" s="63"/>
      <c r="M11" s="63"/>
      <c r="N11" s="55"/>
      <c r="O11" s="55"/>
      <c r="P11" s="55"/>
      <c r="Q11" s="55"/>
      <c r="R11" s="46" t="s">
        <v>52</v>
      </c>
      <c r="S11" s="51">
        <f t="shared" si="2"/>
        <v>0</v>
      </c>
      <c r="T11" s="764"/>
      <c r="U11" s="47"/>
      <c r="V11" s="51">
        <f t="shared" si="3"/>
        <v>0</v>
      </c>
      <c r="W11" s="60"/>
      <c r="X11" s="37"/>
      <c r="Y11" s="48" t="str">
        <f t="shared" ref="Y11:AE11" si="6">IF($D11="Public Bidding", "Date Required", IF($D11="Shopping", "n/a", IF($D11="Small Value Procurement", "n/a", IF($D11="Lease of Venue", "n/a", IF($D11="Agency to Agency", "n/a", IF($D11="Direct Contracting", "n/a", IF($D11="Emergency Cases", "n/a","Check Mode of Proc")))))))</f>
        <v>n/a</v>
      </c>
      <c r="Z11" s="48" t="str">
        <f t="shared" si="6"/>
        <v>n/a</v>
      </c>
      <c r="AA11" s="48" t="str">
        <f t="shared" si="6"/>
        <v>n/a</v>
      </c>
      <c r="AB11" s="48" t="str">
        <f t="shared" si="6"/>
        <v>n/a</v>
      </c>
      <c r="AC11" s="48" t="str">
        <f t="shared" si="6"/>
        <v>n/a</v>
      </c>
      <c r="AD11" s="48" t="str">
        <f t="shared" si="6"/>
        <v>n/a</v>
      </c>
      <c r="AE11" s="48" t="str">
        <f t="shared" si="6"/>
        <v>n/a</v>
      </c>
      <c r="AF11" s="49"/>
      <c r="AG11" s="67"/>
      <c r="AH11" s="183"/>
      <c r="AI11" s="66"/>
      <c r="AJ11" s="4"/>
      <c r="AK11" s="180"/>
      <c r="AL11" s="6"/>
      <c r="AM11" s="7"/>
      <c r="AN11" s="6"/>
      <c r="AO11" s="6"/>
      <c r="AP11" s="6"/>
      <c r="AQ11" s="8"/>
      <c r="AR11" s="6"/>
      <c r="AT11" s="6"/>
      <c r="AU11" s="6"/>
      <c r="AV11" s="6"/>
      <c r="AW11" s="6"/>
      <c r="AX11" s="6"/>
      <c r="AY11" s="54"/>
      <c r="AZ11" s="6"/>
      <c r="BA11" s="6"/>
      <c r="BB11" s="6"/>
      <c r="BC11" s="6"/>
    </row>
    <row r="12" spans="1:55" ht="39" customHeight="1" x14ac:dyDescent="0.25">
      <c r="A12" s="43" t="str">
        <f>IF(C12=0,"  ",VLOOKUP(C12,CODES!$A$1:$B$145,2,FALSE))</f>
        <v xml:space="preserve">  </v>
      </c>
      <c r="B12" s="66"/>
      <c r="C12" s="4"/>
      <c r="D12" s="52" t="s">
        <v>57</v>
      </c>
      <c r="E12" s="44" t="str">
        <f t="shared" ref="E12:H12" si="7">IF($D12="Public Bidding", "Date Required", IF($D12="Shopping", "n/a", IF($D12="Small Value Procurement", "n/a", IF($D12="Lease of Venue", "n/a", IF($D12="Agency to Agency", "n/a", IF($D12="Direct Contracting", "n/a", IF($D12="Emergency Cases", "n/a","Check Mode of Proc")))))))</f>
        <v>n/a</v>
      </c>
      <c r="F12" s="44" t="str">
        <f t="shared" si="7"/>
        <v>n/a</v>
      </c>
      <c r="G12" s="44" t="str">
        <f t="shared" si="7"/>
        <v>n/a</v>
      </c>
      <c r="H12" s="44" t="str">
        <f t="shared" si="7"/>
        <v>n/a</v>
      </c>
      <c r="I12" s="63"/>
      <c r="J12" s="63"/>
      <c r="K12" s="45" t="str">
        <f t="shared" si="1"/>
        <v>n/a</v>
      </c>
      <c r="L12" s="63"/>
      <c r="M12" s="63"/>
      <c r="N12" s="55"/>
      <c r="O12" s="55"/>
      <c r="P12" s="55"/>
      <c r="Q12" s="55"/>
      <c r="R12" s="46" t="s">
        <v>52</v>
      </c>
      <c r="S12" s="51">
        <f t="shared" si="2"/>
        <v>0</v>
      </c>
      <c r="T12" s="765"/>
      <c r="U12" s="47"/>
      <c r="V12" s="51">
        <f t="shared" si="3"/>
        <v>0</v>
      </c>
      <c r="W12" s="60"/>
      <c r="X12" s="37"/>
      <c r="Y12" s="48" t="str">
        <f t="shared" ref="Y12:AE12" si="8">IF($D12="Public Bidding", "Date Required", IF($D12="Shopping", "n/a", IF($D12="Small Value Procurement", "n/a", IF($D12="Lease of Venue", "n/a", IF($D12="Agency to Agency", "n/a", IF($D12="Direct Contracting", "n/a", IF($D12="Emergency Cases", "n/a","Check Mode of Proc")))))))</f>
        <v>n/a</v>
      </c>
      <c r="Z12" s="48" t="str">
        <f t="shared" si="8"/>
        <v>n/a</v>
      </c>
      <c r="AA12" s="48" t="str">
        <f t="shared" si="8"/>
        <v>n/a</v>
      </c>
      <c r="AB12" s="48" t="str">
        <f t="shared" si="8"/>
        <v>n/a</v>
      </c>
      <c r="AC12" s="48" t="str">
        <f t="shared" si="8"/>
        <v>n/a</v>
      </c>
      <c r="AD12" s="48" t="str">
        <f t="shared" si="8"/>
        <v>n/a</v>
      </c>
      <c r="AE12" s="48" t="str">
        <f t="shared" si="8"/>
        <v>n/a</v>
      </c>
      <c r="AF12" s="49"/>
      <c r="AG12" s="67"/>
      <c r="AH12" s="183"/>
      <c r="AI12" s="66"/>
      <c r="AJ12" s="4"/>
      <c r="AK12" s="5"/>
      <c r="AL12" s="6"/>
      <c r="AM12" s="7"/>
      <c r="AN12" s="6"/>
      <c r="AO12" s="6"/>
      <c r="AP12" s="6"/>
      <c r="AQ12" s="8"/>
      <c r="AR12" s="6"/>
      <c r="AT12" s="6"/>
      <c r="AU12" s="6"/>
      <c r="AV12" s="6"/>
      <c r="AW12" s="6"/>
      <c r="AX12" s="6"/>
      <c r="AY12" s="54"/>
      <c r="AZ12" s="6"/>
      <c r="BA12" s="6"/>
      <c r="BB12" s="6"/>
      <c r="BC12" s="6"/>
    </row>
    <row r="13" spans="1:55" ht="39" customHeight="1" x14ac:dyDescent="0.25">
      <c r="A13" s="56" t="str">
        <f>IF(C13=0,"  ",VLOOKUP(C13,CODES!$A$1:$B$145,2,FALSE))</f>
        <v xml:space="preserve">  </v>
      </c>
      <c r="B13" s="66"/>
      <c r="C13" s="4"/>
      <c r="D13" s="52" t="s">
        <v>57</v>
      </c>
      <c r="E13" s="44" t="str">
        <f t="shared" ref="E13:H13" si="9">IF($D13="Public Bidding", "Date Required", IF($D13="Shopping", "n/a", IF($D13="Small Value Procurement", "n/a", IF($D13="Lease of Venue", "n/a", IF($D13="Agency to Agency", "n/a", IF($D13="Direct Contracting", "n/a", IF($D13="Emergency Cases", "n/a","Check Mode of Proc")))))))</f>
        <v>n/a</v>
      </c>
      <c r="F13" s="44" t="str">
        <f t="shared" si="9"/>
        <v>n/a</v>
      </c>
      <c r="G13" s="44" t="str">
        <f t="shared" si="9"/>
        <v>n/a</v>
      </c>
      <c r="H13" s="44" t="str">
        <f t="shared" si="9"/>
        <v>n/a</v>
      </c>
      <c r="I13" s="63"/>
      <c r="J13" s="63"/>
      <c r="K13" s="45" t="str">
        <f t="shared" si="1"/>
        <v>n/a</v>
      </c>
      <c r="L13" s="63"/>
      <c r="M13" s="63"/>
      <c r="N13" s="55"/>
      <c r="O13" s="55"/>
      <c r="P13" s="55"/>
      <c r="Q13" s="55"/>
      <c r="R13" s="46" t="s">
        <v>52</v>
      </c>
      <c r="S13" s="51">
        <f t="shared" si="2"/>
        <v>0</v>
      </c>
      <c r="T13" s="755"/>
      <c r="U13" s="47"/>
      <c r="V13" s="51">
        <f t="shared" si="3"/>
        <v>0</v>
      </c>
      <c r="W13" s="60"/>
      <c r="X13" s="37"/>
      <c r="Y13" s="57" t="str">
        <f t="shared" ref="Y13:AE13" si="10">IF($D13="Public Bidding", "Date Required", IF($D13="Shopping", "n/a", IF($D13="Small Value Procurement", "n/a", IF($D13="Lease of Venue", "n/a", IF($D13="Agency to Agency", "n/a", IF($D13="Direct Contracting", "n/a", IF($D13="Emergency Cases", "n/a","Check Mode of Proc")))))))</f>
        <v>n/a</v>
      </c>
      <c r="Z13" s="57" t="str">
        <f t="shared" si="10"/>
        <v>n/a</v>
      </c>
      <c r="AA13" s="57" t="str">
        <f t="shared" si="10"/>
        <v>n/a</v>
      </c>
      <c r="AB13" s="57" t="str">
        <f t="shared" si="10"/>
        <v>n/a</v>
      </c>
      <c r="AC13" s="57" t="str">
        <f t="shared" si="10"/>
        <v>n/a</v>
      </c>
      <c r="AD13" s="57" t="str">
        <f t="shared" si="10"/>
        <v>n/a</v>
      </c>
      <c r="AE13" s="57" t="str">
        <f t="shared" si="10"/>
        <v>n/a</v>
      </c>
      <c r="AF13" s="58"/>
      <c r="AG13" s="67"/>
      <c r="AH13" s="183"/>
      <c r="AI13" s="66"/>
      <c r="AJ13" s="4"/>
      <c r="AK13" s="5"/>
      <c r="AL13" s="59"/>
      <c r="AM13" s="181"/>
      <c r="AN13" s="59"/>
      <c r="AO13" s="59"/>
      <c r="AP13" s="6"/>
      <c r="AQ13" s="182"/>
      <c r="AR13" s="6"/>
      <c r="AT13" s="6"/>
      <c r="AU13" s="6"/>
      <c r="AV13" s="59"/>
      <c r="AW13" s="59"/>
      <c r="AX13" s="59"/>
      <c r="AY13" s="54"/>
      <c r="AZ13" s="59"/>
      <c r="BA13" s="59"/>
      <c r="BB13" s="59"/>
      <c r="BC13" s="59"/>
    </row>
    <row r="14" spans="1:55" ht="39" customHeight="1" x14ac:dyDescent="0.25">
      <c r="A14" s="43" t="str">
        <f>IF(C14=0,"  ",VLOOKUP(C14,CODES!$A$1:$B$145,2,FALSE))</f>
        <v xml:space="preserve">  </v>
      </c>
      <c r="B14" s="66"/>
      <c r="C14" s="4"/>
      <c r="D14" s="52" t="s">
        <v>57</v>
      </c>
      <c r="E14" s="44" t="str">
        <f t="shared" ref="E14:H14" si="11">IF($D14="Public Bidding", "Date Required", IF($D14="Shopping", "n/a", IF($D14="Small Value Procurement", "n/a", IF($D14="Lease of Venue", "n/a", IF($D14="Agency to Agency", "n/a", IF($D14="Direct Contracting", "n/a", IF($D14="Emergency Cases", "n/a","Check Mode of Proc")))))))</f>
        <v>n/a</v>
      </c>
      <c r="F14" s="44" t="str">
        <f t="shared" si="11"/>
        <v>n/a</v>
      </c>
      <c r="G14" s="44" t="str">
        <f t="shared" si="11"/>
        <v>n/a</v>
      </c>
      <c r="H14" s="44" t="str">
        <f t="shared" si="11"/>
        <v>n/a</v>
      </c>
      <c r="I14" s="63"/>
      <c r="J14" s="63"/>
      <c r="K14" s="45" t="str">
        <f t="shared" si="1"/>
        <v>n/a</v>
      </c>
      <c r="L14" s="63"/>
      <c r="M14" s="63"/>
      <c r="N14" s="55"/>
      <c r="O14" s="55"/>
      <c r="P14" s="55"/>
      <c r="Q14" s="55"/>
      <c r="R14" s="46" t="s">
        <v>52</v>
      </c>
      <c r="S14" s="51">
        <f t="shared" si="2"/>
        <v>0</v>
      </c>
      <c r="T14" s="60"/>
      <c r="U14" s="47"/>
      <c r="V14" s="51">
        <f t="shared" si="3"/>
        <v>0</v>
      </c>
      <c r="W14" s="60"/>
      <c r="X14" s="37"/>
      <c r="Y14" s="48" t="str">
        <f t="shared" ref="Y14:AE14" si="12">IF($D14="Public Bidding", "Date Required", IF($D14="Shopping", "n/a", IF($D14="Small Value Procurement", "n/a", IF($D14="Lease of Venue", "n/a", IF($D14="Agency to Agency", "n/a", IF($D14="Direct Contracting", "n/a", IF($D14="Emergency Cases", "n/a","Check Mode of Proc")))))))</f>
        <v>n/a</v>
      </c>
      <c r="Z14" s="48" t="str">
        <f t="shared" si="12"/>
        <v>n/a</v>
      </c>
      <c r="AA14" s="48" t="str">
        <f t="shared" si="12"/>
        <v>n/a</v>
      </c>
      <c r="AB14" s="48" t="str">
        <f t="shared" si="12"/>
        <v>n/a</v>
      </c>
      <c r="AC14" s="48" t="str">
        <f t="shared" si="12"/>
        <v>n/a</v>
      </c>
      <c r="AD14" s="48" t="str">
        <f t="shared" si="12"/>
        <v>n/a</v>
      </c>
      <c r="AE14" s="48" t="str">
        <f t="shared" si="12"/>
        <v>n/a</v>
      </c>
      <c r="AF14" s="49"/>
      <c r="AG14" s="55"/>
      <c r="AH14" s="183"/>
      <c r="AI14" s="66"/>
      <c r="AJ14" s="4"/>
      <c r="AK14" s="5"/>
      <c r="AL14" s="6"/>
      <c r="AM14" s="7"/>
      <c r="AN14" s="6"/>
      <c r="AO14" s="6"/>
      <c r="AP14" s="6"/>
      <c r="AQ14" s="8"/>
      <c r="AR14" s="6"/>
      <c r="AT14" s="6"/>
      <c r="AU14" s="6"/>
      <c r="AV14" s="6"/>
      <c r="AW14" s="6"/>
      <c r="AX14" s="6"/>
      <c r="AY14" s="54"/>
      <c r="AZ14" s="6"/>
      <c r="BA14" s="6"/>
      <c r="BB14" s="6"/>
      <c r="BC14" s="6"/>
    </row>
    <row r="15" spans="1:55" ht="39" customHeight="1" x14ac:dyDescent="0.25">
      <c r="A15" s="43" t="str">
        <f>IF(C15=0,"  ",VLOOKUP(C15,CODES!$A$1:$B$145,2,FALSE))</f>
        <v xml:space="preserve">  </v>
      </c>
      <c r="B15" s="66"/>
      <c r="C15" s="4"/>
      <c r="D15" s="52" t="s">
        <v>57</v>
      </c>
      <c r="E15" s="44" t="str">
        <f t="shared" ref="E15:H15" si="13">IF($D15="Public Bidding", "Date Required", IF($D15="Shopping", "n/a", IF($D15="Small Value Procurement", "n/a", IF($D15="Lease of Venue", "n/a", IF($D15="Agency to Agency", "n/a", IF($D15="Direct Contracting", "n/a", IF($D15="Emergency Cases", "n/a","Check Mode of Proc")))))))</f>
        <v>n/a</v>
      </c>
      <c r="F15" s="44" t="str">
        <f t="shared" si="13"/>
        <v>n/a</v>
      </c>
      <c r="G15" s="44" t="str">
        <f t="shared" si="13"/>
        <v>n/a</v>
      </c>
      <c r="H15" s="44" t="str">
        <f t="shared" si="13"/>
        <v>n/a</v>
      </c>
      <c r="I15" s="63"/>
      <c r="J15" s="63"/>
      <c r="K15" s="45" t="str">
        <f t="shared" si="1"/>
        <v>n/a</v>
      </c>
      <c r="L15" s="63"/>
      <c r="M15" s="63"/>
      <c r="N15" s="55"/>
      <c r="O15" s="55"/>
      <c r="P15" s="55"/>
      <c r="Q15" s="55"/>
      <c r="R15" s="46" t="s">
        <v>52</v>
      </c>
      <c r="S15" s="51"/>
      <c r="T15" s="60"/>
      <c r="U15" s="47"/>
      <c r="V15" s="51">
        <f t="shared" si="3"/>
        <v>0</v>
      </c>
      <c r="W15" s="60"/>
      <c r="X15" s="37"/>
      <c r="Y15" s="48" t="str">
        <f t="shared" ref="Y15:AE15" si="14">IF($D15="Public Bidding", "Date Required", IF($D15="Shopping", "n/a", IF($D15="Small Value Procurement", "n/a", IF($D15="Lease of Venue", "n/a", IF($D15="Agency to Agency", "n/a", IF($D15="Direct Contracting", "n/a", IF($D15="Emergency Cases", "n/a","Check Mode of Proc")))))))</f>
        <v>n/a</v>
      </c>
      <c r="Z15" s="48" t="str">
        <f t="shared" si="14"/>
        <v>n/a</v>
      </c>
      <c r="AA15" s="48" t="str">
        <f t="shared" si="14"/>
        <v>n/a</v>
      </c>
      <c r="AB15" s="48" t="str">
        <f t="shared" si="14"/>
        <v>n/a</v>
      </c>
      <c r="AC15" s="48" t="str">
        <f t="shared" si="14"/>
        <v>n/a</v>
      </c>
      <c r="AD15" s="48" t="str">
        <f t="shared" si="14"/>
        <v>n/a</v>
      </c>
      <c r="AE15" s="48" t="str">
        <f t="shared" si="14"/>
        <v>n/a</v>
      </c>
      <c r="AF15" s="49"/>
      <c r="AG15" s="55"/>
      <c r="AH15" s="183"/>
      <c r="AI15" s="66"/>
      <c r="AJ15" s="4"/>
      <c r="AK15" s="5"/>
      <c r="AL15" s="6"/>
      <c r="AM15" s="7"/>
      <c r="AN15" s="6"/>
      <c r="AO15" s="6"/>
      <c r="AP15" s="6"/>
      <c r="AQ15" s="8"/>
      <c r="AR15" s="6"/>
      <c r="AT15" s="6"/>
      <c r="AU15" s="6"/>
      <c r="AV15" s="6"/>
      <c r="AW15" s="6"/>
      <c r="AX15" s="6"/>
      <c r="AY15" s="54"/>
      <c r="AZ15" s="6"/>
      <c r="BA15" s="6"/>
      <c r="BB15" s="6"/>
      <c r="BC15" s="6"/>
    </row>
    <row r="16" spans="1:55" ht="39" customHeight="1" x14ac:dyDescent="0.25">
      <c r="A16" s="43" t="str">
        <f>IF(C16=0,"  ",VLOOKUP(C16,CODES!$A$1:$B$145,2,FALSE))</f>
        <v xml:space="preserve">  </v>
      </c>
      <c r="B16" s="66"/>
      <c r="C16" s="4"/>
      <c r="D16" s="52" t="s">
        <v>57</v>
      </c>
      <c r="E16" s="44" t="str">
        <f t="shared" ref="E16:H16" si="15">IF($D16="Public Bidding", "Date Required", IF($D16="Shopping", "n/a", IF($D16="Small Value Procurement", "n/a", IF($D16="Lease of Venue", "n/a", IF($D16="Agency to Agency", "n/a", IF($D16="Direct Contracting", "n/a", IF($D16="Emergency Cases", "n/a","Check Mode of Proc")))))))</f>
        <v>n/a</v>
      </c>
      <c r="F16" s="44" t="str">
        <f t="shared" si="15"/>
        <v>n/a</v>
      </c>
      <c r="G16" s="44" t="str">
        <f t="shared" si="15"/>
        <v>n/a</v>
      </c>
      <c r="H16" s="44" t="str">
        <f t="shared" si="15"/>
        <v>n/a</v>
      </c>
      <c r="I16" s="63"/>
      <c r="J16" s="63"/>
      <c r="K16" s="45" t="str">
        <f t="shared" si="1"/>
        <v>n/a</v>
      </c>
      <c r="L16" s="63"/>
      <c r="M16" s="63"/>
      <c r="N16" s="55"/>
      <c r="O16" s="55"/>
      <c r="P16" s="55"/>
      <c r="Q16" s="55"/>
      <c r="R16" s="46" t="s">
        <v>52</v>
      </c>
      <c r="S16" s="51"/>
      <c r="T16" s="60"/>
      <c r="U16" s="47"/>
      <c r="V16" s="51"/>
      <c r="W16" s="60"/>
      <c r="X16" s="37"/>
      <c r="Y16" s="48" t="str">
        <f t="shared" ref="Y16:AE16" si="16">IF($D16="Public Bidding", "Date Required", IF($D16="Shopping", "n/a", IF($D16="Small Value Procurement", "n/a", IF($D16="Lease of Venue", "n/a", IF($D16="Agency to Agency", "n/a", IF($D16="Direct Contracting", "n/a", IF($D16="Emergency Cases", "n/a","Check Mode of Proc")))))))</f>
        <v>n/a</v>
      </c>
      <c r="Z16" s="48" t="str">
        <f t="shared" si="16"/>
        <v>n/a</v>
      </c>
      <c r="AA16" s="48" t="str">
        <f t="shared" si="16"/>
        <v>n/a</v>
      </c>
      <c r="AB16" s="48" t="str">
        <f t="shared" si="16"/>
        <v>n/a</v>
      </c>
      <c r="AC16" s="48" t="str">
        <f t="shared" si="16"/>
        <v>n/a</v>
      </c>
      <c r="AD16" s="48" t="str">
        <f t="shared" si="16"/>
        <v>n/a</v>
      </c>
      <c r="AE16" s="48" t="str">
        <f t="shared" si="16"/>
        <v>n/a</v>
      </c>
      <c r="AF16" s="49"/>
      <c r="AG16" s="55"/>
      <c r="AH16" s="183"/>
      <c r="AI16" s="66"/>
      <c r="AJ16" s="4"/>
      <c r="AK16" s="5"/>
      <c r="AL16" s="6"/>
      <c r="AM16" s="7"/>
      <c r="AN16" s="6"/>
      <c r="AO16" s="6"/>
      <c r="AP16" s="6"/>
      <c r="AQ16" s="8"/>
      <c r="AR16" s="6"/>
      <c r="AT16" s="6"/>
      <c r="AU16" s="6"/>
      <c r="AV16" s="6"/>
      <c r="AW16" s="6"/>
      <c r="AX16" s="6"/>
      <c r="AY16" s="54"/>
      <c r="AZ16" s="6"/>
      <c r="BA16" s="6"/>
      <c r="BB16" s="6"/>
      <c r="BC16" s="6"/>
    </row>
    <row r="17" spans="1:55" ht="50.25" customHeight="1" x14ac:dyDescent="0.25">
      <c r="A17" s="56" t="str">
        <f>IF(C17=0,"  ",VLOOKUP(C17,CODES!$A$1:$B$145,2,FALSE))</f>
        <v xml:space="preserve">  </v>
      </c>
      <c r="B17" s="66"/>
      <c r="C17" s="4"/>
      <c r="D17" s="52" t="s">
        <v>57</v>
      </c>
      <c r="E17" s="44" t="str">
        <f t="shared" ref="E17:H17" si="17">IF($D17="Public Bidding", "Date Required", IF($D17="Shopping", "n/a", IF($D17="Small Value Procurement", "n/a", IF($D17="Lease of Venue", "n/a", IF($D17="Agency to Agency", "n/a", IF($D17="Direct Contracting", "n/a", IF($D17="Emergency Cases", "n/a","Check Mode of Proc")))))))</f>
        <v>n/a</v>
      </c>
      <c r="F17" s="44" t="str">
        <f t="shared" si="17"/>
        <v>n/a</v>
      </c>
      <c r="G17" s="44" t="str">
        <f t="shared" si="17"/>
        <v>n/a</v>
      </c>
      <c r="H17" s="44" t="str">
        <f t="shared" si="17"/>
        <v>n/a</v>
      </c>
      <c r="I17" s="63"/>
      <c r="J17" s="63"/>
      <c r="K17" s="45" t="str">
        <f t="shared" si="1"/>
        <v>n/a</v>
      </c>
      <c r="L17" s="63"/>
      <c r="M17" s="63"/>
      <c r="N17" s="55"/>
      <c r="O17" s="55"/>
      <c r="P17" s="55"/>
      <c r="Q17" s="55"/>
      <c r="R17" s="46" t="s">
        <v>52</v>
      </c>
      <c r="S17" s="51"/>
      <c r="T17" s="764"/>
      <c r="U17" s="47"/>
      <c r="V17" s="51"/>
      <c r="W17" s="60"/>
      <c r="X17" s="37"/>
      <c r="Y17" s="57" t="str">
        <f t="shared" ref="Y17:AE17" si="18">IF($D17="Public Bidding", "Date Required", IF($D17="Shopping", "n/a", IF($D17="Small Value Procurement", "n/a", IF($D17="Lease of Venue", "n/a", IF($D17="Agency to Agency", "n/a", IF($D17="Direct Contracting", "n/a", IF($D17="Emergency Cases", "n/a","Check Mode of Proc")))))))</f>
        <v>n/a</v>
      </c>
      <c r="Z17" s="57" t="str">
        <f t="shared" si="18"/>
        <v>n/a</v>
      </c>
      <c r="AA17" s="57" t="str">
        <f t="shared" si="18"/>
        <v>n/a</v>
      </c>
      <c r="AB17" s="57" t="str">
        <f t="shared" si="18"/>
        <v>n/a</v>
      </c>
      <c r="AC17" s="57" t="str">
        <f t="shared" si="18"/>
        <v>n/a</v>
      </c>
      <c r="AD17" s="57" t="str">
        <f t="shared" si="18"/>
        <v>n/a</v>
      </c>
      <c r="AE17" s="57" t="str">
        <f t="shared" si="18"/>
        <v>n/a</v>
      </c>
      <c r="AF17" s="58"/>
      <c r="AG17" s="207"/>
      <c r="AH17" s="183"/>
      <c r="AI17" s="66"/>
      <c r="AJ17" s="4"/>
      <c r="AK17" s="5"/>
      <c r="AL17" s="59"/>
      <c r="AM17" s="181"/>
      <c r="AN17" s="59"/>
      <c r="AO17" s="59"/>
      <c r="AP17" s="6"/>
      <c r="AQ17" s="182"/>
      <c r="AR17" s="6"/>
      <c r="AT17" s="6"/>
      <c r="AU17" s="6"/>
      <c r="AV17" s="59"/>
      <c r="AW17" s="59"/>
      <c r="AX17" s="59"/>
      <c r="AY17" s="54"/>
      <c r="AZ17" s="59"/>
      <c r="BA17" s="59"/>
      <c r="BB17" s="59"/>
      <c r="BC17" s="59"/>
    </row>
    <row r="18" spans="1:55" ht="48.75" customHeight="1" x14ac:dyDescent="0.25">
      <c r="A18" s="56" t="str">
        <f>IF(C18=0,"  ",VLOOKUP(C18,CODES!$A$1:$B$145,2,FALSE))</f>
        <v xml:space="preserve">  </v>
      </c>
      <c r="B18" s="66"/>
      <c r="C18" s="4"/>
      <c r="D18" s="52" t="s">
        <v>57</v>
      </c>
      <c r="E18" s="44" t="str">
        <f t="shared" ref="E18:H18" si="19">IF($D18="Public Bidding", "Date Required", IF($D18="Shopping", "n/a", IF($D18="Small Value Procurement", "n/a", IF($D18="Lease of Venue", "n/a", IF($D18="Agency to Agency", "n/a", IF($D18="Direct Contracting", "n/a", IF($D18="Emergency Cases", "n/a","Check Mode of Proc")))))))</f>
        <v>n/a</v>
      </c>
      <c r="F18" s="44" t="str">
        <f t="shared" si="19"/>
        <v>n/a</v>
      </c>
      <c r="G18" s="44" t="str">
        <f t="shared" si="19"/>
        <v>n/a</v>
      </c>
      <c r="H18" s="44" t="str">
        <f t="shared" si="19"/>
        <v>n/a</v>
      </c>
      <c r="I18" s="63"/>
      <c r="J18" s="63"/>
      <c r="K18" s="45" t="str">
        <f t="shared" si="1"/>
        <v>n/a</v>
      </c>
      <c r="L18" s="63"/>
      <c r="M18" s="63"/>
      <c r="N18" s="55"/>
      <c r="O18" s="55"/>
      <c r="P18" s="55"/>
      <c r="Q18" s="55"/>
      <c r="R18" s="46" t="s">
        <v>52</v>
      </c>
      <c r="S18" s="51"/>
      <c r="T18" s="755"/>
      <c r="U18" s="47"/>
      <c r="V18" s="51"/>
      <c r="W18" s="60"/>
      <c r="X18" s="37"/>
      <c r="Y18" s="57" t="str">
        <f t="shared" ref="Y18:AE18" si="20">IF($D18="Public Bidding", "Date Required", IF($D18="Shopping", "n/a", IF($D18="Small Value Procurement", "n/a", IF($D18="Lease of Venue", "n/a", IF($D18="Agency to Agency", "n/a", IF($D18="Direct Contracting", "n/a", IF($D18="Emergency Cases", "n/a","Check Mode of Proc")))))))</f>
        <v>n/a</v>
      </c>
      <c r="Z18" s="57" t="str">
        <f t="shared" si="20"/>
        <v>n/a</v>
      </c>
      <c r="AA18" s="57" t="str">
        <f t="shared" si="20"/>
        <v>n/a</v>
      </c>
      <c r="AB18" s="57" t="str">
        <f t="shared" si="20"/>
        <v>n/a</v>
      </c>
      <c r="AC18" s="57" t="str">
        <f t="shared" si="20"/>
        <v>n/a</v>
      </c>
      <c r="AD18" s="57" t="str">
        <f t="shared" si="20"/>
        <v>n/a</v>
      </c>
      <c r="AE18" s="57" t="str">
        <f t="shared" si="20"/>
        <v>n/a</v>
      </c>
      <c r="AF18" s="58"/>
      <c r="AG18" s="207"/>
      <c r="AH18" s="183"/>
      <c r="AI18" s="66"/>
      <c r="AJ18" s="4"/>
      <c r="AK18" s="5"/>
      <c r="AL18" s="59"/>
      <c r="AM18" s="181"/>
      <c r="AN18" s="59"/>
      <c r="AO18" s="59"/>
      <c r="AP18" s="6"/>
      <c r="AQ18" s="182"/>
      <c r="AR18" s="6"/>
      <c r="AT18" s="6"/>
      <c r="AU18" s="6"/>
      <c r="AV18" s="59"/>
      <c r="AW18" s="59"/>
      <c r="AX18" s="59"/>
      <c r="AY18" s="54"/>
      <c r="AZ18" s="59"/>
      <c r="BA18" s="59"/>
      <c r="BB18" s="59"/>
      <c r="BC18" s="59"/>
    </row>
    <row r="19" spans="1:55" ht="46.5" customHeight="1" x14ac:dyDescent="0.25">
      <c r="A19" s="43" t="str">
        <f>IF(C19=0,"  ",VLOOKUP(C19,CODES!$A$1:$B$145,2,FALSE))</f>
        <v xml:space="preserve">  </v>
      </c>
      <c r="B19" s="66"/>
      <c r="C19" s="4"/>
      <c r="D19" s="52" t="s">
        <v>57</v>
      </c>
      <c r="E19" s="44" t="str">
        <f t="shared" ref="E19:H19" si="21">IF($D19="Public Bidding", "Date Required", IF($D19="Shopping", "n/a", IF($D19="Small Value Procurement", "n/a", IF($D19="Lease of Venue", "n/a", IF($D19="Agency to Agency", "n/a", IF($D19="Direct Contracting", "n/a", IF($D19="Emergency Cases", "n/a","Check Mode of Proc")))))))</f>
        <v>n/a</v>
      </c>
      <c r="F19" s="44" t="str">
        <f t="shared" si="21"/>
        <v>n/a</v>
      </c>
      <c r="G19" s="44" t="str">
        <f t="shared" si="21"/>
        <v>n/a</v>
      </c>
      <c r="H19" s="44" t="str">
        <f t="shared" si="21"/>
        <v>n/a</v>
      </c>
      <c r="I19" s="63"/>
      <c r="J19" s="63"/>
      <c r="K19" s="45" t="str">
        <f t="shared" si="1"/>
        <v>n/a</v>
      </c>
      <c r="L19" s="63"/>
      <c r="M19" s="63"/>
      <c r="N19" s="55"/>
      <c r="O19" s="55"/>
      <c r="P19" s="55"/>
      <c r="Q19" s="55"/>
      <c r="R19" s="46" t="s">
        <v>52</v>
      </c>
      <c r="S19" s="51"/>
      <c r="T19" s="60"/>
      <c r="U19" s="47"/>
      <c r="V19" s="51"/>
      <c r="W19" s="60"/>
      <c r="X19" s="37"/>
      <c r="Y19" s="48" t="str">
        <f t="shared" ref="Y19:AE19" si="22">IF($D19="Public Bidding", "Date Required", IF($D19="Shopping", "n/a", IF($D19="Small Value Procurement", "n/a", IF($D19="Lease of Venue", "n/a", IF($D19="Agency to Agency", "n/a", IF($D19="Direct Contracting", "n/a", IF($D19="Emergency Cases", "n/a","Check Mode of Proc")))))))</f>
        <v>n/a</v>
      </c>
      <c r="Z19" s="48" t="str">
        <f t="shared" si="22"/>
        <v>n/a</v>
      </c>
      <c r="AA19" s="48" t="str">
        <f t="shared" si="22"/>
        <v>n/a</v>
      </c>
      <c r="AB19" s="48" t="str">
        <f t="shared" si="22"/>
        <v>n/a</v>
      </c>
      <c r="AC19" s="48" t="str">
        <f t="shared" si="22"/>
        <v>n/a</v>
      </c>
      <c r="AD19" s="48" t="str">
        <f t="shared" si="22"/>
        <v>n/a</v>
      </c>
      <c r="AE19" s="48" t="str">
        <f t="shared" si="22"/>
        <v>n/a</v>
      </c>
      <c r="AF19" s="49"/>
      <c r="AG19" s="207"/>
      <c r="AH19" s="183"/>
      <c r="AI19" s="66"/>
      <c r="AJ19" s="4"/>
      <c r="AK19" s="5"/>
      <c r="AL19" s="6"/>
      <c r="AM19" s="7"/>
      <c r="AN19" s="6"/>
      <c r="AO19" s="6"/>
      <c r="AP19" s="6"/>
      <c r="AQ19" s="8"/>
      <c r="AR19" s="6"/>
      <c r="AT19" s="6"/>
      <c r="AU19" s="6"/>
      <c r="AV19" s="6"/>
      <c r="AW19" s="6"/>
      <c r="AX19" s="6"/>
      <c r="AY19" s="54"/>
      <c r="AZ19" s="6"/>
      <c r="BA19" s="6"/>
      <c r="BB19" s="6"/>
      <c r="BC19" s="6"/>
    </row>
    <row r="20" spans="1:55" ht="62.25" customHeight="1" x14ac:dyDescent="0.25">
      <c r="A20" s="43" t="str">
        <f>IF(C20=0,"  ",VLOOKUP(C20,CODES!$A$1:$B$145,2,FALSE))</f>
        <v xml:space="preserve">  </v>
      </c>
      <c r="B20" s="66"/>
      <c r="C20" s="4"/>
      <c r="D20" s="52" t="s">
        <v>57</v>
      </c>
      <c r="E20" s="44" t="str">
        <f t="shared" ref="E20:H20" si="23">IF($D20="Public Bidding", "Date Required", IF($D20="Shopping", "n/a", IF($D20="Small Value Procurement", "n/a", IF($D20="Lease of Venue", "n/a", IF($D20="Agency to Agency", "n/a", IF($D20="Direct Contracting", "n/a", IF($D20="Emergency Cases", "n/a","Check Mode of Proc")))))))</f>
        <v>n/a</v>
      </c>
      <c r="F20" s="44" t="str">
        <f t="shared" si="23"/>
        <v>n/a</v>
      </c>
      <c r="G20" s="44" t="str">
        <f t="shared" si="23"/>
        <v>n/a</v>
      </c>
      <c r="H20" s="44" t="str">
        <f t="shared" si="23"/>
        <v>n/a</v>
      </c>
      <c r="I20" s="63"/>
      <c r="J20" s="63"/>
      <c r="K20" s="45" t="str">
        <f t="shared" si="1"/>
        <v>n/a</v>
      </c>
      <c r="L20" s="63"/>
      <c r="M20" s="63"/>
      <c r="N20" s="55"/>
      <c r="O20" s="55"/>
      <c r="P20" s="55"/>
      <c r="Q20" s="55"/>
      <c r="R20" s="46" t="s">
        <v>52</v>
      </c>
      <c r="S20" s="51"/>
      <c r="T20" s="60"/>
      <c r="U20" s="47"/>
      <c r="V20" s="51"/>
      <c r="W20" s="60"/>
      <c r="X20" s="37"/>
      <c r="Y20" s="48" t="str">
        <f t="shared" ref="Y20:AE20" si="24">IF($D20="Public Bidding", "Date Required", IF($D20="Shopping", "n/a", IF($D20="Small Value Procurement", "n/a", IF($D20="Lease of Venue", "n/a", IF($D20="Agency to Agency", "n/a", IF($D20="Direct Contracting", "n/a", IF($D20="Emergency Cases", "n/a","Check Mode of Proc")))))))</f>
        <v>n/a</v>
      </c>
      <c r="Z20" s="48" t="str">
        <f t="shared" si="24"/>
        <v>n/a</v>
      </c>
      <c r="AA20" s="48" t="str">
        <f t="shared" si="24"/>
        <v>n/a</v>
      </c>
      <c r="AB20" s="48" t="str">
        <f t="shared" si="24"/>
        <v>n/a</v>
      </c>
      <c r="AC20" s="48" t="str">
        <f t="shared" si="24"/>
        <v>n/a</v>
      </c>
      <c r="AD20" s="48" t="str">
        <f t="shared" si="24"/>
        <v>n/a</v>
      </c>
      <c r="AE20" s="48" t="str">
        <f t="shared" si="24"/>
        <v>n/a</v>
      </c>
      <c r="AF20" s="49"/>
      <c r="AG20" s="67"/>
      <c r="AH20" s="183"/>
      <c r="AI20" s="66"/>
      <c r="AJ20" s="4"/>
      <c r="AK20" s="5"/>
      <c r="AL20" s="6"/>
      <c r="AM20" s="7"/>
      <c r="AN20" s="6"/>
      <c r="AO20" s="6"/>
      <c r="AP20" s="6"/>
      <c r="AQ20" s="8"/>
      <c r="AR20" s="6"/>
      <c r="AT20" s="6"/>
      <c r="AU20" s="6"/>
      <c r="AV20" s="6"/>
      <c r="AW20" s="6"/>
      <c r="AX20" s="6"/>
      <c r="AY20" s="54"/>
      <c r="AZ20" s="6"/>
      <c r="BA20" s="6"/>
      <c r="BB20" s="6"/>
      <c r="BC20" s="6"/>
    </row>
    <row r="21" spans="1:55" ht="39" customHeight="1" x14ac:dyDescent="0.25">
      <c r="A21" s="43" t="str">
        <f>IF(C21=0,"  ",VLOOKUP(C21,CODES!$A$1:$B$145,2,FALSE))</f>
        <v xml:space="preserve">  </v>
      </c>
      <c r="B21" s="66"/>
      <c r="C21" s="4"/>
      <c r="D21" s="52" t="s">
        <v>57</v>
      </c>
      <c r="E21" s="44" t="str">
        <f t="shared" ref="E21:H21" si="25">IF($D21="Public Bidding", "Date Required", IF($D21="Shopping", "n/a", IF($D21="Small Value Procurement", "n/a", IF($D21="Lease of Venue", "n/a", IF($D21="Agency to Agency", "n/a", IF($D21="Direct Contracting", "n/a", IF($D21="Emergency Cases", "n/a","Check Mode of Proc")))))))</f>
        <v>n/a</v>
      </c>
      <c r="F21" s="44" t="str">
        <f t="shared" si="25"/>
        <v>n/a</v>
      </c>
      <c r="G21" s="44" t="str">
        <f t="shared" si="25"/>
        <v>n/a</v>
      </c>
      <c r="H21" s="44" t="str">
        <f t="shared" si="25"/>
        <v>n/a</v>
      </c>
      <c r="I21" s="63"/>
      <c r="J21" s="63"/>
      <c r="K21" s="45" t="str">
        <f t="shared" si="1"/>
        <v>n/a</v>
      </c>
      <c r="L21" s="63"/>
      <c r="M21" s="63"/>
      <c r="N21" s="55"/>
      <c r="O21" s="55"/>
      <c r="P21" s="55"/>
      <c r="Q21" s="55"/>
      <c r="R21" s="46" t="s">
        <v>52</v>
      </c>
      <c r="S21" s="51"/>
      <c r="T21" s="60"/>
      <c r="U21" s="47"/>
      <c r="V21" s="51"/>
      <c r="W21" s="60"/>
      <c r="X21" s="37"/>
      <c r="Y21" s="48" t="str">
        <f t="shared" ref="Y21:AE21" si="26">IF($D21="Public Bidding", "Date Required", IF($D21="Shopping", "n/a", IF($D21="Small Value Procurement", "n/a", IF($D21="Lease of Venue", "n/a", IF($D21="Agency to Agency", "n/a", IF($D21="Direct Contracting", "n/a", IF($D21="Emergency Cases", "n/a","Check Mode of Proc")))))))</f>
        <v>n/a</v>
      </c>
      <c r="Z21" s="48" t="str">
        <f t="shared" si="26"/>
        <v>n/a</v>
      </c>
      <c r="AA21" s="48" t="str">
        <f t="shared" si="26"/>
        <v>n/a</v>
      </c>
      <c r="AB21" s="48" t="str">
        <f t="shared" si="26"/>
        <v>n/a</v>
      </c>
      <c r="AC21" s="48" t="str">
        <f t="shared" si="26"/>
        <v>n/a</v>
      </c>
      <c r="AD21" s="48" t="str">
        <f t="shared" si="26"/>
        <v>n/a</v>
      </c>
      <c r="AE21" s="48" t="str">
        <f t="shared" si="26"/>
        <v>n/a</v>
      </c>
      <c r="AF21" s="49"/>
      <c r="AG21" s="67"/>
      <c r="AH21" s="183"/>
      <c r="AI21" s="66"/>
      <c r="AJ21" s="4"/>
      <c r="AK21" s="5"/>
      <c r="AL21" s="6"/>
      <c r="AM21" s="7"/>
      <c r="AN21" s="6"/>
      <c r="AO21" s="6"/>
      <c r="AP21" s="6"/>
      <c r="AQ21" s="8"/>
      <c r="AR21" s="6"/>
      <c r="AT21" s="6"/>
      <c r="AU21" s="6"/>
      <c r="AV21" s="6"/>
      <c r="AW21" s="6"/>
      <c r="AX21" s="6"/>
      <c r="AY21" s="54"/>
      <c r="AZ21" s="6"/>
      <c r="BA21" s="6"/>
      <c r="BB21" s="6"/>
      <c r="BC21" s="6"/>
    </row>
    <row r="22" spans="1:55" ht="39" customHeight="1" x14ac:dyDescent="0.25">
      <c r="A22" s="43" t="str">
        <f>IF(C22=0,"  ",VLOOKUP(C22,CODES!$A$1:$B$145,2,FALSE))</f>
        <v xml:space="preserve">  </v>
      </c>
      <c r="B22" s="66"/>
      <c r="C22" s="4"/>
      <c r="D22" s="52" t="s">
        <v>57</v>
      </c>
      <c r="E22" s="44" t="str">
        <f t="shared" ref="E22:H22" si="27">IF($D22="Public Bidding", "Date Required", IF($D22="Shopping", "n/a", IF($D22="Small Value Procurement", "n/a", IF($D22="Lease of Venue", "n/a", IF($D22="Agency to Agency", "n/a", IF($D22="Direct Contracting", "n/a", IF($D22="Emergency Cases", "n/a","Check Mode of Proc")))))))</f>
        <v>n/a</v>
      </c>
      <c r="F22" s="44" t="str">
        <f t="shared" si="27"/>
        <v>n/a</v>
      </c>
      <c r="G22" s="44" t="str">
        <f t="shared" si="27"/>
        <v>n/a</v>
      </c>
      <c r="H22" s="44" t="str">
        <f t="shared" si="27"/>
        <v>n/a</v>
      </c>
      <c r="I22" s="63"/>
      <c r="J22" s="63"/>
      <c r="K22" s="45" t="str">
        <f t="shared" si="1"/>
        <v>n/a</v>
      </c>
      <c r="L22" s="68"/>
      <c r="M22" s="63"/>
      <c r="N22" s="55"/>
      <c r="O22" s="55"/>
      <c r="P22" s="55"/>
      <c r="Q22" s="55"/>
      <c r="R22" s="46" t="s">
        <v>52</v>
      </c>
      <c r="S22" s="51"/>
      <c r="T22" s="764"/>
      <c r="U22" s="47"/>
      <c r="V22" s="51"/>
      <c r="W22" s="60"/>
      <c r="X22" s="37"/>
      <c r="Y22" s="48" t="str">
        <f t="shared" ref="Y22:AE22" si="28">IF($D22="Public Bidding", "Date Required", IF($D22="Shopping", "n/a", IF($D22="Small Value Procurement", "n/a", IF($D22="Lease of Venue", "n/a", IF($D22="Agency to Agency", "n/a", IF($D22="Direct Contracting", "n/a", IF($D22="Emergency Cases", "n/a","Check Mode of Proc")))))))</f>
        <v>n/a</v>
      </c>
      <c r="Z22" s="48" t="str">
        <f t="shared" si="28"/>
        <v>n/a</v>
      </c>
      <c r="AA22" s="48" t="str">
        <f t="shared" si="28"/>
        <v>n/a</v>
      </c>
      <c r="AB22" s="48" t="str">
        <f t="shared" si="28"/>
        <v>n/a</v>
      </c>
      <c r="AC22" s="48" t="str">
        <f t="shared" si="28"/>
        <v>n/a</v>
      </c>
      <c r="AD22" s="48" t="str">
        <f t="shared" si="28"/>
        <v>n/a</v>
      </c>
      <c r="AE22" s="48" t="str">
        <f t="shared" si="28"/>
        <v>n/a</v>
      </c>
      <c r="AF22" s="49"/>
      <c r="AG22" s="67"/>
      <c r="AH22" s="183"/>
      <c r="AI22" s="66"/>
      <c r="AJ22" s="4"/>
      <c r="AK22" s="5"/>
      <c r="AL22" s="6"/>
      <c r="AM22" s="7"/>
      <c r="AN22" s="6"/>
      <c r="AO22" s="6"/>
      <c r="AP22" s="6"/>
      <c r="AQ22" s="8"/>
      <c r="AR22" s="6"/>
      <c r="AT22" s="6"/>
      <c r="AU22" s="6"/>
      <c r="AV22" s="6"/>
      <c r="AW22" s="6"/>
      <c r="AX22" s="6"/>
      <c r="AY22" s="54"/>
      <c r="AZ22" s="6"/>
      <c r="BA22" s="6"/>
      <c r="BB22" s="6"/>
      <c r="BC22" s="6"/>
    </row>
    <row r="23" spans="1:55" ht="39" customHeight="1" x14ac:dyDescent="0.25">
      <c r="A23" s="43" t="str">
        <f>IF(C23=0,"  ",VLOOKUP(C23,CODES!$A$1:$B$145,2,FALSE))</f>
        <v xml:space="preserve">  </v>
      </c>
      <c r="B23" s="66"/>
      <c r="C23" s="4"/>
      <c r="D23" s="52" t="s">
        <v>57</v>
      </c>
      <c r="E23" s="44" t="str">
        <f t="shared" ref="E23:H23" si="29">IF($D23="Public Bidding", "Date Required", IF($D23="Shopping", "n/a", IF($D23="Small Value Procurement", "n/a", IF($D23="Lease of Venue", "n/a", IF($D23="Agency to Agency", "n/a", IF($D23="Direct Contracting", "n/a", IF($D23="Emergency Cases", "n/a","Check Mode of Proc")))))))</f>
        <v>n/a</v>
      </c>
      <c r="F23" s="44" t="str">
        <f t="shared" si="29"/>
        <v>n/a</v>
      </c>
      <c r="G23" s="44" t="str">
        <f t="shared" si="29"/>
        <v>n/a</v>
      </c>
      <c r="H23" s="44" t="str">
        <f t="shared" si="29"/>
        <v>n/a</v>
      </c>
      <c r="I23" s="63"/>
      <c r="J23" s="63"/>
      <c r="K23" s="45" t="s">
        <v>58</v>
      </c>
      <c r="L23" s="63"/>
      <c r="M23" s="63"/>
      <c r="N23" s="55"/>
      <c r="O23" s="55"/>
      <c r="P23" s="55"/>
      <c r="Q23" s="55"/>
      <c r="R23" s="46" t="s">
        <v>52</v>
      </c>
      <c r="S23" s="51"/>
      <c r="T23" s="755"/>
      <c r="U23" s="47"/>
      <c r="V23" s="51"/>
      <c r="W23" s="60"/>
      <c r="X23" s="37"/>
      <c r="Y23" s="48" t="str">
        <f t="shared" ref="Y23:AE23" si="30">IF($D23="Public Bidding", "Date Required", IF($D23="Shopping", "n/a", IF($D23="Small Value Procurement", "n/a", IF($D23="Lease of Venue", "n/a", IF($D23="Agency to Agency", "n/a", IF($D23="Direct Contracting", "n/a", IF($D23="Emergency Cases", "n/a","Check Mode of Proc")))))))</f>
        <v>n/a</v>
      </c>
      <c r="Z23" s="48" t="str">
        <f t="shared" si="30"/>
        <v>n/a</v>
      </c>
      <c r="AA23" s="48" t="str">
        <f t="shared" si="30"/>
        <v>n/a</v>
      </c>
      <c r="AB23" s="48" t="str">
        <f t="shared" si="30"/>
        <v>n/a</v>
      </c>
      <c r="AC23" s="48" t="str">
        <f t="shared" si="30"/>
        <v>n/a</v>
      </c>
      <c r="AD23" s="48" t="str">
        <f t="shared" si="30"/>
        <v>n/a</v>
      </c>
      <c r="AE23" s="48" t="str">
        <f t="shared" si="30"/>
        <v>n/a</v>
      </c>
      <c r="AF23" s="49"/>
      <c r="AG23" s="67"/>
      <c r="AH23" s="183"/>
      <c r="AI23" s="66"/>
      <c r="AJ23" s="4"/>
      <c r="AK23" s="5"/>
      <c r="AL23" s="6"/>
      <c r="AM23" s="7"/>
      <c r="AN23" s="6"/>
      <c r="AO23" s="6"/>
      <c r="AP23" s="6"/>
      <c r="AQ23" s="8"/>
      <c r="AR23" s="6"/>
      <c r="AT23" s="6"/>
      <c r="AU23" s="6"/>
      <c r="AV23" s="6"/>
      <c r="AW23" s="6"/>
      <c r="AX23" s="6"/>
      <c r="AY23" s="54"/>
      <c r="AZ23" s="6"/>
      <c r="BA23" s="6"/>
      <c r="BB23" s="6"/>
      <c r="BC23" s="6"/>
    </row>
    <row r="24" spans="1:55" ht="47.25" customHeight="1" x14ac:dyDescent="0.25">
      <c r="A24" s="43" t="str">
        <f>IF(C24=0,"  ",VLOOKUP(C24,CODES!$A$1:$B$145,2,FALSE))</f>
        <v xml:space="preserve">  </v>
      </c>
      <c r="B24" s="66"/>
      <c r="C24" s="4"/>
      <c r="D24" s="52" t="s">
        <v>57</v>
      </c>
      <c r="E24" s="44" t="str">
        <f t="shared" ref="E24:H24" si="31">IF($D24="Public Bidding", "Date Required", IF($D24="Shopping", "n/a", IF($D24="Small Value Procurement", "n/a", IF($D24="Lease of Venue", "n/a", IF($D24="Agency to Agency", "n/a", IF($D24="Direct Contracting", "n/a", IF($D24="Emergency Cases", "n/a","Check Mode of Proc")))))))</f>
        <v>n/a</v>
      </c>
      <c r="F24" s="44" t="str">
        <f t="shared" si="31"/>
        <v>n/a</v>
      </c>
      <c r="G24" s="44" t="str">
        <f t="shared" si="31"/>
        <v>n/a</v>
      </c>
      <c r="H24" s="44" t="str">
        <f t="shared" si="31"/>
        <v>n/a</v>
      </c>
      <c r="I24" s="63"/>
      <c r="J24" s="63"/>
      <c r="K24" s="45" t="str">
        <f t="shared" ref="K24:K319" si="32">IF($D24="Public Bidding", "Date Required", IF($D24="Shopping", "n/a", IF($D24="Small Value Procurement", "n/a", IF($D24="Lease of Venue", "n/a", IF($D24="Agency to Agency", "n/a", IF($D24="Direct Contracting", "n/a", IF($D24="Emergency Cases", "n/a","Check Mode of Proc")))))))</f>
        <v>n/a</v>
      </c>
      <c r="L24" s="63"/>
      <c r="M24" s="63"/>
      <c r="N24" s="55"/>
      <c r="O24" s="55"/>
      <c r="P24" s="55"/>
      <c r="Q24" s="55"/>
      <c r="R24" s="46" t="s">
        <v>52</v>
      </c>
      <c r="S24" s="51"/>
      <c r="T24" s="764"/>
      <c r="U24" s="47"/>
      <c r="V24" s="51"/>
      <c r="W24" s="60"/>
      <c r="X24" s="37"/>
      <c r="Y24" s="48" t="str">
        <f t="shared" ref="Y24:AE24" si="33">IF($D24="Public Bidding", "Date Required", IF($D24="Shopping", "n/a", IF($D24="Small Value Procurement", "n/a", IF($D24="Lease of Venue", "n/a", IF($D24="Agency to Agency", "n/a", IF($D24="Direct Contracting", "n/a", IF($D24="Emergency Cases", "n/a","Check Mode of Proc")))))))</f>
        <v>n/a</v>
      </c>
      <c r="Z24" s="48" t="str">
        <f t="shared" si="33"/>
        <v>n/a</v>
      </c>
      <c r="AA24" s="48" t="str">
        <f t="shared" si="33"/>
        <v>n/a</v>
      </c>
      <c r="AB24" s="48" t="str">
        <f t="shared" si="33"/>
        <v>n/a</v>
      </c>
      <c r="AC24" s="48" t="str">
        <f t="shared" si="33"/>
        <v>n/a</v>
      </c>
      <c r="AD24" s="48" t="str">
        <f t="shared" si="33"/>
        <v>n/a</v>
      </c>
      <c r="AE24" s="48" t="str">
        <f t="shared" si="33"/>
        <v>n/a</v>
      </c>
      <c r="AF24" s="49"/>
      <c r="AG24" s="67"/>
      <c r="AH24" s="183"/>
      <c r="AI24" s="66"/>
      <c r="AJ24" s="4"/>
      <c r="AK24" s="5"/>
      <c r="AL24" s="6"/>
      <c r="AM24" s="7"/>
      <c r="AN24" s="6"/>
      <c r="AO24" s="6"/>
      <c r="AP24" s="6"/>
      <c r="AQ24" s="8"/>
      <c r="AR24" s="6"/>
      <c r="AT24" s="6"/>
      <c r="AU24" s="6"/>
      <c r="AV24" s="6"/>
      <c r="AW24" s="6"/>
      <c r="AX24" s="6"/>
      <c r="AY24" s="54"/>
      <c r="AZ24" s="6"/>
      <c r="BA24" s="6"/>
      <c r="BB24" s="6"/>
      <c r="BC24" s="6"/>
    </row>
    <row r="25" spans="1:55" ht="39" customHeight="1" x14ac:dyDescent="0.25">
      <c r="A25" s="43" t="str">
        <f>IF(C25=0,"  ",VLOOKUP(C25,CODES!$A$1:$B$145,2,FALSE))</f>
        <v xml:space="preserve">  </v>
      </c>
      <c r="B25" s="66"/>
      <c r="C25" s="4"/>
      <c r="D25" s="52" t="s">
        <v>57</v>
      </c>
      <c r="E25" s="44" t="str">
        <f t="shared" ref="E25:H25" si="34">IF($D25="Public Bidding", "Date Required", IF($D25="Shopping", "n/a", IF($D25="Small Value Procurement", "n/a", IF($D25="Lease of Venue", "n/a", IF($D25="Agency to Agency", "n/a", IF($D25="Direct Contracting", "n/a", IF($D25="Emergency Cases", "n/a","Check Mode of Proc")))))))</f>
        <v>n/a</v>
      </c>
      <c r="F25" s="44" t="str">
        <f t="shared" si="34"/>
        <v>n/a</v>
      </c>
      <c r="G25" s="44" t="str">
        <f t="shared" si="34"/>
        <v>n/a</v>
      </c>
      <c r="H25" s="44" t="str">
        <f t="shared" si="34"/>
        <v>n/a</v>
      </c>
      <c r="I25" s="63"/>
      <c r="J25" s="63"/>
      <c r="K25" s="45" t="str">
        <f t="shared" si="32"/>
        <v>n/a</v>
      </c>
      <c r="L25" s="63"/>
      <c r="M25" s="63"/>
      <c r="N25" s="55"/>
      <c r="O25" s="67"/>
      <c r="P25" s="55"/>
      <c r="Q25" s="55"/>
      <c r="R25" s="46" t="s">
        <v>52</v>
      </c>
      <c r="S25" s="51"/>
      <c r="T25" s="765"/>
      <c r="U25" s="47"/>
      <c r="V25" s="51"/>
      <c r="W25" s="60"/>
      <c r="X25" s="37"/>
      <c r="Y25" s="48" t="str">
        <f t="shared" ref="Y25:AE25" si="35">IF($D25="Public Bidding", "Date Required", IF($D25="Shopping", "n/a", IF($D25="Small Value Procurement", "n/a", IF($D25="Lease of Venue", "n/a", IF($D25="Agency to Agency", "n/a", IF($D25="Direct Contracting", "n/a", IF($D25="Emergency Cases", "n/a","Check Mode of Proc")))))))</f>
        <v>n/a</v>
      </c>
      <c r="Z25" s="48" t="str">
        <f t="shared" si="35"/>
        <v>n/a</v>
      </c>
      <c r="AA25" s="48" t="str">
        <f t="shared" si="35"/>
        <v>n/a</v>
      </c>
      <c r="AB25" s="48" t="str">
        <f t="shared" si="35"/>
        <v>n/a</v>
      </c>
      <c r="AC25" s="48" t="str">
        <f t="shared" si="35"/>
        <v>n/a</v>
      </c>
      <c r="AD25" s="48" t="str">
        <f t="shared" si="35"/>
        <v>n/a</v>
      </c>
      <c r="AE25" s="48" t="str">
        <f t="shared" si="35"/>
        <v>n/a</v>
      </c>
      <c r="AF25" s="49"/>
      <c r="AG25" s="67"/>
      <c r="AH25" s="183"/>
      <c r="AI25" s="66"/>
      <c r="AJ25" s="4"/>
      <c r="AK25" s="5"/>
      <c r="AL25" s="6"/>
      <c r="AM25" s="7"/>
      <c r="AN25" s="6"/>
      <c r="AO25" s="6"/>
      <c r="AP25" s="6"/>
      <c r="AQ25" s="8"/>
      <c r="AR25" s="6"/>
      <c r="AT25" s="6"/>
      <c r="AU25" s="6"/>
      <c r="AV25" s="6"/>
      <c r="AW25" s="6"/>
      <c r="AX25" s="6"/>
      <c r="AY25" s="54"/>
      <c r="AZ25" s="6"/>
      <c r="BA25" s="6"/>
      <c r="BB25" s="6"/>
      <c r="BC25" s="6"/>
    </row>
    <row r="26" spans="1:55" ht="48.75" customHeight="1" x14ac:dyDescent="0.25">
      <c r="A26" s="43" t="str">
        <f>IF(C26=0,"  ",VLOOKUP(C26,CODES!$A$1:$B$145,2,FALSE))</f>
        <v xml:space="preserve">  </v>
      </c>
      <c r="B26" s="66"/>
      <c r="C26" s="4"/>
      <c r="D26" s="52" t="s">
        <v>57</v>
      </c>
      <c r="E26" s="44" t="str">
        <f t="shared" ref="E26:H26" si="36">IF($D26="Public Bidding", "Date Required", IF($D26="Shopping", "n/a", IF($D26="Small Value Procurement", "n/a", IF($D26="Lease of Venue", "n/a", IF($D26="Agency to Agency", "n/a", IF($D26="Direct Contracting", "n/a", IF($D26="Emergency Cases", "n/a","Check Mode of Proc")))))))</f>
        <v>n/a</v>
      </c>
      <c r="F26" s="44" t="str">
        <f t="shared" si="36"/>
        <v>n/a</v>
      </c>
      <c r="G26" s="44" t="str">
        <f t="shared" si="36"/>
        <v>n/a</v>
      </c>
      <c r="H26" s="44" t="str">
        <f t="shared" si="36"/>
        <v>n/a</v>
      </c>
      <c r="I26" s="63"/>
      <c r="J26" s="63"/>
      <c r="K26" s="45" t="str">
        <f t="shared" si="32"/>
        <v>n/a</v>
      </c>
      <c r="L26" s="63"/>
      <c r="M26" s="63"/>
      <c r="N26" s="55"/>
      <c r="O26" s="55"/>
      <c r="P26" s="55"/>
      <c r="Q26" s="55"/>
      <c r="R26" s="46" t="s">
        <v>52</v>
      </c>
      <c r="S26" s="51"/>
      <c r="T26" s="755"/>
      <c r="U26" s="47"/>
      <c r="V26" s="51"/>
      <c r="W26" s="60"/>
      <c r="X26" s="37"/>
      <c r="Y26" s="48" t="str">
        <f t="shared" ref="Y26:AE26" si="37">IF($D26="Public Bidding", "Date Required", IF($D26="Shopping", "n/a", IF($D26="Small Value Procurement", "n/a", IF($D26="Lease of Venue", "n/a", IF($D26="Agency to Agency", "n/a", IF($D26="Direct Contracting", "n/a", IF($D26="Emergency Cases", "n/a","Check Mode of Proc")))))))</f>
        <v>n/a</v>
      </c>
      <c r="Z26" s="48" t="str">
        <f t="shared" si="37"/>
        <v>n/a</v>
      </c>
      <c r="AA26" s="48" t="str">
        <f t="shared" si="37"/>
        <v>n/a</v>
      </c>
      <c r="AB26" s="48" t="str">
        <f t="shared" si="37"/>
        <v>n/a</v>
      </c>
      <c r="AC26" s="48" t="str">
        <f t="shared" si="37"/>
        <v>n/a</v>
      </c>
      <c r="AD26" s="48" t="str">
        <f t="shared" si="37"/>
        <v>n/a</v>
      </c>
      <c r="AE26" s="48" t="str">
        <f t="shared" si="37"/>
        <v>n/a</v>
      </c>
      <c r="AF26" s="49"/>
      <c r="AG26" s="67"/>
      <c r="AH26" s="183"/>
      <c r="AI26" s="66"/>
      <c r="AJ26" s="4"/>
      <c r="AK26" s="5"/>
      <c r="AL26" s="6"/>
      <c r="AM26" s="7"/>
      <c r="AN26" s="6"/>
      <c r="AO26" s="6"/>
      <c r="AP26" s="6"/>
      <c r="AQ26" s="8"/>
      <c r="AR26" s="6"/>
      <c r="AT26" s="6"/>
      <c r="AU26" s="6"/>
      <c r="AV26" s="6"/>
      <c r="AW26" s="6"/>
      <c r="AX26" s="6"/>
      <c r="AY26" s="54"/>
      <c r="AZ26" s="6"/>
      <c r="BA26" s="6"/>
      <c r="BB26" s="6"/>
      <c r="BC26" s="6"/>
    </row>
    <row r="27" spans="1:55" ht="39" customHeight="1" x14ac:dyDescent="0.25">
      <c r="A27" s="43" t="str">
        <f>IF(C27=0,"  ",VLOOKUP(C27,CODES!$A$1:$B$145,2,FALSE))</f>
        <v xml:space="preserve">  </v>
      </c>
      <c r="B27" s="66"/>
      <c r="C27" s="4"/>
      <c r="D27" s="52" t="s">
        <v>57</v>
      </c>
      <c r="E27" s="44" t="str">
        <f t="shared" ref="E27:H27" si="38">IF($D27="Public Bidding", "Date Required", IF($D27="Shopping", "n/a", IF($D27="Small Value Procurement", "n/a", IF($D27="Lease of Venue", "n/a", IF($D27="Agency to Agency", "n/a", IF($D27="Direct Contracting", "n/a", IF($D27="Emergency Cases", "n/a","Check Mode of Proc")))))))</f>
        <v>n/a</v>
      </c>
      <c r="F27" s="44" t="str">
        <f t="shared" si="38"/>
        <v>n/a</v>
      </c>
      <c r="G27" s="44" t="str">
        <f t="shared" si="38"/>
        <v>n/a</v>
      </c>
      <c r="H27" s="44" t="str">
        <f t="shared" si="38"/>
        <v>n/a</v>
      </c>
      <c r="I27" s="63"/>
      <c r="J27" s="63"/>
      <c r="K27" s="45" t="str">
        <f t="shared" si="32"/>
        <v>n/a</v>
      </c>
      <c r="L27" s="63"/>
      <c r="M27" s="63"/>
      <c r="N27" s="55"/>
      <c r="O27" s="55"/>
      <c r="P27" s="55"/>
      <c r="Q27" s="55"/>
      <c r="R27" s="46" t="s">
        <v>52</v>
      </c>
      <c r="S27" s="51"/>
      <c r="T27" s="60"/>
      <c r="U27" s="47"/>
      <c r="V27" s="51"/>
      <c r="W27" s="60"/>
      <c r="X27" s="37"/>
      <c r="Y27" s="48" t="str">
        <f t="shared" ref="Y27:AE27" si="39">IF($D27="Public Bidding", "Date Required", IF($D27="Shopping", "n/a", IF($D27="Small Value Procurement", "n/a", IF($D27="Lease of Venue", "n/a", IF($D27="Agency to Agency", "n/a", IF($D27="Direct Contracting", "n/a", IF($D27="Emergency Cases", "n/a","Check Mode of Proc")))))))</f>
        <v>n/a</v>
      </c>
      <c r="Z27" s="48" t="str">
        <f t="shared" si="39"/>
        <v>n/a</v>
      </c>
      <c r="AA27" s="48" t="str">
        <f t="shared" si="39"/>
        <v>n/a</v>
      </c>
      <c r="AB27" s="48" t="str">
        <f t="shared" si="39"/>
        <v>n/a</v>
      </c>
      <c r="AC27" s="48" t="str">
        <f t="shared" si="39"/>
        <v>n/a</v>
      </c>
      <c r="AD27" s="48" t="str">
        <f t="shared" si="39"/>
        <v>n/a</v>
      </c>
      <c r="AE27" s="48" t="str">
        <f t="shared" si="39"/>
        <v>n/a</v>
      </c>
      <c r="AF27" s="49"/>
      <c r="AG27" s="67"/>
      <c r="AH27" s="183"/>
      <c r="AI27" s="66"/>
      <c r="AJ27" s="4"/>
      <c r="AK27" s="5"/>
      <c r="AL27" s="6"/>
      <c r="AM27" s="7"/>
      <c r="AN27" s="6"/>
      <c r="AO27" s="6"/>
      <c r="AP27" s="6"/>
      <c r="AQ27" s="8"/>
      <c r="AR27" s="6"/>
      <c r="AT27" s="6"/>
      <c r="AU27" s="6"/>
      <c r="AV27" s="6"/>
      <c r="AW27" s="6"/>
      <c r="AX27" s="6"/>
      <c r="AY27" s="54"/>
      <c r="AZ27" s="6"/>
      <c r="BA27" s="6"/>
      <c r="BB27" s="6"/>
      <c r="BC27" s="6"/>
    </row>
    <row r="28" spans="1:55" ht="39" customHeight="1" x14ac:dyDescent="0.25">
      <c r="A28" s="43" t="str">
        <f>IF(C28=0,"  ",VLOOKUP(C28,CODES!$A$1:$B$145,2,FALSE))</f>
        <v xml:space="preserve">  </v>
      </c>
      <c r="B28" s="66"/>
      <c r="C28" s="4"/>
      <c r="D28" s="52" t="s">
        <v>57</v>
      </c>
      <c r="E28" s="44" t="str">
        <f t="shared" ref="E28:H28" si="40">IF($D28="Public Bidding", "Date Required", IF($D28="Shopping", "n/a", IF($D28="Small Value Procurement", "n/a", IF($D28="Lease of Venue", "n/a", IF($D28="Agency to Agency", "n/a", IF($D28="Direct Contracting", "n/a", IF($D28="Emergency Cases", "n/a","Check Mode of Proc")))))))</f>
        <v>n/a</v>
      </c>
      <c r="F28" s="44" t="str">
        <f t="shared" si="40"/>
        <v>n/a</v>
      </c>
      <c r="G28" s="44" t="str">
        <f t="shared" si="40"/>
        <v>n/a</v>
      </c>
      <c r="H28" s="44" t="str">
        <f t="shared" si="40"/>
        <v>n/a</v>
      </c>
      <c r="I28" s="63"/>
      <c r="J28" s="63"/>
      <c r="K28" s="45" t="str">
        <f t="shared" si="32"/>
        <v>n/a</v>
      </c>
      <c r="L28" s="63"/>
      <c r="M28" s="63"/>
      <c r="N28" s="55"/>
      <c r="O28" s="55"/>
      <c r="P28" s="55"/>
      <c r="Q28" s="55"/>
      <c r="R28" s="46" t="s">
        <v>52</v>
      </c>
      <c r="S28" s="51"/>
      <c r="T28" s="764"/>
      <c r="U28" s="47"/>
      <c r="V28" s="51"/>
      <c r="W28" s="60"/>
      <c r="X28" s="37"/>
      <c r="Y28" s="48" t="str">
        <f t="shared" ref="Y28:AE28" si="41">IF($D28="Public Bidding", "Date Required", IF($D28="Shopping", "n/a", IF($D28="Small Value Procurement", "n/a", IF($D28="Lease of Venue", "n/a", IF($D28="Agency to Agency", "n/a", IF($D28="Direct Contracting", "n/a", IF($D28="Emergency Cases", "n/a","Check Mode of Proc")))))))</f>
        <v>n/a</v>
      </c>
      <c r="Z28" s="48" t="str">
        <f t="shared" si="41"/>
        <v>n/a</v>
      </c>
      <c r="AA28" s="48" t="str">
        <f t="shared" si="41"/>
        <v>n/a</v>
      </c>
      <c r="AB28" s="48" t="str">
        <f t="shared" si="41"/>
        <v>n/a</v>
      </c>
      <c r="AC28" s="48" t="str">
        <f t="shared" si="41"/>
        <v>n/a</v>
      </c>
      <c r="AD28" s="48" t="str">
        <f t="shared" si="41"/>
        <v>n/a</v>
      </c>
      <c r="AE28" s="48" t="str">
        <f t="shared" si="41"/>
        <v>n/a</v>
      </c>
      <c r="AF28" s="49"/>
      <c r="AG28" s="67"/>
      <c r="AH28" s="183"/>
      <c r="AI28" s="66"/>
      <c r="AJ28" s="4"/>
      <c r="AK28" s="5"/>
      <c r="AL28" s="6"/>
      <c r="AM28" s="7"/>
      <c r="AN28" s="6"/>
      <c r="AO28" s="6"/>
      <c r="AP28" s="6"/>
      <c r="AQ28" s="8"/>
      <c r="AR28" s="6"/>
      <c r="AT28" s="6"/>
      <c r="AU28" s="6"/>
      <c r="AV28" s="6"/>
      <c r="AW28" s="6"/>
      <c r="AX28" s="6"/>
      <c r="AY28" s="54"/>
      <c r="AZ28" s="6"/>
      <c r="BA28" s="6"/>
      <c r="BB28" s="6"/>
      <c r="BC28" s="6"/>
    </row>
    <row r="29" spans="1:55" ht="57" customHeight="1" x14ac:dyDescent="0.25">
      <c r="A29" s="43" t="str">
        <f>IF(C29=0,"  ",VLOOKUP(C29,CODES!$A$1:$B$145,2,FALSE))</f>
        <v xml:space="preserve">  </v>
      </c>
      <c r="B29" s="66"/>
      <c r="C29" s="4"/>
      <c r="D29" s="52" t="s">
        <v>57</v>
      </c>
      <c r="E29" s="44" t="str">
        <f t="shared" ref="E29:H29" si="42">IF($D29="Public Bidding", "Date Required", IF($D29="Shopping", "n/a", IF($D29="Small Value Procurement", "n/a", IF($D29="Lease of Venue", "n/a", IF($D29="Agency to Agency", "n/a", IF($D29="Direct Contracting", "n/a", IF($D29="Emergency Cases", "n/a","Check Mode of Proc")))))))</f>
        <v>n/a</v>
      </c>
      <c r="F29" s="44" t="str">
        <f t="shared" si="42"/>
        <v>n/a</v>
      </c>
      <c r="G29" s="44" t="str">
        <f t="shared" si="42"/>
        <v>n/a</v>
      </c>
      <c r="H29" s="44" t="str">
        <f t="shared" si="42"/>
        <v>n/a</v>
      </c>
      <c r="I29" s="63"/>
      <c r="J29" s="63"/>
      <c r="K29" s="45" t="str">
        <f t="shared" si="32"/>
        <v>n/a</v>
      </c>
      <c r="L29" s="63"/>
      <c r="M29" s="63"/>
      <c r="N29" s="55"/>
      <c r="O29" s="55"/>
      <c r="P29" s="55"/>
      <c r="Q29" s="55"/>
      <c r="R29" s="46" t="s">
        <v>52</v>
      </c>
      <c r="S29" s="51"/>
      <c r="T29" s="755"/>
      <c r="U29" s="47"/>
      <c r="V29" s="51"/>
      <c r="W29" s="60"/>
      <c r="X29" s="37"/>
      <c r="Y29" s="48" t="str">
        <f t="shared" ref="Y29:AE29" si="43">IF($D29="Public Bidding", "Date Required", IF($D29="Shopping", "n/a", IF($D29="Small Value Procurement", "n/a", IF($D29="Lease of Venue", "n/a", IF($D29="Agency to Agency", "n/a", IF($D29="Direct Contracting", "n/a", IF($D29="Emergency Cases", "n/a","Check Mode of Proc")))))))</f>
        <v>n/a</v>
      </c>
      <c r="Z29" s="48" t="str">
        <f t="shared" si="43"/>
        <v>n/a</v>
      </c>
      <c r="AA29" s="48" t="str">
        <f t="shared" si="43"/>
        <v>n/a</v>
      </c>
      <c r="AB29" s="48" t="str">
        <f t="shared" si="43"/>
        <v>n/a</v>
      </c>
      <c r="AC29" s="48" t="str">
        <f t="shared" si="43"/>
        <v>n/a</v>
      </c>
      <c r="AD29" s="48" t="str">
        <f t="shared" si="43"/>
        <v>n/a</v>
      </c>
      <c r="AE29" s="48" t="str">
        <f t="shared" si="43"/>
        <v>n/a</v>
      </c>
      <c r="AF29" s="49"/>
      <c r="AG29" s="67"/>
      <c r="AH29" s="183"/>
      <c r="AI29" s="66"/>
      <c r="AJ29" s="4"/>
      <c r="AK29" s="5"/>
      <c r="AL29" s="6"/>
      <c r="AM29" s="7"/>
      <c r="AN29" s="6"/>
      <c r="AO29" s="6"/>
      <c r="AP29" s="6"/>
      <c r="AQ29" s="8"/>
      <c r="AR29" s="6"/>
      <c r="AT29" s="6"/>
      <c r="AU29" s="6"/>
      <c r="AV29" s="6"/>
      <c r="AW29" s="6"/>
      <c r="AX29" s="6"/>
      <c r="AY29" s="54"/>
      <c r="AZ29" s="6"/>
      <c r="BA29" s="6"/>
      <c r="BB29" s="6"/>
      <c r="BC29" s="6"/>
    </row>
    <row r="30" spans="1:55" ht="81.75" customHeight="1" x14ac:dyDescent="0.25">
      <c r="A30" s="43" t="str">
        <f>IF(C30=0,"  ",VLOOKUP(C30,CODES!$A$1:$B$145,2,FALSE))</f>
        <v xml:space="preserve">  </v>
      </c>
      <c r="B30" s="66"/>
      <c r="C30" s="4"/>
      <c r="D30" s="52" t="s">
        <v>57</v>
      </c>
      <c r="E30" s="44" t="str">
        <f t="shared" ref="E30:H30" si="44">IF($D30="Public Bidding", "Date Required", IF($D30="Shopping", "n/a", IF($D30="Small Value Procurement", "n/a", IF($D30="Lease of Venue", "n/a", IF($D30="Agency to Agency", "n/a", IF($D30="Direct Contracting", "n/a", IF($D30="Emergency Cases", "n/a","Check Mode of Proc")))))))</f>
        <v>n/a</v>
      </c>
      <c r="F30" s="44" t="str">
        <f t="shared" si="44"/>
        <v>n/a</v>
      </c>
      <c r="G30" s="44" t="str">
        <f t="shared" si="44"/>
        <v>n/a</v>
      </c>
      <c r="H30" s="44" t="str">
        <f t="shared" si="44"/>
        <v>n/a</v>
      </c>
      <c r="I30" s="63"/>
      <c r="J30" s="63"/>
      <c r="K30" s="45" t="str">
        <f t="shared" si="32"/>
        <v>n/a</v>
      </c>
      <c r="L30" s="63"/>
      <c r="M30" s="63"/>
      <c r="N30" s="55"/>
      <c r="O30" s="55"/>
      <c r="P30" s="55"/>
      <c r="Q30" s="55"/>
      <c r="R30" s="46" t="s">
        <v>52</v>
      </c>
      <c r="S30" s="51"/>
      <c r="T30" s="60"/>
      <c r="U30" s="47"/>
      <c r="V30" s="51"/>
      <c r="W30" s="60"/>
      <c r="X30" s="37"/>
      <c r="Y30" s="48" t="str">
        <f t="shared" ref="Y30:AE30" si="45">IF($D30="Public Bidding", "Date Required", IF($D30="Shopping", "n/a", IF($D30="Small Value Procurement", "n/a", IF($D30="Lease of Venue", "n/a", IF($D30="Agency to Agency", "n/a", IF($D30="Direct Contracting", "n/a", IF($D30="Emergency Cases", "n/a","Check Mode of Proc")))))))</f>
        <v>n/a</v>
      </c>
      <c r="Z30" s="48" t="str">
        <f t="shared" si="45"/>
        <v>n/a</v>
      </c>
      <c r="AA30" s="48" t="str">
        <f t="shared" si="45"/>
        <v>n/a</v>
      </c>
      <c r="AB30" s="48" t="str">
        <f t="shared" si="45"/>
        <v>n/a</v>
      </c>
      <c r="AC30" s="48" t="str">
        <f t="shared" si="45"/>
        <v>n/a</v>
      </c>
      <c r="AD30" s="48" t="str">
        <f t="shared" si="45"/>
        <v>n/a</v>
      </c>
      <c r="AE30" s="48" t="str">
        <f t="shared" si="45"/>
        <v>n/a</v>
      </c>
      <c r="AF30" s="49"/>
      <c r="AG30" s="67"/>
      <c r="AH30" s="183"/>
      <c r="AI30" s="66"/>
      <c r="AJ30" s="4"/>
      <c r="AK30" s="5"/>
      <c r="AL30" s="6"/>
      <c r="AM30" s="7"/>
      <c r="AN30" s="6"/>
      <c r="AO30" s="6"/>
      <c r="AP30" s="6"/>
      <c r="AQ30" s="8"/>
      <c r="AR30" s="6"/>
      <c r="AT30" s="6"/>
      <c r="AU30" s="6"/>
      <c r="AV30" s="6"/>
      <c r="AW30" s="6"/>
      <c r="AX30" s="6"/>
      <c r="AY30" s="54"/>
      <c r="AZ30" s="6"/>
      <c r="BA30" s="6"/>
      <c r="BB30" s="6"/>
      <c r="BC30" s="6"/>
    </row>
    <row r="31" spans="1:55" ht="47.25" customHeight="1" x14ac:dyDescent="0.25">
      <c r="A31" s="43" t="str">
        <f>IF(C31=0,"  ",VLOOKUP(C31,CODES!$A$1:$B$145,2,FALSE))</f>
        <v xml:space="preserve">  </v>
      </c>
      <c r="B31" s="66"/>
      <c r="C31" s="4"/>
      <c r="D31" s="52" t="s">
        <v>57</v>
      </c>
      <c r="E31" s="44" t="str">
        <f t="shared" ref="E31:H31" si="46">IF($D31="Public Bidding", "Date Required", IF($D31="Shopping", "n/a", IF($D31="Small Value Procurement", "n/a", IF($D31="Lease of Venue", "n/a", IF($D31="Agency to Agency", "n/a", IF($D31="Direct Contracting", "n/a", IF($D31="Emergency Cases", "n/a","Check Mode of Proc")))))))</f>
        <v>n/a</v>
      </c>
      <c r="F31" s="44" t="str">
        <f t="shared" si="46"/>
        <v>n/a</v>
      </c>
      <c r="G31" s="44" t="str">
        <f t="shared" si="46"/>
        <v>n/a</v>
      </c>
      <c r="H31" s="44" t="str">
        <f t="shared" si="46"/>
        <v>n/a</v>
      </c>
      <c r="I31" s="63"/>
      <c r="J31" s="63"/>
      <c r="K31" s="45" t="str">
        <f t="shared" si="32"/>
        <v>n/a</v>
      </c>
      <c r="L31" s="63"/>
      <c r="M31" s="63"/>
      <c r="N31" s="55"/>
      <c r="O31" s="55"/>
      <c r="P31" s="55"/>
      <c r="Q31" s="55"/>
      <c r="R31" s="46" t="s">
        <v>52</v>
      </c>
      <c r="S31" s="51"/>
      <c r="T31" s="60"/>
      <c r="U31" s="47"/>
      <c r="V31" s="51"/>
      <c r="W31" s="60"/>
      <c r="X31" s="37"/>
      <c r="Y31" s="48" t="str">
        <f t="shared" ref="Y31:AE31" si="47">IF($D31="Public Bidding", "Date Required", IF($D31="Shopping", "n/a", IF($D31="Small Value Procurement", "n/a", IF($D31="Lease of Venue", "n/a", IF($D31="Agency to Agency", "n/a", IF($D31="Direct Contracting", "n/a", IF($D31="Emergency Cases", "n/a","Check Mode of Proc")))))))</f>
        <v>n/a</v>
      </c>
      <c r="Z31" s="48" t="str">
        <f t="shared" si="47"/>
        <v>n/a</v>
      </c>
      <c r="AA31" s="48" t="str">
        <f t="shared" si="47"/>
        <v>n/a</v>
      </c>
      <c r="AB31" s="48" t="str">
        <f t="shared" si="47"/>
        <v>n/a</v>
      </c>
      <c r="AC31" s="48" t="str">
        <f t="shared" si="47"/>
        <v>n/a</v>
      </c>
      <c r="AD31" s="48" t="str">
        <f t="shared" si="47"/>
        <v>n/a</v>
      </c>
      <c r="AE31" s="48" t="str">
        <f t="shared" si="47"/>
        <v>n/a</v>
      </c>
      <c r="AF31" s="49"/>
      <c r="AG31" s="67"/>
      <c r="AH31" s="183"/>
      <c r="AI31" s="66"/>
      <c r="AJ31" s="4"/>
      <c r="AK31" s="5"/>
      <c r="AL31" s="6"/>
      <c r="AM31" s="7"/>
      <c r="AN31" s="6"/>
      <c r="AO31" s="6"/>
      <c r="AP31" s="6"/>
      <c r="AQ31" s="8"/>
      <c r="AR31" s="6"/>
      <c r="AT31" s="6"/>
      <c r="AU31" s="6"/>
      <c r="AV31" s="6"/>
      <c r="AW31" s="6"/>
      <c r="AX31" s="6"/>
      <c r="AY31" s="54"/>
      <c r="AZ31" s="6"/>
      <c r="BA31" s="6"/>
      <c r="BB31" s="6"/>
      <c r="BC31" s="6"/>
    </row>
    <row r="32" spans="1:55" ht="49.5" customHeight="1" x14ac:dyDescent="0.25">
      <c r="A32" s="43" t="str">
        <f>IF(C32=0,"  ",VLOOKUP(C32,CODES!$A$1:$B$145,2,FALSE))</f>
        <v xml:space="preserve">  </v>
      </c>
      <c r="B32" s="66"/>
      <c r="C32" s="4"/>
      <c r="D32" s="52" t="s">
        <v>57</v>
      </c>
      <c r="E32" s="44" t="str">
        <f t="shared" ref="E32:H32" si="48">IF($D32="Public Bidding", "Date Required", IF($D32="Shopping", "n/a", IF($D32="Small Value Procurement", "n/a", IF($D32="Lease of Venue", "n/a", IF($D32="Agency to Agency", "n/a", IF($D32="Direct Contracting", "n/a", IF($D32="Emergency Cases", "n/a","Check Mode of Proc")))))))</f>
        <v>n/a</v>
      </c>
      <c r="F32" s="44" t="str">
        <f t="shared" si="48"/>
        <v>n/a</v>
      </c>
      <c r="G32" s="44" t="str">
        <f t="shared" si="48"/>
        <v>n/a</v>
      </c>
      <c r="H32" s="44" t="str">
        <f t="shared" si="48"/>
        <v>n/a</v>
      </c>
      <c r="I32" s="63"/>
      <c r="J32" s="63"/>
      <c r="K32" s="45" t="str">
        <f t="shared" si="32"/>
        <v>n/a</v>
      </c>
      <c r="L32" s="63"/>
      <c r="M32" s="63"/>
      <c r="N32" s="55"/>
      <c r="O32" s="55"/>
      <c r="P32" s="55"/>
      <c r="Q32" s="55"/>
      <c r="R32" s="46" t="s">
        <v>52</v>
      </c>
      <c r="S32" s="51"/>
      <c r="T32" s="764"/>
      <c r="U32" s="47"/>
      <c r="V32" s="51"/>
      <c r="W32" s="60"/>
      <c r="X32" s="37"/>
      <c r="Y32" s="48" t="str">
        <f t="shared" ref="Y32:AE32" si="49">IF($D32="Public Bidding", "Date Required", IF($D32="Shopping", "n/a", IF($D32="Small Value Procurement", "n/a", IF($D32="Lease of Venue", "n/a", IF($D32="Agency to Agency", "n/a", IF($D32="Direct Contracting", "n/a", IF($D32="Emergency Cases", "n/a","Check Mode of Proc")))))))</f>
        <v>n/a</v>
      </c>
      <c r="Z32" s="48" t="str">
        <f t="shared" si="49"/>
        <v>n/a</v>
      </c>
      <c r="AA32" s="48" t="str">
        <f t="shared" si="49"/>
        <v>n/a</v>
      </c>
      <c r="AB32" s="48" t="str">
        <f t="shared" si="49"/>
        <v>n/a</v>
      </c>
      <c r="AC32" s="48" t="str">
        <f t="shared" si="49"/>
        <v>n/a</v>
      </c>
      <c r="AD32" s="48" t="str">
        <f t="shared" si="49"/>
        <v>n/a</v>
      </c>
      <c r="AE32" s="48" t="str">
        <f t="shared" si="49"/>
        <v>n/a</v>
      </c>
      <c r="AF32" s="49"/>
      <c r="AG32" s="67"/>
      <c r="AH32" s="183"/>
      <c r="AI32" s="66"/>
      <c r="AJ32" s="4"/>
      <c r="AK32" s="5"/>
      <c r="AL32" s="6"/>
      <c r="AM32" s="7"/>
      <c r="AN32" s="6"/>
      <c r="AO32" s="6"/>
      <c r="AP32" s="6"/>
      <c r="AQ32" s="8"/>
      <c r="AR32" s="6"/>
      <c r="AT32" s="6"/>
      <c r="AU32" s="6"/>
      <c r="AV32" s="6"/>
      <c r="AW32" s="6"/>
      <c r="AX32" s="6"/>
      <c r="AY32" s="54"/>
      <c r="AZ32" s="6"/>
      <c r="BA32" s="6"/>
      <c r="BB32" s="6"/>
      <c r="BC32" s="6"/>
    </row>
    <row r="33" spans="1:55" ht="50.25" customHeight="1" x14ac:dyDescent="0.25">
      <c r="A33" s="43" t="str">
        <f>IF(C33=0,"  ",VLOOKUP(C33,CODES!$A$1:$B$145,2,FALSE))</f>
        <v xml:space="preserve">  </v>
      </c>
      <c r="B33" s="66"/>
      <c r="C33" s="4"/>
      <c r="D33" s="52" t="s">
        <v>57</v>
      </c>
      <c r="E33" s="44" t="str">
        <f t="shared" ref="E33:H33" si="50">IF($D33="Public Bidding", "Date Required", IF($D33="Shopping", "n/a", IF($D33="Small Value Procurement", "n/a", IF($D33="Lease of Venue", "n/a", IF($D33="Agency to Agency", "n/a", IF($D33="Direct Contracting", "n/a", IF($D33="Emergency Cases", "n/a","Check Mode of Proc")))))))</f>
        <v>n/a</v>
      </c>
      <c r="F33" s="44" t="str">
        <f t="shared" si="50"/>
        <v>n/a</v>
      </c>
      <c r="G33" s="44" t="str">
        <f t="shared" si="50"/>
        <v>n/a</v>
      </c>
      <c r="H33" s="44" t="str">
        <f t="shared" si="50"/>
        <v>n/a</v>
      </c>
      <c r="I33" s="63"/>
      <c r="J33" s="63"/>
      <c r="K33" s="45" t="str">
        <f t="shared" si="32"/>
        <v>n/a</v>
      </c>
      <c r="L33" s="63"/>
      <c r="M33" s="63"/>
      <c r="N33" s="55"/>
      <c r="O33" s="55"/>
      <c r="P33" s="55"/>
      <c r="Q33" s="55"/>
      <c r="R33" s="46" t="s">
        <v>52</v>
      </c>
      <c r="S33" s="51"/>
      <c r="T33" s="755"/>
      <c r="U33" s="47"/>
      <c r="V33" s="51"/>
      <c r="W33" s="60"/>
      <c r="X33" s="37"/>
      <c r="Y33" s="48" t="str">
        <f t="shared" ref="Y33:AE33" si="51">IF($D33="Public Bidding", "Date Required", IF($D33="Shopping", "n/a", IF($D33="Small Value Procurement", "n/a", IF($D33="Lease of Venue", "n/a", IF($D33="Agency to Agency", "n/a", IF($D33="Direct Contracting", "n/a", IF($D33="Emergency Cases", "n/a","Check Mode of Proc")))))))</f>
        <v>n/a</v>
      </c>
      <c r="Z33" s="48" t="str">
        <f t="shared" si="51"/>
        <v>n/a</v>
      </c>
      <c r="AA33" s="48" t="str">
        <f t="shared" si="51"/>
        <v>n/a</v>
      </c>
      <c r="AB33" s="48" t="str">
        <f t="shared" si="51"/>
        <v>n/a</v>
      </c>
      <c r="AC33" s="48" t="str">
        <f t="shared" si="51"/>
        <v>n/a</v>
      </c>
      <c r="AD33" s="48" t="str">
        <f t="shared" si="51"/>
        <v>n/a</v>
      </c>
      <c r="AE33" s="48" t="str">
        <f t="shared" si="51"/>
        <v>n/a</v>
      </c>
      <c r="AF33" s="49"/>
      <c r="AG33" s="67"/>
      <c r="AH33" s="183"/>
      <c r="AI33" s="66"/>
      <c r="AJ33" s="4"/>
      <c r="AK33" s="5"/>
      <c r="AL33" s="6"/>
      <c r="AM33" s="7"/>
      <c r="AN33" s="6"/>
      <c r="AO33" s="6"/>
      <c r="AP33" s="6"/>
      <c r="AQ33" s="8"/>
      <c r="AR33" s="6"/>
      <c r="AT33" s="6"/>
      <c r="AU33" s="6"/>
      <c r="AV33" s="6"/>
      <c r="AW33" s="6"/>
      <c r="AX33" s="6"/>
      <c r="AY33" s="54"/>
      <c r="AZ33" s="6"/>
      <c r="BA33" s="6"/>
      <c r="BB33" s="6"/>
      <c r="BC33" s="6"/>
    </row>
    <row r="34" spans="1:55" ht="50.25" customHeight="1" x14ac:dyDescent="0.25">
      <c r="A34" s="43" t="str">
        <f>IF(C34=0,"  ",VLOOKUP(C34,CODES!$A$1:$B$145,2,FALSE))</f>
        <v xml:space="preserve">  </v>
      </c>
      <c r="B34" s="66"/>
      <c r="C34" s="4"/>
      <c r="D34" s="52" t="s">
        <v>57</v>
      </c>
      <c r="E34" s="44" t="str">
        <f t="shared" ref="E34:H34" si="52">IF($D34="Public Bidding", "Date Required", IF($D34="Shopping", "n/a", IF($D34="Small Value Procurement", "n/a", IF($D34="Lease of Venue", "n/a", IF($D34="Agency to Agency", "n/a", IF($D34="Direct Contracting", "n/a", IF($D34="Emergency Cases", "n/a","Check Mode of Proc")))))))</f>
        <v>n/a</v>
      </c>
      <c r="F34" s="44" t="str">
        <f t="shared" si="52"/>
        <v>n/a</v>
      </c>
      <c r="G34" s="44" t="str">
        <f t="shared" si="52"/>
        <v>n/a</v>
      </c>
      <c r="H34" s="44" t="str">
        <f t="shared" si="52"/>
        <v>n/a</v>
      </c>
      <c r="I34" s="63"/>
      <c r="J34" s="63"/>
      <c r="K34" s="45" t="str">
        <f t="shared" si="32"/>
        <v>n/a</v>
      </c>
      <c r="L34" s="68"/>
      <c r="M34" s="68"/>
      <c r="N34" s="55"/>
      <c r="O34" s="55"/>
      <c r="P34" s="55"/>
      <c r="Q34" s="55"/>
      <c r="R34" s="46" t="s">
        <v>52</v>
      </c>
      <c r="S34" s="51"/>
      <c r="T34" s="764"/>
      <c r="U34" s="47"/>
      <c r="V34" s="51"/>
      <c r="W34" s="60"/>
      <c r="X34" s="37"/>
      <c r="Y34" s="48" t="str">
        <f t="shared" ref="Y34:AE34" si="53">IF($D34="Public Bidding", "Date Required", IF($D34="Shopping", "n/a", IF($D34="Small Value Procurement", "n/a", IF($D34="Lease of Venue", "n/a", IF($D34="Agency to Agency", "n/a", IF($D34="Direct Contracting", "n/a", IF($D34="Emergency Cases", "n/a","Check Mode of Proc")))))))</f>
        <v>n/a</v>
      </c>
      <c r="Z34" s="48" t="str">
        <f t="shared" si="53"/>
        <v>n/a</v>
      </c>
      <c r="AA34" s="48" t="str">
        <f t="shared" si="53"/>
        <v>n/a</v>
      </c>
      <c r="AB34" s="48" t="str">
        <f t="shared" si="53"/>
        <v>n/a</v>
      </c>
      <c r="AC34" s="48" t="str">
        <f t="shared" si="53"/>
        <v>n/a</v>
      </c>
      <c r="AD34" s="48" t="str">
        <f t="shared" si="53"/>
        <v>n/a</v>
      </c>
      <c r="AE34" s="48" t="str">
        <f t="shared" si="53"/>
        <v>n/a</v>
      </c>
      <c r="AF34" s="49"/>
      <c r="AG34" s="67"/>
      <c r="AH34" s="183"/>
      <c r="AI34" s="66"/>
      <c r="AJ34" s="4"/>
      <c r="AK34" s="5"/>
      <c r="AL34" s="6"/>
      <c r="AM34" s="7"/>
      <c r="AN34" s="6"/>
      <c r="AO34" s="6"/>
      <c r="AP34" s="6"/>
      <c r="AQ34" s="8"/>
      <c r="AR34" s="6"/>
      <c r="AT34" s="6"/>
      <c r="AU34" s="6"/>
      <c r="AV34" s="6"/>
      <c r="AW34" s="6"/>
      <c r="AX34" s="6"/>
      <c r="AY34" s="54"/>
      <c r="AZ34" s="6"/>
      <c r="BA34" s="6"/>
      <c r="BB34" s="6"/>
      <c r="BC34" s="6"/>
    </row>
    <row r="35" spans="1:55" ht="48.75" customHeight="1" x14ac:dyDescent="0.25">
      <c r="A35" s="43" t="str">
        <f>IF(C35=0,"  ",VLOOKUP(C35,CODES!$A$1:$B$145,2,FALSE))</f>
        <v xml:space="preserve">  </v>
      </c>
      <c r="B35" s="66"/>
      <c r="C35" s="4"/>
      <c r="D35" s="52" t="s">
        <v>57</v>
      </c>
      <c r="E35" s="44" t="str">
        <f t="shared" ref="E35:H35" si="54">IF($D35="Public Bidding", "Date Required", IF($D35="Shopping", "n/a", IF($D35="Small Value Procurement", "n/a", IF($D35="Lease of Venue", "n/a", IF($D35="Agency to Agency", "n/a", IF($D35="Direct Contracting", "n/a", IF($D35="Emergency Cases", "n/a","Check Mode of Proc")))))))</f>
        <v>n/a</v>
      </c>
      <c r="F35" s="44" t="str">
        <f t="shared" si="54"/>
        <v>n/a</v>
      </c>
      <c r="G35" s="44" t="str">
        <f t="shared" si="54"/>
        <v>n/a</v>
      </c>
      <c r="H35" s="44" t="str">
        <f t="shared" si="54"/>
        <v>n/a</v>
      </c>
      <c r="I35" s="68"/>
      <c r="J35" s="68"/>
      <c r="K35" s="45" t="str">
        <f t="shared" si="32"/>
        <v>n/a</v>
      </c>
      <c r="L35" s="68"/>
      <c r="M35" s="63"/>
      <c r="N35" s="55"/>
      <c r="O35" s="55"/>
      <c r="P35" s="55"/>
      <c r="Q35" s="55"/>
      <c r="R35" s="46" t="s">
        <v>52</v>
      </c>
      <c r="S35" s="51"/>
      <c r="T35" s="765"/>
      <c r="U35" s="47"/>
      <c r="V35" s="51"/>
      <c r="W35" s="60"/>
      <c r="X35" s="37"/>
      <c r="Y35" s="48" t="str">
        <f t="shared" ref="Y35:AE35" si="55">IF($D35="Public Bidding", "Date Required", IF($D35="Shopping", "n/a", IF($D35="Small Value Procurement", "n/a", IF($D35="Lease of Venue", "n/a", IF($D35="Agency to Agency", "n/a", IF($D35="Direct Contracting", "n/a", IF($D35="Emergency Cases", "n/a","Check Mode of Proc")))))))</f>
        <v>n/a</v>
      </c>
      <c r="Z35" s="48" t="str">
        <f t="shared" si="55"/>
        <v>n/a</v>
      </c>
      <c r="AA35" s="48" t="str">
        <f t="shared" si="55"/>
        <v>n/a</v>
      </c>
      <c r="AB35" s="48" t="str">
        <f t="shared" si="55"/>
        <v>n/a</v>
      </c>
      <c r="AC35" s="48" t="str">
        <f t="shared" si="55"/>
        <v>n/a</v>
      </c>
      <c r="AD35" s="48" t="str">
        <f t="shared" si="55"/>
        <v>n/a</v>
      </c>
      <c r="AE35" s="48" t="str">
        <f t="shared" si="55"/>
        <v>n/a</v>
      </c>
      <c r="AF35" s="49"/>
      <c r="AG35" s="67"/>
      <c r="AH35" s="183"/>
      <c r="AI35" s="66"/>
      <c r="AJ35" s="4"/>
      <c r="AK35" s="5"/>
      <c r="AL35" s="6"/>
      <c r="AM35" s="7"/>
      <c r="AN35" s="6"/>
      <c r="AO35" s="6"/>
      <c r="AP35" s="6"/>
      <c r="AQ35" s="8"/>
      <c r="AR35" s="6"/>
      <c r="AT35" s="6"/>
      <c r="AU35" s="6"/>
      <c r="AV35" s="6"/>
      <c r="AW35" s="6"/>
      <c r="AX35" s="6"/>
      <c r="AY35" s="54"/>
      <c r="AZ35" s="6"/>
      <c r="BA35" s="6"/>
      <c r="BB35" s="6"/>
      <c r="BC35" s="6"/>
    </row>
    <row r="36" spans="1:55" ht="49.5" customHeight="1" x14ac:dyDescent="0.25">
      <c r="A36" s="43" t="str">
        <f>IF(C36=0,"  ",VLOOKUP(C36,CODES!$A$1:$B$145,2,FALSE))</f>
        <v xml:space="preserve">  </v>
      </c>
      <c r="B36" s="66"/>
      <c r="C36" s="4"/>
      <c r="D36" s="52" t="s">
        <v>57</v>
      </c>
      <c r="E36" s="44" t="str">
        <f t="shared" ref="E36:H36" si="56">IF($D36="Public Bidding", "Date Required", IF($D36="Shopping", "n/a", IF($D36="Small Value Procurement", "n/a", IF($D36="Lease of Venue", "n/a", IF($D36="Agency to Agency", "n/a", IF($D36="Direct Contracting", "n/a", IF($D36="Emergency Cases", "n/a","Check Mode of Proc")))))))</f>
        <v>n/a</v>
      </c>
      <c r="F36" s="44" t="str">
        <f t="shared" si="56"/>
        <v>n/a</v>
      </c>
      <c r="G36" s="44" t="str">
        <f t="shared" si="56"/>
        <v>n/a</v>
      </c>
      <c r="H36" s="44" t="str">
        <f t="shared" si="56"/>
        <v>n/a</v>
      </c>
      <c r="I36" s="68"/>
      <c r="J36" s="68"/>
      <c r="K36" s="45" t="str">
        <f t="shared" si="32"/>
        <v>n/a</v>
      </c>
      <c r="L36" s="68"/>
      <c r="M36" s="63"/>
      <c r="N36" s="55"/>
      <c r="O36" s="55"/>
      <c r="P36" s="55"/>
      <c r="Q36" s="55"/>
      <c r="R36" s="46" t="s">
        <v>52</v>
      </c>
      <c r="S36" s="51"/>
      <c r="T36" s="755"/>
      <c r="U36" s="47"/>
      <c r="V36" s="51"/>
      <c r="W36" s="60"/>
      <c r="X36" s="37"/>
      <c r="Y36" s="48" t="str">
        <f t="shared" ref="Y36:AE36" si="57">IF($D36="Public Bidding", "Date Required", IF($D36="Shopping", "n/a", IF($D36="Small Value Procurement", "n/a", IF($D36="Lease of Venue", "n/a", IF($D36="Agency to Agency", "n/a", IF($D36="Direct Contracting", "n/a", IF($D36="Emergency Cases", "n/a","Check Mode of Proc")))))))</f>
        <v>n/a</v>
      </c>
      <c r="Z36" s="48" t="str">
        <f t="shared" si="57"/>
        <v>n/a</v>
      </c>
      <c r="AA36" s="48" t="str">
        <f t="shared" si="57"/>
        <v>n/a</v>
      </c>
      <c r="AB36" s="48" t="str">
        <f t="shared" si="57"/>
        <v>n/a</v>
      </c>
      <c r="AC36" s="48" t="str">
        <f t="shared" si="57"/>
        <v>n/a</v>
      </c>
      <c r="AD36" s="48" t="str">
        <f t="shared" si="57"/>
        <v>n/a</v>
      </c>
      <c r="AE36" s="48" t="str">
        <f t="shared" si="57"/>
        <v>n/a</v>
      </c>
      <c r="AF36" s="49"/>
      <c r="AG36" s="67"/>
      <c r="AH36" s="183"/>
      <c r="AI36" s="66"/>
      <c r="AJ36" s="4"/>
      <c r="AK36" s="5"/>
      <c r="AL36" s="6"/>
      <c r="AM36" s="7"/>
      <c r="AN36" s="6"/>
      <c r="AO36" s="6"/>
      <c r="AP36" s="6"/>
      <c r="AQ36" s="8"/>
      <c r="AR36" s="6"/>
      <c r="AT36" s="6"/>
      <c r="AU36" s="6"/>
      <c r="AV36" s="6"/>
      <c r="AW36" s="6"/>
      <c r="AX36" s="6"/>
      <c r="AY36" s="54"/>
      <c r="AZ36" s="6"/>
      <c r="BA36" s="6"/>
      <c r="BB36" s="6"/>
      <c r="BC36" s="6"/>
    </row>
    <row r="37" spans="1:55" ht="39" customHeight="1" x14ac:dyDescent="0.25">
      <c r="A37" s="43" t="str">
        <f>IF(C37=0,"  ",VLOOKUP(C37,CODES!$A$1:$B$145,2,FALSE))</f>
        <v xml:space="preserve">  </v>
      </c>
      <c r="B37" s="66"/>
      <c r="C37" s="4"/>
      <c r="D37" s="52" t="s">
        <v>57</v>
      </c>
      <c r="E37" s="44" t="str">
        <f t="shared" ref="E37:H37" si="58">IF($D37="Public Bidding", "Date Required", IF($D37="Shopping", "n/a", IF($D37="Small Value Procurement", "n/a", IF($D37="Lease of Venue", "n/a", IF($D37="Agency to Agency", "n/a", IF($D37="Direct Contracting", "n/a", IF($D37="Emergency Cases", "n/a","Check Mode of Proc")))))))</f>
        <v>n/a</v>
      </c>
      <c r="F37" s="44" t="str">
        <f t="shared" si="58"/>
        <v>n/a</v>
      </c>
      <c r="G37" s="44" t="str">
        <f t="shared" si="58"/>
        <v>n/a</v>
      </c>
      <c r="H37" s="44" t="str">
        <f t="shared" si="58"/>
        <v>n/a</v>
      </c>
      <c r="I37" s="63"/>
      <c r="J37" s="63"/>
      <c r="K37" s="45" t="str">
        <f t="shared" si="32"/>
        <v>n/a</v>
      </c>
      <c r="L37" s="63"/>
      <c r="M37" s="63"/>
      <c r="N37" s="55"/>
      <c r="O37" s="55"/>
      <c r="P37" s="55"/>
      <c r="Q37" s="55"/>
      <c r="R37" s="46" t="s">
        <v>52</v>
      </c>
      <c r="S37" s="51"/>
      <c r="T37" s="60"/>
      <c r="U37" s="47"/>
      <c r="V37" s="51"/>
      <c r="W37" s="60"/>
      <c r="X37" s="37"/>
      <c r="Y37" s="48" t="str">
        <f t="shared" ref="Y37:AE37" si="59">IF($D37="Public Bidding", "Date Required", IF($D37="Shopping", "n/a", IF($D37="Small Value Procurement", "n/a", IF($D37="Lease of Venue", "n/a", IF($D37="Agency to Agency", "n/a", IF($D37="Direct Contracting", "n/a", IF($D37="Emergency Cases", "n/a","Check Mode of Proc")))))))</f>
        <v>n/a</v>
      </c>
      <c r="Z37" s="48" t="str">
        <f t="shared" si="59"/>
        <v>n/a</v>
      </c>
      <c r="AA37" s="48" t="str">
        <f t="shared" si="59"/>
        <v>n/a</v>
      </c>
      <c r="AB37" s="48" t="str">
        <f t="shared" si="59"/>
        <v>n/a</v>
      </c>
      <c r="AC37" s="48" t="str">
        <f t="shared" si="59"/>
        <v>n/a</v>
      </c>
      <c r="AD37" s="48" t="str">
        <f t="shared" si="59"/>
        <v>n/a</v>
      </c>
      <c r="AE37" s="48" t="str">
        <f t="shared" si="59"/>
        <v>n/a</v>
      </c>
      <c r="AF37" s="49"/>
      <c r="AG37" s="67"/>
      <c r="AH37" s="183"/>
      <c r="AI37" s="66"/>
      <c r="AJ37" s="4"/>
      <c r="AK37" s="5"/>
      <c r="AL37" s="6"/>
      <c r="AM37" s="7"/>
      <c r="AN37" s="6"/>
      <c r="AO37" s="6"/>
      <c r="AP37" s="6"/>
      <c r="AQ37" s="8"/>
      <c r="AR37" s="6"/>
      <c r="AT37" s="6"/>
      <c r="AU37" s="6"/>
      <c r="AV37" s="6"/>
      <c r="AW37" s="6"/>
      <c r="AX37" s="6"/>
      <c r="AY37" s="54"/>
      <c r="AZ37" s="6"/>
      <c r="BA37" s="6"/>
      <c r="BB37" s="6"/>
      <c r="BC37" s="6"/>
    </row>
    <row r="38" spans="1:55" ht="54" customHeight="1" x14ac:dyDescent="0.25">
      <c r="A38" s="43" t="str">
        <f>IF(C38=0,"  ",VLOOKUP(C38,CODES!$A$1:$B$145,2,FALSE))</f>
        <v xml:space="preserve">  </v>
      </c>
      <c r="B38" s="66"/>
      <c r="C38" s="4"/>
      <c r="D38" s="52" t="s">
        <v>57</v>
      </c>
      <c r="E38" s="44" t="str">
        <f t="shared" ref="E38:H38" si="60">IF($D38="Public Bidding", "Date Required", IF($D38="Shopping", "n/a", IF($D38="Small Value Procurement", "n/a", IF($D38="Lease of Venue", "n/a", IF($D38="Agency to Agency", "n/a", IF($D38="Direct Contracting", "n/a", IF($D38="Emergency Cases", "n/a","Check Mode of Proc")))))))</f>
        <v>n/a</v>
      </c>
      <c r="F38" s="44" t="str">
        <f t="shared" si="60"/>
        <v>n/a</v>
      </c>
      <c r="G38" s="44" t="str">
        <f t="shared" si="60"/>
        <v>n/a</v>
      </c>
      <c r="H38" s="44" t="str">
        <f t="shared" si="60"/>
        <v>n/a</v>
      </c>
      <c r="I38" s="68"/>
      <c r="J38" s="68"/>
      <c r="K38" s="45" t="str">
        <f t="shared" si="32"/>
        <v>n/a</v>
      </c>
      <c r="L38" s="63"/>
      <c r="M38" s="63"/>
      <c r="N38" s="55"/>
      <c r="O38" s="55"/>
      <c r="P38" s="55"/>
      <c r="Q38" s="55"/>
      <c r="R38" s="46" t="s">
        <v>52</v>
      </c>
      <c r="S38" s="51"/>
      <c r="T38" s="60"/>
      <c r="U38" s="47"/>
      <c r="V38" s="51"/>
      <c r="W38" s="60"/>
      <c r="X38" s="37"/>
      <c r="Y38" s="48" t="str">
        <f t="shared" ref="Y38:AE38" si="61">IF($D38="Public Bidding", "Date Required", IF($D38="Shopping", "n/a", IF($D38="Small Value Procurement", "n/a", IF($D38="Lease of Venue", "n/a", IF($D38="Agency to Agency", "n/a", IF($D38="Direct Contracting", "n/a", IF($D38="Emergency Cases", "n/a","Check Mode of Proc")))))))</f>
        <v>n/a</v>
      </c>
      <c r="Z38" s="48" t="str">
        <f t="shared" si="61"/>
        <v>n/a</v>
      </c>
      <c r="AA38" s="48" t="str">
        <f t="shared" si="61"/>
        <v>n/a</v>
      </c>
      <c r="AB38" s="48" t="str">
        <f t="shared" si="61"/>
        <v>n/a</v>
      </c>
      <c r="AC38" s="48" t="str">
        <f t="shared" si="61"/>
        <v>n/a</v>
      </c>
      <c r="AD38" s="48" t="str">
        <f t="shared" si="61"/>
        <v>n/a</v>
      </c>
      <c r="AE38" s="48" t="str">
        <f t="shared" si="61"/>
        <v>n/a</v>
      </c>
      <c r="AF38" s="49"/>
      <c r="AG38" s="67"/>
      <c r="AH38" s="183"/>
      <c r="AI38" s="66"/>
      <c r="AJ38" s="4"/>
      <c r="AK38" s="5"/>
      <c r="AL38" s="6"/>
      <c r="AM38" s="7"/>
      <c r="AN38" s="6"/>
      <c r="AO38" s="6"/>
      <c r="AP38" s="6"/>
      <c r="AQ38" s="8"/>
      <c r="AR38" s="6"/>
      <c r="AT38" s="6"/>
      <c r="AU38" s="6"/>
      <c r="AV38" s="6"/>
      <c r="AW38" s="6"/>
      <c r="AX38" s="6"/>
      <c r="AY38" s="54"/>
      <c r="AZ38" s="6"/>
      <c r="BA38" s="6"/>
      <c r="BB38" s="6"/>
      <c r="BC38" s="6"/>
    </row>
    <row r="39" spans="1:55" ht="39" customHeight="1" x14ac:dyDescent="0.25">
      <c r="A39" s="43" t="str">
        <f>IF(C39=0,"  ",VLOOKUP(C39,CODES!$A$1:$B$145,2,FALSE))</f>
        <v xml:space="preserve">  </v>
      </c>
      <c r="B39" s="66"/>
      <c r="C39" s="4"/>
      <c r="D39" s="52" t="s">
        <v>57</v>
      </c>
      <c r="E39" s="44" t="str">
        <f t="shared" ref="E39:H39" si="62">IF($D39="Public Bidding", "Date Required", IF($D39="Shopping", "n/a", IF($D39="Small Value Procurement", "n/a", IF($D39="Lease of Venue", "n/a", IF($D39="Agency to Agency", "n/a", IF($D39="Direct Contracting", "n/a", IF($D39="Emergency Cases", "n/a","Check Mode of Proc")))))))</f>
        <v>n/a</v>
      </c>
      <c r="F39" s="44" t="str">
        <f t="shared" si="62"/>
        <v>n/a</v>
      </c>
      <c r="G39" s="44" t="str">
        <f t="shared" si="62"/>
        <v>n/a</v>
      </c>
      <c r="H39" s="44" t="str">
        <f t="shared" si="62"/>
        <v>n/a</v>
      </c>
      <c r="I39" s="68"/>
      <c r="J39" s="68"/>
      <c r="K39" s="45" t="str">
        <f t="shared" si="32"/>
        <v>n/a</v>
      </c>
      <c r="L39" s="63"/>
      <c r="M39" s="63"/>
      <c r="N39" s="55"/>
      <c r="O39" s="55"/>
      <c r="P39" s="55"/>
      <c r="Q39" s="55"/>
      <c r="R39" s="46" t="s">
        <v>52</v>
      </c>
      <c r="S39" s="51"/>
      <c r="T39" s="60"/>
      <c r="U39" s="47"/>
      <c r="V39" s="51"/>
      <c r="W39" s="60"/>
      <c r="X39" s="37"/>
      <c r="Y39" s="48" t="str">
        <f t="shared" ref="Y39:AE39" si="63">IF($D39="Public Bidding", "Date Required", IF($D39="Shopping", "n/a", IF($D39="Small Value Procurement", "n/a", IF($D39="Lease of Venue", "n/a", IF($D39="Agency to Agency", "n/a", IF($D39="Direct Contracting", "n/a", IF($D39="Emergency Cases", "n/a","Check Mode of Proc")))))))</f>
        <v>n/a</v>
      </c>
      <c r="Z39" s="48" t="str">
        <f t="shared" si="63"/>
        <v>n/a</v>
      </c>
      <c r="AA39" s="48" t="str">
        <f t="shared" si="63"/>
        <v>n/a</v>
      </c>
      <c r="AB39" s="48" t="str">
        <f t="shared" si="63"/>
        <v>n/a</v>
      </c>
      <c r="AC39" s="48" t="str">
        <f t="shared" si="63"/>
        <v>n/a</v>
      </c>
      <c r="AD39" s="48" t="str">
        <f t="shared" si="63"/>
        <v>n/a</v>
      </c>
      <c r="AE39" s="48" t="str">
        <f t="shared" si="63"/>
        <v>n/a</v>
      </c>
      <c r="AF39" s="49"/>
      <c r="AG39" s="67"/>
      <c r="AH39" s="183"/>
      <c r="AI39" s="66"/>
      <c r="AJ39" s="4"/>
      <c r="AK39" s="5"/>
      <c r="AL39" s="6"/>
      <c r="AM39" s="7"/>
      <c r="AN39" s="6"/>
      <c r="AO39" s="6"/>
      <c r="AP39" s="6"/>
      <c r="AQ39" s="8"/>
      <c r="AR39" s="6"/>
      <c r="AT39" s="6"/>
      <c r="AU39" s="6"/>
      <c r="AV39" s="6"/>
      <c r="AW39" s="6"/>
      <c r="AX39" s="6"/>
      <c r="AY39" s="54"/>
      <c r="AZ39" s="6"/>
      <c r="BA39" s="6"/>
      <c r="BB39" s="6"/>
      <c r="BC39" s="6"/>
    </row>
    <row r="40" spans="1:55" ht="39" customHeight="1" x14ac:dyDescent="0.25">
      <c r="A40" s="56" t="str">
        <f>IF(C40=0,"  ",VLOOKUP(C40,CODES!$A$1:$B$145,2,FALSE))</f>
        <v xml:space="preserve">  </v>
      </c>
      <c r="B40" s="66"/>
      <c r="C40" s="4"/>
      <c r="D40" s="52" t="s">
        <v>57</v>
      </c>
      <c r="E40" s="44" t="str">
        <f t="shared" ref="E40:H40" si="64">IF($D40="Public Bidding", "Date Required", IF($D40="Shopping", "n/a", IF($D40="Small Value Procurement", "n/a", IF($D40="Lease of Venue", "n/a", IF($D40="Agency to Agency", "n/a", IF($D40="Direct Contracting", "n/a", IF($D40="Emergency Cases", "n/a","Check Mode of Proc")))))))</f>
        <v>n/a</v>
      </c>
      <c r="F40" s="44" t="str">
        <f t="shared" si="64"/>
        <v>n/a</v>
      </c>
      <c r="G40" s="44" t="str">
        <f t="shared" si="64"/>
        <v>n/a</v>
      </c>
      <c r="H40" s="44" t="str">
        <f t="shared" si="64"/>
        <v>n/a</v>
      </c>
      <c r="I40" s="68"/>
      <c r="J40" s="68"/>
      <c r="K40" s="45" t="str">
        <f t="shared" si="32"/>
        <v>n/a</v>
      </c>
      <c r="L40" s="63"/>
      <c r="M40" s="63"/>
      <c r="N40" s="55"/>
      <c r="O40" s="55"/>
      <c r="P40" s="55"/>
      <c r="Q40" s="55"/>
      <c r="R40" s="46" t="s">
        <v>52</v>
      </c>
      <c r="S40" s="51"/>
      <c r="T40" s="60"/>
      <c r="U40" s="47"/>
      <c r="V40" s="51"/>
      <c r="W40" s="60"/>
      <c r="X40" s="37"/>
      <c r="Y40" s="57" t="str">
        <f t="shared" ref="Y40:AE40" si="65">IF($D40="Public Bidding", "Date Required", IF($D40="Shopping", "n/a", IF($D40="Small Value Procurement", "n/a", IF($D40="Lease of Venue", "n/a", IF($D40="Agency to Agency", "n/a", IF($D40="Direct Contracting", "n/a", IF($D40="Emergency Cases", "n/a","Check Mode of Proc")))))))</f>
        <v>n/a</v>
      </c>
      <c r="Z40" s="57" t="str">
        <f t="shared" si="65"/>
        <v>n/a</v>
      </c>
      <c r="AA40" s="57" t="str">
        <f t="shared" si="65"/>
        <v>n/a</v>
      </c>
      <c r="AB40" s="57" t="str">
        <f t="shared" si="65"/>
        <v>n/a</v>
      </c>
      <c r="AC40" s="57" t="str">
        <f t="shared" si="65"/>
        <v>n/a</v>
      </c>
      <c r="AD40" s="57" t="str">
        <f t="shared" si="65"/>
        <v>n/a</v>
      </c>
      <c r="AE40" s="57" t="str">
        <f t="shared" si="65"/>
        <v>n/a</v>
      </c>
      <c r="AF40" s="58"/>
      <c r="AG40" s="67"/>
      <c r="AH40" s="183"/>
      <c r="AI40" s="66"/>
      <c r="AJ40" s="4"/>
      <c r="AK40" s="5"/>
      <c r="AL40" s="59"/>
      <c r="AM40" s="181"/>
      <c r="AN40" s="59"/>
      <c r="AO40" s="59"/>
      <c r="AP40" s="6"/>
      <c r="AQ40" s="182"/>
      <c r="AR40" s="6"/>
      <c r="AT40" s="6"/>
      <c r="AU40" s="6"/>
      <c r="AV40" s="59"/>
      <c r="AW40" s="59"/>
      <c r="AX40" s="59"/>
      <c r="AY40" s="54"/>
      <c r="AZ40" s="59"/>
      <c r="BA40" s="59"/>
      <c r="BB40" s="59"/>
      <c r="BC40" s="59"/>
    </row>
    <row r="41" spans="1:55" ht="39" customHeight="1" x14ac:dyDescent="0.25">
      <c r="A41" s="43" t="str">
        <f>IF(C41=0,"  ",VLOOKUP(C41,CODES!$A$1:$B$145,2,FALSE))</f>
        <v xml:space="preserve">  </v>
      </c>
      <c r="B41" s="66"/>
      <c r="C41" s="4"/>
      <c r="D41" s="52" t="s">
        <v>57</v>
      </c>
      <c r="E41" s="44" t="str">
        <f t="shared" ref="E41:H41" si="66">IF($D41="Public Bidding", "Date Required", IF($D41="Shopping", "n/a", IF($D41="Small Value Procurement", "n/a", IF($D41="Lease of Venue", "n/a", IF($D41="Agency to Agency", "n/a", IF($D41="Direct Contracting", "n/a", IF($D41="Emergency Cases", "n/a","Check Mode of Proc")))))))</f>
        <v>n/a</v>
      </c>
      <c r="F41" s="44" t="str">
        <f t="shared" si="66"/>
        <v>n/a</v>
      </c>
      <c r="G41" s="44" t="str">
        <f t="shared" si="66"/>
        <v>n/a</v>
      </c>
      <c r="H41" s="44" t="str">
        <f t="shared" si="66"/>
        <v>n/a</v>
      </c>
      <c r="I41" s="68"/>
      <c r="J41" s="68"/>
      <c r="K41" s="45" t="str">
        <f t="shared" si="32"/>
        <v>n/a</v>
      </c>
      <c r="L41" s="63"/>
      <c r="M41" s="63"/>
      <c r="N41" s="55"/>
      <c r="O41" s="55"/>
      <c r="P41" s="55"/>
      <c r="Q41" s="55"/>
      <c r="R41" s="46" t="s">
        <v>52</v>
      </c>
      <c r="S41" s="51"/>
      <c r="T41" s="60"/>
      <c r="U41" s="47"/>
      <c r="V41" s="51"/>
      <c r="W41" s="60"/>
      <c r="X41" s="37"/>
      <c r="Y41" s="48" t="str">
        <f t="shared" ref="Y41:AE41" si="67">IF($D41="Public Bidding", "Date Required", IF($D41="Shopping", "n/a", IF($D41="Small Value Procurement", "n/a", IF($D41="Lease of Venue", "n/a", IF($D41="Agency to Agency", "n/a", IF($D41="Direct Contracting", "n/a", IF($D41="Emergency Cases", "n/a","Check Mode of Proc")))))))</f>
        <v>n/a</v>
      </c>
      <c r="Z41" s="48" t="str">
        <f t="shared" si="67"/>
        <v>n/a</v>
      </c>
      <c r="AA41" s="48" t="str">
        <f t="shared" si="67"/>
        <v>n/a</v>
      </c>
      <c r="AB41" s="48" t="str">
        <f t="shared" si="67"/>
        <v>n/a</v>
      </c>
      <c r="AC41" s="48" t="str">
        <f t="shared" si="67"/>
        <v>n/a</v>
      </c>
      <c r="AD41" s="48" t="str">
        <f t="shared" si="67"/>
        <v>n/a</v>
      </c>
      <c r="AE41" s="48" t="str">
        <f t="shared" si="67"/>
        <v>n/a</v>
      </c>
      <c r="AF41" s="49"/>
      <c r="AG41" s="67"/>
      <c r="AH41" s="183"/>
      <c r="AI41" s="66"/>
      <c r="AJ41" s="4"/>
      <c r="AK41" s="5"/>
      <c r="AL41" s="6"/>
      <c r="AM41" s="7"/>
      <c r="AN41" s="6"/>
      <c r="AO41" s="6"/>
      <c r="AP41" s="6"/>
      <c r="AQ41" s="8"/>
      <c r="AR41" s="6"/>
      <c r="AT41" s="6"/>
      <c r="AU41" s="6"/>
      <c r="AV41" s="6"/>
      <c r="AW41" s="6"/>
      <c r="AX41" s="6"/>
      <c r="AY41" s="54"/>
      <c r="AZ41" s="6"/>
      <c r="BA41" s="6"/>
      <c r="BB41" s="6"/>
      <c r="BC41" s="6"/>
    </row>
    <row r="42" spans="1:55" ht="39" customHeight="1" x14ac:dyDescent="0.25">
      <c r="A42" s="43" t="str">
        <f>IF(C42=0,"  ",VLOOKUP(C42,CODES!$A$1:$B$145,2,FALSE))</f>
        <v xml:space="preserve">  </v>
      </c>
      <c r="B42" s="66"/>
      <c r="C42" s="4"/>
      <c r="D42" s="52" t="s">
        <v>57</v>
      </c>
      <c r="E42" s="44" t="str">
        <f t="shared" ref="E42:H42" si="68">IF($D42="Public Bidding", "Date Required", IF($D42="Shopping", "n/a", IF($D42="Small Value Procurement", "n/a", IF($D42="Lease of Venue", "n/a", IF($D42="Agency to Agency", "n/a", IF($D42="Direct Contracting", "n/a", IF($D42="Emergency Cases", "n/a","Check Mode of Proc")))))))</f>
        <v>n/a</v>
      </c>
      <c r="F42" s="44" t="str">
        <f t="shared" si="68"/>
        <v>n/a</v>
      </c>
      <c r="G42" s="44" t="str">
        <f t="shared" si="68"/>
        <v>n/a</v>
      </c>
      <c r="H42" s="44" t="str">
        <f t="shared" si="68"/>
        <v>n/a</v>
      </c>
      <c r="I42" s="63"/>
      <c r="J42" s="63"/>
      <c r="K42" s="45" t="str">
        <f t="shared" si="32"/>
        <v>n/a</v>
      </c>
      <c r="L42" s="63"/>
      <c r="M42" s="4"/>
      <c r="N42" s="55"/>
      <c r="O42" s="55"/>
      <c r="P42" s="55"/>
      <c r="Q42" s="55"/>
      <c r="R42" s="46" t="s">
        <v>52</v>
      </c>
      <c r="S42" s="51"/>
      <c r="T42" s="764"/>
      <c r="U42" s="47"/>
      <c r="V42" s="51"/>
      <c r="W42" s="60"/>
      <c r="X42" s="37"/>
      <c r="Y42" s="48" t="str">
        <f t="shared" ref="Y42:AE42" si="69">IF($D42="Public Bidding", "Date Required", IF($D42="Shopping", "n/a", IF($D42="Small Value Procurement", "n/a", IF($D42="Lease of Venue", "n/a", IF($D42="Agency to Agency", "n/a", IF($D42="Direct Contracting", "n/a", IF($D42="Emergency Cases", "n/a","Check Mode of Proc")))))))</f>
        <v>n/a</v>
      </c>
      <c r="Z42" s="48" t="str">
        <f t="shared" si="69"/>
        <v>n/a</v>
      </c>
      <c r="AA42" s="48" t="str">
        <f t="shared" si="69"/>
        <v>n/a</v>
      </c>
      <c r="AB42" s="48" t="str">
        <f t="shared" si="69"/>
        <v>n/a</v>
      </c>
      <c r="AC42" s="48" t="str">
        <f t="shared" si="69"/>
        <v>n/a</v>
      </c>
      <c r="AD42" s="48" t="str">
        <f t="shared" si="69"/>
        <v>n/a</v>
      </c>
      <c r="AE42" s="48" t="str">
        <f t="shared" si="69"/>
        <v>n/a</v>
      </c>
      <c r="AF42" s="49"/>
      <c r="AG42" s="67"/>
      <c r="AH42" s="183"/>
      <c r="AI42" s="66"/>
      <c r="AJ42" s="4"/>
      <c r="AK42" s="5"/>
      <c r="AL42" s="6"/>
      <c r="AM42" s="7"/>
      <c r="AN42" s="6"/>
      <c r="AO42" s="6"/>
      <c r="AP42" s="6"/>
      <c r="AQ42" s="8"/>
      <c r="AR42" s="6"/>
      <c r="AT42" s="6"/>
      <c r="AU42" s="6"/>
      <c r="AV42" s="6"/>
      <c r="AW42" s="6"/>
      <c r="AX42" s="6"/>
      <c r="AY42" s="54"/>
      <c r="AZ42" s="6"/>
      <c r="BA42" s="6"/>
      <c r="BB42" s="6"/>
      <c r="BC42" s="6"/>
    </row>
    <row r="43" spans="1:55" ht="39" customHeight="1" x14ac:dyDescent="0.25">
      <c r="A43" s="43"/>
      <c r="B43" s="61"/>
      <c r="C43" s="4"/>
      <c r="D43" s="52" t="s">
        <v>57</v>
      </c>
      <c r="E43" s="44" t="str">
        <f t="shared" ref="E43:H43" si="70">IF($D43="Public Bidding", "Date Required", IF($D43="Shopping", "n/a", IF($D43="Small Value Procurement", "n/a", IF($D43="Lease of Venue", "n/a", IF($D43="Agency to Agency", "n/a", IF($D43="Direct Contracting", "n/a", IF($D43="Emergency Cases", "n/a","Check Mode of Proc")))))))</f>
        <v>n/a</v>
      </c>
      <c r="F43" s="44" t="str">
        <f t="shared" si="70"/>
        <v>n/a</v>
      </c>
      <c r="G43" s="44" t="str">
        <f t="shared" si="70"/>
        <v>n/a</v>
      </c>
      <c r="H43" s="44" t="str">
        <f t="shared" si="70"/>
        <v>n/a</v>
      </c>
      <c r="I43" s="63"/>
      <c r="J43" s="63"/>
      <c r="K43" s="45" t="str">
        <f t="shared" si="32"/>
        <v>n/a</v>
      </c>
      <c r="L43" s="63"/>
      <c r="M43" s="63"/>
      <c r="N43" s="55"/>
      <c r="O43" s="55"/>
      <c r="P43" s="55"/>
      <c r="Q43" s="55"/>
      <c r="R43" s="46"/>
      <c r="S43" s="51"/>
      <c r="T43" s="755"/>
      <c r="U43" s="47"/>
      <c r="V43" s="51"/>
      <c r="W43" s="60"/>
      <c r="X43" s="37"/>
      <c r="Y43" s="48" t="str">
        <f t="shared" ref="Y43:AE43" si="71">IF($D43="Public Bidding", "Date Required", IF($D43="Shopping", "n/a", IF($D43="Small Value Procurement", "n/a", IF($D43="Lease of Venue", "n/a", IF($D43="Agency to Agency", "n/a", IF($D43="Direct Contracting", "n/a", IF($D43="Emergency Cases", "n/a","Check Mode of Proc")))))))</f>
        <v>n/a</v>
      </c>
      <c r="Z43" s="48" t="str">
        <f t="shared" si="71"/>
        <v>n/a</v>
      </c>
      <c r="AA43" s="48" t="str">
        <f t="shared" si="71"/>
        <v>n/a</v>
      </c>
      <c r="AB43" s="48" t="str">
        <f t="shared" si="71"/>
        <v>n/a</v>
      </c>
      <c r="AC43" s="48" t="str">
        <f t="shared" si="71"/>
        <v>n/a</v>
      </c>
      <c r="AD43" s="48" t="str">
        <f t="shared" si="71"/>
        <v>n/a</v>
      </c>
      <c r="AE43" s="48" t="str">
        <f t="shared" si="71"/>
        <v>n/a</v>
      </c>
      <c r="AF43" s="49"/>
      <c r="AG43" s="67"/>
      <c r="AH43" s="183"/>
      <c r="AI43" s="66"/>
      <c r="AJ43" s="4"/>
      <c r="AK43" s="5"/>
      <c r="AL43" s="6"/>
      <c r="AM43" s="7"/>
      <c r="AN43" s="6"/>
      <c r="AO43" s="6"/>
      <c r="AP43" s="6"/>
      <c r="AQ43" s="8"/>
      <c r="AR43" s="6"/>
      <c r="AT43" s="6"/>
      <c r="AU43" s="6"/>
      <c r="AV43" s="6"/>
      <c r="AW43" s="6"/>
      <c r="AX43" s="6"/>
      <c r="AY43" s="54"/>
      <c r="AZ43" s="6"/>
      <c r="BA43" s="6"/>
      <c r="BB43" s="6"/>
      <c r="BC43" s="6"/>
    </row>
    <row r="44" spans="1:55" ht="39" customHeight="1" x14ac:dyDescent="0.25">
      <c r="A44" s="43" t="str">
        <f>IF(C44=0,"  ",VLOOKUP(C44,CODES!$A$1:$B$145,2,FALSE))</f>
        <v xml:space="preserve">  </v>
      </c>
      <c r="B44" s="61"/>
      <c r="C44" s="4"/>
      <c r="D44" s="52" t="s">
        <v>57</v>
      </c>
      <c r="E44" s="44" t="str">
        <f t="shared" ref="E44:H44" si="72">IF($D44="Public Bidding", "Date Required", IF($D44="Shopping", "n/a", IF($D44="Small Value Procurement", "n/a", IF($D44="Lease of Venue", "n/a", IF($D44="Agency to Agency", "n/a", IF($D44="Direct Contracting", "n/a", IF($D44="Emergency Cases", "n/a","Check Mode of Proc")))))))</f>
        <v>n/a</v>
      </c>
      <c r="F44" s="44" t="str">
        <f t="shared" si="72"/>
        <v>n/a</v>
      </c>
      <c r="G44" s="44" t="str">
        <f t="shared" si="72"/>
        <v>n/a</v>
      </c>
      <c r="H44" s="44" t="str">
        <f t="shared" si="72"/>
        <v>n/a</v>
      </c>
      <c r="I44" s="63"/>
      <c r="J44" s="63"/>
      <c r="K44" s="45" t="str">
        <f t="shared" si="32"/>
        <v>n/a</v>
      </c>
      <c r="L44" s="63"/>
      <c r="M44" s="63"/>
      <c r="N44" s="55"/>
      <c r="O44" s="55"/>
      <c r="P44" s="55"/>
      <c r="Q44" s="55"/>
      <c r="R44" s="46" t="s">
        <v>52</v>
      </c>
      <c r="S44" s="51"/>
      <c r="T44" s="764"/>
      <c r="U44" s="47"/>
      <c r="V44" s="51"/>
      <c r="W44" s="60"/>
      <c r="X44" s="37"/>
      <c r="Y44" s="48" t="str">
        <f t="shared" ref="Y44:AE44" si="73">IF($D44="Public Bidding", "Date Required", IF($D44="Shopping", "n/a", IF($D44="Small Value Procurement", "n/a", IF($D44="Lease of Venue", "n/a", IF($D44="Agency to Agency", "n/a", IF($D44="Direct Contracting", "n/a", IF($D44="Emergency Cases", "n/a","Check Mode of Proc")))))))</f>
        <v>n/a</v>
      </c>
      <c r="Z44" s="48" t="str">
        <f t="shared" si="73"/>
        <v>n/a</v>
      </c>
      <c r="AA44" s="48" t="str">
        <f t="shared" si="73"/>
        <v>n/a</v>
      </c>
      <c r="AB44" s="48" t="str">
        <f t="shared" si="73"/>
        <v>n/a</v>
      </c>
      <c r="AC44" s="48" t="str">
        <f t="shared" si="73"/>
        <v>n/a</v>
      </c>
      <c r="AD44" s="48" t="str">
        <f t="shared" si="73"/>
        <v>n/a</v>
      </c>
      <c r="AE44" s="48" t="str">
        <f t="shared" si="73"/>
        <v>n/a</v>
      </c>
      <c r="AF44" s="49"/>
      <c r="AG44" s="67"/>
      <c r="AH44" s="183"/>
      <c r="AI44" s="66"/>
      <c r="AJ44" s="4"/>
      <c r="AK44" s="5"/>
      <c r="AL44" s="6"/>
      <c r="AM44" s="7"/>
      <c r="AN44" s="6"/>
      <c r="AO44" s="6"/>
      <c r="AP44" s="6"/>
      <c r="AQ44" s="8"/>
      <c r="AR44" s="6"/>
      <c r="AT44" s="6"/>
      <c r="AU44" s="6"/>
      <c r="AV44" s="6"/>
      <c r="AW44" s="6"/>
      <c r="AX44" s="6"/>
      <c r="AY44" s="54"/>
      <c r="AZ44" s="6"/>
      <c r="BA44" s="6"/>
      <c r="BB44" s="6"/>
      <c r="BC44" s="6"/>
    </row>
    <row r="45" spans="1:55" ht="46.5" customHeight="1" x14ac:dyDescent="0.25">
      <c r="A45" s="43" t="str">
        <f>IF(C45=0,"  ",VLOOKUP(C45,CODES!$A$1:$B$145,2,FALSE))</f>
        <v xml:space="preserve">  </v>
      </c>
      <c r="B45" s="66"/>
      <c r="C45" s="4"/>
      <c r="D45" s="52" t="s">
        <v>57</v>
      </c>
      <c r="E45" s="44" t="str">
        <f t="shared" ref="E45:H45" si="74">IF($D45="Public Bidding", "Date Required", IF($D45="Shopping", "n/a", IF($D45="Small Value Procurement", "n/a", IF($D45="Lease of Venue", "n/a", IF($D45="Agency to Agency", "n/a", IF($D45="Direct Contracting", "n/a", IF($D45="Emergency Cases", "n/a","Check Mode of Proc")))))))</f>
        <v>n/a</v>
      </c>
      <c r="F45" s="44" t="str">
        <f t="shared" si="74"/>
        <v>n/a</v>
      </c>
      <c r="G45" s="44" t="str">
        <f t="shared" si="74"/>
        <v>n/a</v>
      </c>
      <c r="H45" s="44" t="str">
        <f t="shared" si="74"/>
        <v>n/a</v>
      </c>
      <c r="I45" s="63"/>
      <c r="J45" s="63"/>
      <c r="K45" s="45" t="str">
        <f t="shared" si="32"/>
        <v>n/a</v>
      </c>
      <c r="L45" s="63"/>
      <c r="M45" s="63"/>
      <c r="N45" s="55"/>
      <c r="O45" s="55"/>
      <c r="P45" s="55"/>
      <c r="Q45" s="55"/>
      <c r="R45" s="46" t="s">
        <v>52</v>
      </c>
      <c r="S45" s="51"/>
      <c r="T45" s="755"/>
      <c r="U45" s="47"/>
      <c r="V45" s="51"/>
      <c r="W45" s="60"/>
      <c r="X45" s="37"/>
      <c r="Y45" s="48" t="str">
        <f t="shared" ref="Y45:AE45" si="75">IF($D45="Public Bidding", "Date Required", IF($D45="Shopping", "n/a", IF($D45="Small Value Procurement", "n/a", IF($D45="Lease of Venue", "n/a", IF($D45="Agency to Agency", "n/a", IF($D45="Direct Contracting", "n/a", IF($D45="Emergency Cases", "n/a","Check Mode of Proc")))))))</f>
        <v>n/a</v>
      </c>
      <c r="Z45" s="48" t="str">
        <f t="shared" si="75"/>
        <v>n/a</v>
      </c>
      <c r="AA45" s="48" t="str">
        <f t="shared" si="75"/>
        <v>n/a</v>
      </c>
      <c r="AB45" s="48" t="str">
        <f t="shared" si="75"/>
        <v>n/a</v>
      </c>
      <c r="AC45" s="48" t="str">
        <f t="shared" si="75"/>
        <v>n/a</v>
      </c>
      <c r="AD45" s="48" t="str">
        <f t="shared" si="75"/>
        <v>n/a</v>
      </c>
      <c r="AE45" s="48" t="str">
        <f t="shared" si="75"/>
        <v>n/a</v>
      </c>
      <c r="AF45" s="49"/>
      <c r="AG45" s="207"/>
      <c r="AH45" s="183"/>
      <c r="AI45" s="66"/>
      <c r="AJ45" s="4"/>
      <c r="AK45" s="5"/>
      <c r="AL45" s="6"/>
      <c r="AM45" s="7"/>
      <c r="AN45" s="6"/>
      <c r="AO45" s="6"/>
      <c r="AP45" s="6"/>
      <c r="AQ45" s="8"/>
      <c r="AR45" s="6"/>
      <c r="AT45" s="6"/>
      <c r="AU45" s="6"/>
      <c r="AV45" s="6"/>
      <c r="AW45" s="6"/>
      <c r="AX45" s="6"/>
      <c r="AY45" s="54"/>
      <c r="AZ45" s="6"/>
      <c r="BA45" s="6"/>
      <c r="BB45" s="6"/>
      <c r="BC45" s="6"/>
    </row>
    <row r="46" spans="1:55" ht="45" customHeight="1" x14ac:dyDescent="0.25">
      <c r="A46" s="43" t="str">
        <f>IF(C46=0,"  ",VLOOKUP(C46,CODES!$A$1:$B$145,2,FALSE))</f>
        <v xml:space="preserve">  </v>
      </c>
      <c r="B46" s="66"/>
      <c r="C46" s="4"/>
      <c r="D46" s="52" t="s">
        <v>57</v>
      </c>
      <c r="E46" s="44" t="str">
        <f t="shared" ref="E46:H46" si="76">IF($D46="Public Bidding", "Date Required", IF($D46="Shopping", "n/a", IF($D46="Small Value Procurement", "n/a", IF($D46="Lease of Venue", "n/a", IF($D46="Agency to Agency", "n/a", IF($D46="Direct Contracting", "n/a", IF($D46="Emergency Cases", "n/a","Check Mode of Proc")))))))</f>
        <v>n/a</v>
      </c>
      <c r="F46" s="44" t="str">
        <f t="shared" si="76"/>
        <v>n/a</v>
      </c>
      <c r="G46" s="44" t="str">
        <f t="shared" si="76"/>
        <v>n/a</v>
      </c>
      <c r="H46" s="44" t="str">
        <f t="shared" si="76"/>
        <v>n/a</v>
      </c>
      <c r="I46" s="63"/>
      <c r="J46" s="63"/>
      <c r="K46" s="45" t="str">
        <f t="shared" si="32"/>
        <v>n/a</v>
      </c>
      <c r="L46" s="63"/>
      <c r="M46" s="68"/>
      <c r="N46" s="55"/>
      <c r="O46" s="55"/>
      <c r="P46" s="55"/>
      <c r="Q46" s="55"/>
      <c r="R46" s="46" t="s">
        <v>52</v>
      </c>
      <c r="S46" s="51"/>
      <c r="T46" s="60"/>
      <c r="U46" s="47"/>
      <c r="V46" s="51"/>
      <c r="W46" s="60"/>
      <c r="X46" s="37"/>
      <c r="Y46" s="48" t="str">
        <f t="shared" ref="Y46:AE46" si="77">IF($D46="Public Bidding", "Date Required", IF($D46="Shopping", "n/a", IF($D46="Small Value Procurement", "n/a", IF($D46="Lease of Venue", "n/a", IF($D46="Agency to Agency", "n/a", IF($D46="Direct Contracting", "n/a", IF($D46="Emergency Cases", "n/a","Check Mode of Proc")))))))</f>
        <v>n/a</v>
      </c>
      <c r="Z46" s="48" t="str">
        <f t="shared" si="77"/>
        <v>n/a</v>
      </c>
      <c r="AA46" s="48" t="str">
        <f t="shared" si="77"/>
        <v>n/a</v>
      </c>
      <c r="AB46" s="48" t="str">
        <f t="shared" si="77"/>
        <v>n/a</v>
      </c>
      <c r="AC46" s="48" t="str">
        <f t="shared" si="77"/>
        <v>n/a</v>
      </c>
      <c r="AD46" s="48" t="str">
        <f t="shared" si="77"/>
        <v>n/a</v>
      </c>
      <c r="AE46" s="48" t="str">
        <f t="shared" si="77"/>
        <v>n/a</v>
      </c>
      <c r="AF46" s="49"/>
      <c r="AG46" s="67"/>
      <c r="AH46" s="183"/>
      <c r="AI46" s="66"/>
      <c r="AJ46" s="4"/>
      <c r="AK46" s="5"/>
      <c r="AL46" s="6"/>
      <c r="AM46" s="7"/>
      <c r="AN46" s="6"/>
      <c r="AO46" s="6"/>
      <c r="AP46" s="6"/>
      <c r="AQ46" s="8"/>
      <c r="AR46" s="6"/>
      <c r="AT46" s="6"/>
      <c r="AU46" s="6"/>
      <c r="AV46" s="6"/>
      <c r="AW46" s="6"/>
      <c r="AX46" s="6"/>
      <c r="AY46" s="54"/>
      <c r="AZ46" s="6"/>
      <c r="BA46" s="6"/>
      <c r="BB46" s="6"/>
      <c r="BC46" s="6"/>
    </row>
    <row r="47" spans="1:55" ht="45.75" customHeight="1" x14ac:dyDescent="0.25">
      <c r="A47" s="43" t="str">
        <f>IF(C47=0,"  ",VLOOKUP(C47,CODES!$A$1:$B$145,2,FALSE))</f>
        <v xml:space="preserve">  </v>
      </c>
      <c r="B47" s="66"/>
      <c r="C47" s="4"/>
      <c r="D47" s="52" t="s">
        <v>57</v>
      </c>
      <c r="E47" s="44" t="str">
        <f t="shared" ref="E47:H47" si="78">IF($D47="Public Bidding", "Date Required", IF($D47="Shopping", "n/a", IF($D47="Small Value Procurement", "n/a", IF($D47="Lease of Venue", "n/a", IF($D47="Agency to Agency", "n/a", IF($D47="Direct Contracting", "n/a", IF($D47="Emergency Cases", "n/a","Check Mode of Proc")))))))</f>
        <v>n/a</v>
      </c>
      <c r="F47" s="44" t="str">
        <f t="shared" si="78"/>
        <v>n/a</v>
      </c>
      <c r="G47" s="44" t="str">
        <f t="shared" si="78"/>
        <v>n/a</v>
      </c>
      <c r="H47" s="44" t="str">
        <f t="shared" si="78"/>
        <v>n/a</v>
      </c>
      <c r="I47" s="63"/>
      <c r="J47" s="63"/>
      <c r="K47" s="45" t="str">
        <f t="shared" si="32"/>
        <v>n/a</v>
      </c>
      <c r="L47" s="68"/>
      <c r="M47" s="63"/>
      <c r="N47" s="55"/>
      <c r="O47" s="55"/>
      <c r="P47" s="55"/>
      <c r="Q47" s="55"/>
      <c r="R47" s="46" t="s">
        <v>52</v>
      </c>
      <c r="S47" s="51"/>
      <c r="T47" s="60"/>
      <c r="U47" s="47"/>
      <c r="V47" s="51"/>
      <c r="W47" s="60"/>
      <c r="X47" s="37"/>
      <c r="Y47" s="48" t="str">
        <f t="shared" ref="Y47:AE47" si="79">IF($D47="Public Bidding", "Date Required", IF($D47="Shopping", "n/a", IF($D47="Small Value Procurement", "n/a", IF($D47="Lease of Venue", "n/a", IF($D47="Agency to Agency", "n/a", IF($D47="Direct Contracting", "n/a", IF($D47="Emergency Cases", "n/a","Check Mode of Proc")))))))</f>
        <v>n/a</v>
      </c>
      <c r="Z47" s="48" t="str">
        <f t="shared" si="79"/>
        <v>n/a</v>
      </c>
      <c r="AA47" s="48" t="str">
        <f t="shared" si="79"/>
        <v>n/a</v>
      </c>
      <c r="AB47" s="48" t="str">
        <f t="shared" si="79"/>
        <v>n/a</v>
      </c>
      <c r="AC47" s="48" t="str">
        <f t="shared" si="79"/>
        <v>n/a</v>
      </c>
      <c r="AD47" s="48" t="str">
        <f t="shared" si="79"/>
        <v>n/a</v>
      </c>
      <c r="AE47" s="48" t="str">
        <f t="shared" si="79"/>
        <v>n/a</v>
      </c>
      <c r="AF47" s="49"/>
      <c r="AG47" s="67"/>
      <c r="AH47" s="183"/>
      <c r="AI47" s="66"/>
      <c r="AJ47" s="4"/>
      <c r="AK47" s="5"/>
      <c r="AL47" s="6"/>
      <c r="AM47" s="7"/>
      <c r="AN47" s="6"/>
      <c r="AO47" s="6"/>
      <c r="AP47" s="6"/>
      <c r="AQ47" s="8"/>
      <c r="AR47" s="6"/>
      <c r="AT47" s="6"/>
      <c r="AU47" s="6"/>
      <c r="AV47" s="6"/>
      <c r="AW47" s="6"/>
      <c r="AX47" s="6"/>
      <c r="AY47" s="54"/>
      <c r="AZ47" s="6"/>
      <c r="BA47" s="6"/>
      <c r="BB47" s="6"/>
      <c r="BC47" s="6"/>
    </row>
    <row r="48" spans="1:55" ht="60" customHeight="1" x14ac:dyDescent="0.25">
      <c r="A48" s="43" t="str">
        <f>IF(C48=0,"  ",VLOOKUP(C48,CODES!$A$1:$B$145,2,FALSE))</f>
        <v xml:space="preserve">  </v>
      </c>
      <c r="B48" s="66"/>
      <c r="C48" s="4"/>
      <c r="D48" s="52" t="s">
        <v>57</v>
      </c>
      <c r="E48" s="44" t="str">
        <f t="shared" ref="E48:H48" si="80">IF($D48="Public Bidding", "Date Required", IF($D48="Shopping", "n/a", IF($D48="Small Value Procurement", "n/a", IF($D48="Lease of Venue", "n/a", IF($D48="Agency to Agency", "n/a", IF($D48="Direct Contracting", "n/a", IF($D48="Emergency Cases", "n/a","Check Mode of Proc")))))))</f>
        <v>n/a</v>
      </c>
      <c r="F48" s="44" t="str">
        <f t="shared" si="80"/>
        <v>n/a</v>
      </c>
      <c r="G48" s="44" t="str">
        <f t="shared" si="80"/>
        <v>n/a</v>
      </c>
      <c r="H48" s="44" t="str">
        <f t="shared" si="80"/>
        <v>n/a</v>
      </c>
      <c r="I48" s="63"/>
      <c r="J48" s="63"/>
      <c r="K48" s="45" t="str">
        <f t="shared" si="32"/>
        <v>n/a</v>
      </c>
      <c r="L48" s="63"/>
      <c r="M48" s="63"/>
      <c r="N48" s="55"/>
      <c r="O48" s="55"/>
      <c r="P48" s="55"/>
      <c r="Q48" s="55"/>
      <c r="R48" s="46" t="s">
        <v>52</v>
      </c>
      <c r="S48" s="51"/>
      <c r="T48" s="60"/>
      <c r="U48" s="47"/>
      <c r="V48" s="51"/>
      <c r="W48" s="60"/>
      <c r="X48" s="37"/>
      <c r="Y48" s="48" t="str">
        <f t="shared" ref="Y48:AE48" si="81">IF($D48="Public Bidding", "Date Required", IF($D48="Shopping", "n/a", IF($D48="Small Value Procurement", "n/a", IF($D48="Lease of Venue", "n/a", IF($D48="Agency to Agency", "n/a", IF($D48="Direct Contracting", "n/a", IF($D48="Emergency Cases", "n/a","Check Mode of Proc")))))))</f>
        <v>n/a</v>
      </c>
      <c r="Z48" s="48" t="str">
        <f t="shared" si="81"/>
        <v>n/a</v>
      </c>
      <c r="AA48" s="48" t="str">
        <f t="shared" si="81"/>
        <v>n/a</v>
      </c>
      <c r="AB48" s="48" t="str">
        <f t="shared" si="81"/>
        <v>n/a</v>
      </c>
      <c r="AC48" s="48" t="str">
        <f t="shared" si="81"/>
        <v>n/a</v>
      </c>
      <c r="AD48" s="48" t="str">
        <f t="shared" si="81"/>
        <v>n/a</v>
      </c>
      <c r="AE48" s="48" t="str">
        <f t="shared" si="81"/>
        <v>n/a</v>
      </c>
      <c r="AF48" s="49"/>
      <c r="AG48" s="67"/>
      <c r="AH48" s="183"/>
      <c r="AI48" s="66"/>
      <c r="AJ48" s="4"/>
      <c r="AK48" s="5"/>
      <c r="AL48" s="6"/>
      <c r="AM48" s="7"/>
      <c r="AN48" s="6"/>
      <c r="AO48" s="6"/>
      <c r="AP48" s="6"/>
      <c r="AQ48" s="8"/>
      <c r="AR48" s="6"/>
      <c r="AT48" s="6"/>
      <c r="AU48" s="6"/>
      <c r="AV48" s="6"/>
      <c r="AW48" s="6"/>
      <c r="AX48" s="6"/>
      <c r="AY48" s="54"/>
      <c r="AZ48" s="6"/>
      <c r="BA48" s="6"/>
      <c r="BB48" s="6"/>
      <c r="BC48" s="6"/>
    </row>
    <row r="49" spans="1:55" ht="43.5" customHeight="1" x14ac:dyDescent="0.25">
      <c r="A49" s="43" t="str">
        <f>IF(C49=0,"  ",VLOOKUP(C49,CODES!$A$1:$B$145,2,FALSE))</f>
        <v xml:space="preserve">  </v>
      </c>
      <c r="B49" s="61"/>
      <c r="C49" s="4"/>
      <c r="D49" s="52" t="s">
        <v>57</v>
      </c>
      <c r="E49" s="44" t="str">
        <f t="shared" ref="E49:G49" si="82">IF($D49="Public Bidding", "Date Required", IF($D49="Shopping", "n/a", IF($D49="Small Value Procurement", "n/a", IF($D49="Lease of Venue", "n/a", IF($D49="Agency to Agency", "n/a", IF($D49="Direct Contracting", "n/a", IF($D49="Emergency Cases", "n/a","Check Mode of Proc")))))))</f>
        <v>n/a</v>
      </c>
      <c r="F49" s="44" t="str">
        <f t="shared" si="82"/>
        <v>n/a</v>
      </c>
      <c r="G49" s="44" t="str">
        <f t="shared" si="82"/>
        <v>n/a</v>
      </c>
      <c r="H49" s="65">
        <v>44625</v>
      </c>
      <c r="I49" s="63"/>
      <c r="J49" s="63"/>
      <c r="K49" s="45" t="str">
        <f t="shared" si="32"/>
        <v>n/a</v>
      </c>
      <c r="L49" s="63"/>
      <c r="M49" s="63"/>
      <c r="N49" s="55"/>
      <c r="O49" s="55"/>
      <c r="P49" s="55"/>
      <c r="Q49" s="55"/>
      <c r="R49" s="46" t="s">
        <v>52</v>
      </c>
      <c r="S49" s="51"/>
      <c r="T49" s="60"/>
      <c r="U49" s="47"/>
      <c r="V49" s="51"/>
      <c r="W49" s="60"/>
      <c r="X49" s="37"/>
      <c r="Y49" s="48" t="str">
        <f t="shared" ref="Y49:AE49" si="83">IF($D49="Public Bidding", "Date Required", IF($D49="Shopping", "n/a", IF($D49="Small Value Procurement", "n/a", IF($D49="Lease of Venue", "n/a", IF($D49="Agency to Agency", "n/a", IF($D49="Direct Contracting", "n/a", IF($D49="Emergency Cases", "n/a","Check Mode of Proc")))))))</f>
        <v>n/a</v>
      </c>
      <c r="Z49" s="48" t="str">
        <f t="shared" si="83"/>
        <v>n/a</v>
      </c>
      <c r="AA49" s="48" t="str">
        <f t="shared" si="83"/>
        <v>n/a</v>
      </c>
      <c r="AB49" s="48" t="str">
        <f t="shared" si="83"/>
        <v>n/a</v>
      </c>
      <c r="AC49" s="48" t="str">
        <f t="shared" si="83"/>
        <v>n/a</v>
      </c>
      <c r="AD49" s="48" t="str">
        <f t="shared" si="83"/>
        <v>n/a</v>
      </c>
      <c r="AE49" s="48" t="str">
        <f t="shared" si="83"/>
        <v>n/a</v>
      </c>
      <c r="AF49" s="49"/>
      <c r="AG49" s="67"/>
      <c r="AH49" s="183"/>
      <c r="AI49" s="66"/>
      <c r="AJ49" s="4"/>
      <c r="AK49" s="5"/>
      <c r="AL49" s="6"/>
      <c r="AM49" s="7"/>
      <c r="AN49" s="6"/>
      <c r="AO49" s="6"/>
      <c r="AP49" s="6"/>
      <c r="AQ49" s="8"/>
      <c r="AR49" s="6"/>
      <c r="AT49" s="6"/>
      <c r="AU49" s="6"/>
      <c r="AV49" s="6"/>
      <c r="AW49" s="6"/>
      <c r="AX49" s="6"/>
      <c r="AY49" s="54"/>
      <c r="AZ49" s="6"/>
      <c r="BA49" s="6"/>
      <c r="BB49" s="6"/>
      <c r="BC49" s="6"/>
    </row>
    <row r="50" spans="1:55" ht="39" customHeight="1" x14ac:dyDescent="0.25">
      <c r="A50" s="43" t="str">
        <f>IF(C50=0,"  ",VLOOKUP(C50,CODES!$A$1:$B$145,2,FALSE))</f>
        <v xml:space="preserve">  </v>
      </c>
      <c r="B50" s="66"/>
      <c r="C50" s="4"/>
      <c r="D50" s="52" t="s">
        <v>57</v>
      </c>
      <c r="E50" s="44" t="str">
        <f t="shared" ref="E50:H50" si="84">IF($D50="Public Bidding", "Date Required", IF($D50="Shopping", "n/a", IF($D50="Small Value Procurement", "n/a", IF($D50="Lease of Venue", "n/a", IF($D50="Agency to Agency", "n/a", IF($D50="Direct Contracting", "n/a", IF($D50="Emergency Cases", "n/a","Check Mode of Proc")))))))</f>
        <v>n/a</v>
      </c>
      <c r="F50" s="44" t="str">
        <f t="shared" si="84"/>
        <v>n/a</v>
      </c>
      <c r="G50" s="44" t="str">
        <f t="shared" si="84"/>
        <v>n/a</v>
      </c>
      <c r="H50" s="44" t="str">
        <f t="shared" si="84"/>
        <v>n/a</v>
      </c>
      <c r="I50" s="68"/>
      <c r="J50" s="68"/>
      <c r="K50" s="45" t="str">
        <f t="shared" si="32"/>
        <v>n/a</v>
      </c>
      <c r="L50" s="68"/>
      <c r="M50" s="63"/>
      <c r="N50" s="55"/>
      <c r="O50" s="55"/>
      <c r="P50" s="55"/>
      <c r="Q50" s="55"/>
      <c r="R50" s="46" t="s">
        <v>52</v>
      </c>
      <c r="S50" s="51"/>
      <c r="T50" s="60"/>
      <c r="U50" s="47"/>
      <c r="V50" s="51"/>
      <c r="W50" s="60"/>
      <c r="X50" s="37"/>
      <c r="Y50" s="48" t="str">
        <f t="shared" ref="Y50:AE50" si="85">IF($D50="Public Bidding", "Date Required", IF($D50="Shopping", "n/a", IF($D50="Small Value Procurement", "n/a", IF($D50="Lease of Venue", "n/a", IF($D50="Agency to Agency", "n/a", IF($D50="Direct Contracting", "n/a", IF($D50="Emergency Cases", "n/a","Check Mode of Proc")))))))</f>
        <v>n/a</v>
      </c>
      <c r="Z50" s="48" t="str">
        <f t="shared" si="85"/>
        <v>n/a</v>
      </c>
      <c r="AA50" s="48" t="str">
        <f t="shared" si="85"/>
        <v>n/a</v>
      </c>
      <c r="AB50" s="48" t="str">
        <f t="shared" si="85"/>
        <v>n/a</v>
      </c>
      <c r="AC50" s="48" t="str">
        <f t="shared" si="85"/>
        <v>n/a</v>
      </c>
      <c r="AD50" s="48" t="str">
        <f t="shared" si="85"/>
        <v>n/a</v>
      </c>
      <c r="AE50" s="48" t="str">
        <f t="shared" si="85"/>
        <v>n/a</v>
      </c>
      <c r="AF50" s="49"/>
      <c r="AG50" s="67"/>
      <c r="AH50" s="183"/>
      <c r="AI50" s="66"/>
      <c r="AJ50" s="4"/>
      <c r="AK50" s="5"/>
      <c r="AL50" s="6"/>
      <c r="AM50" s="7"/>
      <c r="AN50" s="6"/>
      <c r="AO50" s="6"/>
      <c r="AP50" s="6"/>
      <c r="AQ50" s="8"/>
      <c r="AR50" s="6"/>
      <c r="AT50" s="6"/>
      <c r="AU50" s="6"/>
      <c r="AV50" s="6"/>
      <c r="AW50" s="6"/>
      <c r="AX50" s="6"/>
      <c r="AY50" s="54"/>
      <c r="AZ50" s="6"/>
      <c r="BA50" s="6"/>
      <c r="BB50" s="6"/>
      <c r="BC50" s="6"/>
    </row>
    <row r="51" spans="1:55" ht="48.75" customHeight="1" x14ac:dyDescent="0.25">
      <c r="A51" s="43" t="str">
        <f>IF(C51=0,"  ",VLOOKUP(C51,CODES!$A$1:$B$145,2,FALSE))</f>
        <v xml:space="preserve">  </v>
      </c>
      <c r="B51" s="66"/>
      <c r="C51" s="4"/>
      <c r="D51" s="52" t="s">
        <v>57</v>
      </c>
      <c r="E51" s="44" t="str">
        <f t="shared" ref="E51:H51" si="86">IF($D51="Public Bidding", "Date Required", IF($D51="Shopping", "n/a", IF($D51="Small Value Procurement", "n/a", IF($D51="Lease of Venue", "n/a", IF($D51="Agency to Agency", "n/a", IF($D51="Direct Contracting", "n/a", IF($D51="Emergency Cases", "n/a","Check Mode of Proc")))))))</f>
        <v>n/a</v>
      </c>
      <c r="F51" s="44" t="str">
        <f t="shared" si="86"/>
        <v>n/a</v>
      </c>
      <c r="G51" s="44" t="str">
        <f t="shared" si="86"/>
        <v>n/a</v>
      </c>
      <c r="H51" s="44" t="str">
        <f t="shared" si="86"/>
        <v>n/a</v>
      </c>
      <c r="I51" s="68"/>
      <c r="J51" s="68"/>
      <c r="K51" s="45" t="str">
        <f t="shared" si="32"/>
        <v>n/a</v>
      </c>
      <c r="L51" s="68"/>
      <c r="M51" s="63"/>
      <c r="N51" s="55"/>
      <c r="O51" s="55"/>
      <c r="P51" s="55"/>
      <c r="Q51" s="55"/>
      <c r="R51" s="46" t="s">
        <v>52</v>
      </c>
      <c r="S51" s="51"/>
      <c r="T51" s="60"/>
      <c r="U51" s="47"/>
      <c r="V51" s="51"/>
      <c r="W51" s="60"/>
      <c r="X51" s="37"/>
      <c r="Y51" s="48" t="str">
        <f t="shared" ref="Y51:AE51" si="87">IF($D51="Public Bidding", "Date Required", IF($D51="Shopping", "n/a", IF($D51="Small Value Procurement", "n/a", IF($D51="Lease of Venue", "n/a", IF($D51="Agency to Agency", "n/a", IF($D51="Direct Contracting", "n/a", IF($D51="Emergency Cases", "n/a","Check Mode of Proc")))))))</f>
        <v>n/a</v>
      </c>
      <c r="Z51" s="48" t="str">
        <f t="shared" si="87"/>
        <v>n/a</v>
      </c>
      <c r="AA51" s="48" t="str">
        <f t="shared" si="87"/>
        <v>n/a</v>
      </c>
      <c r="AB51" s="48" t="str">
        <f t="shared" si="87"/>
        <v>n/a</v>
      </c>
      <c r="AC51" s="48" t="str">
        <f t="shared" si="87"/>
        <v>n/a</v>
      </c>
      <c r="AD51" s="48" t="str">
        <f t="shared" si="87"/>
        <v>n/a</v>
      </c>
      <c r="AE51" s="48" t="str">
        <f t="shared" si="87"/>
        <v>n/a</v>
      </c>
      <c r="AF51" s="49"/>
      <c r="AG51" s="67"/>
      <c r="AH51" s="183"/>
      <c r="AI51" s="66"/>
      <c r="AJ51" s="4"/>
      <c r="AK51" s="5"/>
      <c r="AL51" s="6"/>
      <c r="AM51" s="7"/>
      <c r="AN51" s="6"/>
      <c r="AO51" s="6"/>
      <c r="AP51" s="6"/>
      <c r="AQ51" s="8"/>
      <c r="AR51" s="6"/>
      <c r="AT51" s="6"/>
      <c r="AU51" s="6"/>
      <c r="AV51" s="6"/>
      <c r="AW51" s="6"/>
      <c r="AX51" s="6"/>
      <c r="AY51" s="54"/>
      <c r="AZ51" s="6"/>
      <c r="BA51" s="6"/>
      <c r="BB51" s="6"/>
      <c r="BC51" s="6"/>
    </row>
    <row r="52" spans="1:55" ht="49.5" customHeight="1" x14ac:dyDescent="0.25">
      <c r="A52" s="43" t="str">
        <f>IF(C52=0,"  ",VLOOKUP(C52,CODES!$A$1:$B$145,2,FALSE))</f>
        <v xml:space="preserve">  </v>
      </c>
      <c r="B52" s="66"/>
      <c r="C52" s="4"/>
      <c r="D52" s="52" t="s">
        <v>57</v>
      </c>
      <c r="E52" s="44" t="str">
        <f t="shared" ref="E52:H52" si="88">IF($D52="Public Bidding", "Date Required", IF($D52="Shopping", "n/a", IF($D52="Small Value Procurement", "n/a", IF($D52="Lease of Venue", "n/a", IF($D52="Agency to Agency", "n/a", IF($D52="Direct Contracting", "n/a", IF($D52="Emergency Cases", "n/a","Check Mode of Proc")))))))</f>
        <v>n/a</v>
      </c>
      <c r="F52" s="44" t="str">
        <f t="shared" si="88"/>
        <v>n/a</v>
      </c>
      <c r="G52" s="44" t="str">
        <f t="shared" si="88"/>
        <v>n/a</v>
      </c>
      <c r="H52" s="44" t="str">
        <f t="shared" si="88"/>
        <v>n/a</v>
      </c>
      <c r="I52" s="63"/>
      <c r="J52" s="63"/>
      <c r="K52" s="45" t="str">
        <f t="shared" si="32"/>
        <v>n/a</v>
      </c>
      <c r="L52" s="68"/>
      <c r="M52" s="208"/>
      <c r="N52" s="55"/>
      <c r="O52" s="55"/>
      <c r="P52" s="55"/>
      <c r="Q52" s="55"/>
      <c r="R52" s="46" t="s">
        <v>52</v>
      </c>
      <c r="S52" s="51"/>
      <c r="T52" s="60"/>
      <c r="U52" s="47"/>
      <c r="V52" s="51"/>
      <c r="W52" s="60"/>
      <c r="X52" s="37"/>
      <c r="Y52" s="48" t="str">
        <f t="shared" ref="Y52:AE52" si="89">IF($D52="Public Bidding", "Date Required", IF($D52="Shopping", "n/a", IF($D52="Small Value Procurement", "n/a", IF($D52="Lease of Venue", "n/a", IF($D52="Agency to Agency", "n/a", IF($D52="Direct Contracting", "n/a", IF($D52="Emergency Cases", "n/a","Check Mode of Proc")))))))</f>
        <v>n/a</v>
      </c>
      <c r="Z52" s="48" t="str">
        <f t="shared" si="89"/>
        <v>n/a</v>
      </c>
      <c r="AA52" s="48" t="str">
        <f t="shared" si="89"/>
        <v>n/a</v>
      </c>
      <c r="AB52" s="48" t="str">
        <f t="shared" si="89"/>
        <v>n/a</v>
      </c>
      <c r="AC52" s="48" t="str">
        <f t="shared" si="89"/>
        <v>n/a</v>
      </c>
      <c r="AD52" s="48" t="str">
        <f t="shared" si="89"/>
        <v>n/a</v>
      </c>
      <c r="AE52" s="48" t="str">
        <f t="shared" si="89"/>
        <v>n/a</v>
      </c>
      <c r="AF52" s="49"/>
      <c r="AG52" s="67"/>
      <c r="AH52" s="183"/>
      <c r="AI52" s="66"/>
      <c r="AJ52" s="4"/>
      <c r="AK52" s="5"/>
      <c r="AL52" s="6"/>
      <c r="AM52" s="7"/>
      <c r="AN52" s="6"/>
      <c r="AO52" s="6"/>
      <c r="AP52" s="6"/>
      <c r="AQ52" s="8"/>
      <c r="AR52" s="6"/>
      <c r="AT52" s="6"/>
      <c r="AU52" s="6"/>
      <c r="AV52" s="6"/>
      <c r="AW52" s="6"/>
      <c r="AX52" s="6"/>
      <c r="AY52" s="54"/>
      <c r="AZ52" s="6"/>
      <c r="BA52" s="6"/>
      <c r="BB52" s="6"/>
      <c r="BC52" s="6"/>
    </row>
    <row r="53" spans="1:55" ht="44.25" customHeight="1" x14ac:dyDescent="0.25">
      <c r="A53" s="56" t="str">
        <f>IF(C53=0,"  ",VLOOKUP(C53,CODES!$A$1:$B$145,2,FALSE))</f>
        <v xml:space="preserve">  </v>
      </c>
      <c r="B53" s="66"/>
      <c r="C53" s="64"/>
      <c r="D53" s="52" t="s">
        <v>57</v>
      </c>
      <c r="E53" s="44" t="str">
        <f t="shared" ref="E53:H53" si="90">IF($D53="Public Bidding", "Date Required", IF($D53="Shopping", "n/a", IF($D53="Small Value Procurement", "n/a", IF($D53="Lease of Venue", "n/a", IF($D53="Agency to Agency", "n/a", IF($D53="Direct Contracting", "n/a", IF($D53="Emergency Cases", "n/a","Check Mode of Proc")))))))</f>
        <v>n/a</v>
      </c>
      <c r="F53" s="44" t="str">
        <f t="shared" si="90"/>
        <v>n/a</v>
      </c>
      <c r="G53" s="44" t="str">
        <f t="shared" si="90"/>
        <v>n/a</v>
      </c>
      <c r="H53" s="44" t="str">
        <f t="shared" si="90"/>
        <v>n/a</v>
      </c>
      <c r="I53" s="63"/>
      <c r="J53" s="63"/>
      <c r="K53" s="45" t="str">
        <f t="shared" si="32"/>
        <v>n/a</v>
      </c>
      <c r="L53" s="68"/>
      <c r="M53" s="63"/>
      <c r="N53" s="55"/>
      <c r="O53" s="55"/>
      <c r="P53" s="67"/>
      <c r="Q53" s="67"/>
      <c r="R53" s="46" t="s">
        <v>52</v>
      </c>
      <c r="S53" s="51"/>
      <c r="T53" s="60"/>
      <c r="U53" s="47"/>
      <c r="V53" s="51"/>
      <c r="W53" s="60"/>
      <c r="X53" s="37"/>
      <c r="Y53" s="57" t="str">
        <f t="shared" ref="Y53:AE53" si="91">IF($D53="Public Bidding", "Date Required", IF($D53="Shopping", "n/a", IF($D53="Small Value Procurement", "n/a", IF($D53="Lease of Venue", "n/a", IF($D53="Agency to Agency", "n/a", IF($D53="Direct Contracting", "n/a", IF($D53="Emergency Cases", "n/a","Check Mode of Proc")))))))</f>
        <v>n/a</v>
      </c>
      <c r="Z53" s="57" t="str">
        <f t="shared" si="91"/>
        <v>n/a</v>
      </c>
      <c r="AA53" s="57" t="str">
        <f t="shared" si="91"/>
        <v>n/a</v>
      </c>
      <c r="AB53" s="57" t="str">
        <f t="shared" si="91"/>
        <v>n/a</v>
      </c>
      <c r="AC53" s="57" t="str">
        <f t="shared" si="91"/>
        <v>n/a</v>
      </c>
      <c r="AD53" s="57" t="str">
        <f t="shared" si="91"/>
        <v>n/a</v>
      </c>
      <c r="AE53" s="57" t="str">
        <f t="shared" si="91"/>
        <v>n/a</v>
      </c>
      <c r="AF53" s="58"/>
      <c r="AG53" s="67"/>
      <c r="AH53" s="183"/>
      <c r="AI53" s="66"/>
      <c r="AJ53" s="4"/>
      <c r="AK53" s="5"/>
      <c r="AL53" s="59"/>
      <c r="AM53" s="181"/>
      <c r="AN53" s="59"/>
      <c r="AO53" s="59"/>
      <c r="AP53" s="6"/>
      <c r="AQ53" s="182"/>
      <c r="AR53" s="6"/>
      <c r="AT53" s="6"/>
      <c r="AU53" s="6"/>
      <c r="AV53" s="59"/>
      <c r="AW53" s="59"/>
      <c r="AX53" s="59"/>
      <c r="AY53" s="54"/>
      <c r="AZ53" s="59"/>
      <c r="BA53" s="59"/>
      <c r="BB53" s="59"/>
      <c r="BC53" s="59"/>
    </row>
    <row r="54" spans="1:55" ht="39" customHeight="1" x14ac:dyDescent="0.25">
      <c r="A54" s="43" t="str">
        <f>IF(C54=0,"  ",VLOOKUP(C54,CODES!$A$1:$B$145,2,FALSE))</f>
        <v xml:space="preserve">  </v>
      </c>
      <c r="B54" s="61"/>
      <c r="C54" s="4"/>
      <c r="D54" s="52" t="s">
        <v>57</v>
      </c>
      <c r="E54" s="44" t="str">
        <f t="shared" ref="E54:H54" si="92">IF($D54="Public Bidding", "Date Required", IF($D54="Shopping", "n/a", IF($D54="Small Value Procurement", "n/a", IF($D54="Lease of Venue", "n/a", IF($D54="Agency to Agency", "n/a", IF($D54="Direct Contracting", "n/a", IF($D54="Emergency Cases", "n/a","Check Mode of Proc")))))))</f>
        <v>n/a</v>
      </c>
      <c r="F54" s="44" t="str">
        <f t="shared" si="92"/>
        <v>n/a</v>
      </c>
      <c r="G54" s="44" t="str">
        <f t="shared" si="92"/>
        <v>n/a</v>
      </c>
      <c r="H54" s="44" t="str">
        <f t="shared" si="92"/>
        <v>n/a</v>
      </c>
      <c r="I54" s="63"/>
      <c r="J54" s="63"/>
      <c r="K54" s="45" t="str">
        <f t="shared" si="32"/>
        <v>n/a</v>
      </c>
      <c r="L54" s="68"/>
      <c r="M54" s="63"/>
      <c r="N54" s="55"/>
      <c r="O54" s="55"/>
      <c r="P54" s="55"/>
      <c r="Q54" s="55"/>
      <c r="R54" s="46" t="s">
        <v>52</v>
      </c>
      <c r="S54" s="51"/>
      <c r="T54" s="60"/>
      <c r="U54" s="47"/>
      <c r="V54" s="51"/>
      <c r="W54" s="60"/>
      <c r="X54" s="37"/>
      <c r="Y54" s="48" t="str">
        <f t="shared" ref="Y54:AE54" si="93">IF($D54="Public Bidding", "Date Required", IF($D54="Shopping", "n/a", IF($D54="Small Value Procurement", "n/a", IF($D54="Lease of Venue", "n/a", IF($D54="Agency to Agency", "n/a", IF($D54="Direct Contracting", "n/a", IF($D54="Emergency Cases", "n/a","Check Mode of Proc")))))))</f>
        <v>n/a</v>
      </c>
      <c r="Z54" s="48" t="str">
        <f t="shared" si="93"/>
        <v>n/a</v>
      </c>
      <c r="AA54" s="48" t="str">
        <f t="shared" si="93"/>
        <v>n/a</v>
      </c>
      <c r="AB54" s="48" t="str">
        <f t="shared" si="93"/>
        <v>n/a</v>
      </c>
      <c r="AC54" s="48" t="str">
        <f t="shared" si="93"/>
        <v>n/a</v>
      </c>
      <c r="AD54" s="48" t="str">
        <f t="shared" si="93"/>
        <v>n/a</v>
      </c>
      <c r="AE54" s="48" t="str">
        <f t="shared" si="93"/>
        <v>n/a</v>
      </c>
      <c r="AF54" s="49"/>
      <c r="AG54" s="67"/>
      <c r="AH54" s="183"/>
      <c r="AI54" s="66"/>
      <c r="AJ54" s="4"/>
      <c r="AK54" s="5"/>
      <c r="AL54" s="6"/>
      <c r="AM54" s="7"/>
      <c r="AN54" s="6"/>
      <c r="AO54" s="6"/>
      <c r="AP54" s="6"/>
      <c r="AQ54" s="8"/>
      <c r="AR54" s="6"/>
      <c r="AT54" s="6"/>
      <c r="AU54" s="6"/>
      <c r="AV54" s="6"/>
      <c r="AW54" s="6"/>
      <c r="AX54" s="6"/>
      <c r="AY54" s="54"/>
      <c r="AZ54" s="6"/>
      <c r="BA54" s="6"/>
      <c r="BB54" s="6"/>
      <c r="BC54" s="6"/>
    </row>
    <row r="55" spans="1:55" ht="51" customHeight="1" x14ac:dyDescent="0.25">
      <c r="A55" s="43" t="str">
        <f>IF(C55=0,"  ",VLOOKUP(C55,CODES!$A$1:$B$145,2,FALSE))</f>
        <v xml:space="preserve">  </v>
      </c>
      <c r="B55" s="66"/>
      <c r="C55" s="4"/>
      <c r="D55" s="52" t="s">
        <v>57</v>
      </c>
      <c r="E55" s="44" t="str">
        <f t="shared" ref="E55:F55" si="94">IF($D55="Public Bidding", "Date Required", IF($D55="Shopping", "n/a", IF($D55="Small Value Procurement", "n/a", IF($D55="Lease of Venue", "n/a", IF($D55="Agency to Agency", "n/a", IF($D55="Direct Contracting", "n/a", IF($D55="Emergency Cases", "n/a","Check Mode of Proc")))))))</f>
        <v>n/a</v>
      </c>
      <c r="F55" s="44" t="str">
        <f t="shared" si="94"/>
        <v>n/a</v>
      </c>
      <c r="G55" s="44" t="s">
        <v>345</v>
      </c>
      <c r="H55" s="44" t="str">
        <f>IF($D55="Public Bidding", "Date Required", IF($D55="Shopping", "n/a", IF($D55="Small Value Procurement", "n/a", IF($D55="Lease of Venue", "n/a", IF($D55="Agency to Agency", "n/a", IF($D55="Direct Contracting", "n/a", IF($D55="Emergency Cases", "n/a","Check Mode of Proc")))))))</f>
        <v>n/a</v>
      </c>
      <c r="I55" s="63"/>
      <c r="J55" s="63"/>
      <c r="K55" s="45" t="str">
        <f t="shared" si="32"/>
        <v>n/a</v>
      </c>
      <c r="L55" s="68"/>
      <c r="M55" s="68"/>
      <c r="N55" s="55"/>
      <c r="O55" s="55"/>
      <c r="P55" s="55"/>
      <c r="Q55" s="55"/>
      <c r="R55" s="46" t="s">
        <v>52</v>
      </c>
      <c r="S55" s="51"/>
      <c r="T55" s="60"/>
      <c r="U55" s="47"/>
      <c r="V55" s="51"/>
      <c r="W55" s="60"/>
      <c r="X55" s="37"/>
      <c r="Y55" s="48" t="str">
        <f t="shared" ref="Y55:AE55" si="95">IF($D55="Public Bidding", "Date Required", IF($D55="Shopping", "n/a", IF($D55="Small Value Procurement", "n/a", IF($D55="Lease of Venue", "n/a", IF($D55="Agency to Agency", "n/a", IF($D55="Direct Contracting", "n/a", IF($D55="Emergency Cases", "n/a","Check Mode of Proc")))))))</f>
        <v>n/a</v>
      </c>
      <c r="Z55" s="48" t="str">
        <f t="shared" si="95"/>
        <v>n/a</v>
      </c>
      <c r="AA55" s="48" t="str">
        <f t="shared" si="95"/>
        <v>n/a</v>
      </c>
      <c r="AB55" s="48" t="str">
        <f t="shared" si="95"/>
        <v>n/a</v>
      </c>
      <c r="AC55" s="48" t="str">
        <f t="shared" si="95"/>
        <v>n/a</v>
      </c>
      <c r="AD55" s="48" t="str">
        <f t="shared" si="95"/>
        <v>n/a</v>
      </c>
      <c r="AE55" s="48" t="str">
        <f t="shared" si="95"/>
        <v>n/a</v>
      </c>
      <c r="AF55" s="49"/>
      <c r="AG55" s="67"/>
      <c r="AH55" s="183"/>
      <c r="AI55" s="66"/>
      <c r="AJ55" s="4"/>
      <c r="AK55" s="5"/>
      <c r="AL55" s="6"/>
      <c r="AM55" s="7"/>
      <c r="AN55" s="6"/>
      <c r="AO55" s="6"/>
      <c r="AP55" s="6"/>
      <c r="AQ55" s="8"/>
      <c r="AR55" s="6"/>
      <c r="AT55" s="6"/>
      <c r="AU55" s="6"/>
      <c r="AV55" s="6"/>
      <c r="AW55" s="6"/>
      <c r="AX55" s="6"/>
      <c r="AY55" s="54"/>
      <c r="AZ55" s="6"/>
      <c r="BA55" s="6"/>
      <c r="BB55" s="6"/>
      <c r="BC55" s="6"/>
    </row>
    <row r="56" spans="1:55" ht="39" customHeight="1" x14ac:dyDescent="0.25">
      <c r="A56" s="43" t="str">
        <f>IF(C56=0,"  ",VLOOKUP(C56,CODES!$A$1:$B$145,2,FALSE))</f>
        <v xml:space="preserve">  </v>
      </c>
      <c r="B56" s="66"/>
      <c r="C56" s="4"/>
      <c r="D56" s="52" t="s">
        <v>57</v>
      </c>
      <c r="E56" s="44" t="str">
        <f t="shared" ref="E56:H56" si="96">IF($D56="Public Bidding", "Date Required", IF($D56="Shopping", "n/a", IF($D56="Small Value Procurement", "n/a", IF($D56="Lease of Venue", "n/a", IF($D56="Agency to Agency", "n/a", IF($D56="Direct Contracting", "n/a", IF($D56="Emergency Cases", "n/a","Check Mode of Proc")))))))</f>
        <v>n/a</v>
      </c>
      <c r="F56" s="44" t="str">
        <f t="shared" si="96"/>
        <v>n/a</v>
      </c>
      <c r="G56" s="44" t="str">
        <f t="shared" si="96"/>
        <v>n/a</v>
      </c>
      <c r="H56" s="44" t="str">
        <f t="shared" si="96"/>
        <v>n/a</v>
      </c>
      <c r="I56" s="63"/>
      <c r="J56" s="63"/>
      <c r="K56" s="45" t="str">
        <f t="shared" si="32"/>
        <v>n/a</v>
      </c>
      <c r="L56" s="63"/>
      <c r="M56" s="209"/>
      <c r="N56" s="55"/>
      <c r="O56" s="55"/>
      <c r="P56" s="55"/>
      <c r="Q56" s="55"/>
      <c r="R56" s="46" t="s">
        <v>52</v>
      </c>
      <c r="S56" s="51"/>
      <c r="T56" s="60"/>
      <c r="U56" s="47"/>
      <c r="V56" s="51"/>
      <c r="W56" s="60"/>
      <c r="X56" s="37"/>
      <c r="Y56" s="48" t="str">
        <f t="shared" ref="Y56:AE56" si="97">IF($D56="Public Bidding", "Date Required", IF($D56="Shopping", "n/a", IF($D56="Small Value Procurement", "n/a", IF($D56="Lease of Venue", "n/a", IF($D56="Agency to Agency", "n/a", IF($D56="Direct Contracting", "n/a", IF($D56="Emergency Cases", "n/a","Check Mode of Proc")))))))</f>
        <v>n/a</v>
      </c>
      <c r="Z56" s="48" t="str">
        <f t="shared" si="97"/>
        <v>n/a</v>
      </c>
      <c r="AA56" s="48" t="str">
        <f t="shared" si="97"/>
        <v>n/a</v>
      </c>
      <c r="AB56" s="48" t="str">
        <f t="shared" si="97"/>
        <v>n/a</v>
      </c>
      <c r="AC56" s="48" t="str">
        <f t="shared" si="97"/>
        <v>n/a</v>
      </c>
      <c r="AD56" s="48" t="str">
        <f t="shared" si="97"/>
        <v>n/a</v>
      </c>
      <c r="AE56" s="48" t="str">
        <f t="shared" si="97"/>
        <v>n/a</v>
      </c>
      <c r="AF56" s="49"/>
      <c r="AG56" s="67"/>
      <c r="AH56" s="183"/>
      <c r="AI56" s="66"/>
      <c r="AJ56" s="4"/>
      <c r="AK56" s="5"/>
      <c r="AL56" s="6"/>
      <c r="AM56" s="7"/>
      <c r="AN56" s="6"/>
      <c r="AO56" s="6"/>
      <c r="AP56" s="6"/>
      <c r="AQ56" s="8"/>
      <c r="AR56" s="6"/>
      <c r="AT56" s="6"/>
      <c r="AU56" s="6"/>
      <c r="AV56" s="6"/>
      <c r="AW56" s="6"/>
      <c r="AX56" s="6"/>
      <c r="AY56" s="54"/>
      <c r="AZ56" s="6"/>
      <c r="BA56" s="6"/>
      <c r="BB56" s="6"/>
      <c r="BC56" s="6"/>
    </row>
    <row r="57" spans="1:55" ht="43.5" customHeight="1" x14ac:dyDescent="0.25">
      <c r="A57" s="56" t="str">
        <f>IF(C57=0,"  ",VLOOKUP(C57,CODES!$A$1:$B$145,2,FALSE))</f>
        <v xml:space="preserve">  </v>
      </c>
      <c r="B57" s="66"/>
      <c r="C57" s="4"/>
      <c r="D57" s="52" t="s">
        <v>57</v>
      </c>
      <c r="E57" s="44" t="str">
        <f t="shared" ref="E57:H57" si="98">IF($D57="Public Bidding", "Date Required", IF($D57="Shopping", "n/a", IF($D57="Small Value Procurement", "n/a", IF($D57="Lease of Venue", "n/a", IF($D57="Agency to Agency", "n/a", IF($D57="Direct Contracting", "n/a", IF($D57="Emergency Cases", "n/a","Check Mode of Proc")))))))</f>
        <v>n/a</v>
      </c>
      <c r="F57" s="44" t="str">
        <f t="shared" si="98"/>
        <v>n/a</v>
      </c>
      <c r="G57" s="44" t="str">
        <f t="shared" si="98"/>
        <v>n/a</v>
      </c>
      <c r="H57" s="44" t="str">
        <f t="shared" si="98"/>
        <v>n/a</v>
      </c>
      <c r="I57" s="63"/>
      <c r="J57" s="63"/>
      <c r="K57" s="45" t="str">
        <f t="shared" si="32"/>
        <v>n/a</v>
      </c>
      <c r="L57" s="68"/>
      <c r="M57" s="63"/>
      <c r="N57" s="55"/>
      <c r="O57" s="55"/>
      <c r="P57" s="55"/>
      <c r="Q57" s="55"/>
      <c r="R57" s="46" t="s">
        <v>52</v>
      </c>
      <c r="S57" s="51"/>
      <c r="T57" s="60"/>
      <c r="U57" s="47"/>
      <c r="V57" s="51"/>
      <c r="W57" s="60"/>
      <c r="X57" s="37"/>
      <c r="Y57" s="57" t="str">
        <f t="shared" ref="Y57:AE57" si="99">IF($D57="Public Bidding", "Date Required", IF($D57="Shopping", "n/a", IF($D57="Small Value Procurement", "n/a", IF($D57="Lease of Venue", "n/a", IF($D57="Agency to Agency", "n/a", IF($D57="Direct Contracting", "n/a", IF($D57="Emergency Cases", "n/a","Check Mode of Proc")))))))</f>
        <v>n/a</v>
      </c>
      <c r="Z57" s="57" t="str">
        <f t="shared" si="99"/>
        <v>n/a</v>
      </c>
      <c r="AA57" s="57" t="str">
        <f t="shared" si="99"/>
        <v>n/a</v>
      </c>
      <c r="AB57" s="57" t="str">
        <f t="shared" si="99"/>
        <v>n/a</v>
      </c>
      <c r="AC57" s="57" t="str">
        <f t="shared" si="99"/>
        <v>n/a</v>
      </c>
      <c r="AD57" s="57" t="str">
        <f t="shared" si="99"/>
        <v>n/a</v>
      </c>
      <c r="AE57" s="57" t="str">
        <f t="shared" si="99"/>
        <v>n/a</v>
      </c>
      <c r="AF57" s="58"/>
      <c r="AG57" s="67"/>
      <c r="AH57" s="183"/>
      <c r="AI57" s="66"/>
      <c r="AJ57" s="4"/>
      <c r="AK57" s="5"/>
      <c r="AL57" s="59"/>
      <c r="AM57" s="181"/>
      <c r="AN57" s="59"/>
      <c r="AO57" s="59"/>
      <c r="AP57" s="6"/>
      <c r="AQ57" s="182"/>
      <c r="AR57" s="6"/>
      <c r="AT57" s="6"/>
      <c r="AU57" s="6"/>
      <c r="AV57" s="59"/>
      <c r="AW57" s="59"/>
      <c r="AX57" s="59"/>
      <c r="AY57" s="54"/>
      <c r="AZ57" s="59"/>
      <c r="BA57" s="59"/>
      <c r="BB57" s="59"/>
      <c r="BC57" s="59"/>
    </row>
    <row r="58" spans="1:55" ht="39" customHeight="1" x14ac:dyDescent="0.25">
      <c r="A58" s="43" t="str">
        <f>IF(C58=0,"  ",VLOOKUP(C58,CODES!$A$1:$B$145,2,FALSE))</f>
        <v xml:space="preserve">  </v>
      </c>
      <c r="B58" s="66"/>
      <c r="C58" s="4"/>
      <c r="D58" s="52" t="s">
        <v>57</v>
      </c>
      <c r="E58" s="44" t="str">
        <f t="shared" ref="E58:H58" si="100">IF($D58="Public Bidding", "Date Required", IF($D58="Shopping", "n/a", IF($D58="Small Value Procurement", "n/a", IF($D58="Lease of Venue", "n/a", IF($D58="Agency to Agency", "n/a", IF($D58="Direct Contracting", "n/a", IF($D58="Emergency Cases", "n/a","Check Mode of Proc")))))))</f>
        <v>n/a</v>
      </c>
      <c r="F58" s="44" t="str">
        <f t="shared" si="100"/>
        <v>n/a</v>
      </c>
      <c r="G58" s="44" t="str">
        <f t="shared" si="100"/>
        <v>n/a</v>
      </c>
      <c r="H58" s="44" t="str">
        <f t="shared" si="100"/>
        <v>n/a</v>
      </c>
      <c r="I58" s="63"/>
      <c r="J58" s="63"/>
      <c r="K58" s="45" t="str">
        <f t="shared" si="32"/>
        <v>n/a</v>
      </c>
      <c r="L58" s="68"/>
      <c r="M58" s="63"/>
      <c r="N58" s="55"/>
      <c r="O58" s="55"/>
      <c r="P58" s="55"/>
      <c r="Q58" s="55"/>
      <c r="R58" s="46" t="s">
        <v>52</v>
      </c>
      <c r="S58" s="51"/>
      <c r="T58" s="60"/>
      <c r="U58" s="47"/>
      <c r="V58" s="51"/>
      <c r="W58" s="60"/>
      <c r="X58" s="37"/>
      <c r="Y58" s="48" t="str">
        <f t="shared" ref="Y58:AE58" si="101">IF($D58="Public Bidding", "Date Required", IF($D58="Shopping", "n/a", IF($D58="Small Value Procurement", "n/a", IF($D58="Lease of Venue", "n/a", IF($D58="Agency to Agency", "n/a", IF($D58="Direct Contracting", "n/a", IF($D58="Emergency Cases", "n/a","Check Mode of Proc")))))))</f>
        <v>n/a</v>
      </c>
      <c r="Z58" s="48" t="str">
        <f t="shared" si="101"/>
        <v>n/a</v>
      </c>
      <c r="AA58" s="48" t="str">
        <f t="shared" si="101"/>
        <v>n/a</v>
      </c>
      <c r="AB58" s="48" t="str">
        <f t="shared" si="101"/>
        <v>n/a</v>
      </c>
      <c r="AC58" s="48" t="str">
        <f t="shared" si="101"/>
        <v>n/a</v>
      </c>
      <c r="AD58" s="48" t="str">
        <f t="shared" si="101"/>
        <v>n/a</v>
      </c>
      <c r="AE58" s="48" t="str">
        <f t="shared" si="101"/>
        <v>n/a</v>
      </c>
      <c r="AF58" s="49"/>
      <c r="AG58" s="67"/>
      <c r="AH58" s="183"/>
      <c r="AI58" s="66"/>
      <c r="AJ58" s="4"/>
      <c r="AK58" s="5"/>
      <c r="AL58" s="6"/>
      <c r="AM58" s="7"/>
      <c r="AN58" s="6"/>
      <c r="AO58" s="6"/>
      <c r="AP58" s="6"/>
      <c r="AQ58" s="8"/>
      <c r="AR58" s="6"/>
      <c r="AT58" s="6"/>
      <c r="AU58" s="6"/>
      <c r="AV58" s="6"/>
      <c r="AW58" s="6"/>
      <c r="AX58" s="6"/>
      <c r="AY58" s="54"/>
      <c r="AZ58" s="6"/>
      <c r="BA58" s="6"/>
      <c r="BB58" s="6"/>
      <c r="BC58" s="6"/>
    </row>
    <row r="59" spans="1:55" ht="45.75" customHeight="1" x14ac:dyDescent="0.25">
      <c r="A59" s="43" t="str">
        <f>IF(C59=0,"  ",VLOOKUP(C59,CODES!$A$1:$B$145,2,FALSE))</f>
        <v xml:space="preserve">  </v>
      </c>
      <c r="B59" s="66"/>
      <c r="C59" s="4"/>
      <c r="D59" s="52" t="s">
        <v>57</v>
      </c>
      <c r="E59" s="44" t="str">
        <f t="shared" ref="E59:H59" si="102">IF($D59="Public Bidding", "Date Required", IF($D59="Shopping", "n/a", IF($D59="Small Value Procurement", "n/a", IF($D59="Lease of Venue", "n/a", IF($D59="Agency to Agency", "n/a", IF($D59="Direct Contracting", "n/a", IF($D59="Emergency Cases", "n/a","Check Mode of Proc")))))))</f>
        <v>n/a</v>
      </c>
      <c r="F59" s="44" t="str">
        <f t="shared" si="102"/>
        <v>n/a</v>
      </c>
      <c r="G59" s="44" t="str">
        <f t="shared" si="102"/>
        <v>n/a</v>
      </c>
      <c r="H59" s="44" t="str">
        <f t="shared" si="102"/>
        <v>n/a</v>
      </c>
      <c r="I59" s="63"/>
      <c r="J59" s="63"/>
      <c r="K59" s="45" t="str">
        <f t="shared" si="32"/>
        <v>n/a</v>
      </c>
      <c r="L59" s="63"/>
      <c r="M59" s="63"/>
      <c r="N59" s="55"/>
      <c r="O59" s="55"/>
      <c r="P59" s="55"/>
      <c r="Q59" s="55"/>
      <c r="R59" s="46" t="s">
        <v>52</v>
      </c>
      <c r="S59" s="51"/>
      <c r="T59" s="60"/>
      <c r="U59" s="47"/>
      <c r="V59" s="51"/>
      <c r="W59" s="60"/>
      <c r="X59" s="37"/>
      <c r="Y59" s="48" t="str">
        <f t="shared" ref="Y59:AE59" si="103">IF($D59="Public Bidding", "Date Required", IF($D59="Shopping", "n/a", IF($D59="Small Value Procurement", "n/a", IF($D59="Lease of Venue", "n/a", IF($D59="Agency to Agency", "n/a", IF($D59="Direct Contracting", "n/a", IF($D59="Emergency Cases", "n/a","Check Mode of Proc")))))))</f>
        <v>n/a</v>
      </c>
      <c r="Z59" s="48" t="str">
        <f t="shared" si="103"/>
        <v>n/a</v>
      </c>
      <c r="AA59" s="48" t="str">
        <f t="shared" si="103"/>
        <v>n/a</v>
      </c>
      <c r="AB59" s="48" t="str">
        <f t="shared" si="103"/>
        <v>n/a</v>
      </c>
      <c r="AC59" s="48" t="str">
        <f t="shared" si="103"/>
        <v>n/a</v>
      </c>
      <c r="AD59" s="48" t="str">
        <f t="shared" si="103"/>
        <v>n/a</v>
      </c>
      <c r="AE59" s="48" t="str">
        <f t="shared" si="103"/>
        <v>n/a</v>
      </c>
      <c r="AF59" s="49"/>
      <c r="AG59" s="67"/>
      <c r="AH59" s="183"/>
      <c r="AI59" s="66"/>
      <c r="AJ59" s="4"/>
      <c r="AK59" s="5"/>
      <c r="AL59" s="6"/>
      <c r="AM59" s="7"/>
      <c r="AN59" s="6"/>
      <c r="AO59" s="6"/>
      <c r="AP59" s="6"/>
      <c r="AQ59" s="8"/>
      <c r="AR59" s="6"/>
      <c r="AT59" s="6"/>
      <c r="AU59" s="6"/>
      <c r="AV59" s="6"/>
      <c r="AW59" s="6"/>
      <c r="AX59" s="6"/>
      <c r="AY59" s="54"/>
      <c r="AZ59" s="6"/>
      <c r="BA59" s="6"/>
      <c r="BB59" s="6"/>
      <c r="BC59" s="6"/>
    </row>
    <row r="60" spans="1:55" ht="45" customHeight="1" x14ac:dyDescent="0.25">
      <c r="A60" s="43" t="str">
        <f>IF(C60=0,"  ",VLOOKUP(C60,CODES!$A$1:$B$145,2,FALSE))</f>
        <v xml:space="preserve">  </v>
      </c>
      <c r="B60" s="66"/>
      <c r="C60" s="4"/>
      <c r="D60" s="52" t="s">
        <v>57</v>
      </c>
      <c r="E60" s="44" t="str">
        <f t="shared" ref="E60:H60" si="104">IF($D60="Public Bidding", "Date Required", IF($D60="Shopping", "n/a", IF($D60="Small Value Procurement", "n/a", IF($D60="Lease of Venue", "n/a", IF($D60="Agency to Agency", "n/a", IF($D60="Direct Contracting", "n/a", IF($D60="Emergency Cases", "n/a","Check Mode of Proc")))))))</f>
        <v>n/a</v>
      </c>
      <c r="F60" s="44" t="str">
        <f t="shared" si="104"/>
        <v>n/a</v>
      </c>
      <c r="G60" s="44" t="str">
        <f t="shared" si="104"/>
        <v>n/a</v>
      </c>
      <c r="H60" s="44" t="str">
        <f t="shared" si="104"/>
        <v>n/a</v>
      </c>
      <c r="I60" s="63"/>
      <c r="J60" s="63"/>
      <c r="K60" s="45" t="str">
        <f t="shared" si="32"/>
        <v>n/a</v>
      </c>
      <c r="L60" s="68"/>
      <c r="M60" s="63"/>
      <c r="N60" s="55"/>
      <c r="O60" s="55"/>
      <c r="P60" s="55"/>
      <c r="Q60" s="55"/>
      <c r="R60" s="46" t="s">
        <v>52</v>
      </c>
      <c r="S60" s="51"/>
      <c r="T60" s="60"/>
      <c r="U60" s="47"/>
      <c r="V60" s="51"/>
      <c r="W60" s="60"/>
      <c r="X60" s="37"/>
      <c r="Y60" s="48" t="str">
        <f t="shared" ref="Y60:AE60" si="105">IF($D60="Public Bidding", "Date Required", IF($D60="Shopping", "n/a", IF($D60="Small Value Procurement", "n/a", IF($D60="Lease of Venue", "n/a", IF($D60="Agency to Agency", "n/a", IF($D60="Direct Contracting", "n/a", IF($D60="Emergency Cases", "n/a","Check Mode of Proc")))))))</f>
        <v>n/a</v>
      </c>
      <c r="Z60" s="48" t="str">
        <f t="shared" si="105"/>
        <v>n/a</v>
      </c>
      <c r="AA60" s="48" t="str">
        <f t="shared" si="105"/>
        <v>n/a</v>
      </c>
      <c r="AB60" s="48" t="str">
        <f t="shared" si="105"/>
        <v>n/a</v>
      </c>
      <c r="AC60" s="48" t="str">
        <f t="shared" si="105"/>
        <v>n/a</v>
      </c>
      <c r="AD60" s="48" t="str">
        <f t="shared" si="105"/>
        <v>n/a</v>
      </c>
      <c r="AE60" s="48" t="str">
        <f t="shared" si="105"/>
        <v>n/a</v>
      </c>
      <c r="AF60" s="49"/>
      <c r="AG60" s="67"/>
      <c r="AH60" s="183"/>
      <c r="AI60" s="66"/>
      <c r="AJ60" s="4"/>
      <c r="AK60" s="5"/>
      <c r="AL60" s="6"/>
      <c r="AM60" s="7"/>
      <c r="AN60" s="6"/>
      <c r="AO60" s="6"/>
      <c r="AP60" s="6"/>
      <c r="AQ60" s="8"/>
      <c r="AR60" s="6"/>
      <c r="AT60" s="6"/>
      <c r="AU60" s="6"/>
      <c r="AV60" s="6"/>
      <c r="AW60" s="6"/>
      <c r="AX60" s="6"/>
      <c r="AY60" s="54"/>
      <c r="AZ60" s="6"/>
      <c r="BA60" s="6"/>
      <c r="BB60" s="6"/>
      <c r="BC60" s="6"/>
    </row>
    <row r="61" spans="1:55" ht="46.5" customHeight="1" x14ac:dyDescent="0.25">
      <c r="A61" s="43" t="str">
        <f>IF(C61=0,"  ",VLOOKUP(C61,CODES!$A$1:$B$145,2,FALSE))</f>
        <v xml:space="preserve">  </v>
      </c>
      <c r="B61" s="66"/>
      <c r="C61" s="4"/>
      <c r="D61" s="52" t="s">
        <v>57</v>
      </c>
      <c r="E61" s="44" t="str">
        <f t="shared" ref="E61:H61" si="106">IF($D61="Public Bidding", "Date Required", IF($D61="Shopping", "n/a", IF($D61="Small Value Procurement", "n/a", IF($D61="Lease of Venue", "n/a", IF($D61="Agency to Agency", "n/a", IF($D61="Direct Contracting", "n/a", IF($D61="Emergency Cases", "n/a","Check Mode of Proc")))))))</f>
        <v>n/a</v>
      </c>
      <c r="F61" s="44" t="str">
        <f t="shared" si="106"/>
        <v>n/a</v>
      </c>
      <c r="G61" s="44" t="str">
        <f t="shared" si="106"/>
        <v>n/a</v>
      </c>
      <c r="H61" s="44" t="str">
        <f t="shared" si="106"/>
        <v>n/a</v>
      </c>
      <c r="I61" s="68"/>
      <c r="J61" s="68"/>
      <c r="K61" s="45" t="str">
        <f t="shared" si="32"/>
        <v>n/a</v>
      </c>
      <c r="L61" s="68"/>
      <c r="M61" s="63"/>
      <c r="N61" s="55"/>
      <c r="O61" s="55"/>
      <c r="P61" s="55"/>
      <c r="Q61" s="55"/>
      <c r="R61" s="46" t="s">
        <v>52</v>
      </c>
      <c r="S61" s="51"/>
      <c r="T61" s="60"/>
      <c r="U61" s="47"/>
      <c r="V61" s="51"/>
      <c r="W61" s="60"/>
      <c r="X61" s="37"/>
      <c r="Y61" s="48" t="str">
        <f t="shared" ref="Y61:AE61" si="107">IF($D61="Public Bidding", "Date Required", IF($D61="Shopping", "n/a", IF($D61="Small Value Procurement", "n/a", IF($D61="Lease of Venue", "n/a", IF($D61="Agency to Agency", "n/a", IF($D61="Direct Contracting", "n/a", IF($D61="Emergency Cases", "n/a","Check Mode of Proc")))))))</f>
        <v>n/a</v>
      </c>
      <c r="Z61" s="48" t="str">
        <f t="shared" si="107"/>
        <v>n/a</v>
      </c>
      <c r="AA61" s="48" t="str">
        <f t="shared" si="107"/>
        <v>n/a</v>
      </c>
      <c r="AB61" s="48" t="str">
        <f t="shared" si="107"/>
        <v>n/a</v>
      </c>
      <c r="AC61" s="48" t="str">
        <f t="shared" si="107"/>
        <v>n/a</v>
      </c>
      <c r="AD61" s="48" t="str">
        <f t="shared" si="107"/>
        <v>n/a</v>
      </c>
      <c r="AE61" s="48" t="str">
        <f t="shared" si="107"/>
        <v>n/a</v>
      </c>
      <c r="AF61" s="49"/>
      <c r="AG61" s="67"/>
      <c r="AH61" s="183"/>
      <c r="AI61" s="66"/>
      <c r="AJ61" s="4"/>
      <c r="AK61" s="5"/>
      <c r="AL61" s="6"/>
      <c r="AM61" s="7"/>
      <c r="AN61" s="6"/>
      <c r="AO61" s="6"/>
      <c r="AP61" s="6"/>
      <c r="AQ61" s="8"/>
      <c r="AR61" s="6"/>
      <c r="AT61" s="6"/>
      <c r="AU61" s="6"/>
      <c r="AV61" s="6"/>
      <c r="AW61" s="6"/>
      <c r="AX61" s="6"/>
      <c r="AY61" s="54"/>
      <c r="AZ61" s="6"/>
      <c r="BA61" s="6"/>
      <c r="BB61" s="6"/>
      <c r="BC61" s="6"/>
    </row>
    <row r="62" spans="1:55" ht="39" customHeight="1" x14ac:dyDescent="0.25">
      <c r="A62" s="43" t="str">
        <f>IF(C62=0,"  ",VLOOKUP(C62,CODES!$A$1:$B$145,2,FALSE))</f>
        <v xml:space="preserve">  </v>
      </c>
      <c r="B62" s="66"/>
      <c r="C62" s="4"/>
      <c r="D62" s="52" t="s">
        <v>57</v>
      </c>
      <c r="E62" s="44" t="str">
        <f t="shared" ref="E62:H62" si="108">IF($D62="Public Bidding", "Date Required", IF($D62="Shopping", "n/a", IF($D62="Small Value Procurement", "n/a", IF($D62="Lease of Venue", "n/a", IF($D62="Agency to Agency", "n/a", IF($D62="Direct Contracting", "n/a", IF($D62="Emergency Cases", "n/a","Check Mode of Proc")))))))</f>
        <v>n/a</v>
      </c>
      <c r="F62" s="44" t="str">
        <f t="shared" si="108"/>
        <v>n/a</v>
      </c>
      <c r="G62" s="44" t="str">
        <f t="shared" si="108"/>
        <v>n/a</v>
      </c>
      <c r="H62" s="44" t="str">
        <f t="shared" si="108"/>
        <v>n/a</v>
      </c>
      <c r="I62" s="63"/>
      <c r="J62" s="63"/>
      <c r="K62" s="45" t="str">
        <f t="shared" si="32"/>
        <v>n/a</v>
      </c>
      <c r="L62" s="63"/>
      <c r="M62" s="63"/>
      <c r="N62" s="55"/>
      <c r="O62" s="55"/>
      <c r="P62" s="55"/>
      <c r="Q62" s="55"/>
      <c r="R62" s="46" t="s">
        <v>52</v>
      </c>
      <c r="S62" s="51"/>
      <c r="T62" s="60"/>
      <c r="U62" s="47"/>
      <c r="V62" s="51"/>
      <c r="W62" s="60"/>
      <c r="X62" s="37"/>
      <c r="Y62" s="48" t="str">
        <f t="shared" ref="Y62:AE62" si="109">IF($D62="Public Bidding", "Date Required", IF($D62="Shopping", "n/a", IF($D62="Small Value Procurement", "n/a", IF($D62="Lease of Venue", "n/a", IF($D62="Agency to Agency", "n/a", IF($D62="Direct Contracting", "n/a", IF($D62="Emergency Cases", "n/a","Check Mode of Proc")))))))</f>
        <v>n/a</v>
      </c>
      <c r="Z62" s="48" t="str">
        <f t="shared" si="109"/>
        <v>n/a</v>
      </c>
      <c r="AA62" s="48" t="str">
        <f t="shared" si="109"/>
        <v>n/a</v>
      </c>
      <c r="AB62" s="48" t="str">
        <f t="shared" si="109"/>
        <v>n/a</v>
      </c>
      <c r="AC62" s="48" t="str">
        <f t="shared" si="109"/>
        <v>n/a</v>
      </c>
      <c r="AD62" s="48" t="str">
        <f t="shared" si="109"/>
        <v>n/a</v>
      </c>
      <c r="AE62" s="48" t="str">
        <f t="shared" si="109"/>
        <v>n/a</v>
      </c>
      <c r="AF62" s="49"/>
      <c r="AG62" s="67"/>
      <c r="AH62" s="183"/>
      <c r="AI62" s="66"/>
      <c r="AJ62" s="4"/>
      <c r="AK62" s="5"/>
      <c r="AL62" s="6"/>
      <c r="AM62" s="7"/>
      <c r="AN62" s="6"/>
      <c r="AO62" s="6"/>
      <c r="AP62" s="6"/>
      <c r="AQ62" s="8"/>
      <c r="AR62" s="6"/>
      <c r="AT62" s="6"/>
      <c r="AU62" s="6"/>
      <c r="AV62" s="6"/>
      <c r="AW62" s="6"/>
      <c r="AX62" s="6"/>
      <c r="AY62" s="54"/>
      <c r="AZ62" s="6"/>
      <c r="BA62" s="6"/>
      <c r="BB62" s="6"/>
      <c r="BC62" s="6"/>
    </row>
    <row r="63" spans="1:55" ht="63" customHeight="1" x14ac:dyDescent="0.25">
      <c r="A63" s="43" t="str">
        <f>IF(C63=0,"  ",VLOOKUP(C63,CODES!$A$1:$B$145,2,FALSE))</f>
        <v xml:space="preserve">  </v>
      </c>
      <c r="B63" s="66"/>
      <c r="C63" s="4"/>
      <c r="D63" s="52" t="s">
        <v>57</v>
      </c>
      <c r="E63" s="44" t="str">
        <f t="shared" ref="E63:H63" si="110">IF($D63="Public Bidding", "Date Required", IF($D63="Shopping", "n/a", IF($D63="Small Value Procurement", "n/a", IF($D63="Lease of Venue", "n/a", IF($D63="Agency to Agency", "n/a", IF($D63="Direct Contracting", "n/a", IF($D63="Emergency Cases", "n/a","Check Mode of Proc")))))))</f>
        <v>n/a</v>
      </c>
      <c r="F63" s="44" t="str">
        <f t="shared" si="110"/>
        <v>n/a</v>
      </c>
      <c r="G63" s="44" t="str">
        <f t="shared" si="110"/>
        <v>n/a</v>
      </c>
      <c r="H63" s="44" t="str">
        <f t="shared" si="110"/>
        <v>n/a</v>
      </c>
      <c r="I63" s="63"/>
      <c r="J63" s="63"/>
      <c r="K63" s="45" t="str">
        <f t="shared" si="32"/>
        <v>n/a</v>
      </c>
      <c r="L63" s="63"/>
      <c r="M63" s="63"/>
      <c r="N63" s="55"/>
      <c r="O63" s="55"/>
      <c r="P63" s="55"/>
      <c r="Q63" s="55"/>
      <c r="R63" s="46" t="s">
        <v>52</v>
      </c>
      <c r="S63" s="51"/>
      <c r="T63" s="60"/>
      <c r="U63" s="47"/>
      <c r="V63" s="51"/>
      <c r="W63" s="60"/>
      <c r="X63" s="37"/>
      <c r="Y63" s="48" t="str">
        <f t="shared" ref="Y63:AE63" si="111">IF($D63="Public Bidding", "Date Required", IF($D63="Shopping", "n/a", IF($D63="Small Value Procurement", "n/a", IF($D63="Lease of Venue", "n/a", IF($D63="Agency to Agency", "n/a", IF($D63="Direct Contracting", "n/a", IF($D63="Emergency Cases", "n/a","Check Mode of Proc")))))))</f>
        <v>n/a</v>
      </c>
      <c r="Z63" s="48" t="str">
        <f t="shared" si="111"/>
        <v>n/a</v>
      </c>
      <c r="AA63" s="48" t="str">
        <f t="shared" si="111"/>
        <v>n/a</v>
      </c>
      <c r="AB63" s="48" t="str">
        <f t="shared" si="111"/>
        <v>n/a</v>
      </c>
      <c r="AC63" s="48" t="str">
        <f t="shared" si="111"/>
        <v>n/a</v>
      </c>
      <c r="AD63" s="48" t="str">
        <f t="shared" si="111"/>
        <v>n/a</v>
      </c>
      <c r="AE63" s="48" t="str">
        <f t="shared" si="111"/>
        <v>n/a</v>
      </c>
      <c r="AF63" s="49"/>
      <c r="AG63" s="67"/>
      <c r="AH63" s="183"/>
      <c r="AI63" s="66"/>
      <c r="AJ63" s="4"/>
      <c r="AK63" s="5"/>
      <c r="AL63" s="6"/>
      <c r="AM63" s="7"/>
      <c r="AN63" s="6"/>
      <c r="AO63" s="6"/>
      <c r="AP63" s="6"/>
      <c r="AQ63" s="8"/>
      <c r="AR63" s="6"/>
      <c r="AT63" s="6"/>
      <c r="AU63" s="6"/>
      <c r="AV63" s="6"/>
      <c r="AW63" s="6"/>
      <c r="AX63" s="6"/>
      <c r="AY63" s="54"/>
      <c r="AZ63" s="6"/>
      <c r="BA63" s="6"/>
      <c r="BB63" s="6"/>
      <c r="BC63" s="6"/>
    </row>
    <row r="64" spans="1:55" ht="39" customHeight="1" x14ac:dyDescent="0.25">
      <c r="A64" s="43" t="str">
        <f>IF(C64=0,"  ",VLOOKUP(C64,CODES!$A$1:$B$145,2,FALSE))</f>
        <v xml:space="preserve">  </v>
      </c>
      <c r="B64" s="66"/>
      <c r="C64" s="4"/>
      <c r="D64" s="52" t="s">
        <v>57</v>
      </c>
      <c r="E64" s="44" t="str">
        <f t="shared" ref="E64:H64" si="112">IF($D64="Public Bidding", "Date Required", IF($D64="Shopping", "n/a", IF($D64="Small Value Procurement", "n/a", IF($D64="Lease of Venue", "n/a", IF($D64="Agency to Agency", "n/a", IF($D64="Direct Contracting", "n/a", IF($D64="Emergency Cases", "n/a","Check Mode of Proc")))))))</f>
        <v>n/a</v>
      </c>
      <c r="F64" s="44" t="str">
        <f t="shared" si="112"/>
        <v>n/a</v>
      </c>
      <c r="G64" s="44" t="str">
        <f t="shared" si="112"/>
        <v>n/a</v>
      </c>
      <c r="H64" s="44" t="str">
        <f t="shared" si="112"/>
        <v>n/a</v>
      </c>
      <c r="I64" s="63"/>
      <c r="J64" s="63"/>
      <c r="K64" s="45" t="str">
        <f t="shared" si="32"/>
        <v>n/a</v>
      </c>
      <c r="L64" s="63"/>
      <c r="M64" s="63"/>
      <c r="N64" s="55"/>
      <c r="O64" s="55"/>
      <c r="P64" s="55"/>
      <c r="Q64" s="55"/>
      <c r="R64" s="46" t="s">
        <v>52</v>
      </c>
      <c r="S64" s="51"/>
      <c r="T64" s="60"/>
      <c r="U64" s="47"/>
      <c r="V64" s="51"/>
      <c r="W64" s="60"/>
      <c r="X64" s="37"/>
      <c r="Y64" s="48" t="str">
        <f t="shared" ref="Y64:AE64" si="113">IF($D64="Public Bidding", "Date Required", IF($D64="Shopping", "n/a", IF($D64="Small Value Procurement", "n/a", IF($D64="Lease of Venue", "n/a", IF($D64="Agency to Agency", "n/a", IF($D64="Direct Contracting", "n/a", IF($D64="Emergency Cases", "n/a","Check Mode of Proc")))))))</f>
        <v>n/a</v>
      </c>
      <c r="Z64" s="48" t="str">
        <f t="shared" si="113"/>
        <v>n/a</v>
      </c>
      <c r="AA64" s="48" t="str">
        <f t="shared" si="113"/>
        <v>n/a</v>
      </c>
      <c r="AB64" s="48" t="str">
        <f t="shared" si="113"/>
        <v>n/a</v>
      </c>
      <c r="AC64" s="48" t="str">
        <f t="shared" si="113"/>
        <v>n/a</v>
      </c>
      <c r="AD64" s="48" t="str">
        <f t="shared" si="113"/>
        <v>n/a</v>
      </c>
      <c r="AE64" s="48" t="str">
        <f t="shared" si="113"/>
        <v>n/a</v>
      </c>
      <c r="AF64" s="49"/>
      <c r="AG64" s="67"/>
      <c r="AH64" s="183"/>
      <c r="AI64" s="66"/>
      <c r="AJ64" s="4"/>
      <c r="AK64" s="5"/>
      <c r="AL64" s="6"/>
      <c r="AM64" s="7"/>
      <c r="AN64" s="6"/>
      <c r="AO64" s="6"/>
      <c r="AP64" s="6"/>
      <c r="AQ64" s="8"/>
      <c r="AR64" s="6"/>
      <c r="AT64" s="6"/>
      <c r="AU64" s="6"/>
      <c r="AV64" s="6"/>
      <c r="AW64" s="6"/>
      <c r="AX64" s="6"/>
      <c r="AY64" s="54"/>
      <c r="AZ64" s="6"/>
      <c r="BA64" s="6"/>
      <c r="BB64" s="6"/>
      <c r="BC64" s="6"/>
    </row>
    <row r="65" spans="1:55" ht="50.25" customHeight="1" x14ac:dyDescent="0.25">
      <c r="A65" s="43" t="str">
        <f>IF(C65=0,"  ",VLOOKUP(C65,CODES!$A$1:$B$145,2,FALSE))</f>
        <v xml:space="preserve">  </v>
      </c>
      <c r="B65" s="66"/>
      <c r="C65" s="4"/>
      <c r="D65" s="52" t="s">
        <v>57</v>
      </c>
      <c r="E65" s="44" t="str">
        <f t="shared" ref="E65:H65" si="114">IF($D65="Public Bidding", "Date Required", IF($D65="Shopping", "n/a", IF($D65="Small Value Procurement", "n/a", IF($D65="Lease of Venue", "n/a", IF($D65="Agency to Agency", "n/a", IF($D65="Direct Contracting", "n/a", IF($D65="Emergency Cases", "n/a","Check Mode of Proc")))))))</f>
        <v>n/a</v>
      </c>
      <c r="F65" s="44" t="str">
        <f t="shared" si="114"/>
        <v>n/a</v>
      </c>
      <c r="G65" s="44" t="str">
        <f t="shared" si="114"/>
        <v>n/a</v>
      </c>
      <c r="H65" s="44" t="str">
        <f t="shared" si="114"/>
        <v>n/a</v>
      </c>
      <c r="I65" s="63"/>
      <c r="J65" s="63"/>
      <c r="K65" s="45" t="str">
        <f t="shared" si="32"/>
        <v>n/a</v>
      </c>
      <c r="L65" s="68"/>
      <c r="M65" s="63"/>
      <c r="N65" s="55"/>
      <c r="O65" s="55"/>
      <c r="P65" s="55"/>
      <c r="Q65" s="55"/>
      <c r="R65" s="46" t="s">
        <v>52</v>
      </c>
      <c r="S65" s="51"/>
      <c r="T65" s="60"/>
      <c r="U65" s="47"/>
      <c r="V65" s="51"/>
      <c r="W65" s="60"/>
      <c r="X65" s="37"/>
      <c r="Y65" s="48" t="str">
        <f t="shared" ref="Y65:AE65" si="115">IF($D65="Public Bidding", "Date Required", IF($D65="Shopping", "n/a", IF($D65="Small Value Procurement", "n/a", IF($D65="Lease of Venue", "n/a", IF($D65="Agency to Agency", "n/a", IF($D65="Direct Contracting", "n/a", IF($D65="Emergency Cases", "n/a","Check Mode of Proc")))))))</f>
        <v>n/a</v>
      </c>
      <c r="Z65" s="48" t="str">
        <f t="shared" si="115"/>
        <v>n/a</v>
      </c>
      <c r="AA65" s="48" t="str">
        <f t="shared" si="115"/>
        <v>n/a</v>
      </c>
      <c r="AB65" s="48" t="str">
        <f t="shared" si="115"/>
        <v>n/a</v>
      </c>
      <c r="AC65" s="48" t="str">
        <f t="shared" si="115"/>
        <v>n/a</v>
      </c>
      <c r="AD65" s="48" t="str">
        <f t="shared" si="115"/>
        <v>n/a</v>
      </c>
      <c r="AE65" s="48" t="str">
        <f t="shared" si="115"/>
        <v>n/a</v>
      </c>
      <c r="AF65" s="49"/>
      <c r="AG65" s="67"/>
      <c r="AH65" s="183"/>
      <c r="AI65" s="66"/>
      <c r="AJ65" s="4"/>
      <c r="AK65" s="5"/>
      <c r="AL65" s="6"/>
      <c r="AM65" s="7"/>
      <c r="AN65" s="6"/>
      <c r="AO65" s="6"/>
      <c r="AP65" s="6"/>
      <c r="AQ65" s="8"/>
      <c r="AR65" s="6"/>
      <c r="AT65" s="6"/>
      <c r="AU65" s="6"/>
      <c r="AV65" s="6"/>
      <c r="AW65" s="6"/>
      <c r="AX65" s="6"/>
      <c r="AY65" s="54"/>
      <c r="AZ65" s="6"/>
      <c r="BA65" s="6"/>
      <c r="BB65" s="6"/>
      <c r="BC65" s="6"/>
    </row>
    <row r="66" spans="1:55" ht="39" customHeight="1" x14ac:dyDescent="0.25">
      <c r="A66" s="43" t="str">
        <f>IF(C66=0,"  ",VLOOKUP(C66,CODES!$A$1:$B$145,2,FALSE))</f>
        <v xml:space="preserve">  </v>
      </c>
      <c r="B66" s="66"/>
      <c r="C66" s="4"/>
      <c r="D66" s="52" t="s">
        <v>57</v>
      </c>
      <c r="E66" s="44" t="str">
        <f t="shared" ref="E66:H66" si="116">IF($D66="Public Bidding", "Date Required", IF($D66="Shopping", "n/a", IF($D66="Small Value Procurement", "n/a", IF($D66="Lease of Venue", "n/a", IF($D66="Agency to Agency", "n/a", IF($D66="Direct Contracting", "n/a", IF($D66="Emergency Cases", "n/a","Check Mode of Proc")))))))</f>
        <v>n/a</v>
      </c>
      <c r="F66" s="44" t="str">
        <f t="shared" si="116"/>
        <v>n/a</v>
      </c>
      <c r="G66" s="44" t="str">
        <f t="shared" si="116"/>
        <v>n/a</v>
      </c>
      <c r="H66" s="44" t="str">
        <f t="shared" si="116"/>
        <v>n/a</v>
      </c>
      <c r="I66" s="63"/>
      <c r="J66" s="63"/>
      <c r="K66" s="45" t="str">
        <f t="shared" si="32"/>
        <v>n/a</v>
      </c>
      <c r="L66" s="63"/>
      <c r="M66" s="63"/>
      <c r="N66" s="55"/>
      <c r="O66" s="55"/>
      <c r="P66" s="55"/>
      <c r="Q66" s="55"/>
      <c r="R66" s="46" t="s">
        <v>52</v>
      </c>
      <c r="S66" s="51"/>
      <c r="T66" s="60"/>
      <c r="U66" s="47"/>
      <c r="V66" s="51"/>
      <c r="W66" s="60"/>
      <c r="X66" s="37"/>
      <c r="Y66" s="48" t="str">
        <f t="shared" ref="Y66:AE66" si="117">IF($D66="Public Bidding", "Date Required", IF($D66="Shopping", "n/a", IF($D66="Small Value Procurement", "n/a", IF($D66="Lease of Venue", "n/a", IF($D66="Agency to Agency", "n/a", IF($D66="Direct Contracting", "n/a", IF($D66="Emergency Cases", "n/a","Check Mode of Proc")))))))</f>
        <v>n/a</v>
      </c>
      <c r="Z66" s="48" t="str">
        <f t="shared" si="117"/>
        <v>n/a</v>
      </c>
      <c r="AA66" s="48" t="str">
        <f t="shared" si="117"/>
        <v>n/a</v>
      </c>
      <c r="AB66" s="48" t="str">
        <f t="shared" si="117"/>
        <v>n/a</v>
      </c>
      <c r="AC66" s="48" t="str">
        <f t="shared" si="117"/>
        <v>n/a</v>
      </c>
      <c r="AD66" s="48" t="str">
        <f t="shared" si="117"/>
        <v>n/a</v>
      </c>
      <c r="AE66" s="48" t="str">
        <f t="shared" si="117"/>
        <v>n/a</v>
      </c>
      <c r="AF66" s="49"/>
      <c r="AG66" s="67"/>
      <c r="AH66" s="183"/>
      <c r="AI66" s="66"/>
      <c r="AJ66" s="4"/>
      <c r="AK66" s="5"/>
      <c r="AL66" s="6"/>
      <c r="AM66" s="7"/>
      <c r="AN66" s="6"/>
      <c r="AO66" s="6"/>
      <c r="AP66" s="6"/>
      <c r="AQ66" s="8"/>
      <c r="AR66" s="6"/>
      <c r="AT66" s="6"/>
      <c r="AU66" s="6"/>
      <c r="AV66" s="6"/>
      <c r="AW66" s="6"/>
      <c r="AX66" s="6"/>
      <c r="AY66" s="54"/>
      <c r="AZ66" s="6"/>
      <c r="BA66" s="6"/>
      <c r="BB66" s="6"/>
      <c r="BC66" s="6"/>
    </row>
    <row r="67" spans="1:55" ht="39" customHeight="1" x14ac:dyDescent="0.25">
      <c r="A67" s="43" t="str">
        <f>IF(C67=0,"  ",VLOOKUP(C67,CODES!$A$1:$B$145,2,FALSE))</f>
        <v xml:space="preserve">  </v>
      </c>
      <c r="B67" s="66"/>
      <c r="C67" s="4"/>
      <c r="D67" s="52" t="s">
        <v>57</v>
      </c>
      <c r="E67" s="44" t="str">
        <f t="shared" ref="E67:H67" si="118">IF($D67="Public Bidding", "Date Required", IF($D67="Shopping", "n/a", IF($D67="Small Value Procurement", "n/a", IF($D67="Lease of Venue", "n/a", IF($D67="Agency to Agency", "n/a", IF($D67="Direct Contracting", "n/a", IF($D67="Emergency Cases", "n/a","Check Mode of Proc")))))))</f>
        <v>n/a</v>
      </c>
      <c r="F67" s="44" t="str">
        <f t="shared" si="118"/>
        <v>n/a</v>
      </c>
      <c r="G67" s="44" t="str">
        <f t="shared" si="118"/>
        <v>n/a</v>
      </c>
      <c r="H67" s="44" t="str">
        <f t="shared" si="118"/>
        <v>n/a</v>
      </c>
      <c r="I67" s="63"/>
      <c r="J67" s="63"/>
      <c r="K67" s="45" t="str">
        <f t="shared" si="32"/>
        <v>n/a</v>
      </c>
      <c r="L67" s="68"/>
      <c r="M67" s="63"/>
      <c r="N67" s="55"/>
      <c r="O67" s="55"/>
      <c r="P67" s="55"/>
      <c r="Q67" s="55"/>
      <c r="R67" s="46" t="s">
        <v>52</v>
      </c>
      <c r="S67" s="51"/>
      <c r="T67" s="60"/>
      <c r="U67" s="47"/>
      <c r="V67" s="51"/>
      <c r="W67" s="60"/>
      <c r="X67" s="37"/>
      <c r="Y67" s="48" t="str">
        <f t="shared" ref="Y67:AE67" si="119">IF($D67="Public Bidding", "Date Required", IF($D67="Shopping", "n/a", IF($D67="Small Value Procurement", "n/a", IF($D67="Lease of Venue", "n/a", IF($D67="Agency to Agency", "n/a", IF($D67="Direct Contracting", "n/a", IF($D67="Emergency Cases", "n/a","Check Mode of Proc")))))))</f>
        <v>n/a</v>
      </c>
      <c r="Z67" s="48" t="str">
        <f t="shared" si="119"/>
        <v>n/a</v>
      </c>
      <c r="AA67" s="48" t="str">
        <f t="shared" si="119"/>
        <v>n/a</v>
      </c>
      <c r="AB67" s="48" t="str">
        <f t="shared" si="119"/>
        <v>n/a</v>
      </c>
      <c r="AC67" s="48" t="str">
        <f t="shared" si="119"/>
        <v>n/a</v>
      </c>
      <c r="AD67" s="48" t="str">
        <f t="shared" si="119"/>
        <v>n/a</v>
      </c>
      <c r="AE67" s="48" t="str">
        <f t="shared" si="119"/>
        <v>n/a</v>
      </c>
      <c r="AF67" s="49"/>
      <c r="AG67" s="67"/>
      <c r="AH67" s="183"/>
      <c r="AI67" s="66"/>
      <c r="AJ67" s="4"/>
      <c r="AK67" s="5"/>
      <c r="AL67" s="6"/>
      <c r="AM67" s="7"/>
      <c r="AN67" s="6"/>
      <c r="AO67" s="6"/>
      <c r="AP67" s="6"/>
      <c r="AQ67" s="8"/>
      <c r="AR67" s="6"/>
      <c r="AT67" s="6"/>
      <c r="AU67" s="6"/>
      <c r="AV67" s="6"/>
      <c r="AW67" s="6"/>
      <c r="AX67" s="6"/>
      <c r="AY67" s="54"/>
      <c r="AZ67" s="6"/>
      <c r="BA67" s="6"/>
      <c r="BB67" s="6"/>
      <c r="BC67" s="6"/>
    </row>
    <row r="68" spans="1:55" ht="39" customHeight="1" x14ac:dyDescent="0.25">
      <c r="A68" s="43" t="str">
        <f>IF(C68=0,"  ",VLOOKUP(C68,CODES!$A$1:$B$145,2,FALSE))</f>
        <v xml:space="preserve">  </v>
      </c>
      <c r="B68" s="66"/>
      <c r="C68" s="4"/>
      <c r="D68" s="52" t="s">
        <v>57</v>
      </c>
      <c r="E68" s="44" t="str">
        <f t="shared" ref="E68:H68" si="120">IF($D68="Public Bidding", "Date Required", IF($D68="Shopping", "n/a", IF($D68="Small Value Procurement", "n/a", IF($D68="Lease of Venue", "n/a", IF($D68="Agency to Agency", "n/a", IF($D68="Direct Contracting", "n/a", IF($D68="Emergency Cases", "n/a","Check Mode of Proc")))))))</f>
        <v>n/a</v>
      </c>
      <c r="F68" s="44" t="str">
        <f t="shared" si="120"/>
        <v>n/a</v>
      </c>
      <c r="G68" s="44" t="str">
        <f t="shared" si="120"/>
        <v>n/a</v>
      </c>
      <c r="H68" s="44" t="str">
        <f t="shared" si="120"/>
        <v>n/a</v>
      </c>
      <c r="I68" s="63"/>
      <c r="J68" s="63"/>
      <c r="K68" s="45" t="str">
        <f t="shared" si="32"/>
        <v>n/a</v>
      </c>
      <c r="L68" s="63"/>
      <c r="M68" s="63"/>
      <c r="N68" s="55"/>
      <c r="O68" s="55"/>
      <c r="P68" s="55"/>
      <c r="Q68" s="55"/>
      <c r="R68" s="46" t="s">
        <v>52</v>
      </c>
      <c r="S68" s="51"/>
      <c r="T68" s="764"/>
      <c r="U68" s="47"/>
      <c r="V68" s="51"/>
      <c r="W68" s="60"/>
      <c r="X68" s="37"/>
      <c r="Y68" s="48" t="str">
        <f t="shared" ref="Y68:AE68" si="121">IF($D68="Public Bidding", "Date Required", IF($D68="Shopping", "n/a", IF($D68="Small Value Procurement", "n/a", IF($D68="Lease of Venue", "n/a", IF($D68="Agency to Agency", "n/a", IF($D68="Direct Contracting", "n/a", IF($D68="Emergency Cases", "n/a","Check Mode of Proc")))))))</f>
        <v>n/a</v>
      </c>
      <c r="Z68" s="48" t="str">
        <f t="shared" si="121"/>
        <v>n/a</v>
      </c>
      <c r="AA68" s="48" t="str">
        <f t="shared" si="121"/>
        <v>n/a</v>
      </c>
      <c r="AB68" s="48" t="str">
        <f t="shared" si="121"/>
        <v>n/a</v>
      </c>
      <c r="AC68" s="48" t="str">
        <f t="shared" si="121"/>
        <v>n/a</v>
      </c>
      <c r="AD68" s="48" t="str">
        <f t="shared" si="121"/>
        <v>n/a</v>
      </c>
      <c r="AE68" s="48" t="str">
        <f t="shared" si="121"/>
        <v>n/a</v>
      </c>
      <c r="AF68" s="49"/>
      <c r="AG68" s="67"/>
      <c r="AH68" s="183"/>
      <c r="AI68" s="66"/>
      <c r="AJ68" s="4"/>
      <c r="AK68" s="5"/>
      <c r="AL68" s="6"/>
      <c r="AM68" s="7"/>
      <c r="AN68" s="6"/>
      <c r="AO68" s="6"/>
      <c r="AP68" s="6"/>
      <c r="AQ68" s="8"/>
      <c r="AR68" s="6"/>
      <c r="AT68" s="6"/>
      <c r="AU68" s="6"/>
      <c r="AV68" s="6"/>
      <c r="AW68" s="6"/>
      <c r="AX68" s="6"/>
      <c r="AY68" s="54"/>
      <c r="AZ68" s="6"/>
      <c r="BA68" s="6"/>
      <c r="BB68" s="6"/>
      <c r="BC68" s="6"/>
    </row>
    <row r="69" spans="1:55" ht="39" customHeight="1" x14ac:dyDescent="0.25">
      <c r="A69" s="43" t="str">
        <f>IF(C69=0,"  ",VLOOKUP(C69,CODES!$A$1:$B$145,2,FALSE))</f>
        <v xml:space="preserve">  </v>
      </c>
      <c r="B69" s="66"/>
      <c r="C69" s="4"/>
      <c r="D69" s="52" t="s">
        <v>57</v>
      </c>
      <c r="E69" s="44" t="str">
        <f t="shared" ref="E69:H69" si="122">IF($D69="Public Bidding", "Date Required", IF($D69="Shopping", "n/a", IF($D69="Small Value Procurement", "n/a", IF($D69="Lease of Venue", "n/a", IF($D69="Agency to Agency", "n/a", IF($D69="Direct Contracting", "n/a", IF($D69="Emergency Cases", "n/a","Check Mode of Proc")))))))</f>
        <v>n/a</v>
      </c>
      <c r="F69" s="44" t="str">
        <f t="shared" si="122"/>
        <v>n/a</v>
      </c>
      <c r="G69" s="44" t="str">
        <f t="shared" si="122"/>
        <v>n/a</v>
      </c>
      <c r="H69" s="44" t="str">
        <f t="shared" si="122"/>
        <v>n/a</v>
      </c>
      <c r="I69" s="63"/>
      <c r="J69" s="63"/>
      <c r="K69" s="45" t="str">
        <f t="shared" si="32"/>
        <v>n/a</v>
      </c>
      <c r="L69" s="63"/>
      <c r="M69" s="63"/>
      <c r="N69" s="55"/>
      <c r="O69" s="55"/>
      <c r="P69" s="55"/>
      <c r="Q69" s="55"/>
      <c r="R69" s="46" t="s">
        <v>52</v>
      </c>
      <c r="S69" s="51"/>
      <c r="T69" s="755"/>
      <c r="U69" s="47"/>
      <c r="V69" s="51"/>
      <c r="W69" s="60"/>
      <c r="X69" s="37"/>
      <c r="Y69" s="48" t="str">
        <f t="shared" ref="Y69:AE69" si="123">IF($D69="Public Bidding", "Date Required", IF($D69="Shopping", "n/a", IF($D69="Small Value Procurement", "n/a", IF($D69="Lease of Venue", "n/a", IF($D69="Agency to Agency", "n/a", IF($D69="Direct Contracting", "n/a", IF($D69="Emergency Cases", "n/a","Check Mode of Proc")))))))</f>
        <v>n/a</v>
      </c>
      <c r="Z69" s="48" t="str">
        <f t="shared" si="123"/>
        <v>n/a</v>
      </c>
      <c r="AA69" s="48" t="str">
        <f t="shared" si="123"/>
        <v>n/a</v>
      </c>
      <c r="AB69" s="48" t="str">
        <f t="shared" si="123"/>
        <v>n/a</v>
      </c>
      <c r="AC69" s="48" t="str">
        <f t="shared" si="123"/>
        <v>n/a</v>
      </c>
      <c r="AD69" s="48" t="str">
        <f t="shared" si="123"/>
        <v>n/a</v>
      </c>
      <c r="AE69" s="48" t="str">
        <f t="shared" si="123"/>
        <v>n/a</v>
      </c>
      <c r="AF69" s="49"/>
      <c r="AG69" s="67"/>
      <c r="AH69" s="183"/>
      <c r="AI69" s="66"/>
      <c r="AJ69" s="4"/>
      <c r="AK69" s="5"/>
      <c r="AL69" s="6"/>
      <c r="AM69" s="7"/>
      <c r="AN69" s="6"/>
      <c r="AO69" s="6"/>
      <c r="AP69" s="6"/>
      <c r="AQ69" s="8"/>
      <c r="AR69" s="6"/>
      <c r="AT69" s="6"/>
      <c r="AU69" s="6"/>
      <c r="AV69" s="6"/>
      <c r="AW69" s="6"/>
      <c r="AX69" s="6"/>
      <c r="AY69" s="54"/>
      <c r="AZ69" s="6"/>
      <c r="BA69" s="6"/>
      <c r="BB69" s="6"/>
      <c r="BC69" s="6"/>
    </row>
    <row r="70" spans="1:55" ht="39" customHeight="1" x14ac:dyDescent="0.25">
      <c r="A70" s="43" t="str">
        <f>IF(C70=0,"  ",VLOOKUP(C70,CODES!$A$1:$B$145,2,FALSE))</f>
        <v xml:space="preserve">  </v>
      </c>
      <c r="B70" s="66"/>
      <c r="C70" s="4"/>
      <c r="D70" s="52" t="s">
        <v>57</v>
      </c>
      <c r="E70" s="44" t="str">
        <f t="shared" ref="E70:H70" si="124">IF($D70="Public Bidding", "Date Required", IF($D70="Shopping", "n/a", IF($D70="Small Value Procurement", "n/a", IF($D70="Lease of Venue", "n/a", IF($D70="Agency to Agency", "n/a", IF($D70="Direct Contracting", "n/a", IF($D70="Emergency Cases", "n/a","Check Mode of Proc")))))))</f>
        <v>n/a</v>
      </c>
      <c r="F70" s="44" t="str">
        <f t="shared" si="124"/>
        <v>n/a</v>
      </c>
      <c r="G70" s="44" t="str">
        <f t="shared" si="124"/>
        <v>n/a</v>
      </c>
      <c r="H70" s="44" t="str">
        <f t="shared" si="124"/>
        <v>n/a</v>
      </c>
      <c r="I70" s="63"/>
      <c r="J70" s="63"/>
      <c r="K70" s="45" t="str">
        <f t="shared" si="32"/>
        <v>n/a</v>
      </c>
      <c r="L70" s="63"/>
      <c r="M70" s="63"/>
      <c r="N70" s="55"/>
      <c r="O70" s="55"/>
      <c r="P70" s="55"/>
      <c r="Q70" s="55"/>
      <c r="R70" s="46" t="s">
        <v>52</v>
      </c>
      <c r="S70" s="51"/>
      <c r="T70" s="764"/>
      <c r="U70" s="47"/>
      <c r="V70" s="51"/>
      <c r="W70" s="60"/>
      <c r="X70" s="37"/>
      <c r="Y70" s="48" t="str">
        <f t="shared" ref="Y70:AE70" si="125">IF($D70="Public Bidding", "Date Required", IF($D70="Shopping", "n/a", IF($D70="Small Value Procurement", "n/a", IF($D70="Lease of Venue", "n/a", IF($D70="Agency to Agency", "n/a", IF($D70="Direct Contracting", "n/a", IF($D70="Emergency Cases", "n/a","Check Mode of Proc")))))))</f>
        <v>n/a</v>
      </c>
      <c r="Z70" s="48" t="str">
        <f t="shared" si="125"/>
        <v>n/a</v>
      </c>
      <c r="AA70" s="48" t="str">
        <f t="shared" si="125"/>
        <v>n/a</v>
      </c>
      <c r="AB70" s="48" t="str">
        <f t="shared" si="125"/>
        <v>n/a</v>
      </c>
      <c r="AC70" s="48" t="str">
        <f t="shared" si="125"/>
        <v>n/a</v>
      </c>
      <c r="AD70" s="48" t="str">
        <f t="shared" si="125"/>
        <v>n/a</v>
      </c>
      <c r="AE70" s="48" t="str">
        <f t="shared" si="125"/>
        <v>n/a</v>
      </c>
      <c r="AF70" s="49"/>
      <c r="AG70" s="67"/>
      <c r="AH70" s="183"/>
      <c r="AI70" s="66"/>
      <c r="AJ70" s="4"/>
      <c r="AK70" s="5"/>
      <c r="AL70" s="6"/>
      <c r="AM70" s="7"/>
      <c r="AN70" s="6"/>
      <c r="AO70" s="6"/>
      <c r="AP70" s="6"/>
      <c r="AQ70" s="8"/>
      <c r="AR70" s="6"/>
      <c r="AT70" s="6"/>
      <c r="AU70" s="6"/>
      <c r="AV70" s="6"/>
      <c r="AW70" s="6"/>
      <c r="AX70" s="6"/>
      <c r="AY70" s="54"/>
      <c r="AZ70" s="6"/>
      <c r="BA70" s="6"/>
      <c r="BB70" s="6"/>
      <c r="BC70" s="6"/>
    </row>
    <row r="71" spans="1:55" ht="39" customHeight="1" x14ac:dyDescent="0.25">
      <c r="A71" s="43" t="str">
        <f>IF(C71=0,"  ",VLOOKUP(C71,CODES!$A$1:$B$145,2,FALSE))</f>
        <v xml:space="preserve">  </v>
      </c>
      <c r="B71" s="61"/>
      <c r="C71" s="4"/>
      <c r="D71" s="52" t="s">
        <v>57</v>
      </c>
      <c r="E71" s="44" t="str">
        <f t="shared" ref="E71:H71" si="126">IF($D71="Public Bidding", "Date Required", IF($D71="Shopping", "n/a", IF($D71="Small Value Procurement", "n/a", IF($D71="Lease of Venue", "n/a", IF($D71="Agency to Agency", "n/a", IF($D71="Direct Contracting", "n/a", IF($D71="Emergency Cases", "n/a","Check Mode of Proc")))))))</f>
        <v>n/a</v>
      </c>
      <c r="F71" s="44" t="str">
        <f t="shared" si="126"/>
        <v>n/a</v>
      </c>
      <c r="G71" s="44" t="str">
        <f t="shared" si="126"/>
        <v>n/a</v>
      </c>
      <c r="H71" s="44" t="str">
        <f t="shared" si="126"/>
        <v>n/a</v>
      </c>
      <c r="I71" s="63"/>
      <c r="J71" s="63"/>
      <c r="K71" s="45" t="str">
        <f t="shared" si="32"/>
        <v>n/a</v>
      </c>
      <c r="L71" s="63"/>
      <c r="M71" s="63"/>
      <c r="N71" s="55"/>
      <c r="O71" s="55"/>
      <c r="P71" s="55"/>
      <c r="Q71" s="55"/>
      <c r="R71" s="46" t="s">
        <v>52</v>
      </c>
      <c r="S71" s="51"/>
      <c r="T71" s="765"/>
      <c r="U71" s="47"/>
      <c r="V71" s="51"/>
      <c r="W71" s="60"/>
      <c r="X71" s="37"/>
      <c r="Y71" s="48" t="str">
        <f t="shared" ref="Y71:AE71" si="127">IF($D71="Public Bidding", "Date Required", IF($D71="Shopping", "n/a", IF($D71="Small Value Procurement", "n/a", IF($D71="Lease of Venue", "n/a", IF($D71="Agency to Agency", "n/a", IF($D71="Direct Contracting", "n/a", IF($D71="Emergency Cases", "n/a","Check Mode of Proc")))))))</f>
        <v>n/a</v>
      </c>
      <c r="Z71" s="48" t="str">
        <f t="shared" si="127"/>
        <v>n/a</v>
      </c>
      <c r="AA71" s="48" t="str">
        <f t="shared" si="127"/>
        <v>n/a</v>
      </c>
      <c r="AB71" s="48" t="str">
        <f t="shared" si="127"/>
        <v>n/a</v>
      </c>
      <c r="AC71" s="48" t="str">
        <f t="shared" si="127"/>
        <v>n/a</v>
      </c>
      <c r="AD71" s="48" t="str">
        <f t="shared" si="127"/>
        <v>n/a</v>
      </c>
      <c r="AE71" s="48" t="str">
        <f t="shared" si="127"/>
        <v>n/a</v>
      </c>
      <c r="AF71" s="49"/>
      <c r="AG71" s="67"/>
      <c r="AH71" s="183"/>
      <c r="AI71" s="66"/>
      <c r="AJ71" s="4"/>
      <c r="AK71" s="5"/>
      <c r="AL71" s="6"/>
      <c r="AM71" s="7"/>
      <c r="AN71" s="6"/>
      <c r="AO71" s="6"/>
      <c r="AP71" s="6"/>
      <c r="AQ71" s="8"/>
      <c r="AR71" s="6"/>
      <c r="AT71" s="6"/>
      <c r="AU71" s="6"/>
      <c r="AV71" s="6"/>
      <c r="AW71" s="6"/>
      <c r="AX71" s="6"/>
      <c r="AY71" s="54"/>
      <c r="AZ71" s="6"/>
      <c r="BA71" s="6"/>
      <c r="BB71" s="6"/>
      <c r="BC71" s="6"/>
    </row>
    <row r="72" spans="1:55" ht="39" customHeight="1" x14ac:dyDescent="0.25">
      <c r="A72" s="43" t="str">
        <f>IF(C72=0,"  ",VLOOKUP(C72,CODES!$A$1:$B$145,2,FALSE))</f>
        <v xml:space="preserve">  </v>
      </c>
      <c r="B72" s="66"/>
      <c r="C72" s="4"/>
      <c r="D72" s="52" t="s">
        <v>57</v>
      </c>
      <c r="E72" s="44" t="str">
        <f t="shared" ref="E72:H72" si="128">IF($D72="Public Bidding", "Date Required", IF($D72="Shopping", "n/a", IF($D72="Small Value Procurement", "n/a", IF($D72="Lease of Venue", "n/a", IF($D72="Agency to Agency", "n/a", IF($D72="Direct Contracting", "n/a", IF($D72="Emergency Cases", "n/a","Check Mode of Proc")))))))</f>
        <v>n/a</v>
      </c>
      <c r="F72" s="44" t="str">
        <f t="shared" si="128"/>
        <v>n/a</v>
      </c>
      <c r="G72" s="44" t="str">
        <f t="shared" si="128"/>
        <v>n/a</v>
      </c>
      <c r="H72" s="44" t="str">
        <f t="shared" si="128"/>
        <v>n/a</v>
      </c>
      <c r="I72" s="63"/>
      <c r="J72" s="63"/>
      <c r="K72" s="45" t="str">
        <f t="shared" si="32"/>
        <v>n/a</v>
      </c>
      <c r="L72" s="63"/>
      <c r="M72" s="63"/>
      <c r="N72" s="55"/>
      <c r="O72" s="55"/>
      <c r="P72" s="55"/>
      <c r="Q72" s="55"/>
      <c r="R72" s="46" t="s">
        <v>52</v>
      </c>
      <c r="S72" s="51"/>
      <c r="T72" s="755"/>
      <c r="U72" s="47"/>
      <c r="V72" s="51"/>
      <c r="W72" s="60"/>
      <c r="X72" s="37"/>
      <c r="Y72" s="48" t="str">
        <f t="shared" ref="Y72:AE72" si="129">IF($D72="Public Bidding", "Date Required", IF($D72="Shopping", "n/a", IF($D72="Small Value Procurement", "n/a", IF($D72="Lease of Venue", "n/a", IF($D72="Agency to Agency", "n/a", IF($D72="Direct Contracting", "n/a", IF($D72="Emergency Cases", "n/a","Check Mode of Proc")))))))</f>
        <v>n/a</v>
      </c>
      <c r="Z72" s="48" t="str">
        <f t="shared" si="129"/>
        <v>n/a</v>
      </c>
      <c r="AA72" s="48" t="str">
        <f t="shared" si="129"/>
        <v>n/a</v>
      </c>
      <c r="AB72" s="48" t="str">
        <f t="shared" si="129"/>
        <v>n/a</v>
      </c>
      <c r="AC72" s="48" t="str">
        <f t="shared" si="129"/>
        <v>n/a</v>
      </c>
      <c r="AD72" s="48" t="str">
        <f t="shared" si="129"/>
        <v>n/a</v>
      </c>
      <c r="AE72" s="48" t="str">
        <f t="shared" si="129"/>
        <v>n/a</v>
      </c>
      <c r="AF72" s="49"/>
      <c r="AG72" s="67"/>
      <c r="AH72" s="183"/>
      <c r="AI72" s="66"/>
      <c r="AJ72" s="4"/>
      <c r="AK72" s="5"/>
      <c r="AL72" s="6"/>
      <c r="AM72" s="7"/>
      <c r="AN72" s="6"/>
      <c r="AO72" s="6"/>
      <c r="AP72" s="6"/>
      <c r="AQ72" s="8"/>
      <c r="AR72" s="6"/>
      <c r="AT72" s="6"/>
      <c r="AU72" s="6"/>
      <c r="AV72" s="6"/>
      <c r="AW72" s="6"/>
      <c r="AX72" s="6"/>
      <c r="AY72" s="54"/>
      <c r="AZ72" s="6"/>
      <c r="BA72" s="6"/>
      <c r="BB72" s="6"/>
      <c r="BC72" s="6"/>
    </row>
    <row r="73" spans="1:55" ht="39" customHeight="1" x14ac:dyDescent="0.25">
      <c r="A73" s="43" t="str">
        <f>IF(C73=0,"  ",VLOOKUP(C73,CODES!$A$1:$B$145,2,FALSE))</f>
        <v xml:space="preserve">  </v>
      </c>
      <c r="B73" s="66"/>
      <c r="C73" s="4"/>
      <c r="D73" s="52" t="s">
        <v>57</v>
      </c>
      <c r="E73" s="44" t="str">
        <f t="shared" ref="E73:H73" si="130">IF($D73="Public Bidding", "Date Required", IF($D73="Shopping", "n/a", IF($D73="Small Value Procurement", "n/a", IF($D73="Lease of Venue", "n/a", IF($D73="Agency to Agency", "n/a", IF($D73="Direct Contracting", "n/a", IF($D73="Emergency Cases", "n/a","Check Mode of Proc")))))))</f>
        <v>n/a</v>
      </c>
      <c r="F73" s="44" t="str">
        <f t="shared" si="130"/>
        <v>n/a</v>
      </c>
      <c r="G73" s="44" t="str">
        <f t="shared" si="130"/>
        <v>n/a</v>
      </c>
      <c r="H73" s="44" t="str">
        <f t="shared" si="130"/>
        <v>n/a</v>
      </c>
      <c r="I73" s="63"/>
      <c r="J73" s="63"/>
      <c r="K73" s="45" t="str">
        <f t="shared" si="32"/>
        <v>n/a</v>
      </c>
      <c r="L73" s="63"/>
      <c r="M73" s="63"/>
      <c r="N73" s="55"/>
      <c r="O73" s="55"/>
      <c r="P73" s="55"/>
      <c r="Q73" s="55"/>
      <c r="R73" s="46" t="s">
        <v>52</v>
      </c>
      <c r="S73" s="51"/>
      <c r="T73" s="764"/>
      <c r="U73" s="47"/>
      <c r="V73" s="51"/>
      <c r="W73" s="60"/>
      <c r="X73" s="37"/>
      <c r="Y73" s="48" t="str">
        <f t="shared" ref="Y73:AE73" si="131">IF($D73="Public Bidding", "Date Required", IF($D73="Shopping", "n/a", IF($D73="Small Value Procurement", "n/a", IF($D73="Lease of Venue", "n/a", IF($D73="Agency to Agency", "n/a", IF($D73="Direct Contracting", "n/a", IF($D73="Emergency Cases", "n/a","Check Mode of Proc")))))))</f>
        <v>n/a</v>
      </c>
      <c r="Z73" s="48" t="str">
        <f t="shared" si="131"/>
        <v>n/a</v>
      </c>
      <c r="AA73" s="48" t="str">
        <f t="shared" si="131"/>
        <v>n/a</v>
      </c>
      <c r="AB73" s="48" t="str">
        <f t="shared" si="131"/>
        <v>n/a</v>
      </c>
      <c r="AC73" s="48" t="str">
        <f t="shared" si="131"/>
        <v>n/a</v>
      </c>
      <c r="AD73" s="48" t="str">
        <f t="shared" si="131"/>
        <v>n/a</v>
      </c>
      <c r="AE73" s="48" t="str">
        <f t="shared" si="131"/>
        <v>n/a</v>
      </c>
      <c r="AF73" s="49"/>
      <c r="AG73" s="67"/>
      <c r="AH73" s="183"/>
      <c r="AI73" s="66"/>
      <c r="AJ73" s="4"/>
      <c r="AK73" s="5"/>
      <c r="AL73" s="6"/>
      <c r="AM73" s="7"/>
      <c r="AN73" s="6"/>
      <c r="AO73" s="6"/>
      <c r="AP73" s="6"/>
      <c r="AQ73" s="8"/>
      <c r="AR73" s="6"/>
      <c r="AT73" s="6"/>
      <c r="AU73" s="6"/>
      <c r="AV73" s="6"/>
      <c r="AW73" s="6"/>
      <c r="AX73" s="6"/>
      <c r="AY73" s="54"/>
      <c r="AZ73" s="6"/>
      <c r="BA73" s="6"/>
      <c r="BB73" s="6"/>
      <c r="BC73" s="6"/>
    </row>
    <row r="74" spans="1:55" ht="39" customHeight="1" x14ac:dyDescent="0.25">
      <c r="A74" s="43" t="str">
        <f>IF(C74=0,"  ",VLOOKUP(C74,CODES!$A$1:$B$145,2,FALSE))</f>
        <v xml:space="preserve">  </v>
      </c>
      <c r="B74" s="66"/>
      <c r="C74" s="4"/>
      <c r="D74" s="52" t="s">
        <v>57</v>
      </c>
      <c r="E74" s="44" t="str">
        <f t="shared" ref="E74:H74" si="132">IF($D74="Public Bidding", "Date Required", IF($D74="Shopping", "n/a", IF($D74="Small Value Procurement", "n/a", IF($D74="Lease of Venue", "n/a", IF($D74="Agency to Agency", "n/a", IF($D74="Direct Contracting", "n/a", IF($D74="Emergency Cases", "n/a","Check Mode of Proc")))))))</f>
        <v>n/a</v>
      </c>
      <c r="F74" s="44" t="str">
        <f t="shared" si="132"/>
        <v>n/a</v>
      </c>
      <c r="G74" s="44" t="str">
        <f t="shared" si="132"/>
        <v>n/a</v>
      </c>
      <c r="H74" s="44" t="str">
        <f t="shared" si="132"/>
        <v>n/a</v>
      </c>
      <c r="I74" s="63"/>
      <c r="J74" s="63"/>
      <c r="K74" s="45" t="str">
        <f t="shared" si="32"/>
        <v>n/a</v>
      </c>
      <c r="L74" s="63"/>
      <c r="M74" s="63"/>
      <c r="N74" s="55"/>
      <c r="O74" s="55"/>
      <c r="P74" s="55"/>
      <c r="Q74" s="55"/>
      <c r="R74" s="46" t="s">
        <v>52</v>
      </c>
      <c r="S74" s="51"/>
      <c r="T74" s="755"/>
      <c r="U74" s="47"/>
      <c r="V74" s="51"/>
      <c r="W74" s="60"/>
      <c r="X74" s="37"/>
      <c r="Y74" s="48" t="str">
        <f t="shared" ref="Y74:AE74" si="133">IF($D74="Public Bidding", "Date Required", IF($D74="Shopping", "n/a", IF($D74="Small Value Procurement", "n/a", IF($D74="Lease of Venue", "n/a", IF($D74="Agency to Agency", "n/a", IF($D74="Direct Contracting", "n/a", IF($D74="Emergency Cases", "n/a","Check Mode of Proc")))))))</f>
        <v>n/a</v>
      </c>
      <c r="Z74" s="48" t="str">
        <f t="shared" si="133"/>
        <v>n/a</v>
      </c>
      <c r="AA74" s="48" t="str">
        <f t="shared" si="133"/>
        <v>n/a</v>
      </c>
      <c r="AB74" s="48" t="str">
        <f t="shared" si="133"/>
        <v>n/a</v>
      </c>
      <c r="AC74" s="48" t="str">
        <f t="shared" si="133"/>
        <v>n/a</v>
      </c>
      <c r="AD74" s="48" t="str">
        <f t="shared" si="133"/>
        <v>n/a</v>
      </c>
      <c r="AE74" s="48" t="str">
        <f t="shared" si="133"/>
        <v>n/a</v>
      </c>
      <c r="AF74" s="49"/>
      <c r="AG74" s="67"/>
      <c r="AH74" s="183"/>
      <c r="AI74" s="66"/>
      <c r="AJ74" s="4"/>
      <c r="AK74" s="5"/>
      <c r="AL74" s="6"/>
      <c r="AM74" s="7"/>
      <c r="AN74" s="6"/>
      <c r="AO74" s="6"/>
      <c r="AP74" s="6"/>
      <c r="AQ74" s="8"/>
      <c r="AR74" s="6"/>
      <c r="AT74" s="6"/>
      <c r="AU74" s="6"/>
      <c r="AV74" s="6"/>
      <c r="AW74" s="6"/>
      <c r="AX74" s="6"/>
      <c r="AY74" s="54"/>
      <c r="AZ74" s="6"/>
      <c r="BA74" s="6"/>
      <c r="BB74" s="6"/>
      <c r="BC74" s="6"/>
    </row>
    <row r="75" spans="1:55" ht="39" customHeight="1" x14ac:dyDescent="0.25">
      <c r="A75" s="43" t="str">
        <f>IF(C75=0,"  ",VLOOKUP(C75,CODES!$A$1:$B$145,2,FALSE))</f>
        <v xml:space="preserve">  </v>
      </c>
      <c r="B75" s="66"/>
      <c r="C75" s="4"/>
      <c r="D75" s="52" t="s">
        <v>57</v>
      </c>
      <c r="E75" s="44" t="str">
        <f t="shared" ref="E75:H75" si="134">IF($D75="Public Bidding", "Date Required", IF($D75="Shopping", "n/a", IF($D75="Small Value Procurement", "n/a", IF($D75="Lease of Venue", "n/a", IF($D75="Agency to Agency", "n/a", IF($D75="Direct Contracting", "n/a", IF($D75="Emergency Cases", "n/a","Check Mode of Proc")))))))</f>
        <v>n/a</v>
      </c>
      <c r="F75" s="44" t="str">
        <f t="shared" si="134"/>
        <v>n/a</v>
      </c>
      <c r="G75" s="44" t="str">
        <f t="shared" si="134"/>
        <v>n/a</v>
      </c>
      <c r="H75" s="44" t="str">
        <f t="shared" si="134"/>
        <v>n/a</v>
      </c>
      <c r="I75" s="63"/>
      <c r="J75" s="63"/>
      <c r="K75" s="45" t="str">
        <f t="shared" si="32"/>
        <v>n/a</v>
      </c>
      <c r="L75" s="63"/>
      <c r="M75" s="63"/>
      <c r="N75" s="55"/>
      <c r="O75" s="55"/>
      <c r="P75" s="55"/>
      <c r="Q75" s="55"/>
      <c r="R75" s="46" t="s">
        <v>52</v>
      </c>
      <c r="S75" s="51"/>
      <c r="T75" s="60"/>
      <c r="U75" s="47"/>
      <c r="V75" s="51"/>
      <c r="W75" s="60"/>
      <c r="X75" s="37"/>
      <c r="Y75" s="48" t="str">
        <f t="shared" ref="Y75:AE75" si="135">IF($D75="Public Bidding", "Date Required", IF($D75="Shopping", "n/a", IF($D75="Small Value Procurement", "n/a", IF($D75="Lease of Venue", "n/a", IF($D75="Agency to Agency", "n/a", IF($D75="Direct Contracting", "n/a", IF($D75="Emergency Cases", "n/a","Check Mode of Proc")))))))</f>
        <v>n/a</v>
      </c>
      <c r="Z75" s="48" t="str">
        <f t="shared" si="135"/>
        <v>n/a</v>
      </c>
      <c r="AA75" s="48" t="str">
        <f t="shared" si="135"/>
        <v>n/a</v>
      </c>
      <c r="AB75" s="48" t="str">
        <f t="shared" si="135"/>
        <v>n/a</v>
      </c>
      <c r="AC75" s="48" t="str">
        <f t="shared" si="135"/>
        <v>n/a</v>
      </c>
      <c r="AD75" s="48" t="str">
        <f t="shared" si="135"/>
        <v>n/a</v>
      </c>
      <c r="AE75" s="48" t="str">
        <f t="shared" si="135"/>
        <v>n/a</v>
      </c>
      <c r="AF75" s="49"/>
      <c r="AG75" s="67"/>
      <c r="AH75" s="183"/>
      <c r="AI75" s="66"/>
      <c r="AJ75" s="4"/>
      <c r="AK75" s="5"/>
      <c r="AL75" s="6"/>
      <c r="AM75" s="7"/>
      <c r="AN75" s="6"/>
      <c r="AO75" s="6"/>
      <c r="AP75" s="6"/>
      <c r="AQ75" s="8"/>
      <c r="AR75" s="6"/>
      <c r="AT75" s="6"/>
      <c r="AU75" s="6"/>
      <c r="AV75" s="6"/>
      <c r="AW75" s="6"/>
      <c r="AX75" s="6"/>
      <c r="AY75" s="54"/>
      <c r="AZ75" s="6"/>
      <c r="BA75" s="6"/>
      <c r="BB75" s="6"/>
      <c r="BC75" s="6"/>
    </row>
    <row r="76" spans="1:55" ht="39" customHeight="1" x14ac:dyDescent="0.25">
      <c r="A76" s="43" t="str">
        <f>IF(C76=0,"  ",VLOOKUP(C76,CODES!$A$1:$B$145,2,FALSE))</f>
        <v xml:space="preserve">  </v>
      </c>
      <c r="B76" s="66"/>
      <c r="C76" s="4"/>
      <c r="D76" s="52" t="s">
        <v>57</v>
      </c>
      <c r="E76" s="44" t="str">
        <f t="shared" ref="E76:H76" si="136">IF($D76="Public Bidding", "Date Required", IF($D76="Shopping", "n/a", IF($D76="Small Value Procurement", "n/a", IF($D76="Lease of Venue", "n/a", IF($D76="Agency to Agency", "n/a", IF($D76="Direct Contracting", "n/a", IF($D76="Emergency Cases", "n/a","Check Mode of Proc")))))))</f>
        <v>n/a</v>
      </c>
      <c r="F76" s="44" t="str">
        <f t="shared" si="136"/>
        <v>n/a</v>
      </c>
      <c r="G76" s="44" t="str">
        <f t="shared" si="136"/>
        <v>n/a</v>
      </c>
      <c r="H76" s="44" t="str">
        <f t="shared" si="136"/>
        <v>n/a</v>
      </c>
      <c r="I76" s="63"/>
      <c r="J76" s="63"/>
      <c r="K76" s="45" t="str">
        <f t="shared" si="32"/>
        <v>n/a</v>
      </c>
      <c r="L76" s="63"/>
      <c r="M76" s="63"/>
      <c r="N76" s="55"/>
      <c r="O76" s="55"/>
      <c r="P76" s="55"/>
      <c r="Q76" s="55"/>
      <c r="R76" s="46" t="s">
        <v>52</v>
      </c>
      <c r="S76" s="51"/>
      <c r="T76" s="60"/>
      <c r="U76" s="47"/>
      <c r="V76" s="51"/>
      <c r="W76" s="60"/>
      <c r="X76" s="37"/>
      <c r="Y76" s="48" t="str">
        <f t="shared" ref="Y76:AE76" si="137">IF($D76="Public Bidding", "Date Required", IF($D76="Shopping", "n/a", IF($D76="Small Value Procurement", "n/a", IF($D76="Lease of Venue", "n/a", IF($D76="Agency to Agency", "n/a", IF($D76="Direct Contracting", "n/a", IF($D76="Emergency Cases", "n/a","Check Mode of Proc")))))))</f>
        <v>n/a</v>
      </c>
      <c r="Z76" s="48" t="str">
        <f t="shared" si="137"/>
        <v>n/a</v>
      </c>
      <c r="AA76" s="48" t="str">
        <f t="shared" si="137"/>
        <v>n/a</v>
      </c>
      <c r="AB76" s="48" t="str">
        <f t="shared" si="137"/>
        <v>n/a</v>
      </c>
      <c r="AC76" s="48" t="str">
        <f t="shared" si="137"/>
        <v>n/a</v>
      </c>
      <c r="AD76" s="48" t="str">
        <f t="shared" si="137"/>
        <v>n/a</v>
      </c>
      <c r="AE76" s="48" t="str">
        <f t="shared" si="137"/>
        <v>n/a</v>
      </c>
      <c r="AF76" s="49"/>
      <c r="AG76" s="67"/>
      <c r="AH76" s="183"/>
      <c r="AI76" s="66"/>
      <c r="AJ76" s="4"/>
      <c r="AK76" s="5"/>
      <c r="AL76" s="6"/>
      <c r="AM76" s="7"/>
      <c r="AN76" s="6"/>
      <c r="AO76" s="6"/>
      <c r="AP76" s="6"/>
      <c r="AQ76" s="8"/>
      <c r="AR76" s="6"/>
      <c r="AT76" s="6"/>
      <c r="AU76" s="6"/>
      <c r="AV76" s="6"/>
      <c r="AW76" s="6"/>
      <c r="AX76" s="6"/>
      <c r="AY76" s="54"/>
      <c r="AZ76" s="6"/>
      <c r="BA76" s="6"/>
      <c r="BB76" s="6"/>
      <c r="BC76" s="6"/>
    </row>
    <row r="77" spans="1:55" ht="51.75" customHeight="1" x14ac:dyDescent="0.25">
      <c r="A77" s="43" t="str">
        <f>IF(C77=0,"  ",VLOOKUP(C77,CODES!$A$1:$B$145,2,FALSE))</f>
        <v xml:space="preserve">  </v>
      </c>
      <c r="B77" s="66"/>
      <c r="C77" s="4"/>
      <c r="D77" s="52" t="s">
        <v>57</v>
      </c>
      <c r="E77" s="44" t="str">
        <f t="shared" ref="E77:H77" si="138">IF($D77="Public Bidding", "Date Required", IF($D77="Shopping", "n/a", IF($D77="Small Value Procurement", "n/a", IF($D77="Lease of Venue", "n/a", IF($D77="Agency to Agency", "n/a", IF($D77="Direct Contracting", "n/a", IF($D77="Emergency Cases", "n/a","Check Mode of Proc")))))))</f>
        <v>n/a</v>
      </c>
      <c r="F77" s="44" t="str">
        <f t="shared" si="138"/>
        <v>n/a</v>
      </c>
      <c r="G77" s="44" t="str">
        <f t="shared" si="138"/>
        <v>n/a</v>
      </c>
      <c r="H77" s="44" t="str">
        <f t="shared" si="138"/>
        <v>n/a</v>
      </c>
      <c r="I77" s="63"/>
      <c r="J77" s="63"/>
      <c r="K77" s="45" t="str">
        <f t="shared" si="32"/>
        <v>n/a</v>
      </c>
      <c r="L77" s="63"/>
      <c r="M77" s="63"/>
      <c r="N77" s="55"/>
      <c r="O77" s="55"/>
      <c r="P77" s="55"/>
      <c r="Q77" s="55"/>
      <c r="R77" s="46" t="s">
        <v>52</v>
      </c>
      <c r="S77" s="51"/>
      <c r="T77" s="60"/>
      <c r="U77" s="47"/>
      <c r="V77" s="51"/>
      <c r="W77" s="60"/>
      <c r="X77" s="37"/>
      <c r="Y77" s="48" t="str">
        <f t="shared" ref="Y77:AE77" si="139">IF($D77="Public Bidding", "Date Required", IF($D77="Shopping", "n/a", IF($D77="Small Value Procurement", "n/a", IF($D77="Lease of Venue", "n/a", IF($D77="Agency to Agency", "n/a", IF($D77="Direct Contracting", "n/a", IF($D77="Emergency Cases", "n/a","Check Mode of Proc")))))))</f>
        <v>n/a</v>
      </c>
      <c r="Z77" s="48" t="str">
        <f t="shared" si="139"/>
        <v>n/a</v>
      </c>
      <c r="AA77" s="48" t="str">
        <f t="shared" si="139"/>
        <v>n/a</v>
      </c>
      <c r="AB77" s="48" t="str">
        <f t="shared" si="139"/>
        <v>n/a</v>
      </c>
      <c r="AC77" s="48" t="str">
        <f t="shared" si="139"/>
        <v>n/a</v>
      </c>
      <c r="AD77" s="48" t="str">
        <f t="shared" si="139"/>
        <v>n/a</v>
      </c>
      <c r="AE77" s="48" t="str">
        <f t="shared" si="139"/>
        <v>n/a</v>
      </c>
      <c r="AF77" s="49"/>
      <c r="AG77" s="67"/>
      <c r="AH77" s="183"/>
      <c r="AI77" s="66"/>
      <c r="AJ77" s="4"/>
      <c r="AK77" s="5"/>
      <c r="AL77" s="6"/>
      <c r="AM77" s="7"/>
      <c r="AN77" s="6"/>
      <c r="AO77" s="6"/>
      <c r="AP77" s="6"/>
      <c r="AQ77" s="8"/>
      <c r="AR77" s="6"/>
      <c r="AT77" s="6"/>
      <c r="AU77" s="6"/>
      <c r="AV77" s="6"/>
      <c r="AW77" s="6"/>
      <c r="AX77" s="6"/>
      <c r="AY77" s="54"/>
      <c r="AZ77" s="6"/>
      <c r="BA77" s="6"/>
      <c r="BB77" s="6"/>
      <c r="BC77" s="6"/>
    </row>
    <row r="78" spans="1:55" ht="39" customHeight="1" x14ac:dyDescent="0.25">
      <c r="A78" s="43" t="str">
        <f>IF(C78=0,"  ",VLOOKUP(C78,CODES!$A$1:$B$145,2,FALSE))</f>
        <v xml:space="preserve">  </v>
      </c>
      <c r="B78" s="66"/>
      <c r="C78" s="4"/>
      <c r="D78" s="52" t="s">
        <v>57</v>
      </c>
      <c r="E78" s="44" t="str">
        <f t="shared" ref="E78:H78" si="140">IF($D78="Public Bidding", "Date Required", IF($D78="Shopping", "n/a", IF($D78="Small Value Procurement", "n/a", IF($D78="Lease of Venue", "n/a", IF($D78="Agency to Agency", "n/a", IF($D78="Direct Contracting", "n/a", IF($D78="Emergency Cases", "n/a","Check Mode of Proc")))))))</f>
        <v>n/a</v>
      </c>
      <c r="F78" s="44" t="str">
        <f t="shared" si="140"/>
        <v>n/a</v>
      </c>
      <c r="G78" s="44" t="str">
        <f t="shared" si="140"/>
        <v>n/a</v>
      </c>
      <c r="H78" s="44" t="str">
        <f t="shared" si="140"/>
        <v>n/a</v>
      </c>
      <c r="I78" s="63"/>
      <c r="J78" s="63"/>
      <c r="K78" s="45" t="str">
        <f t="shared" si="32"/>
        <v>n/a</v>
      </c>
      <c r="L78" s="63"/>
      <c r="M78" s="63"/>
      <c r="N78" s="55"/>
      <c r="O78" s="55"/>
      <c r="P78" s="55"/>
      <c r="Q78" s="55"/>
      <c r="R78" s="46" t="s">
        <v>52</v>
      </c>
      <c r="S78" s="51"/>
      <c r="T78" s="60"/>
      <c r="U78" s="47"/>
      <c r="V78" s="51"/>
      <c r="W78" s="60"/>
      <c r="X78" s="37"/>
      <c r="Y78" s="48" t="str">
        <f t="shared" ref="Y78:AE78" si="141">IF($D78="Public Bidding", "Date Required", IF($D78="Shopping", "n/a", IF($D78="Small Value Procurement", "n/a", IF($D78="Lease of Venue", "n/a", IF($D78="Agency to Agency", "n/a", IF($D78="Direct Contracting", "n/a", IF($D78="Emergency Cases", "n/a","Check Mode of Proc")))))))</f>
        <v>n/a</v>
      </c>
      <c r="Z78" s="48" t="str">
        <f t="shared" si="141"/>
        <v>n/a</v>
      </c>
      <c r="AA78" s="48" t="str">
        <f t="shared" si="141"/>
        <v>n/a</v>
      </c>
      <c r="AB78" s="48" t="str">
        <f t="shared" si="141"/>
        <v>n/a</v>
      </c>
      <c r="AC78" s="48" t="str">
        <f t="shared" si="141"/>
        <v>n/a</v>
      </c>
      <c r="AD78" s="48" t="str">
        <f t="shared" si="141"/>
        <v>n/a</v>
      </c>
      <c r="AE78" s="48" t="str">
        <f t="shared" si="141"/>
        <v>n/a</v>
      </c>
      <c r="AF78" s="49"/>
      <c r="AG78" s="67"/>
      <c r="AH78" s="183"/>
      <c r="AI78" s="66"/>
      <c r="AJ78" s="4"/>
      <c r="AK78" s="5"/>
      <c r="AL78" s="6"/>
      <c r="AM78" s="7"/>
      <c r="AN78" s="6"/>
      <c r="AO78" s="6"/>
      <c r="AP78" s="6"/>
      <c r="AQ78" s="8"/>
      <c r="AR78" s="6"/>
      <c r="AT78" s="6"/>
      <c r="AU78" s="6"/>
      <c r="AV78" s="6"/>
      <c r="AW78" s="6"/>
      <c r="AX78" s="6"/>
      <c r="AY78" s="54"/>
      <c r="AZ78" s="6"/>
      <c r="BA78" s="6"/>
      <c r="BB78" s="6"/>
      <c r="BC78" s="6"/>
    </row>
    <row r="79" spans="1:55" ht="50.25" customHeight="1" x14ac:dyDescent="0.25">
      <c r="A79" s="43" t="str">
        <f>IF(C79=0,"  ",VLOOKUP(C79,CODES!$A$1:$B$145,2,FALSE))</f>
        <v xml:space="preserve">  </v>
      </c>
      <c r="B79" s="66"/>
      <c r="C79" s="4"/>
      <c r="D79" s="52" t="s">
        <v>57</v>
      </c>
      <c r="E79" s="44" t="str">
        <f t="shared" ref="E79:H79" si="142">IF($D79="Public Bidding", "Date Required", IF($D79="Shopping", "n/a", IF($D79="Small Value Procurement", "n/a", IF($D79="Lease of Venue", "n/a", IF($D79="Agency to Agency", "n/a", IF($D79="Direct Contracting", "n/a", IF($D79="Emergency Cases", "n/a","Check Mode of Proc")))))))</f>
        <v>n/a</v>
      </c>
      <c r="F79" s="44" t="str">
        <f t="shared" si="142"/>
        <v>n/a</v>
      </c>
      <c r="G79" s="44" t="str">
        <f t="shared" si="142"/>
        <v>n/a</v>
      </c>
      <c r="H79" s="44" t="str">
        <f t="shared" si="142"/>
        <v>n/a</v>
      </c>
      <c r="I79" s="63"/>
      <c r="J79" s="63"/>
      <c r="K79" s="45" t="str">
        <f t="shared" si="32"/>
        <v>n/a</v>
      </c>
      <c r="L79" s="63"/>
      <c r="M79" s="63"/>
      <c r="N79" s="55"/>
      <c r="O79" s="55"/>
      <c r="P79" s="55"/>
      <c r="Q79" s="55"/>
      <c r="R79" s="46" t="s">
        <v>52</v>
      </c>
      <c r="S79" s="51"/>
      <c r="T79" s="60"/>
      <c r="U79" s="47"/>
      <c r="V79" s="51"/>
      <c r="W79" s="60"/>
      <c r="X79" s="37"/>
      <c r="Y79" s="48" t="str">
        <f t="shared" ref="Y79:AE79" si="143">IF($D79="Public Bidding", "Date Required", IF($D79="Shopping", "n/a", IF($D79="Small Value Procurement", "n/a", IF($D79="Lease of Venue", "n/a", IF($D79="Agency to Agency", "n/a", IF($D79="Direct Contracting", "n/a", IF($D79="Emergency Cases", "n/a","Check Mode of Proc")))))))</f>
        <v>n/a</v>
      </c>
      <c r="Z79" s="48" t="str">
        <f t="shared" si="143"/>
        <v>n/a</v>
      </c>
      <c r="AA79" s="48" t="str">
        <f t="shared" si="143"/>
        <v>n/a</v>
      </c>
      <c r="AB79" s="48" t="str">
        <f t="shared" si="143"/>
        <v>n/a</v>
      </c>
      <c r="AC79" s="48" t="str">
        <f t="shared" si="143"/>
        <v>n/a</v>
      </c>
      <c r="AD79" s="48" t="str">
        <f t="shared" si="143"/>
        <v>n/a</v>
      </c>
      <c r="AE79" s="48" t="str">
        <f t="shared" si="143"/>
        <v>n/a</v>
      </c>
      <c r="AF79" s="49"/>
      <c r="AG79" s="67"/>
      <c r="AH79" s="183"/>
      <c r="AI79" s="66"/>
      <c r="AJ79" s="4"/>
      <c r="AK79" s="5"/>
      <c r="AL79" s="6"/>
      <c r="AM79" s="7"/>
      <c r="AN79" s="6"/>
      <c r="AO79" s="6"/>
      <c r="AP79" s="6"/>
      <c r="AQ79" s="8"/>
      <c r="AR79" s="6"/>
      <c r="AT79" s="6"/>
      <c r="AU79" s="6"/>
      <c r="AV79" s="6"/>
      <c r="AW79" s="6"/>
      <c r="AX79" s="6"/>
      <c r="AY79" s="54"/>
      <c r="AZ79" s="6"/>
      <c r="BA79" s="6"/>
      <c r="BB79" s="6"/>
      <c r="BC79" s="6"/>
    </row>
    <row r="80" spans="1:55" ht="61.5" customHeight="1" x14ac:dyDescent="0.25">
      <c r="A80" s="43" t="str">
        <f>IF(C80=0,"  ",VLOOKUP(C80,CODES!$A$1:$B$145,2,FALSE))</f>
        <v xml:space="preserve">  </v>
      </c>
      <c r="B80" s="66"/>
      <c r="C80" s="4"/>
      <c r="D80" s="52" t="s">
        <v>57</v>
      </c>
      <c r="E80" s="44" t="str">
        <f t="shared" ref="E80:H80" si="144">IF($D80="Public Bidding", "Date Required", IF($D80="Shopping", "n/a", IF($D80="Small Value Procurement", "n/a", IF($D80="Lease of Venue", "n/a", IF($D80="Agency to Agency", "n/a", IF($D80="Direct Contracting", "n/a", IF($D80="Emergency Cases", "n/a","Check Mode of Proc")))))))</f>
        <v>n/a</v>
      </c>
      <c r="F80" s="44" t="str">
        <f t="shared" si="144"/>
        <v>n/a</v>
      </c>
      <c r="G80" s="44" t="str">
        <f t="shared" si="144"/>
        <v>n/a</v>
      </c>
      <c r="H80" s="44" t="str">
        <f t="shared" si="144"/>
        <v>n/a</v>
      </c>
      <c r="I80" s="63"/>
      <c r="J80" s="63"/>
      <c r="K80" s="45" t="str">
        <f t="shared" si="32"/>
        <v>n/a</v>
      </c>
      <c r="L80" s="68"/>
      <c r="M80" s="63"/>
      <c r="N80" s="55"/>
      <c r="O80" s="55"/>
      <c r="P80" s="55"/>
      <c r="Q80" s="55"/>
      <c r="R80" s="46" t="s">
        <v>52</v>
      </c>
      <c r="S80" s="51"/>
      <c r="T80" s="60"/>
      <c r="U80" s="47"/>
      <c r="V80" s="51"/>
      <c r="W80" s="60"/>
      <c r="X80" s="37"/>
      <c r="Y80" s="48" t="str">
        <f t="shared" ref="Y80:AE80" si="145">IF($D80="Public Bidding", "Date Required", IF($D80="Shopping", "n/a", IF($D80="Small Value Procurement", "n/a", IF($D80="Lease of Venue", "n/a", IF($D80="Agency to Agency", "n/a", IF($D80="Direct Contracting", "n/a", IF($D80="Emergency Cases", "n/a","Check Mode of Proc")))))))</f>
        <v>n/a</v>
      </c>
      <c r="Z80" s="48" t="str">
        <f t="shared" si="145"/>
        <v>n/a</v>
      </c>
      <c r="AA80" s="48" t="str">
        <f t="shared" si="145"/>
        <v>n/a</v>
      </c>
      <c r="AB80" s="48" t="str">
        <f t="shared" si="145"/>
        <v>n/a</v>
      </c>
      <c r="AC80" s="48" t="str">
        <f t="shared" si="145"/>
        <v>n/a</v>
      </c>
      <c r="AD80" s="48" t="str">
        <f t="shared" si="145"/>
        <v>n/a</v>
      </c>
      <c r="AE80" s="48" t="str">
        <f t="shared" si="145"/>
        <v>n/a</v>
      </c>
      <c r="AF80" s="49"/>
      <c r="AG80" s="67"/>
      <c r="AH80" s="183"/>
      <c r="AI80" s="66"/>
      <c r="AJ80" s="4"/>
      <c r="AK80" s="66"/>
      <c r="AL80" s="6"/>
      <c r="AM80" s="7"/>
      <c r="AN80" s="6"/>
      <c r="AO80" s="6"/>
      <c r="AP80" s="6"/>
      <c r="AQ80" s="8"/>
      <c r="AR80" s="6"/>
      <c r="AT80" s="6"/>
      <c r="AU80" s="6"/>
      <c r="AV80" s="6"/>
      <c r="AW80" s="6"/>
      <c r="AX80" s="6"/>
      <c r="AY80" s="54"/>
      <c r="AZ80" s="6"/>
      <c r="BA80" s="6"/>
      <c r="BB80" s="6"/>
      <c r="BC80" s="6"/>
    </row>
    <row r="81" spans="1:55" ht="63" customHeight="1" x14ac:dyDescent="0.25">
      <c r="A81" s="43" t="str">
        <f>IF(C81=0,"  ",VLOOKUP(C81,CODES!$A$1:$B$145,2,FALSE))</f>
        <v xml:space="preserve">  </v>
      </c>
      <c r="B81" s="66"/>
      <c r="C81" s="64"/>
      <c r="D81" s="52" t="s">
        <v>57</v>
      </c>
      <c r="E81" s="44" t="str">
        <f t="shared" ref="E81:H81" si="146">IF($D81="Public Bidding", "Date Required", IF($D81="Shopping", "n/a", IF($D81="Small Value Procurement", "n/a", IF($D81="Lease of Venue", "n/a", IF($D81="Agency to Agency", "n/a", IF($D81="Direct Contracting", "n/a", IF($D81="Emergency Cases", "n/a","Check Mode of Proc")))))))</f>
        <v>n/a</v>
      </c>
      <c r="F81" s="44" t="str">
        <f t="shared" si="146"/>
        <v>n/a</v>
      </c>
      <c r="G81" s="44" t="str">
        <f t="shared" si="146"/>
        <v>n/a</v>
      </c>
      <c r="H81" s="44" t="str">
        <f t="shared" si="146"/>
        <v>n/a</v>
      </c>
      <c r="I81" s="68"/>
      <c r="J81" s="68"/>
      <c r="K81" s="45" t="str">
        <f t="shared" si="32"/>
        <v>n/a</v>
      </c>
      <c r="L81" s="68"/>
      <c r="M81" s="68"/>
      <c r="N81" s="55"/>
      <c r="O81" s="55"/>
      <c r="P81" s="55"/>
      <c r="Q81" s="55"/>
      <c r="R81" s="46" t="s">
        <v>52</v>
      </c>
      <c r="S81" s="51"/>
      <c r="T81" s="60"/>
      <c r="U81" s="47"/>
      <c r="V81" s="51"/>
      <c r="W81" s="60"/>
      <c r="X81" s="37"/>
      <c r="Y81" s="48" t="str">
        <f t="shared" ref="Y81:AE81" si="147">IF($D81="Public Bidding", "Date Required", IF($D81="Shopping", "n/a", IF($D81="Small Value Procurement", "n/a", IF($D81="Lease of Venue", "n/a", IF($D81="Agency to Agency", "n/a", IF($D81="Direct Contracting", "n/a", IF($D81="Emergency Cases", "n/a","Check Mode of Proc")))))))</f>
        <v>n/a</v>
      </c>
      <c r="Z81" s="48" t="str">
        <f t="shared" si="147"/>
        <v>n/a</v>
      </c>
      <c r="AA81" s="48" t="str">
        <f t="shared" si="147"/>
        <v>n/a</v>
      </c>
      <c r="AB81" s="48" t="str">
        <f t="shared" si="147"/>
        <v>n/a</v>
      </c>
      <c r="AC81" s="48" t="str">
        <f t="shared" si="147"/>
        <v>n/a</v>
      </c>
      <c r="AD81" s="48" t="str">
        <f t="shared" si="147"/>
        <v>n/a</v>
      </c>
      <c r="AE81" s="48" t="str">
        <f t="shared" si="147"/>
        <v>n/a</v>
      </c>
      <c r="AF81" s="49"/>
      <c r="AG81" s="67"/>
      <c r="AH81" s="183"/>
      <c r="AI81" s="66"/>
      <c r="AJ81" s="4"/>
      <c r="AK81" s="66"/>
      <c r="AL81" s="6"/>
      <c r="AM81" s="7"/>
      <c r="AN81" s="6"/>
      <c r="AO81" s="6"/>
      <c r="AP81" s="6"/>
      <c r="AQ81" s="8"/>
      <c r="AR81" s="6"/>
      <c r="AT81" s="6"/>
      <c r="AU81" s="6"/>
      <c r="AV81" s="6"/>
      <c r="AW81" s="6"/>
      <c r="AX81" s="6"/>
      <c r="AY81" s="54"/>
      <c r="AZ81" s="6"/>
      <c r="BA81" s="6"/>
      <c r="BB81" s="6"/>
      <c r="BC81" s="6"/>
    </row>
    <row r="82" spans="1:55" ht="39" customHeight="1" x14ac:dyDescent="0.25">
      <c r="A82" s="43" t="str">
        <f>IF(C82=0,"  ",VLOOKUP(C82,CODES!$A$1:$B$145,2,FALSE))</f>
        <v xml:space="preserve">  </v>
      </c>
      <c r="B82" s="66"/>
      <c r="C82" s="4"/>
      <c r="D82" s="52" t="s">
        <v>57</v>
      </c>
      <c r="E82" s="44" t="str">
        <f t="shared" ref="E82:H82" si="148">IF($D82="Public Bidding", "Date Required", IF($D82="Shopping", "n/a", IF($D82="Small Value Procurement", "n/a", IF($D82="Lease of Venue", "n/a", IF($D82="Agency to Agency", "n/a", IF($D82="Direct Contracting", "n/a", IF($D82="Emergency Cases", "n/a","Check Mode of Proc")))))))</f>
        <v>n/a</v>
      </c>
      <c r="F82" s="44" t="str">
        <f t="shared" si="148"/>
        <v>n/a</v>
      </c>
      <c r="G82" s="44" t="str">
        <f t="shared" si="148"/>
        <v>n/a</v>
      </c>
      <c r="H82" s="44" t="str">
        <f t="shared" si="148"/>
        <v>n/a</v>
      </c>
      <c r="I82" s="63"/>
      <c r="J82" s="63"/>
      <c r="K82" s="45" t="str">
        <f t="shared" si="32"/>
        <v>n/a</v>
      </c>
      <c r="L82" s="68"/>
      <c r="M82" s="63"/>
      <c r="N82" s="55"/>
      <c r="O82" s="55"/>
      <c r="P82" s="55"/>
      <c r="Q82" s="55"/>
      <c r="R82" s="46" t="s">
        <v>52</v>
      </c>
      <c r="S82" s="51"/>
      <c r="T82" s="60"/>
      <c r="U82" s="47"/>
      <c r="V82" s="51"/>
      <c r="W82" s="60"/>
      <c r="X82" s="37"/>
      <c r="Y82" s="48" t="str">
        <f t="shared" ref="Y82:AE82" si="149">IF($D82="Public Bidding", "Date Required", IF($D82="Shopping", "n/a", IF($D82="Small Value Procurement", "n/a", IF($D82="Lease of Venue", "n/a", IF($D82="Agency to Agency", "n/a", IF($D82="Direct Contracting", "n/a", IF($D82="Emergency Cases", "n/a","Check Mode of Proc")))))))</f>
        <v>n/a</v>
      </c>
      <c r="Z82" s="48" t="str">
        <f t="shared" si="149"/>
        <v>n/a</v>
      </c>
      <c r="AA82" s="48" t="str">
        <f t="shared" si="149"/>
        <v>n/a</v>
      </c>
      <c r="AB82" s="48" t="str">
        <f t="shared" si="149"/>
        <v>n/a</v>
      </c>
      <c r="AC82" s="48" t="str">
        <f t="shared" si="149"/>
        <v>n/a</v>
      </c>
      <c r="AD82" s="48" t="str">
        <f t="shared" si="149"/>
        <v>n/a</v>
      </c>
      <c r="AE82" s="48" t="str">
        <f t="shared" si="149"/>
        <v>n/a</v>
      </c>
      <c r="AF82" s="49"/>
      <c r="AG82" s="67"/>
      <c r="AH82" s="183"/>
      <c r="AI82" s="66"/>
      <c r="AJ82" s="4"/>
      <c r="AK82" s="66"/>
      <c r="AL82" s="6"/>
      <c r="AM82" s="7"/>
      <c r="AN82" s="6"/>
      <c r="AO82" s="6"/>
      <c r="AP82" s="6"/>
      <c r="AQ82" s="8"/>
      <c r="AR82" s="6"/>
      <c r="AT82" s="6"/>
      <c r="AU82" s="6"/>
      <c r="AV82" s="6"/>
      <c r="AW82" s="6"/>
      <c r="AX82" s="6"/>
      <c r="AY82" s="54"/>
      <c r="AZ82" s="6"/>
      <c r="BA82" s="6"/>
      <c r="BB82" s="6"/>
      <c r="BC82" s="6"/>
    </row>
    <row r="83" spans="1:55" ht="39" customHeight="1" x14ac:dyDescent="0.25">
      <c r="A83" s="56" t="str">
        <f>IF(C83=0,"  ",VLOOKUP(C83,CODES!$A$1:$B$145,2,FALSE))</f>
        <v xml:space="preserve">  </v>
      </c>
      <c r="B83" s="66"/>
      <c r="C83" s="4"/>
      <c r="D83" s="52" t="s">
        <v>57</v>
      </c>
      <c r="E83" s="44" t="str">
        <f t="shared" ref="E83:H83" si="150">IF($D83="Public Bidding", "Date Required", IF($D83="Shopping", "n/a", IF($D83="Small Value Procurement", "n/a", IF($D83="Lease of Venue", "n/a", IF($D83="Agency to Agency", "n/a", IF($D83="Direct Contracting", "n/a", IF($D83="Emergency Cases", "n/a","Check Mode of Proc")))))))</f>
        <v>n/a</v>
      </c>
      <c r="F83" s="44" t="str">
        <f t="shared" si="150"/>
        <v>n/a</v>
      </c>
      <c r="G83" s="44" t="str">
        <f t="shared" si="150"/>
        <v>n/a</v>
      </c>
      <c r="H83" s="44" t="str">
        <f t="shared" si="150"/>
        <v>n/a</v>
      </c>
      <c r="I83" s="68"/>
      <c r="J83" s="68"/>
      <c r="K83" s="45" t="str">
        <f t="shared" si="32"/>
        <v>n/a</v>
      </c>
      <c r="L83" s="68"/>
      <c r="M83" s="63"/>
      <c r="N83" s="55"/>
      <c r="O83" s="55"/>
      <c r="P83" s="55"/>
      <c r="Q83" s="55"/>
      <c r="R83" s="46" t="s">
        <v>52</v>
      </c>
      <c r="S83" s="51"/>
      <c r="T83" s="60"/>
      <c r="U83" s="47"/>
      <c r="V83" s="51"/>
      <c r="W83" s="60"/>
      <c r="X83" s="37"/>
      <c r="Y83" s="57" t="str">
        <f t="shared" ref="Y83:AE83" si="151">IF($D83="Public Bidding", "Date Required", IF($D83="Shopping", "n/a", IF($D83="Small Value Procurement", "n/a", IF($D83="Lease of Venue", "n/a", IF($D83="Agency to Agency", "n/a", IF($D83="Direct Contracting", "n/a", IF($D83="Emergency Cases", "n/a","Check Mode of Proc")))))))</f>
        <v>n/a</v>
      </c>
      <c r="Z83" s="57" t="str">
        <f t="shared" si="151"/>
        <v>n/a</v>
      </c>
      <c r="AA83" s="57" t="str">
        <f t="shared" si="151"/>
        <v>n/a</v>
      </c>
      <c r="AB83" s="57" t="str">
        <f t="shared" si="151"/>
        <v>n/a</v>
      </c>
      <c r="AC83" s="57" t="str">
        <f t="shared" si="151"/>
        <v>n/a</v>
      </c>
      <c r="AD83" s="57" t="str">
        <f t="shared" si="151"/>
        <v>n/a</v>
      </c>
      <c r="AE83" s="57" t="str">
        <f t="shared" si="151"/>
        <v>n/a</v>
      </c>
      <c r="AF83" s="58"/>
      <c r="AG83" s="67"/>
      <c r="AH83" s="183"/>
      <c r="AI83" s="66"/>
      <c r="AJ83" s="4"/>
      <c r="AK83" s="66"/>
      <c r="AL83" s="59"/>
      <c r="AM83" s="181"/>
      <c r="AN83" s="59"/>
      <c r="AO83" s="59"/>
      <c r="AP83" s="6"/>
      <c r="AQ83" s="182"/>
      <c r="AR83" s="6"/>
      <c r="AT83" s="6"/>
      <c r="AU83" s="6"/>
      <c r="AV83" s="59"/>
      <c r="AW83" s="59"/>
      <c r="AX83" s="59"/>
      <c r="AY83" s="54"/>
      <c r="AZ83" s="59"/>
      <c r="BA83" s="59"/>
      <c r="BB83" s="59"/>
      <c r="BC83" s="59"/>
    </row>
    <row r="84" spans="1:55" ht="58.5" customHeight="1" x14ac:dyDescent="0.25">
      <c r="A84" s="43" t="str">
        <f>IF(C84=0,"  ",VLOOKUP(C84,CODES!$A$1:$B$145,2,FALSE))</f>
        <v xml:space="preserve">  </v>
      </c>
      <c r="B84" s="66"/>
      <c r="C84" s="4"/>
      <c r="D84" s="52" t="s">
        <v>57</v>
      </c>
      <c r="E84" s="44" t="str">
        <f t="shared" ref="E84:H84" si="152">IF($D84="Public Bidding", "Date Required", IF($D84="Shopping", "n/a", IF($D84="Small Value Procurement", "n/a", IF($D84="Lease of Venue", "n/a", IF($D84="Agency to Agency", "n/a", IF($D84="Direct Contracting", "n/a", IF($D84="Emergency Cases", "n/a","Check Mode of Proc")))))))</f>
        <v>n/a</v>
      </c>
      <c r="F84" s="44" t="str">
        <f t="shared" si="152"/>
        <v>n/a</v>
      </c>
      <c r="G84" s="44" t="str">
        <f t="shared" si="152"/>
        <v>n/a</v>
      </c>
      <c r="H84" s="44" t="str">
        <f t="shared" si="152"/>
        <v>n/a</v>
      </c>
      <c r="I84" s="63"/>
      <c r="J84" s="63"/>
      <c r="K84" s="45" t="str">
        <f t="shared" si="32"/>
        <v>n/a</v>
      </c>
      <c r="L84" s="63"/>
      <c r="M84" s="63"/>
      <c r="N84" s="55"/>
      <c r="O84" s="55"/>
      <c r="P84" s="55"/>
      <c r="Q84" s="55"/>
      <c r="R84" s="46" t="s">
        <v>52</v>
      </c>
      <c r="S84" s="51"/>
      <c r="T84" s="60"/>
      <c r="U84" s="47"/>
      <c r="V84" s="51"/>
      <c r="W84" s="60"/>
      <c r="X84" s="37"/>
      <c r="Y84" s="48" t="str">
        <f t="shared" ref="Y84:AE84" si="153">IF($D84="Public Bidding", "Date Required", IF($D84="Shopping", "n/a", IF($D84="Small Value Procurement", "n/a", IF($D84="Lease of Venue", "n/a", IF($D84="Agency to Agency", "n/a", IF($D84="Direct Contracting", "n/a", IF($D84="Emergency Cases", "n/a","Check Mode of Proc")))))))</f>
        <v>n/a</v>
      </c>
      <c r="Z84" s="48" t="str">
        <f t="shared" si="153"/>
        <v>n/a</v>
      </c>
      <c r="AA84" s="48" t="str">
        <f t="shared" si="153"/>
        <v>n/a</v>
      </c>
      <c r="AB84" s="48" t="str">
        <f t="shared" si="153"/>
        <v>n/a</v>
      </c>
      <c r="AC84" s="48" t="str">
        <f t="shared" si="153"/>
        <v>n/a</v>
      </c>
      <c r="AD84" s="48" t="str">
        <f t="shared" si="153"/>
        <v>n/a</v>
      </c>
      <c r="AE84" s="48" t="str">
        <f t="shared" si="153"/>
        <v>n/a</v>
      </c>
      <c r="AF84" s="49"/>
      <c r="AG84" s="67"/>
      <c r="AH84" s="183"/>
      <c r="AI84" s="66"/>
      <c r="AJ84" s="4"/>
      <c r="AK84" s="66"/>
      <c r="AL84" s="6"/>
      <c r="AM84" s="7"/>
      <c r="AN84" s="6"/>
      <c r="AO84" s="6"/>
      <c r="AP84" s="6"/>
      <c r="AQ84" s="8"/>
      <c r="AR84" s="6"/>
      <c r="AT84" s="6"/>
      <c r="AU84" s="6"/>
      <c r="AV84" s="6"/>
      <c r="AW84" s="6"/>
      <c r="AX84" s="6"/>
      <c r="AY84" s="54"/>
      <c r="AZ84" s="6"/>
      <c r="BA84" s="6"/>
      <c r="BB84" s="6"/>
      <c r="BC84" s="6"/>
    </row>
    <row r="85" spans="1:55" ht="39" customHeight="1" x14ac:dyDescent="0.25">
      <c r="A85" s="43" t="str">
        <f>IF(C85=0,"  ",VLOOKUP(C85,CODES!$A$1:$B$145,2,FALSE))</f>
        <v xml:space="preserve">  </v>
      </c>
      <c r="B85" s="66"/>
      <c r="C85" s="4"/>
      <c r="D85" s="52" t="s">
        <v>57</v>
      </c>
      <c r="E85" s="44" t="str">
        <f t="shared" ref="E85:H85" si="154">IF($D85="Public Bidding", "Date Required", IF($D85="Shopping", "n/a", IF($D85="Small Value Procurement", "n/a", IF($D85="Lease of Venue", "n/a", IF($D85="Agency to Agency", "n/a", IF($D85="Direct Contracting", "n/a", IF($D85="Emergency Cases", "n/a","Check Mode of Proc")))))))</f>
        <v>n/a</v>
      </c>
      <c r="F85" s="44" t="str">
        <f t="shared" si="154"/>
        <v>n/a</v>
      </c>
      <c r="G85" s="44" t="str">
        <f t="shared" si="154"/>
        <v>n/a</v>
      </c>
      <c r="H85" s="44" t="str">
        <f t="shared" si="154"/>
        <v>n/a</v>
      </c>
      <c r="I85" s="63"/>
      <c r="J85" s="63"/>
      <c r="K85" s="45" t="str">
        <f t="shared" si="32"/>
        <v>n/a</v>
      </c>
      <c r="L85" s="68"/>
      <c r="M85" s="63"/>
      <c r="N85" s="55"/>
      <c r="O85" s="55"/>
      <c r="P85" s="55"/>
      <c r="Q85" s="55"/>
      <c r="R85" s="46" t="s">
        <v>52</v>
      </c>
      <c r="S85" s="51"/>
      <c r="T85" s="764"/>
      <c r="U85" s="47"/>
      <c r="V85" s="51"/>
      <c r="W85" s="60"/>
      <c r="X85" s="37"/>
      <c r="Y85" s="48" t="str">
        <f t="shared" ref="Y85:AE85" si="155">IF($D85="Public Bidding", "Date Required", IF($D85="Shopping", "n/a", IF($D85="Small Value Procurement", "n/a", IF($D85="Lease of Venue", "n/a", IF($D85="Agency to Agency", "n/a", IF($D85="Direct Contracting", "n/a", IF($D85="Emergency Cases", "n/a","Check Mode of Proc")))))))</f>
        <v>n/a</v>
      </c>
      <c r="Z85" s="48" t="str">
        <f t="shared" si="155"/>
        <v>n/a</v>
      </c>
      <c r="AA85" s="48" t="str">
        <f t="shared" si="155"/>
        <v>n/a</v>
      </c>
      <c r="AB85" s="48" t="str">
        <f t="shared" si="155"/>
        <v>n/a</v>
      </c>
      <c r="AC85" s="48" t="str">
        <f t="shared" si="155"/>
        <v>n/a</v>
      </c>
      <c r="AD85" s="48" t="str">
        <f t="shared" si="155"/>
        <v>n/a</v>
      </c>
      <c r="AE85" s="48" t="str">
        <f t="shared" si="155"/>
        <v>n/a</v>
      </c>
      <c r="AF85" s="49"/>
      <c r="AG85" s="67"/>
      <c r="AH85" s="183"/>
      <c r="AI85" s="66"/>
      <c r="AJ85" s="4"/>
      <c r="AK85" s="66"/>
      <c r="AL85" s="6"/>
      <c r="AM85" s="7"/>
      <c r="AN85" s="6"/>
      <c r="AO85" s="6"/>
      <c r="AP85" s="6"/>
      <c r="AQ85" s="8"/>
      <c r="AR85" s="6"/>
      <c r="AT85" s="6"/>
      <c r="AU85" s="6"/>
      <c r="AV85" s="6"/>
      <c r="AW85" s="6"/>
      <c r="AX85" s="6"/>
      <c r="AY85" s="54"/>
      <c r="AZ85" s="6"/>
      <c r="BA85" s="6"/>
      <c r="BB85" s="6"/>
      <c r="BC85" s="6"/>
    </row>
    <row r="86" spans="1:55" ht="46.5" customHeight="1" x14ac:dyDescent="0.25">
      <c r="A86" s="43" t="str">
        <f>IF(C86=0,"  ",VLOOKUP(C86,CODES!$A$1:$B$145,2,FALSE))</f>
        <v xml:space="preserve">  </v>
      </c>
      <c r="B86" s="66"/>
      <c r="C86" s="4"/>
      <c r="D86" s="52" t="s">
        <v>57</v>
      </c>
      <c r="E86" s="44" t="str">
        <f t="shared" ref="E86:H86" si="156">IF($D86="Public Bidding", "Date Required", IF($D86="Shopping", "n/a", IF($D86="Small Value Procurement", "n/a", IF($D86="Lease of Venue", "n/a", IF($D86="Agency to Agency", "n/a", IF($D86="Direct Contracting", "n/a", IF($D86="Emergency Cases", "n/a","Check Mode of Proc")))))))</f>
        <v>n/a</v>
      </c>
      <c r="F86" s="44" t="str">
        <f t="shared" si="156"/>
        <v>n/a</v>
      </c>
      <c r="G86" s="44" t="str">
        <f t="shared" si="156"/>
        <v>n/a</v>
      </c>
      <c r="H86" s="44" t="str">
        <f t="shared" si="156"/>
        <v>n/a</v>
      </c>
      <c r="I86" s="63"/>
      <c r="J86" s="63"/>
      <c r="K86" s="45" t="str">
        <f t="shared" si="32"/>
        <v>n/a</v>
      </c>
      <c r="L86" s="63"/>
      <c r="M86" s="63"/>
      <c r="N86" s="55"/>
      <c r="O86" s="55"/>
      <c r="P86" s="55"/>
      <c r="Q86" s="55"/>
      <c r="R86" s="46" t="s">
        <v>52</v>
      </c>
      <c r="S86" s="51"/>
      <c r="T86" s="755"/>
      <c r="U86" s="47"/>
      <c r="V86" s="51"/>
      <c r="W86" s="60"/>
      <c r="X86" s="37"/>
      <c r="Y86" s="48" t="str">
        <f t="shared" ref="Y86:AE86" si="157">IF($D86="Public Bidding", "Date Required", IF($D86="Shopping", "n/a", IF($D86="Small Value Procurement", "n/a", IF($D86="Lease of Venue", "n/a", IF($D86="Agency to Agency", "n/a", IF($D86="Direct Contracting", "n/a", IF($D86="Emergency Cases", "n/a","Check Mode of Proc")))))))</f>
        <v>n/a</v>
      </c>
      <c r="Z86" s="48" t="str">
        <f t="shared" si="157"/>
        <v>n/a</v>
      </c>
      <c r="AA86" s="48" t="str">
        <f t="shared" si="157"/>
        <v>n/a</v>
      </c>
      <c r="AB86" s="48" t="str">
        <f t="shared" si="157"/>
        <v>n/a</v>
      </c>
      <c r="AC86" s="48" t="str">
        <f t="shared" si="157"/>
        <v>n/a</v>
      </c>
      <c r="AD86" s="48" t="str">
        <f t="shared" si="157"/>
        <v>n/a</v>
      </c>
      <c r="AE86" s="48" t="str">
        <f t="shared" si="157"/>
        <v>n/a</v>
      </c>
      <c r="AF86" s="49"/>
      <c r="AG86" s="67"/>
      <c r="AH86" s="183"/>
      <c r="AI86" s="66"/>
      <c r="AJ86" s="210"/>
      <c r="AK86" s="66"/>
      <c r="AL86" s="6"/>
      <c r="AM86" s="7"/>
      <c r="AN86" s="6"/>
      <c r="AO86" s="6"/>
      <c r="AP86" s="6"/>
      <c r="AQ86" s="8"/>
      <c r="AR86" s="6"/>
      <c r="AT86" s="6"/>
      <c r="AU86" s="6"/>
      <c r="AV86" s="6"/>
      <c r="AW86" s="6"/>
      <c r="AX86" s="6"/>
      <c r="AY86" s="54"/>
      <c r="AZ86" s="6"/>
      <c r="BA86" s="6"/>
      <c r="BB86" s="6"/>
      <c r="BC86" s="6"/>
    </row>
    <row r="87" spans="1:55" ht="39" customHeight="1" x14ac:dyDescent="0.25">
      <c r="A87" s="43" t="str">
        <f>IF(C87=0,"  ",VLOOKUP(C87,CODES!$A$1:$B$145,2,FALSE))</f>
        <v xml:space="preserve">  </v>
      </c>
      <c r="B87" s="66"/>
      <c r="C87" s="4"/>
      <c r="D87" s="52" t="s">
        <v>57</v>
      </c>
      <c r="E87" s="44" t="str">
        <f t="shared" ref="E87:H87" si="158">IF($D87="Public Bidding", "Date Required", IF($D87="Shopping", "n/a", IF($D87="Small Value Procurement", "n/a", IF($D87="Lease of Venue", "n/a", IF($D87="Agency to Agency", "n/a", IF($D87="Direct Contracting", "n/a", IF($D87="Emergency Cases", "n/a","Check Mode of Proc")))))))</f>
        <v>n/a</v>
      </c>
      <c r="F87" s="44" t="str">
        <f t="shared" si="158"/>
        <v>n/a</v>
      </c>
      <c r="G87" s="44" t="str">
        <f t="shared" si="158"/>
        <v>n/a</v>
      </c>
      <c r="H87" s="44" t="str">
        <f t="shared" si="158"/>
        <v>n/a</v>
      </c>
      <c r="I87" s="63"/>
      <c r="J87" s="63"/>
      <c r="K87" s="45" t="str">
        <f t="shared" si="32"/>
        <v>n/a</v>
      </c>
      <c r="L87" s="63"/>
      <c r="M87" s="63"/>
      <c r="N87" s="55"/>
      <c r="O87" s="55"/>
      <c r="P87" s="55"/>
      <c r="Q87" s="55"/>
      <c r="R87" s="46" t="s">
        <v>52</v>
      </c>
      <c r="S87" s="51"/>
      <c r="T87" s="766"/>
      <c r="U87" s="47"/>
      <c r="V87" s="51"/>
      <c r="W87" s="60"/>
      <c r="X87" s="37"/>
      <c r="Y87" s="48" t="str">
        <f t="shared" ref="Y87:AE87" si="159">IF($D87="Public Bidding", "Date Required", IF($D87="Shopping", "n/a", IF($D87="Small Value Procurement", "n/a", IF($D87="Lease of Venue", "n/a", IF($D87="Agency to Agency", "n/a", IF($D87="Direct Contracting", "n/a", IF($D87="Emergency Cases", "n/a","Check Mode of Proc")))))))</f>
        <v>n/a</v>
      </c>
      <c r="Z87" s="48" t="str">
        <f t="shared" si="159"/>
        <v>n/a</v>
      </c>
      <c r="AA87" s="48" t="str">
        <f t="shared" si="159"/>
        <v>n/a</v>
      </c>
      <c r="AB87" s="48" t="str">
        <f t="shared" si="159"/>
        <v>n/a</v>
      </c>
      <c r="AC87" s="48" t="str">
        <f t="shared" si="159"/>
        <v>n/a</v>
      </c>
      <c r="AD87" s="48" t="str">
        <f t="shared" si="159"/>
        <v>n/a</v>
      </c>
      <c r="AE87" s="48" t="str">
        <f t="shared" si="159"/>
        <v>n/a</v>
      </c>
      <c r="AF87" s="49"/>
      <c r="AG87" s="67"/>
      <c r="AH87" s="183"/>
      <c r="AI87" s="66"/>
      <c r="AJ87" s="4"/>
      <c r="AK87" s="66"/>
      <c r="AL87" s="6"/>
      <c r="AM87" s="7"/>
      <c r="AN87" s="6"/>
      <c r="AO87" s="6"/>
      <c r="AP87" s="6"/>
      <c r="AQ87" s="8"/>
      <c r="AR87" s="6"/>
      <c r="AT87" s="6"/>
      <c r="AU87" s="6"/>
      <c r="AV87" s="6"/>
      <c r="AW87" s="6"/>
      <c r="AX87" s="6"/>
      <c r="AY87" s="54"/>
      <c r="AZ87" s="6"/>
      <c r="BA87" s="6"/>
      <c r="BB87" s="6"/>
      <c r="BC87" s="6"/>
    </row>
    <row r="88" spans="1:55" ht="39" customHeight="1" x14ac:dyDescent="0.25">
      <c r="A88" s="43" t="str">
        <f>IF(C88=0,"  ",VLOOKUP(C88,CODES!$A$1:$B$145,2,FALSE))</f>
        <v xml:space="preserve">  </v>
      </c>
      <c r="B88" s="66"/>
      <c r="C88" s="4"/>
      <c r="D88" s="52" t="s">
        <v>57</v>
      </c>
      <c r="E88" s="44" t="str">
        <f t="shared" ref="E88:H88" si="160">IF($D88="Public Bidding", "Date Required", IF($D88="Shopping", "n/a", IF($D88="Small Value Procurement", "n/a", IF($D88="Lease of Venue", "n/a", IF($D88="Agency to Agency", "n/a", IF($D88="Direct Contracting", "n/a", IF($D88="Emergency Cases", "n/a","Check Mode of Proc")))))))</f>
        <v>n/a</v>
      </c>
      <c r="F88" s="44" t="str">
        <f t="shared" si="160"/>
        <v>n/a</v>
      </c>
      <c r="G88" s="44" t="str">
        <f t="shared" si="160"/>
        <v>n/a</v>
      </c>
      <c r="H88" s="44" t="str">
        <f t="shared" si="160"/>
        <v>n/a</v>
      </c>
      <c r="I88" s="63"/>
      <c r="J88" s="63"/>
      <c r="K88" s="45" t="str">
        <f t="shared" si="32"/>
        <v>n/a</v>
      </c>
      <c r="L88" s="63"/>
      <c r="M88" s="63"/>
      <c r="N88" s="55"/>
      <c r="O88" s="55"/>
      <c r="P88" s="55"/>
      <c r="Q88" s="55"/>
      <c r="R88" s="46" t="s">
        <v>52</v>
      </c>
      <c r="S88" s="51"/>
      <c r="T88" s="755"/>
      <c r="U88" s="47"/>
      <c r="V88" s="51"/>
      <c r="W88" s="60"/>
      <c r="X88" s="37"/>
      <c r="Y88" s="48" t="str">
        <f t="shared" ref="Y88:AE88" si="161">IF($D88="Public Bidding", "Date Required", IF($D88="Shopping", "n/a", IF($D88="Small Value Procurement", "n/a", IF($D88="Lease of Venue", "n/a", IF($D88="Agency to Agency", "n/a", IF($D88="Direct Contracting", "n/a", IF($D88="Emergency Cases", "n/a","Check Mode of Proc")))))))</f>
        <v>n/a</v>
      </c>
      <c r="Z88" s="48" t="str">
        <f t="shared" si="161"/>
        <v>n/a</v>
      </c>
      <c r="AA88" s="48" t="str">
        <f t="shared" si="161"/>
        <v>n/a</v>
      </c>
      <c r="AB88" s="48" t="str">
        <f t="shared" si="161"/>
        <v>n/a</v>
      </c>
      <c r="AC88" s="48" t="str">
        <f t="shared" si="161"/>
        <v>n/a</v>
      </c>
      <c r="AD88" s="48" t="str">
        <f t="shared" si="161"/>
        <v>n/a</v>
      </c>
      <c r="AE88" s="48" t="str">
        <f t="shared" si="161"/>
        <v>n/a</v>
      </c>
      <c r="AF88" s="49"/>
      <c r="AG88" s="67"/>
      <c r="AH88" s="183"/>
      <c r="AI88" s="66"/>
      <c r="AJ88" s="4"/>
      <c r="AK88" s="66"/>
      <c r="AL88" s="6"/>
      <c r="AM88" s="7"/>
      <c r="AN88" s="6"/>
      <c r="AO88" s="6"/>
      <c r="AP88" s="6"/>
      <c r="AQ88" s="8"/>
      <c r="AR88" s="6"/>
      <c r="AT88" s="6"/>
      <c r="AU88" s="6"/>
      <c r="AV88" s="6"/>
      <c r="AW88" s="6"/>
      <c r="AX88" s="6"/>
      <c r="AY88" s="54"/>
      <c r="AZ88" s="6"/>
      <c r="BA88" s="6"/>
      <c r="BB88" s="6"/>
      <c r="BC88" s="6"/>
    </row>
    <row r="89" spans="1:55" ht="39" customHeight="1" x14ac:dyDescent="0.25">
      <c r="A89" s="56" t="str">
        <f>IF(C89=0,"  ",VLOOKUP(C89,CODES!$A$1:$B$145,2,FALSE))</f>
        <v xml:space="preserve">  </v>
      </c>
      <c r="B89" s="66"/>
      <c r="C89" s="4"/>
      <c r="D89" s="52" t="s">
        <v>57</v>
      </c>
      <c r="E89" s="44" t="str">
        <f t="shared" ref="E89:H89" si="162">IF($D89="Public Bidding", "Date Required", IF($D89="Shopping", "n/a", IF($D89="Small Value Procurement", "n/a", IF($D89="Lease of Venue", "n/a", IF($D89="Agency to Agency", "n/a", IF($D89="Direct Contracting", "n/a", IF($D89="Emergency Cases", "n/a","Check Mode of Proc")))))))</f>
        <v>n/a</v>
      </c>
      <c r="F89" s="44" t="str">
        <f t="shared" si="162"/>
        <v>n/a</v>
      </c>
      <c r="G89" s="44" t="str">
        <f t="shared" si="162"/>
        <v>n/a</v>
      </c>
      <c r="H89" s="44" t="str">
        <f t="shared" si="162"/>
        <v>n/a</v>
      </c>
      <c r="I89" s="63"/>
      <c r="J89" s="63"/>
      <c r="K89" s="45" t="str">
        <f t="shared" si="32"/>
        <v>n/a</v>
      </c>
      <c r="L89" s="63"/>
      <c r="M89" s="63"/>
      <c r="N89" s="55"/>
      <c r="O89" s="55"/>
      <c r="P89" s="55"/>
      <c r="Q89" s="55"/>
      <c r="R89" s="46" t="s">
        <v>52</v>
      </c>
      <c r="S89" s="51"/>
      <c r="T89" s="764"/>
      <c r="U89" s="47"/>
      <c r="V89" s="51"/>
      <c r="W89" s="60"/>
      <c r="X89" s="37"/>
      <c r="Y89" s="57" t="str">
        <f t="shared" ref="Y89:AE89" si="163">IF($D89="Public Bidding", "Date Required", IF($D89="Shopping", "n/a", IF($D89="Small Value Procurement", "n/a", IF($D89="Lease of Venue", "n/a", IF($D89="Agency to Agency", "n/a", IF($D89="Direct Contracting", "n/a", IF($D89="Emergency Cases", "n/a","Check Mode of Proc")))))))</f>
        <v>n/a</v>
      </c>
      <c r="Z89" s="57" t="str">
        <f t="shared" si="163"/>
        <v>n/a</v>
      </c>
      <c r="AA89" s="57" t="str">
        <f t="shared" si="163"/>
        <v>n/a</v>
      </c>
      <c r="AB89" s="57" t="str">
        <f t="shared" si="163"/>
        <v>n/a</v>
      </c>
      <c r="AC89" s="57" t="str">
        <f t="shared" si="163"/>
        <v>n/a</v>
      </c>
      <c r="AD89" s="57" t="str">
        <f t="shared" si="163"/>
        <v>n/a</v>
      </c>
      <c r="AE89" s="57" t="str">
        <f t="shared" si="163"/>
        <v>n/a</v>
      </c>
      <c r="AF89" s="58"/>
      <c r="AG89" s="67"/>
      <c r="AH89" s="183"/>
      <c r="AI89" s="66"/>
      <c r="AJ89" s="4"/>
      <c r="AK89" s="66"/>
      <c r="AL89" s="59"/>
      <c r="AM89" s="181"/>
      <c r="AN89" s="59"/>
      <c r="AO89" s="59"/>
      <c r="AP89" s="6"/>
      <c r="AQ89" s="182"/>
      <c r="AR89" s="6"/>
      <c r="AT89" s="6"/>
      <c r="AU89" s="6"/>
      <c r="AV89" s="59"/>
      <c r="AW89" s="59"/>
      <c r="AX89" s="59"/>
      <c r="AY89" s="54"/>
      <c r="AZ89" s="59"/>
      <c r="BA89" s="59"/>
      <c r="BB89" s="59"/>
      <c r="BC89" s="59"/>
    </row>
    <row r="90" spans="1:55" ht="39" customHeight="1" x14ac:dyDescent="0.25">
      <c r="A90" s="43" t="str">
        <f>IF(C90=0,"  ",VLOOKUP(C90,CODES!$A$1:$B$145,2,FALSE))</f>
        <v xml:space="preserve">  </v>
      </c>
      <c r="B90" s="66"/>
      <c r="C90" s="4"/>
      <c r="D90" s="52" t="s">
        <v>57</v>
      </c>
      <c r="E90" s="44" t="str">
        <f t="shared" ref="E90:H90" si="164">IF($D90="Public Bidding", "Date Required", IF($D90="Shopping", "n/a", IF($D90="Small Value Procurement", "n/a", IF($D90="Lease of Venue", "n/a", IF($D90="Agency to Agency", "n/a", IF($D90="Direct Contracting", "n/a", IF($D90="Emergency Cases", "n/a","Check Mode of Proc")))))))</f>
        <v>n/a</v>
      </c>
      <c r="F90" s="44" t="str">
        <f t="shared" si="164"/>
        <v>n/a</v>
      </c>
      <c r="G90" s="44" t="str">
        <f t="shared" si="164"/>
        <v>n/a</v>
      </c>
      <c r="H90" s="44" t="str">
        <f t="shared" si="164"/>
        <v>n/a</v>
      </c>
      <c r="I90" s="63"/>
      <c r="J90" s="63"/>
      <c r="K90" s="45" t="str">
        <f t="shared" si="32"/>
        <v>n/a</v>
      </c>
      <c r="L90" s="63"/>
      <c r="M90" s="63"/>
      <c r="N90" s="55"/>
      <c r="O90" s="55"/>
      <c r="P90" s="55"/>
      <c r="Q90" s="55"/>
      <c r="R90" s="46" t="s">
        <v>52</v>
      </c>
      <c r="S90" s="51"/>
      <c r="T90" s="765"/>
      <c r="U90" s="47"/>
      <c r="V90" s="51"/>
      <c r="W90" s="60"/>
      <c r="X90" s="37"/>
      <c r="Y90" s="48" t="str">
        <f t="shared" ref="Y90:AE90" si="165">IF($D90="Public Bidding", "Date Required", IF($D90="Shopping", "n/a", IF($D90="Small Value Procurement", "n/a", IF($D90="Lease of Venue", "n/a", IF($D90="Agency to Agency", "n/a", IF($D90="Direct Contracting", "n/a", IF($D90="Emergency Cases", "n/a","Check Mode of Proc")))))))</f>
        <v>n/a</v>
      </c>
      <c r="Z90" s="48" t="str">
        <f t="shared" si="165"/>
        <v>n/a</v>
      </c>
      <c r="AA90" s="48" t="str">
        <f t="shared" si="165"/>
        <v>n/a</v>
      </c>
      <c r="AB90" s="48" t="str">
        <f t="shared" si="165"/>
        <v>n/a</v>
      </c>
      <c r="AC90" s="48" t="str">
        <f t="shared" si="165"/>
        <v>n/a</v>
      </c>
      <c r="AD90" s="48" t="str">
        <f t="shared" si="165"/>
        <v>n/a</v>
      </c>
      <c r="AE90" s="48" t="str">
        <f t="shared" si="165"/>
        <v>n/a</v>
      </c>
      <c r="AF90" s="49"/>
      <c r="AG90" s="67"/>
      <c r="AH90" s="183"/>
      <c r="AI90" s="66"/>
      <c r="AJ90" s="4"/>
      <c r="AK90" s="66"/>
      <c r="AL90" s="6"/>
      <c r="AM90" s="7"/>
      <c r="AN90" s="6"/>
      <c r="AO90" s="6"/>
      <c r="AP90" s="6"/>
      <c r="AQ90" s="8"/>
      <c r="AR90" s="6"/>
      <c r="AT90" s="6"/>
      <c r="AU90" s="6"/>
      <c r="AV90" s="6"/>
      <c r="AW90" s="6"/>
      <c r="AX90" s="6"/>
      <c r="AY90" s="54"/>
      <c r="AZ90" s="6"/>
      <c r="BA90" s="6"/>
      <c r="BB90" s="6"/>
      <c r="BC90" s="6"/>
    </row>
    <row r="91" spans="1:55" ht="39" customHeight="1" x14ac:dyDescent="0.25">
      <c r="A91" s="43" t="str">
        <f>IF(C91=0,"  ",VLOOKUP(C91,CODES!$A$1:$B$145,2,FALSE))</f>
        <v xml:space="preserve">  </v>
      </c>
      <c r="B91" s="66"/>
      <c r="C91" s="4"/>
      <c r="D91" s="52" t="s">
        <v>57</v>
      </c>
      <c r="E91" s="44" t="str">
        <f t="shared" ref="E91:H91" si="166">IF($D91="Public Bidding", "Date Required", IF($D91="Shopping", "n/a", IF($D91="Small Value Procurement", "n/a", IF($D91="Lease of Venue", "n/a", IF($D91="Agency to Agency", "n/a", IF($D91="Direct Contracting", "n/a", IF($D91="Emergency Cases", "n/a","Check Mode of Proc")))))))</f>
        <v>n/a</v>
      </c>
      <c r="F91" s="44" t="str">
        <f t="shared" si="166"/>
        <v>n/a</v>
      </c>
      <c r="G91" s="44" t="str">
        <f t="shared" si="166"/>
        <v>n/a</v>
      </c>
      <c r="H91" s="44" t="str">
        <f t="shared" si="166"/>
        <v>n/a</v>
      </c>
      <c r="I91" s="63"/>
      <c r="J91" s="63"/>
      <c r="K91" s="45" t="str">
        <f t="shared" si="32"/>
        <v>n/a</v>
      </c>
      <c r="L91" s="63"/>
      <c r="M91" s="63"/>
      <c r="N91" s="55"/>
      <c r="O91" s="55"/>
      <c r="P91" s="55"/>
      <c r="Q91" s="55"/>
      <c r="R91" s="46" t="s">
        <v>52</v>
      </c>
      <c r="S91" s="51"/>
      <c r="T91" s="755"/>
      <c r="U91" s="47"/>
      <c r="V91" s="51"/>
      <c r="W91" s="60"/>
      <c r="X91" s="37"/>
      <c r="Y91" s="48" t="str">
        <f t="shared" ref="Y91:AE91" si="167">IF($D91="Public Bidding", "Date Required", IF($D91="Shopping", "n/a", IF($D91="Small Value Procurement", "n/a", IF($D91="Lease of Venue", "n/a", IF($D91="Agency to Agency", "n/a", IF($D91="Direct Contracting", "n/a", IF($D91="Emergency Cases", "n/a","Check Mode of Proc")))))))</f>
        <v>n/a</v>
      </c>
      <c r="Z91" s="48" t="str">
        <f t="shared" si="167"/>
        <v>n/a</v>
      </c>
      <c r="AA91" s="48" t="str">
        <f t="shared" si="167"/>
        <v>n/a</v>
      </c>
      <c r="AB91" s="48" t="str">
        <f t="shared" si="167"/>
        <v>n/a</v>
      </c>
      <c r="AC91" s="48" t="str">
        <f t="shared" si="167"/>
        <v>n/a</v>
      </c>
      <c r="AD91" s="48" t="str">
        <f t="shared" si="167"/>
        <v>n/a</v>
      </c>
      <c r="AE91" s="48" t="str">
        <f t="shared" si="167"/>
        <v>n/a</v>
      </c>
      <c r="AF91" s="49"/>
      <c r="AG91" s="67"/>
      <c r="AH91" s="183"/>
      <c r="AI91" s="66"/>
      <c r="AJ91" s="4"/>
      <c r="AK91" s="66"/>
      <c r="AL91" s="6"/>
      <c r="AM91" s="7"/>
      <c r="AN91" s="6"/>
      <c r="AO91" s="6"/>
      <c r="AP91" s="6"/>
      <c r="AQ91" s="8"/>
      <c r="AR91" s="6"/>
      <c r="AT91" s="6"/>
      <c r="AU91" s="6"/>
      <c r="AV91" s="6"/>
      <c r="AW91" s="6"/>
      <c r="AX91" s="6"/>
      <c r="AY91" s="54"/>
      <c r="AZ91" s="6"/>
      <c r="BA91" s="6"/>
      <c r="BB91" s="6"/>
      <c r="BC91" s="6"/>
    </row>
    <row r="92" spans="1:55" ht="39" customHeight="1" x14ac:dyDescent="0.25">
      <c r="A92" s="43" t="str">
        <f>IF(C92=0,"  ",VLOOKUP(C92,CODES!$A$1:$B$145,2,FALSE))</f>
        <v xml:space="preserve">  </v>
      </c>
      <c r="B92" s="66"/>
      <c r="C92" s="4"/>
      <c r="D92" s="52" t="s">
        <v>57</v>
      </c>
      <c r="E92" s="44" t="str">
        <f t="shared" ref="E92:H92" si="168">IF($D92="Public Bidding", "Date Required", IF($D92="Shopping", "n/a", IF($D92="Small Value Procurement", "n/a", IF($D92="Lease of Venue", "n/a", IF($D92="Agency to Agency", "n/a", IF($D92="Direct Contracting", "n/a", IF($D92="Emergency Cases", "n/a","Check Mode of Proc")))))))</f>
        <v>n/a</v>
      </c>
      <c r="F92" s="44" t="str">
        <f t="shared" si="168"/>
        <v>n/a</v>
      </c>
      <c r="G92" s="44" t="str">
        <f t="shared" si="168"/>
        <v>n/a</v>
      </c>
      <c r="H92" s="44" t="str">
        <f t="shared" si="168"/>
        <v>n/a</v>
      </c>
      <c r="I92" s="63"/>
      <c r="J92" s="63"/>
      <c r="K92" s="45" t="str">
        <f t="shared" si="32"/>
        <v>n/a</v>
      </c>
      <c r="L92" s="63"/>
      <c r="M92" s="63"/>
      <c r="N92" s="55"/>
      <c r="O92" s="55"/>
      <c r="P92" s="55"/>
      <c r="Q92" s="55"/>
      <c r="R92" s="46" t="s">
        <v>52</v>
      </c>
      <c r="S92" s="51"/>
      <c r="T92" s="60"/>
      <c r="U92" s="47"/>
      <c r="V92" s="51"/>
      <c r="W92" s="60"/>
      <c r="X92" s="37"/>
      <c r="Y92" s="48" t="str">
        <f t="shared" ref="Y92:AE92" si="169">IF($D92="Public Bidding", "Date Required", IF($D92="Shopping", "n/a", IF($D92="Small Value Procurement", "n/a", IF($D92="Lease of Venue", "n/a", IF($D92="Agency to Agency", "n/a", IF($D92="Direct Contracting", "n/a", IF($D92="Emergency Cases", "n/a","Check Mode of Proc")))))))</f>
        <v>n/a</v>
      </c>
      <c r="Z92" s="48" t="str">
        <f t="shared" si="169"/>
        <v>n/a</v>
      </c>
      <c r="AA92" s="48" t="str">
        <f t="shared" si="169"/>
        <v>n/a</v>
      </c>
      <c r="AB92" s="48" t="str">
        <f t="shared" si="169"/>
        <v>n/a</v>
      </c>
      <c r="AC92" s="48" t="str">
        <f t="shared" si="169"/>
        <v>n/a</v>
      </c>
      <c r="AD92" s="48" t="str">
        <f t="shared" si="169"/>
        <v>n/a</v>
      </c>
      <c r="AE92" s="48" t="str">
        <f t="shared" si="169"/>
        <v>n/a</v>
      </c>
      <c r="AF92" s="49"/>
      <c r="AG92" s="67"/>
      <c r="AH92" s="183"/>
      <c r="AI92" s="66"/>
      <c r="AJ92" s="4"/>
      <c r="AK92" s="66"/>
      <c r="AL92" s="6"/>
      <c r="AM92" s="7"/>
      <c r="AN92" s="6"/>
      <c r="AO92" s="6"/>
      <c r="AP92" s="6"/>
      <c r="AQ92" s="8"/>
      <c r="AR92" s="6"/>
      <c r="AT92" s="6"/>
      <c r="AU92" s="6"/>
      <c r="AV92" s="6"/>
      <c r="AW92" s="6"/>
      <c r="AX92" s="6"/>
      <c r="AY92" s="54"/>
      <c r="AZ92" s="6"/>
      <c r="BA92" s="6"/>
      <c r="BB92" s="6"/>
      <c r="BC92" s="6"/>
    </row>
    <row r="93" spans="1:55" ht="46.5" customHeight="1" x14ac:dyDescent="0.25">
      <c r="A93" s="43" t="str">
        <f>IF(C93=0,"  ",VLOOKUP(C93,CODES!$A$1:$B$145,2,FALSE))</f>
        <v xml:space="preserve">  </v>
      </c>
      <c r="B93" s="66"/>
      <c r="C93" s="4"/>
      <c r="D93" s="52" t="s">
        <v>57</v>
      </c>
      <c r="E93" s="44" t="str">
        <f t="shared" ref="E93:H93" si="170">IF($D93="Public Bidding", "Date Required", IF($D93="Shopping", "n/a", IF($D93="Small Value Procurement", "n/a", IF($D93="Lease of Venue", "n/a", IF($D93="Agency to Agency", "n/a", IF($D93="Direct Contracting", "n/a", IF($D93="Emergency Cases", "n/a","Check Mode of Proc")))))))</f>
        <v>n/a</v>
      </c>
      <c r="F93" s="44" t="str">
        <f t="shared" si="170"/>
        <v>n/a</v>
      </c>
      <c r="G93" s="44" t="str">
        <f t="shared" si="170"/>
        <v>n/a</v>
      </c>
      <c r="H93" s="44" t="str">
        <f t="shared" si="170"/>
        <v>n/a</v>
      </c>
      <c r="I93" s="63"/>
      <c r="J93" s="63"/>
      <c r="K93" s="45" t="str">
        <f t="shared" si="32"/>
        <v>n/a</v>
      </c>
      <c r="L93" s="63"/>
      <c r="M93" s="63"/>
      <c r="N93" s="55"/>
      <c r="O93" s="55"/>
      <c r="P93" s="55"/>
      <c r="Q93" s="55"/>
      <c r="R93" s="46" t="s">
        <v>52</v>
      </c>
      <c r="S93" s="51"/>
      <c r="T93" s="60"/>
      <c r="U93" s="47"/>
      <c r="V93" s="51"/>
      <c r="W93" s="60"/>
      <c r="X93" s="37"/>
      <c r="Y93" s="48" t="str">
        <f t="shared" ref="Y93:AE93" si="171">IF($D93="Public Bidding", "Date Required", IF($D93="Shopping", "n/a", IF($D93="Small Value Procurement", "n/a", IF($D93="Lease of Venue", "n/a", IF($D93="Agency to Agency", "n/a", IF($D93="Direct Contracting", "n/a", IF($D93="Emergency Cases", "n/a","Check Mode of Proc")))))))</f>
        <v>n/a</v>
      </c>
      <c r="Z93" s="48" t="str">
        <f t="shared" si="171"/>
        <v>n/a</v>
      </c>
      <c r="AA93" s="48" t="str">
        <f t="shared" si="171"/>
        <v>n/a</v>
      </c>
      <c r="AB93" s="48" t="str">
        <f t="shared" si="171"/>
        <v>n/a</v>
      </c>
      <c r="AC93" s="48" t="str">
        <f t="shared" si="171"/>
        <v>n/a</v>
      </c>
      <c r="AD93" s="48" t="str">
        <f t="shared" si="171"/>
        <v>n/a</v>
      </c>
      <c r="AE93" s="48" t="str">
        <f t="shared" si="171"/>
        <v>n/a</v>
      </c>
      <c r="AF93" s="49"/>
      <c r="AG93" s="67"/>
      <c r="AH93" s="183"/>
      <c r="AI93" s="66"/>
      <c r="AJ93" s="4"/>
      <c r="AK93" s="66"/>
      <c r="AL93" s="6"/>
      <c r="AM93" s="7"/>
      <c r="AN93" s="6"/>
      <c r="AO93" s="6"/>
      <c r="AP93" s="6"/>
      <c r="AQ93" s="8"/>
      <c r="AR93" s="6"/>
      <c r="AT93" s="6"/>
      <c r="AU93" s="6"/>
      <c r="AV93" s="6"/>
      <c r="AW93" s="6"/>
      <c r="AX93" s="6"/>
      <c r="AY93" s="54"/>
      <c r="AZ93" s="6"/>
      <c r="BA93" s="6"/>
      <c r="BB93" s="6"/>
      <c r="BC93" s="6"/>
    </row>
    <row r="94" spans="1:55" ht="46.5" customHeight="1" x14ac:dyDescent="0.25">
      <c r="A94" s="43" t="str">
        <f>IF(C94=0,"  ",VLOOKUP(C94,CODES!$A$1:$B$145,2,FALSE))</f>
        <v xml:space="preserve">  </v>
      </c>
      <c r="B94" s="66"/>
      <c r="C94" s="4"/>
      <c r="D94" s="52" t="s">
        <v>57</v>
      </c>
      <c r="E94" s="44" t="str">
        <f t="shared" ref="E94:H94" si="172">IF($D94="Public Bidding", "Date Required", IF($D94="Shopping", "n/a", IF($D94="Small Value Procurement", "n/a", IF($D94="Lease of Venue", "n/a", IF($D94="Agency to Agency", "n/a", IF($D94="Direct Contracting", "n/a", IF($D94="Emergency Cases", "n/a","Check Mode of Proc")))))))</f>
        <v>n/a</v>
      </c>
      <c r="F94" s="44" t="str">
        <f t="shared" si="172"/>
        <v>n/a</v>
      </c>
      <c r="G94" s="44" t="str">
        <f t="shared" si="172"/>
        <v>n/a</v>
      </c>
      <c r="H94" s="44" t="str">
        <f t="shared" si="172"/>
        <v>n/a</v>
      </c>
      <c r="I94" s="63"/>
      <c r="J94" s="63"/>
      <c r="K94" s="45" t="str">
        <f t="shared" si="32"/>
        <v>n/a</v>
      </c>
      <c r="L94" s="63"/>
      <c r="M94" s="63"/>
      <c r="N94" s="55"/>
      <c r="O94" s="55"/>
      <c r="P94" s="55"/>
      <c r="Q94" s="55"/>
      <c r="R94" s="46" t="s">
        <v>52</v>
      </c>
      <c r="S94" s="51"/>
      <c r="T94" s="60"/>
      <c r="U94" s="47"/>
      <c r="V94" s="51"/>
      <c r="W94" s="60"/>
      <c r="X94" s="37"/>
      <c r="Y94" s="48" t="str">
        <f t="shared" ref="Y94:AE94" si="173">IF($D94="Public Bidding", "Date Required", IF($D94="Shopping", "n/a", IF($D94="Small Value Procurement", "n/a", IF($D94="Lease of Venue", "n/a", IF($D94="Agency to Agency", "n/a", IF($D94="Direct Contracting", "n/a", IF($D94="Emergency Cases", "n/a","Check Mode of Proc")))))))</f>
        <v>n/a</v>
      </c>
      <c r="Z94" s="48" t="str">
        <f t="shared" si="173"/>
        <v>n/a</v>
      </c>
      <c r="AA94" s="48" t="str">
        <f t="shared" si="173"/>
        <v>n/a</v>
      </c>
      <c r="AB94" s="48" t="str">
        <f t="shared" si="173"/>
        <v>n/a</v>
      </c>
      <c r="AC94" s="48" t="str">
        <f t="shared" si="173"/>
        <v>n/a</v>
      </c>
      <c r="AD94" s="48" t="str">
        <f t="shared" si="173"/>
        <v>n/a</v>
      </c>
      <c r="AE94" s="48" t="str">
        <f t="shared" si="173"/>
        <v>n/a</v>
      </c>
      <c r="AF94" s="49"/>
      <c r="AG94" s="67"/>
      <c r="AH94" s="183"/>
      <c r="AI94" s="66"/>
      <c r="AJ94" s="4"/>
      <c r="AK94" s="66"/>
      <c r="AL94" s="6"/>
      <c r="AM94" s="7"/>
      <c r="AN94" s="6"/>
      <c r="AO94" s="6"/>
      <c r="AP94" s="6"/>
      <c r="AQ94" s="8"/>
      <c r="AR94" s="6"/>
      <c r="AT94" s="6"/>
      <c r="AU94" s="6"/>
      <c r="AV94" s="6"/>
      <c r="AW94" s="6"/>
      <c r="AX94" s="6"/>
      <c r="AY94" s="54"/>
      <c r="AZ94" s="6"/>
      <c r="BA94" s="6"/>
      <c r="BB94" s="6"/>
      <c r="BC94" s="6"/>
    </row>
    <row r="95" spans="1:55" ht="46.5" customHeight="1" x14ac:dyDescent="0.25">
      <c r="A95" s="43" t="str">
        <f>IF(C95=0,"  ",VLOOKUP(C95,CODES!$A$1:$B$145,2,FALSE))</f>
        <v xml:space="preserve">  </v>
      </c>
      <c r="B95" s="66"/>
      <c r="C95" s="4"/>
      <c r="D95" s="52" t="s">
        <v>57</v>
      </c>
      <c r="E95" s="44" t="str">
        <f t="shared" ref="E95:H95" si="174">IF($D95="Public Bidding", "Date Required", IF($D95="Shopping", "n/a", IF($D95="Small Value Procurement", "n/a", IF($D95="Lease of Venue", "n/a", IF($D95="Agency to Agency", "n/a", IF($D95="Direct Contracting", "n/a", IF($D95="Emergency Cases", "n/a","Check Mode of Proc")))))))</f>
        <v>n/a</v>
      </c>
      <c r="F95" s="44" t="str">
        <f t="shared" si="174"/>
        <v>n/a</v>
      </c>
      <c r="G95" s="44" t="str">
        <f t="shared" si="174"/>
        <v>n/a</v>
      </c>
      <c r="H95" s="44" t="str">
        <f t="shared" si="174"/>
        <v>n/a</v>
      </c>
      <c r="I95" s="63"/>
      <c r="J95" s="63"/>
      <c r="K95" s="45" t="str">
        <f t="shared" si="32"/>
        <v>n/a</v>
      </c>
      <c r="L95" s="63"/>
      <c r="M95" s="63"/>
      <c r="N95" s="55"/>
      <c r="O95" s="55"/>
      <c r="P95" s="55"/>
      <c r="Q95" s="55"/>
      <c r="R95" s="46" t="s">
        <v>52</v>
      </c>
      <c r="S95" s="51"/>
      <c r="T95" s="60"/>
      <c r="U95" s="47"/>
      <c r="V95" s="51"/>
      <c r="W95" s="60"/>
      <c r="X95" s="37"/>
      <c r="Y95" s="48" t="str">
        <f t="shared" ref="Y95:AE95" si="175">IF($D95="Public Bidding", "Date Required", IF($D95="Shopping", "n/a", IF($D95="Small Value Procurement", "n/a", IF($D95="Lease of Venue", "n/a", IF($D95="Agency to Agency", "n/a", IF($D95="Direct Contracting", "n/a", IF($D95="Emergency Cases", "n/a","Check Mode of Proc")))))))</f>
        <v>n/a</v>
      </c>
      <c r="Z95" s="48" t="str">
        <f t="shared" si="175"/>
        <v>n/a</v>
      </c>
      <c r="AA95" s="48" t="str">
        <f t="shared" si="175"/>
        <v>n/a</v>
      </c>
      <c r="AB95" s="48" t="str">
        <f t="shared" si="175"/>
        <v>n/a</v>
      </c>
      <c r="AC95" s="48" t="str">
        <f t="shared" si="175"/>
        <v>n/a</v>
      </c>
      <c r="AD95" s="48" t="str">
        <f t="shared" si="175"/>
        <v>n/a</v>
      </c>
      <c r="AE95" s="48" t="str">
        <f t="shared" si="175"/>
        <v>n/a</v>
      </c>
      <c r="AF95" s="49"/>
      <c r="AG95" s="67"/>
      <c r="AH95" s="183"/>
      <c r="AI95" s="66"/>
      <c r="AJ95" s="4"/>
      <c r="AK95" s="66"/>
      <c r="AL95" s="6"/>
      <c r="AM95" s="7"/>
      <c r="AN95" s="6"/>
      <c r="AO95" s="6"/>
      <c r="AP95" s="6"/>
      <c r="AQ95" s="8"/>
      <c r="AR95" s="6"/>
      <c r="AT95" s="6"/>
      <c r="AU95" s="6"/>
      <c r="AV95" s="6"/>
      <c r="AW95" s="6"/>
      <c r="AX95" s="6"/>
      <c r="AY95" s="54"/>
      <c r="AZ95" s="6"/>
      <c r="BA95" s="6"/>
      <c r="BB95" s="6"/>
      <c r="BC95" s="6"/>
    </row>
    <row r="96" spans="1:55" ht="39" customHeight="1" x14ac:dyDescent="0.25">
      <c r="A96" s="43" t="str">
        <f>IF(C96=0,"  ",VLOOKUP(C96,CODES!$A$1:$B$145,2,FALSE))</f>
        <v xml:space="preserve">  </v>
      </c>
      <c r="B96" s="66"/>
      <c r="C96" s="4"/>
      <c r="D96" s="52" t="s">
        <v>57</v>
      </c>
      <c r="E96" s="44" t="str">
        <f t="shared" ref="E96:H96" si="176">IF($D96="Public Bidding", "Date Required", IF($D96="Shopping", "n/a", IF($D96="Small Value Procurement", "n/a", IF($D96="Lease of Venue", "n/a", IF($D96="Agency to Agency", "n/a", IF($D96="Direct Contracting", "n/a", IF($D96="Emergency Cases", "n/a","Check Mode of Proc")))))))</f>
        <v>n/a</v>
      </c>
      <c r="F96" s="44" t="str">
        <f t="shared" si="176"/>
        <v>n/a</v>
      </c>
      <c r="G96" s="44" t="str">
        <f t="shared" si="176"/>
        <v>n/a</v>
      </c>
      <c r="H96" s="44" t="str">
        <f t="shared" si="176"/>
        <v>n/a</v>
      </c>
      <c r="I96" s="63"/>
      <c r="J96" s="63"/>
      <c r="K96" s="45" t="str">
        <f t="shared" si="32"/>
        <v>n/a</v>
      </c>
      <c r="L96" s="63"/>
      <c r="M96" s="63"/>
      <c r="N96" s="55"/>
      <c r="O96" s="55"/>
      <c r="P96" s="55"/>
      <c r="Q96" s="55"/>
      <c r="R96" s="46" t="s">
        <v>52</v>
      </c>
      <c r="S96" s="51"/>
      <c r="T96" s="60"/>
      <c r="U96" s="47"/>
      <c r="V96" s="51"/>
      <c r="W96" s="60"/>
      <c r="X96" s="37"/>
      <c r="Y96" s="48" t="str">
        <f t="shared" ref="Y96:AE96" si="177">IF($D96="Public Bidding", "Date Required", IF($D96="Shopping", "n/a", IF($D96="Small Value Procurement", "n/a", IF($D96="Lease of Venue", "n/a", IF($D96="Agency to Agency", "n/a", IF($D96="Direct Contracting", "n/a", IF($D96="Emergency Cases", "n/a","Check Mode of Proc")))))))</f>
        <v>n/a</v>
      </c>
      <c r="Z96" s="48" t="str">
        <f t="shared" si="177"/>
        <v>n/a</v>
      </c>
      <c r="AA96" s="48" t="str">
        <f t="shared" si="177"/>
        <v>n/a</v>
      </c>
      <c r="AB96" s="48" t="str">
        <f t="shared" si="177"/>
        <v>n/a</v>
      </c>
      <c r="AC96" s="48" t="str">
        <f t="shared" si="177"/>
        <v>n/a</v>
      </c>
      <c r="AD96" s="48" t="str">
        <f t="shared" si="177"/>
        <v>n/a</v>
      </c>
      <c r="AE96" s="48" t="str">
        <f t="shared" si="177"/>
        <v>n/a</v>
      </c>
      <c r="AF96" s="49"/>
      <c r="AG96" s="67"/>
      <c r="AH96" s="183"/>
      <c r="AI96" s="66"/>
      <c r="AJ96" s="4"/>
      <c r="AK96" s="66"/>
      <c r="AL96" s="6"/>
      <c r="AM96" s="7"/>
      <c r="AN96" s="6"/>
      <c r="AO96" s="6"/>
      <c r="AP96" s="6"/>
      <c r="AQ96" s="8"/>
      <c r="AR96" s="6"/>
      <c r="AT96" s="6"/>
      <c r="AU96" s="6"/>
      <c r="AV96" s="6"/>
      <c r="AW96" s="6"/>
      <c r="AX96" s="6"/>
      <c r="AY96" s="54"/>
      <c r="AZ96" s="6"/>
      <c r="BA96" s="6"/>
      <c r="BB96" s="6"/>
      <c r="BC96" s="6"/>
    </row>
    <row r="97" spans="1:55" ht="63.75" customHeight="1" x14ac:dyDescent="0.25">
      <c r="A97" s="43" t="str">
        <f>IF(C97=0,"  ",VLOOKUP(C97,CODES!$A$1:$B$145,2,FALSE))</f>
        <v xml:space="preserve">  </v>
      </c>
      <c r="B97" s="66"/>
      <c r="C97" s="4"/>
      <c r="D97" s="52" t="s">
        <v>57</v>
      </c>
      <c r="E97" s="44" t="str">
        <f t="shared" ref="E97:H97" si="178">IF($D97="Public Bidding", "Date Required", IF($D97="Shopping", "n/a", IF($D97="Small Value Procurement", "n/a", IF($D97="Lease of Venue", "n/a", IF($D97="Agency to Agency", "n/a", IF($D97="Direct Contracting", "n/a", IF($D97="Emergency Cases", "n/a","Check Mode of Proc")))))))</f>
        <v>n/a</v>
      </c>
      <c r="F97" s="44" t="str">
        <f t="shared" si="178"/>
        <v>n/a</v>
      </c>
      <c r="G97" s="44" t="str">
        <f t="shared" si="178"/>
        <v>n/a</v>
      </c>
      <c r="H97" s="44" t="str">
        <f t="shared" si="178"/>
        <v>n/a</v>
      </c>
      <c r="I97" s="63"/>
      <c r="J97" s="63"/>
      <c r="K97" s="45" t="str">
        <f t="shared" si="32"/>
        <v>n/a</v>
      </c>
      <c r="L97" s="63"/>
      <c r="M97" s="63"/>
      <c r="N97" s="55"/>
      <c r="O97" s="55"/>
      <c r="P97" s="55"/>
      <c r="Q97" s="55"/>
      <c r="R97" s="46" t="s">
        <v>52</v>
      </c>
      <c r="S97" s="51"/>
      <c r="T97" s="60"/>
      <c r="U97" s="47"/>
      <c r="V97" s="51"/>
      <c r="W97" s="60"/>
      <c r="X97" s="37"/>
      <c r="Y97" s="48" t="str">
        <f t="shared" ref="Y97:AE97" si="179">IF($D97="Public Bidding", "Date Required", IF($D97="Shopping", "n/a", IF($D97="Small Value Procurement", "n/a", IF($D97="Lease of Venue", "n/a", IF($D97="Agency to Agency", "n/a", IF($D97="Direct Contracting", "n/a", IF($D97="Emergency Cases", "n/a","Check Mode of Proc")))))))</f>
        <v>n/a</v>
      </c>
      <c r="Z97" s="48" t="str">
        <f t="shared" si="179"/>
        <v>n/a</v>
      </c>
      <c r="AA97" s="48" t="str">
        <f t="shared" si="179"/>
        <v>n/a</v>
      </c>
      <c r="AB97" s="48" t="str">
        <f t="shared" si="179"/>
        <v>n/a</v>
      </c>
      <c r="AC97" s="48" t="str">
        <f t="shared" si="179"/>
        <v>n/a</v>
      </c>
      <c r="AD97" s="48" t="str">
        <f t="shared" si="179"/>
        <v>n/a</v>
      </c>
      <c r="AE97" s="48" t="str">
        <f t="shared" si="179"/>
        <v>n/a</v>
      </c>
      <c r="AF97" s="49"/>
      <c r="AG97" s="67"/>
      <c r="AH97" s="183"/>
      <c r="AI97" s="66"/>
      <c r="AJ97" s="4"/>
      <c r="AK97" s="66"/>
      <c r="AL97" s="6"/>
      <c r="AM97" s="7"/>
      <c r="AN97" s="6"/>
      <c r="AO97" s="6"/>
      <c r="AP97" s="6"/>
      <c r="AQ97" s="8"/>
      <c r="AR97" s="6"/>
      <c r="AT97" s="6"/>
      <c r="AU97" s="6"/>
      <c r="AV97" s="6"/>
      <c r="AW97" s="6"/>
      <c r="AX97" s="6"/>
      <c r="AY97" s="54"/>
      <c r="AZ97" s="6"/>
      <c r="BA97" s="6"/>
      <c r="BB97" s="6"/>
      <c r="BC97" s="6"/>
    </row>
    <row r="98" spans="1:55" ht="39" customHeight="1" x14ac:dyDescent="0.25">
      <c r="A98" s="43" t="str">
        <f>IF(C98=0,"  ",VLOOKUP(C98,CODES!$A$1:$B$145,2,FALSE))</f>
        <v xml:space="preserve">  </v>
      </c>
      <c r="B98" s="66"/>
      <c r="C98" s="4"/>
      <c r="D98" s="52" t="s">
        <v>57</v>
      </c>
      <c r="E98" s="44" t="str">
        <f t="shared" ref="E98:H98" si="180">IF($D98="Public Bidding", "Date Required", IF($D98="Shopping", "n/a", IF($D98="Small Value Procurement", "n/a", IF($D98="Lease of Venue", "n/a", IF($D98="Agency to Agency", "n/a", IF($D98="Direct Contracting", "n/a", IF($D98="Emergency Cases", "n/a","Check Mode of Proc")))))))</f>
        <v>n/a</v>
      </c>
      <c r="F98" s="44" t="str">
        <f t="shared" si="180"/>
        <v>n/a</v>
      </c>
      <c r="G98" s="44" t="str">
        <f t="shared" si="180"/>
        <v>n/a</v>
      </c>
      <c r="H98" s="44" t="str">
        <f t="shared" si="180"/>
        <v>n/a</v>
      </c>
      <c r="I98" s="63"/>
      <c r="J98" s="63"/>
      <c r="K98" s="45" t="str">
        <f t="shared" si="32"/>
        <v>n/a</v>
      </c>
      <c r="L98" s="63"/>
      <c r="M98" s="63"/>
      <c r="N98" s="55"/>
      <c r="O98" s="55"/>
      <c r="P98" s="55"/>
      <c r="Q98" s="55"/>
      <c r="R98" s="46" t="s">
        <v>52</v>
      </c>
      <c r="S98" s="51"/>
      <c r="T98" s="60"/>
      <c r="U98" s="47"/>
      <c r="V98" s="51"/>
      <c r="W98" s="60"/>
      <c r="X98" s="37"/>
      <c r="Y98" s="48" t="str">
        <f t="shared" ref="Y98:AE98" si="181">IF($D98="Public Bidding", "Date Required", IF($D98="Shopping", "n/a", IF($D98="Small Value Procurement", "n/a", IF($D98="Lease of Venue", "n/a", IF($D98="Agency to Agency", "n/a", IF($D98="Direct Contracting", "n/a", IF($D98="Emergency Cases", "n/a","Check Mode of Proc")))))))</f>
        <v>n/a</v>
      </c>
      <c r="Z98" s="48" t="str">
        <f t="shared" si="181"/>
        <v>n/a</v>
      </c>
      <c r="AA98" s="48" t="str">
        <f t="shared" si="181"/>
        <v>n/a</v>
      </c>
      <c r="AB98" s="48" t="str">
        <f t="shared" si="181"/>
        <v>n/a</v>
      </c>
      <c r="AC98" s="48" t="str">
        <f t="shared" si="181"/>
        <v>n/a</v>
      </c>
      <c r="AD98" s="48" t="str">
        <f t="shared" si="181"/>
        <v>n/a</v>
      </c>
      <c r="AE98" s="48" t="str">
        <f t="shared" si="181"/>
        <v>n/a</v>
      </c>
      <c r="AF98" s="49"/>
      <c r="AG98" s="67"/>
      <c r="AH98" s="183"/>
      <c r="AI98" s="66"/>
      <c r="AJ98" s="4"/>
      <c r="AK98" s="66"/>
      <c r="AL98" s="6"/>
      <c r="AM98" s="7"/>
      <c r="AN98" s="6"/>
      <c r="AO98" s="6"/>
      <c r="AP98" s="6"/>
      <c r="AQ98" s="8"/>
      <c r="AR98" s="6"/>
      <c r="AT98" s="6"/>
      <c r="AU98" s="6"/>
      <c r="AV98" s="6"/>
      <c r="AW98" s="6"/>
      <c r="AX98" s="6"/>
      <c r="AY98" s="54"/>
      <c r="AZ98" s="6"/>
      <c r="BA98" s="6"/>
      <c r="BB98" s="6"/>
      <c r="BC98" s="6"/>
    </row>
    <row r="99" spans="1:55" ht="58.5" customHeight="1" x14ac:dyDescent="0.25">
      <c r="A99" s="43" t="str">
        <f>IF(C99=0,"  ",VLOOKUP(C99,CODES!$A$1:$B$145,2,FALSE))</f>
        <v xml:space="preserve">  </v>
      </c>
      <c r="B99" s="66"/>
      <c r="C99" s="4"/>
      <c r="D99" s="52" t="s">
        <v>57</v>
      </c>
      <c r="E99" s="44" t="str">
        <f t="shared" ref="E99:H99" si="182">IF($D99="Public Bidding", "Date Required", IF($D99="Shopping", "n/a", IF($D99="Small Value Procurement", "n/a", IF($D99="Lease of Venue", "n/a", IF($D99="Agency to Agency", "n/a", IF($D99="Direct Contracting", "n/a", IF($D99="Emergency Cases", "n/a","Check Mode of Proc")))))))</f>
        <v>n/a</v>
      </c>
      <c r="F99" s="44" t="str">
        <f t="shared" si="182"/>
        <v>n/a</v>
      </c>
      <c r="G99" s="44" t="str">
        <f t="shared" si="182"/>
        <v>n/a</v>
      </c>
      <c r="H99" s="44" t="str">
        <f t="shared" si="182"/>
        <v>n/a</v>
      </c>
      <c r="I99" s="63"/>
      <c r="J99" s="63"/>
      <c r="K99" s="45" t="str">
        <f t="shared" si="32"/>
        <v>n/a</v>
      </c>
      <c r="L99" s="68"/>
      <c r="M99" s="68"/>
      <c r="N99" s="55"/>
      <c r="O99" s="55"/>
      <c r="P99" s="55"/>
      <c r="Q99" s="55"/>
      <c r="R99" s="46" t="s">
        <v>52</v>
      </c>
      <c r="S99" s="51"/>
      <c r="T99" s="60"/>
      <c r="U99" s="47"/>
      <c r="V99" s="51"/>
      <c r="W99" s="60"/>
      <c r="X99" s="37"/>
      <c r="Y99" s="48" t="str">
        <f t="shared" ref="Y99:AE99" si="183">IF($D99="Public Bidding", "Date Required", IF($D99="Shopping", "n/a", IF($D99="Small Value Procurement", "n/a", IF($D99="Lease of Venue", "n/a", IF($D99="Agency to Agency", "n/a", IF($D99="Direct Contracting", "n/a", IF($D99="Emergency Cases", "n/a","Check Mode of Proc")))))))</f>
        <v>n/a</v>
      </c>
      <c r="Z99" s="48" t="str">
        <f t="shared" si="183"/>
        <v>n/a</v>
      </c>
      <c r="AA99" s="48" t="str">
        <f t="shared" si="183"/>
        <v>n/a</v>
      </c>
      <c r="AB99" s="48" t="str">
        <f t="shared" si="183"/>
        <v>n/a</v>
      </c>
      <c r="AC99" s="48" t="str">
        <f t="shared" si="183"/>
        <v>n/a</v>
      </c>
      <c r="AD99" s="48" t="str">
        <f t="shared" si="183"/>
        <v>n/a</v>
      </c>
      <c r="AE99" s="48" t="str">
        <f t="shared" si="183"/>
        <v>n/a</v>
      </c>
      <c r="AF99" s="49"/>
      <c r="AG99" s="67"/>
      <c r="AH99" s="183"/>
      <c r="AI99" s="66"/>
      <c r="AJ99" s="4"/>
      <c r="AK99" s="66"/>
      <c r="AL99" s="6"/>
      <c r="AM99" s="7"/>
      <c r="AN99" s="6"/>
      <c r="AO99" s="6"/>
      <c r="AP99" s="6"/>
      <c r="AQ99" s="8"/>
      <c r="AR99" s="6"/>
      <c r="AT99" s="6"/>
      <c r="AU99" s="6"/>
      <c r="AV99" s="6"/>
      <c r="AW99" s="6"/>
      <c r="AX99" s="6"/>
      <c r="AY99" s="54"/>
      <c r="AZ99" s="6"/>
      <c r="BA99" s="6"/>
      <c r="BB99" s="6"/>
      <c r="BC99" s="6"/>
    </row>
    <row r="100" spans="1:55" ht="51" customHeight="1" x14ac:dyDescent="0.25">
      <c r="A100" s="43" t="str">
        <f>IF(C100=0,"  ",VLOOKUP(C100,CODES!$A$1:$B$145,2,FALSE))</f>
        <v xml:space="preserve">  </v>
      </c>
      <c r="B100" s="66"/>
      <c r="C100" s="4"/>
      <c r="D100" s="52" t="s">
        <v>57</v>
      </c>
      <c r="E100" s="44" t="str">
        <f t="shared" ref="E100:H100" si="184">IF($D100="Public Bidding", "Date Required", IF($D100="Shopping", "n/a", IF($D100="Small Value Procurement", "n/a", IF($D100="Lease of Venue", "n/a", IF($D100="Agency to Agency", "n/a", IF($D100="Direct Contracting", "n/a", IF($D100="Emergency Cases", "n/a","Check Mode of Proc")))))))</f>
        <v>n/a</v>
      </c>
      <c r="F100" s="44" t="str">
        <f t="shared" si="184"/>
        <v>n/a</v>
      </c>
      <c r="G100" s="44" t="str">
        <f t="shared" si="184"/>
        <v>n/a</v>
      </c>
      <c r="H100" s="44" t="str">
        <f t="shared" si="184"/>
        <v>n/a</v>
      </c>
      <c r="I100" s="63"/>
      <c r="J100" s="63"/>
      <c r="K100" s="45" t="str">
        <f t="shared" si="32"/>
        <v>n/a</v>
      </c>
      <c r="L100" s="68"/>
      <c r="M100" s="68"/>
      <c r="N100" s="55"/>
      <c r="O100" s="55"/>
      <c r="P100" s="55"/>
      <c r="Q100" s="55"/>
      <c r="R100" s="46" t="s">
        <v>52</v>
      </c>
      <c r="S100" s="51"/>
      <c r="T100" s="60"/>
      <c r="U100" s="47"/>
      <c r="V100" s="51"/>
      <c r="W100" s="60"/>
      <c r="X100" s="37"/>
      <c r="Y100" s="48" t="str">
        <f t="shared" ref="Y100:AE100" si="185">IF($D100="Public Bidding", "Date Required", IF($D100="Shopping", "n/a", IF($D100="Small Value Procurement", "n/a", IF($D100="Lease of Venue", "n/a", IF($D100="Agency to Agency", "n/a", IF($D100="Direct Contracting", "n/a", IF($D100="Emergency Cases", "n/a","Check Mode of Proc")))))))</f>
        <v>n/a</v>
      </c>
      <c r="Z100" s="48" t="str">
        <f t="shared" si="185"/>
        <v>n/a</v>
      </c>
      <c r="AA100" s="48" t="str">
        <f t="shared" si="185"/>
        <v>n/a</v>
      </c>
      <c r="AB100" s="48" t="str">
        <f t="shared" si="185"/>
        <v>n/a</v>
      </c>
      <c r="AC100" s="48" t="str">
        <f t="shared" si="185"/>
        <v>n/a</v>
      </c>
      <c r="AD100" s="48" t="str">
        <f t="shared" si="185"/>
        <v>n/a</v>
      </c>
      <c r="AE100" s="48" t="str">
        <f t="shared" si="185"/>
        <v>n/a</v>
      </c>
      <c r="AF100" s="49"/>
      <c r="AG100" s="67"/>
      <c r="AH100" s="183"/>
      <c r="AI100" s="66"/>
      <c r="AJ100" s="4"/>
      <c r="AK100" s="66"/>
      <c r="AL100" s="6"/>
      <c r="AM100" s="7"/>
      <c r="AN100" s="6"/>
      <c r="AO100" s="6"/>
      <c r="AP100" s="6"/>
      <c r="AQ100" s="8"/>
      <c r="AR100" s="6"/>
      <c r="AT100" s="6"/>
      <c r="AU100" s="6"/>
      <c r="AV100" s="6"/>
      <c r="AW100" s="6"/>
      <c r="AX100" s="6"/>
      <c r="AY100" s="54"/>
      <c r="AZ100" s="6"/>
      <c r="BA100" s="6"/>
      <c r="BB100" s="6"/>
      <c r="BC100" s="6"/>
    </row>
    <row r="101" spans="1:55" ht="46.5" customHeight="1" x14ac:dyDescent="0.25">
      <c r="A101" s="43" t="str">
        <f>IF(C101=0,"  ",VLOOKUP(C101,CODES!$A$1:$B$145,2,FALSE))</f>
        <v xml:space="preserve">  </v>
      </c>
      <c r="B101" s="66"/>
      <c r="C101" s="4"/>
      <c r="D101" s="52" t="s">
        <v>57</v>
      </c>
      <c r="E101" s="44" t="str">
        <f t="shared" ref="E101:H101" si="186">IF($D101="Public Bidding", "Date Required", IF($D101="Shopping", "n/a", IF($D101="Small Value Procurement", "n/a", IF($D101="Lease of Venue", "n/a", IF($D101="Agency to Agency", "n/a", IF($D101="Direct Contracting", "n/a", IF($D101="Emergency Cases", "n/a","Check Mode of Proc")))))))</f>
        <v>n/a</v>
      </c>
      <c r="F101" s="44" t="str">
        <f t="shared" si="186"/>
        <v>n/a</v>
      </c>
      <c r="G101" s="44" t="str">
        <f t="shared" si="186"/>
        <v>n/a</v>
      </c>
      <c r="H101" s="44" t="str">
        <f t="shared" si="186"/>
        <v>n/a</v>
      </c>
      <c r="I101" s="63"/>
      <c r="J101" s="63"/>
      <c r="K101" s="45" t="str">
        <f t="shared" si="32"/>
        <v>n/a</v>
      </c>
      <c r="L101" s="63"/>
      <c r="M101" s="63"/>
      <c r="N101" s="211"/>
      <c r="O101" s="211"/>
      <c r="P101" s="55"/>
      <c r="Q101" s="55"/>
      <c r="R101" s="46" t="s">
        <v>52</v>
      </c>
      <c r="S101" s="51"/>
      <c r="T101" s="60"/>
      <c r="U101" s="47"/>
      <c r="V101" s="51"/>
      <c r="W101" s="60"/>
      <c r="X101" s="37"/>
      <c r="Y101" s="48" t="str">
        <f t="shared" ref="Y101:AE101" si="187">IF($D101="Public Bidding", "Date Required", IF($D101="Shopping", "n/a", IF($D101="Small Value Procurement", "n/a", IF($D101="Lease of Venue", "n/a", IF($D101="Agency to Agency", "n/a", IF($D101="Direct Contracting", "n/a", IF($D101="Emergency Cases", "n/a","Check Mode of Proc")))))))</f>
        <v>n/a</v>
      </c>
      <c r="Z101" s="48" t="str">
        <f t="shared" si="187"/>
        <v>n/a</v>
      </c>
      <c r="AA101" s="48" t="str">
        <f t="shared" si="187"/>
        <v>n/a</v>
      </c>
      <c r="AB101" s="48" t="str">
        <f t="shared" si="187"/>
        <v>n/a</v>
      </c>
      <c r="AC101" s="48" t="str">
        <f t="shared" si="187"/>
        <v>n/a</v>
      </c>
      <c r="AD101" s="48" t="str">
        <f t="shared" si="187"/>
        <v>n/a</v>
      </c>
      <c r="AE101" s="48" t="str">
        <f t="shared" si="187"/>
        <v>n/a</v>
      </c>
      <c r="AF101" s="49"/>
      <c r="AG101" s="67"/>
      <c r="AH101" s="183"/>
      <c r="AI101" s="66"/>
      <c r="AJ101" s="4"/>
      <c r="AK101" s="66"/>
      <c r="AL101" s="6"/>
      <c r="AM101" s="7"/>
      <c r="AN101" s="6"/>
      <c r="AO101" s="6"/>
      <c r="AP101" s="6"/>
      <c r="AQ101" s="8"/>
      <c r="AR101" s="6"/>
      <c r="AT101" s="6"/>
      <c r="AU101" s="6"/>
      <c r="AV101" s="6"/>
      <c r="AW101" s="6"/>
      <c r="AX101" s="6"/>
      <c r="AY101" s="54"/>
      <c r="AZ101" s="6"/>
      <c r="BA101" s="6"/>
      <c r="BB101" s="6"/>
      <c r="BC101" s="6"/>
    </row>
    <row r="102" spans="1:55" ht="87.75" customHeight="1" x14ac:dyDescent="0.25">
      <c r="A102" s="43" t="str">
        <f>IF(C102=0,"  ",VLOOKUP(C102,CODES!$A$1:$B$145,2,FALSE))</f>
        <v xml:space="preserve">  </v>
      </c>
      <c r="B102" s="66"/>
      <c r="C102" s="4"/>
      <c r="D102" s="52" t="s">
        <v>57</v>
      </c>
      <c r="E102" s="44" t="str">
        <f t="shared" ref="E102:H102" si="188">IF($D102="Public Bidding", "Date Required", IF($D102="Shopping", "n/a", IF($D102="Small Value Procurement", "n/a", IF($D102="Lease of Venue", "n/a", IF($D102="Agency to Agency", "n/a", IF($D102="Direct Contracting", "n/a", IF($D102="Emergency Cases", "n/a","Check Mode of Proc")))))))</f>
        <v>n/a</v>
      </c>
      <c r="F102" s="44" t="str">
        <f t="shared" si="188"/>
        <v>n/a</v>
      </c>
      <c r="G102" s="44" t="str">
        <f t="shared" si="188"/>
        <v>n/a</v>
      </c>
      <c r="H102" s="44" t="str">
        <f t="shared" si="188"/>
        <v>n/a</v>
      </c>
      <c r="I102" s="63"/>
      <c r="J102" s="63"/>
      <c r="K102" s="45" t="str">
        <f t="shared" si="32"/>
        <v>n/a</v>
      </c>
      <c r="L102" s="63"/>
      <c r="M102" s="63"/>
      <c r="N102" s="55"/>
      <c r="O102" s="55"/>
      <c r="P102" s="67"/>
      <c r="Q102" s="67"/>
      <c r="R102" s="46" t="s">
        <v>52</v>
      </c>
      <c r="S102" s="51"/>
      <c r="T102" s="60"/>
      <c r="U102" s="47"/>
      <c r="V102" s="51"/>
      <c r="W102" s="60"/>
      <c r="X102" s="37"/>
      <c r="Y102" s="48" t="str">
        <f t="shared" ref="Y102:AE102" si="189">IF($D102="Public Bidding", "Date Required", IF($D102="Shopping", "n/a", IF($D102="Small Value Procurement", "n/a", IF($D102="Lease of Venue", "n/a", IF($D102="Agency to Agency", "n/a", IF($D102="Direct Contracting", "n/a", IF($D102="Emergency Cases", "n/a","Check Mode of Proc")))))))</f>
        <v>n/a</v>
      </c>
      <c r="Z102" s="48" t="str">
        <f t="shared" si="189"/>
        <v>n/a</v>
      </c>
      <c r="AA102" s="48" t="str">
        <f t="shared" si="189"/>
        <v>n/a</v>
      </c>
      <c r="AB102" s="48" t="str">
        <f t="shared" si="189"/>
        <v>n/a</v>
      </c>
      <c r="AC102" s="48" t="str">
        <f t="shared" si="189"/>
        <v>n/a</v>
      </c>
      <c r="AD102" s="48" t="str">
        <f t="shared" si="189"/>
        <v>n/a</v>
      </c>
      <c r="AE102" s="48" t="str">
        <f t="shared" si="189"/>
        <v>n/a</v>
      </c>
      <c r="AF102" s="49"/>
      <c r="AG102" s="67"/>
      <c r="AH102" s="183"/>
      <c r="AI102" s="66"/>
      <c r="AJ102" s="4"/>
      <c r="AK102" s="66"/>
      <c r="AL102" s="6"/>
      <c r="AM102" s="7"/>
      <c r="AN102" s="6"/>
      <c r="AO102" s="6"/>
      <c r="AP102" s="6"/>
      <c r="AQ102" s="8"/>
      <c r="AR102" s="6"/>
      <c r="AT102" s="6"/>
      <c r="AU102" s="6"/>
      <c r="AV102" s="6"/>
      <c r="AW102" s="6"/>
      <c r="AX102" s="6"/>
      <c r="AY102" s="54"/>
      <c r="AZ102" s="6"/>
      <c r="BA102" s="6"/>
      <c r="BB102" s="6"/>
      <c r="BC102" s="6"/>
    </row>
    <row r="103" spans="1:55" ht="39" customHeight="1" x14ac:dyDescent="0.25">
      <c r="A103" s="43" t="str">
        <f>IF(C103=0,"  ",VLOOKUP(C103,CODES!$A$1:$B$145,2,FALSE))</f>
        <v xml:space="preserve">  </v>
      </c>
      <c r="B103" s="66"/>
      <c r="C103" s="4"/>
      <c r="D103" s="52" t="s">
        <v>57</v>
      </c>
      <c r="E103" s="44" t="str">
        <f t="shared" ref="E103:H103" si="190">IF($D103="Public Bidding", "Date Required", IF($D103="Shopping", "n/a", IF($D103="Small Value Procurement", "n/a", IF($D103="Lease of Venue", "n/a", IF($D103="Agency to Agency", "n/a", IF($D103="Direct Contracting", "n/a", IF($D103="Emergency Cases", "n/a","Check Mode of Proc")))))))</f>
        <v>n/a</v>
      </c>
      <c r="F103" s="44" t="str">
        <f t="shared" si="190"/>
        <v>n/a</v>
      </c>
      <c r="G103" s="44" t="str">
        <f t="shared" si="190"/>
        <v>n/a</v>
      </c>
      <c r="H103" s="44" t="str">
        <f t="shared" si="190"/>
        <v>n/a</v>
      </c>
      <c r="I103" s="63"/>
      <c r="J103" s="63"/>
      <c r="K103" s="45" t="str">
        <f t="shared" si="32"/>
        <v>n/a</v>
      </c>
      <c r="L103" s="63"/>
      <c r="M103" s="63"/>
      <c r="N103" s="55"/>
      <c r="O103" s="55"/>
      <c r="P103" s="55"/>
      <c r="Q103" s="55"/>
      <c r="R103" s="46" t="s">
        <v>52</v>
      </c>
      <c r="S103" s="51"/>
      <c r="T103" s="60"/>
      <c r="U103" s="47"/>
      <c r="V103" s="51"/>
      <c r="W103" s="60"/>
      <c r="X103" s="37"/>
      <c r="Y103" s="48" t="str">
        <f t="shared" ref="Y103:AE103" si="191">IF($D103="Public Bidding", "Date Required", IF($D103="Shopping", "n/a", IF($D103="Small Value Procurement", "n/a", IF($D103="Lease of Venue", "n/a", IF($D103="Agency to Agency", "n/a", IF($D103="Direct Contracting", "n/a", IF($D103="Emergency Cases", "n/a","Check Mode of Proc")))))))</f>
        <v>n/a</v>
      </c>
      <c r="Z103" s="48" t="str">
        <f t="shared" si="191"/>
        <v>n/a</v>
      </c>
      <c r="AA103" s="48" t="str">
        <f t="shared" si="191"/>
        <v>n/a</v>
      </c>
      <c r="AB103" s="48" t="str">
        <f t="shared" si="191"/>
        <v>n/a</v>
      </c>
      <c r="AC103" s="48" t="str">
        <f t="shared" si="191"/>
        <v>n/a</v>
      </c>
      <c r="AD103" s="48" t="str">
        <f t="shared" si="191"/>
        <v>n/a</v>
      </c>
      <c r="AE103" s="48" t="str">
        <f t="shared" si="191"/>
        <v>n/a</v>
      </c>
      <c r="AF103" s="49"/>
      <c r="AG103" s="67"/>
      <c r="AH103" s="183"/>
      <c r="AI103" s="66"/>
      <c r="AJ103" s="4"/>
      <c r="AK103" s="66"/>
      <c r="AL103" s="6"/>
      <c r="AM103" s="7"/>
      <c r="AN103" s="6"/>
      <c r="AO103" s="6"/>
      <c r="AP103" s="6"/>
      <c r="AQ103" s="8"/>
      <c r="AR103" s="6"/>
      <c r="AT103" s="6"/>
      <c r="AU103" s="6"/>
      <c r="AV103" s="6"/>
      <c r="AW103" s="6"/>
      <c r="AX103" s="6"/>
      <c r="AY103" s="54"/>
      <c r="AZ103" s="6"/>
      <c r="BA103" s="6"/>
      <c r="BB103" s="6"/>
      <c r="BC103" s="6"/>
    </row>
    <row r="104" spans="1:55" ht="50.25" customHeight="1" x14ac:dyDescent="0.25">
      <c r="A104" s="43" t="str">
        <f>IF(C104=0,"  ",VLOOKUP(C104,CODES!$A$1:$B$145,2,FALSE))</f>
        <v xml:space="preserve">  </v>
      </c>
      <c r="B104" s="66"/>
      <c r="C104" s="4"/>
      <c r="D104" s="52" t="s">
        <v>57</v>
      </c>
      <c r="E104" s="44" t="str">
        <f t="shared" ref="E104:H104" si="192">IF($D104="Public Bidding", "Date Required", IF($D104="Shopping", "n/a", IF($D104="Small Value Procurement", "n/a", IF($D104="Lease of Venue", "n/a", IF($D104="Agency to Agency", "n/a", IF($D104="Direct Contracting", "n/a", IF($D104="Emergency Cases", "n/a","Check Mode of Proc")))))))</f>
        <v>n/a</v>
      </c>
      <c r="F104" s="44" t="str">
        <f t="shared" si="192"/>
        <v>n/a</v>
      </c>
      <c r="G104" s="44" t="str">
        <f t="shared" si="192"/>
        <v>n/a</v>
      </c>
      <c r="H104" s="44" t="str">
        <f t="shared" si="192"/>
        <v>n/a</v>
      </c>
      <c r="I104" s="63"/>
      <c r="J104" s="63"/>
      <c r="K104" s="45" t="str">
        <f t="shared" si="32"/>
        <v>n/a</v>
      </c>
      <c r="L104" s="63"/>
      <c r="M104" s="63"/>
      <c r="N104" s="55"/>
      <c r="O104" s="55"/>
      <c r="P104" s="55"/>
      <c r="Q104" s="55"/>
      <c r="R104" s="46" t="s">
        <v>52</v>
      </c>
      <c r="S104" s="51"/>
      <c r="T104" s="60"/>
      <c r="U104" s="47"/>
      <c r="V104" s="51"/>
      <c r="W104" s="60"/>
      <c r="X104" s="37"/>
      <c r="Y104" s="48" t="str">
        <f t="shared" ref="Y104:AE104" si="193">IF($D104="Public Bidding", "Date Required", IF($D104="Shopping", "n/a", IF($D104="Small Value Procurement", "n/a", IF($D104="Lease of Venue", "n/a", IF($D104="Agency to Agency", "n/a", IF($D104="Direct Contracting", "n/a", IF($D104="Emergency Cases", "n/a","Check Mode of Proc")))))))</f>
        <v>n/a</v>
      </c>
      <c r="Z104" s="48" t="str">
        <f t="shared" si="193"/>
        <v>n/a</v>
      </c>
      <c r="AA104" s="48" t="str">
        <f t="shared" si="193"/>
        <v>n/a</v>
      </c>
      <c r="AB104" s="48" t="str">
        <f t="shared" si="193"/>
        <v>n/a</v>
      </c>
      <c r="AC104" s="48" t="str">
        <f t="shared" si="193"/>
        <v>n/a</v>
      </c>
      <c r="AD104" s="48" t="str">
        <f t="shared" si="193"/>
        <v>n/a</v>
      </c>
      <c r="AE104" s="48" t="str">
        <f t="shared" si="193"/>
        <v>n/a</v>
      </c>
      <c r="AF104" s="49"/>
      <c r="AG104" s="67"/>
      <c r="AH104" s="183"/>
      <c r="AI104" s="66"/>
      <c r="AJ104" s="4"/>
      <c r="AK104" s="66"/>
      <c r="AL104" s="6"/>
      <c r="AM104" s="7"/>
      <c r="AN104" s="6"/>
      <c r="AO104" s="6"/>
      <c r="AP104" s="6"/>
      <c r="AQ104" s="8"/>
      <c r="AR104" s="6"/>
      <c r="AT104" s="6"/>
      <c r="AU104" s="6"/>
      <c r="AV104" s="6"/>
      <c r="AW104" s="6"/>
      <c r="AX104" s="6"/>
      <c r="AY104" s="54"/>
      <c r="AZ104" s="6"/>
      <c r="BA104" s="6"/>
      <c r="BB104" s="6"/>
      <c r="BC104" s="6"/>
    </row>
    <row r="105" spans="1:55" ht="39" customHeight="1" x14ac:dyDescent="0.25">
      <c r="A105" s="43" t="str">
        <f>IF(C105=0,"  ",VLOOKUP(C105,CODES!$A$1:$B$145,2,FALSE))</f>
        <v xml:space="preserve">  </v>
      </c>
      <c r="B105" s="66"/>
      <c r="C105" s="4"/>
      <c r="D105" s="52" t="s">
        <v>57</v>
      </c>
      <c r="E105" s="44" t="str">
        <f t="shared" ref="E105:H105" si="194">IF($D105="Public Bidding", "Date Required", IF($D105="Shopping", "n/a", IF($D105="Small Value Procurement", "n/a", IF($D105="Lease of Venue", "n/a", IF($D105="Agency to Agency", "n/a", IF($D105="Direct Contracting", "n/a", IF($D105="Emergency Cases", "n/a","Check Mode of Proc")))))))</f>
        <v>n/a</v>
      </c>
      <c r="F105" s="44" t="str">
        <f t="shared" si="194"/>
        <v>n/a</v>
      </c>
      <c r="G105" s="44" t="str">
        <f t="shared" si="194"/>
        <v>n/a</v>
      </c>
      <c r="H105" s="44" t="str">
        <f t="shared" si="194"/>
        <v>n/a</v>
      </c>
      <c r="I105" s="63"/>
      <c r="J105" s="63"/>
      <c r="K105" s="45" t="str">
        <f t="shared" si="32"/>
        <v>n/a</v>
      </c>
      <c r="L105" s="68"/>
      <c r="M105" s="63"/>
      <c r="N105" s="55"/>
      <c r="O105" s="55"/>
      <c r="P105" s="55"/>
      <c r="Q105" s="55"/>
      <c r="R105" s="46" t="s">
        <v>52</v>
      </c>
      <c r="S105" s="51"/>
      <c r="T105" s="60"/>
      <c r="U105" s="47"/>
      <c r="V105" s="51"/>
      <c r="W105" s="60"/>
      <c r="X105" s="37"/>
      <c r="Y105" s="48" t="str">
        <f t="shared" ref="Y105:AE105" si="195">IF($D105="Public Bidding", "Date Required", IF($D105="Shopping", "n/a", IF($D105="Small Value Procurement", "n/a", IF($D105="Lease of Venue", "n/a", IF($D105="Agency to Agency", "n/a", IF($D105="Direct Contracting", "n/a", IF($D105="Emergency Cases", "n/a","Check Mode of Proc")))))))</f>
        <v>n/a</v>
      </c>
      <c r="Z105" s="48" t="str">
        <f t="shared" si="195"/>
        <v>n/a</v>
      </c>
      <c r="AA105" s="48" t="str">
        <f t="shared" si="195"/>
        <v>n/a</v>
      </c>
      <c r="AB105" s="48" t="str">
        <f t="shared" si="195"/>
        <v>n/a</v>
      </c>
      <c r="AC105" s="48" t="str">
        <f t="shared" si="195"/>
        <v>n/a</v>
      </c>
      <c r="AD105" s="48" t="str">
        <f t="shared" si="195"/>
        <v>n/a</v>
      </c>
      <c r="AE105" s="48" t="str">
        <f t="shared" si="195"/>
        <v>n/a</v>
      </c>
      <c r="AF105" s="49"/>
      <c r="AG105" s="67"/>
      <c r="AH105" s="183"/>
      <c r="AI105" s="66"/>
      <c r="AJ105" s="4"/>
      <c r="AK105" s="66"/>
      <c r="AL105" s="6"/>
      <c r="AM105" s="7"/>
      <c r="AN105" s="6"/>
      <c r="AO105" s="6"/>
      <c r="AP105" s="6"/>
      <c r="AQ105" s="8"/>
      <c r="AR105" s="6"/>
      <c r="AT105" s="6"/>
      <c r="AU105" s="6"/>
      <c r="AV105" s="6"/>
      <c r="AW105" s="6"/>
      <c r="AX105" s="6"/>
      <c r="AY105" s="54"/>
      <c r="AZ105" s="6"/>
      <c r="BA105" s="6"/>
      <c r="BB105" s="6"/>
      <c r="BC105" s="6"/>
    </row>
    <row r="106" spans="1:55" ht="47.25" customHeight="1" x14ac:dyDescent="0.25">
      <c r="A106" s="43" t="str">
        <f>IF(C106=0,"  ",VLOOKUP(C106,CODES!$A$1:$B$145,2,FALSE))</f>
        <v xml:space="preserve">  </v>
      </c>
      <c r="B106" s="66"/>
      <c r="C106" s="4"/>
      <c r="D106" s="52" t="s">
        <v>57</v>
      </c>
      <c r="E106" s="44" t="str">
        <f t="shared" ref="E106:H106" si="196">IF($D106="Public Bidding", "Date Required", IF($D106="Shopping", "n/a", IF($D106="Small Value Procurement", "n/a", IF($D106="Lease of Venue", "n/a", IF($D106="Agency to Agency", "n/a", IF($D106="Direct Contracting", "n/a", IF($D106="Emergency Cases", "n/a","Check Mode of Proc")))))))</f>
        <v>n/a</v>
      </c>
      <c r="F106" s="44" t="str">
        <f t="shared" si="196"/>
        <v>n/a</v>
      </c>
      <c r="G106" s="44" t="str">
        <f t="shared" si="196"/>
        <v>n/a</v>
      </c>
      <c r="H106" s="44" t="str">
        <f t="shared" si="196"/>
        <v>n/a</v>
      </c>
      <c r="I106" s="63"/>
      <c r="J106" s="63"/>
      <c r="K106" s="45" t="str">
        <f t="shared" si="32"/>
        <v>n/a</v>
      </c>
      <c r="L106" s="63"/>
      <c r="M106" s="63"/>
      <c r="N106" s="55"/>
      <c r="O106" s="55"/>
      <c r="P106" s="55"/>
      <c r="Q106" s="55"/>
      <c r="R106" s="46" t="s">
        <v>52</v>
      </c>
      <c r="S106" s="51"/>
      <c r="T106" s="764"/>
      <c r="U106" s="47"/>
      <c r="V106" s="51"/>
      <c r="W106" s="60"/>
      <c r="X106" s="37"/>
      <c r="Y106" s="48" t="str">
        <f t="shared" ref="Y106:AE106" si="197">IF($D106="Public Bidding", "Date Required", IF($D106="Shopping", "n/a", IF($D106="Small Value Procurement", "n/a", IF($D106="Lease of Venue", "n/a", IF($D106="Agency to Agency", "n/a", IF($D106="Direct Contracting", "n/a", IF($D106="Emergency Cases", "n/a","Check Mode of Proc")))))))</f>
        <v>n/a</v>
      </c>
      <c r="Z106" s="48" t="str">
        <f t="shared" si="197"/>
        <v>n/a</v>
      </c>
      <c r="AA106" s="48" t="str">
        <f t="shared" si="197"/>
        <v>n/a</v>
      </c>
      <c r="AB106" s="48" t="str">
        <f t="shared" si="197"/>
        <v>n/a</v>
      </c>
      <c r="AC106" s="48" t="str">
        <f t="shared" si="197"/>
        <v>n/a</v>
      </c>
      <c r="AD106" s="48" t="str">
        <f t="shared" si="197"/>
        <v>n/a</v>
      </c>
      <c r="AE106" s="48" t="str">
        <f t="shared" si="197"/>
        <v>n/a</v>
      </c>
      <c r="AF106" s="49"/>
      <c r="AG106" s="67"/>
      <c r="AH106" s="183"/>
      <c r="AI106" s="66"/>
      <c r="AJ106" s="4"/>
      <c r="AK106" s="66"/>
      <c r="AL106" s="6"/>
      <c r="AM106" s="7"/>
      <c r="AN106" s="6"/>
      <c r="AO106" s="6"/>
      <c r="AP106" s="6"/>
      <c r="AQ106" s="8"/>
      <c r="AR106" s="6"/>
      <c r="AT106" s="6"/>
      <c r="AU106" s="6"/>
      <c r="AV106" s="6"/>
      <c r="AW106" s="6"/>
      <c r="AX106" s="6"/>
      <c r="AY106" s="54"/>
      <c r="AZ106" s="6"/>
      <c r="BA106" s="6"/>
      <c r="BB106" s="6"/>
      <c r="BC106" s="6"/>
    </row>
    <row r="107" spans="1:55" ht="46.5" customHeight="1" x14ac:dyDescent="0.25">
      <c r="A107" s="43" t="str">
        <f>IF(C107=0,"  ",VLOOKUP(C107,CODES!$A$1:$B$145,2,FALSE))</f>
        <v xml:space="preserve">  </v>
      </c>
      <c r="B107" s="66"/>
      <c r="C107" s="4"/>
      <c r="D107" s="52" t="s">
        <v>57</v>
      </c>
      <c r="E107" s="44" t="str">
        <f t="shared" ref="E107:H107" si="198">IF($D107="Public Bidding", "Date Required", IF($D107="Shopping", "n/a", IF($D107="Small Value Procurement", "n/a", IF($D107="Lease of Venue", "n/a", IF($D107="Agency to Agency", "n/a", IF($D107="Direct Contracting", "n/a", IF($D107="Emergency Cases", "n/a","Check Mode of Proc")))))))</f>
        <v>n/a</v>
      </c>
      <c r="F107" s="44" t="str">
        <f t="shared" si="198"/>
        <v>n/a</v>
      </c>
      <c r="G107" s="44" t="str">
        <f t="shared" si="198"/>
        <v>n/a</v>
      </c>
      <c r="H107" s="44" t="str">
        <f t="shared" si="198"/>
        <v>n/a</v>
      </c>
      <c r="I107" s="63"/>
      <c r="J107" s="63"/>
      <c r="K107" s="45" t="str">
        <f t="shared" si="32"/>
        <v>n/a</v>
      </c>
      <c r="L107" s="63"/>
      <c r="M107" s="63"/>
      <c r="N107" s="55"/>
      <c r="O107" s="55"/>
      <c r="P107" s="55"/>
      <c r="Q107" s="55"/>
      <c r="R107" s="46" t="s">
        <v>52</v>
      </c>
      <c r="S107" s="51"/>
      <c r="T107" s="755"/>
      <c r="U107" s="47"/>
      <c r="V107" s="51"/>
      <c r="W107" s="60"/>
      <c r="X107" s="37"/>
      <c r="Y107" s="48" t="str">
        <f t="shared" ref="Y107:AE107" si="199">IF($D107="Public Bidding", "Date Required", IF($D107="Shopping", "n/a", IF($D107="Small Value Procurement", "n/a", IF($D107="Lease of Venue", "n/a", IF($D107="Agency to Agency", "n/a", IF($D107="Direct Contracting", "n/a", IF($D107="Emergency Cases", "n/a","Check Mode of Proc")))))))</f>
        <v>n/a</v>
      </c>
      <c r="Z107" s="48" t="str">
        <f t="shared" si="199"/>
        <v>n/a</v>
      </c>
      <c r="AA107" s="48" t="str">
        <f t="shared" si="199"/>
        <v>n/a</v>
      </c>
      <c r="AB107" s="48" t="str">
        <f t="shared" si="199"/>
        <v>n/a</v>
      </c>
      <c r="AC107" s="48" t="str">
        <f t="shared" si="199"/>
        <v>n/a</v>
      </c>
      <c r="AD107" s="48" t="str">
        <f t="shared" si="199"/>
        <v>n/a</v>
      </c>
      <c r="AE107" s="48" t="str">
        <f t="shared" si="199"/>
        <v>n/a</v>
      </c>
      <c r="AF107" s="49"/>
      <c r="AG107" s="67"/>
      <c r="AH107" s="183"/>
      <c r="AI107" s="66"/>
      <c r="AJ107" s="4"/>
      <c r="AK107" s="66"/>
      <c r="AL107" s="6"/>
      <c r="AM107" s="7"/>
      <c r="AN107" s="6"/>
      <c r="AO107" s="6"/>
      <c r="AP107" s="6"/>
      <c r="AQ107" s="8"/>
      <c r="AR107" s="6"/>
      <c r="AT107" s="6"/>
      <c r="AU107" s="6"/>
      <c r="AV107" s="6"/>
      <c r="AW107" s="6"/>
      <c r="AX107" s="6"/>
      <c r="AY107" s="54"/>
      <c r="AZ107" s="6"/>
      <c r="BA107" s="6"/>
      <c r="BB107" s="6"/>
      <c r="BC107" s="6"/>
    </row>
    <row r="108" spans="1:55" ht="45.75" customHeight="1" x14ac:dyDescent="0.25">
      <c r="A108" s="43" t="str">
        <f>IF(C108=0,"  ",VLOOKUP(C108,CODES!$A$1:$B$145,2,FALSE))</f>
        <v xml:space="preserve">  </v>
      </c>
      <c r="B108" s="66"/>
      <c r="C108" s="4"/>
      <c r="D108" s="52" t="s">
        <v>57</v>
      </c>
      <c r="E108" s="44" t="str">
        <f t="shared" ref="E108:H108" si="200">IF($D108="Public Bidding", "Date Required", IF($D108="Shopping", "n/a", IF($D108="Small Value Procurement", "n/a", IF($D108="Lease of Venue", "n/a", IF($D108="Agency to Agency", "n/a", IF($D108="Direct Contracting", "n/a", IF($D108="Emergency Cases", "n/a","Check Mode of Proc")))))))</f>
        <v>n/a</v>
      </c>
      <c r="F108" s="44" t="str">
        <f t="shared" si="200"/>
        <v>n/a</v>
      </c>
      <c r="G108" s="44" t="str">
        <f t="shared" si="200"/>
        <v>n/a</v>
      </c>
      <c r="H108" s="44" t="str">
        <f t="shared" si="200"/>
        <v>n/a</v>
      </c>
      <c r="I108" s="63"/>
      <c r="J108" s="63"/>
      <c r="K108" s="45" t="str">
        <f t="shared" si="32"/>
        <v>n/a</v>
      </c>
      <c r="L108" s="63"/>
      <c r="M108" s="63"/>
      <c r="N108" s="55"/>
      <c r="O108" s="55"/>
      <c r="P108" s="55"/>
      <c r="Q108" s="55"/>
      <c r="R108" s="46" t="s">
        <v>52</v>
      </c>
      <c r="S108" s="51"/>
      <c r="T108" s="60"/>
      <c r="U108" s="47"/>
      <c r="V108" s="51"/>
      <c r="W108" s="60"/>
      <c r="X108" s="37"/>
      <c r="Y108" s="48" t="str">
        <f t="shared" ref="Y108:AE108" si="201">IF($D108="Public Bidding", "Date Required", IF($D108="Shopping", "n/a", IF($D108="Small Value Procurement", "n/a", IF($D108="Lease of Venue", "n/a", IF($D108="Agency to Agency", "n/a", IF($D108="Direct Contracting", "n/a", IF($D108="Emergency Cases", "n/a","Check Mode of Proc")))))))</f>
        <v>n/a</v>
      </c>
      <c r="Z108" s="48" t="str">
        <f t="shared" si="201"/>
        <v>n/a</v>
      </c>
      <c r="AA108" s="48" t="str">
        <f t="shared" si="201"/>
        <v>n/a</v>
      </c>
      <c r="AB108" s="48" t="str">
        <f t="shared" si="201"/>
        <v>n/a</v>
      </c>
      <c r="AC108" s="48" t="str">
        <f t="shared" si="201"/>
        <v>n/a</v>
      </c>
      <c r="AD108" s="48" t="str">
        <f t="shared" si="201"/>
        <v>n/a</v>
      </c>
      <c r="AE108" s="48" t="str">
        <f t="shared" si="201"/>
        <v>n/a</v>
      </c>
      <c r="AF108" s="49"/>
      <c r="AG108" s="67"/>
      <c r="AH108" s="183"/>
      <c r="AI108" s="66"/>
      <c r="AJ108" s="4"/>
      <c r="AK108" s="66"/>
      <c r="AL108" s="6"/>
      <c r="AM108" s="7"/>
      <c r="AN108" s="6"/>
      <c r="AO108" s="6"/>
      <c r="AP108" s="6"/>
      <c r="AQ108" s="8"/>
      <c r="AR108" s="6"/>
      <c r="AT108" s="6"/>
      <c r="AU108" s="6"/>
      <c r="AV108" s="6"/>
      <c r="AW108" s="6"/>
      <c r="AX108" s="6"/>
      <c r="AY108" s="54"/>
      <c r="AZ108" s="6"/>
      <c r="BA108" s="6"/>
      <c r="BB108" s="6"/>
      <c r="BC108" s="6"/>
    </row>
    <row r="109" spans="1:55" ht="49.5" customHeight="1" x14ac:dyDescent="0.25">
      <c r="A109" s="43" t="str">
        <f>IF(C109=0,"  ",VLOOKUP(C109,CODES!$A$1:$B$145,2,FALSE))</f>
        <v xml:space="preserve">  </v>
      </c>
      <c r="B109" s="66"/>
      <c r="C109" s="4"/>
      <c r="D109" s="52" t="s">
        <v>57</v>
      </c>
      <c r="E109" s="44" t="str">
        <f t="shared" ref="E109:H109" si="202">IF($D109="Public Bidding", "Date Required", IF($D109="Shopping", "n/a", IF($D109="Small Value Procurement", "n/a", IF($D109="Lease of Venue", "n/a", IF($D109="Agency to Agency", "n/a", IF($D109="Direct Contracting", "n/a", IF($D109="Emergency Cases", "n/a","Check Mode of Proc")))))))</f>
        <v>n/a</v>
      </c>
      <c r="F109" s="44" t="str">
        <f t="shared" si="202"/>
        <v>n/a</v>
      </c>
      <c r="G109" s="44" t="str">
        <f t="shared" si="202"/>
        <v>n/a</v>
      </c>
      <c r="H109" s="44" t="str">
        <f t="shared" si="202"/>
        <v>n/a</v>
      </c>
      <c r="I109" s="63"/>
      <c r="J109" s="63"/>
      <c r="K109" s="45" t="str">
        <f t="shared" si="32"/>
        <v>n/a</v>
      </c>
      <c r="L109" s="63"/>
      <c r="M109" s="63"/>
      <c r="N109" s="55"/>
      <c r="O109" s="55"/>
      <c r="P109" s="55"/>
      <c r="Q109" s="55"/>
      <c r="R109" s="46" t="s">
        <v>52</v>
      </c>
      <c r="S109" s="51"/>
      <c r="T109" s="764"/>
      <c r="U109" s="47"/>
      <c r="V109" s="51"/>
      <c r="W109" s="60"/>
      <c r="X109" s="37"/>
      <c r="Y109" s="48" t="str">
        <f t="shared" ref="Y109:AE109" si="203">IF($D109="Public Bidding", "Date Required", IF($D109="Shopping", "n/a", IF($D109="Small Value Procurement", "n/a", IF($D109="Lease of Venue", "n/a", IF($D109="Agency to Agency", "n/a", IF($D109="Direct Contracting", "n/a", IF($D109="Emergency Cases", "n/a","Check Mode of Proc")))))))</f>
        <v>n/a</v>
      </c>
      <c r="Z109" s="48" t="str">
        <f t="shared" si="203"/>
        <v>n/a</v>
      </c>
      <c r="AA109" s="48" t="str">
        <f t="shared" si="203"/>
        <v>n/a</v>
      </c>
      <c r="AB109" s="48" t="str">
        <f t="shared" si="203"/>
        <v>n/a</v>
      </c>
      <c r="AC109" s="48" t="str">
        <f t="shared" si="203"/>
        <v>n/a</v>
      </c>
      <c r="AD109" s="48" t="str">
        <f t="shared" si="203"/>
        <v>n/a</v>
      </c>
      <c r="AE109" s="48" t="str">
        <f t="shared" si="203"/>
        <v>n/a</v>
      </c>
      <c r="AF109" s="49"/>
      <c r="AG109" s="67"/>
      <c r="AH109" s="183"/>
      <c r="AI109" s="66"/>
      <c r="AJ109" s="4"/>
      <c r="AK109" s="66"/>
      <c r="AL109" s="6"/>
      <c r="AM109" s="7"/>
      <c r="AN109" s="6"/>
      <c r="AO109" s="6"/>
      <c r="AP109" s="6"/>
      <c r="AQ109" s="8"/>
      <c r="AR109" s="6"/>
      <c r="AT109" s="6"/>
      <c r="AU109" s="6"/>
      <c r="AV109" s="6"/>
      <c r="AW109" s="6"/>
      <c r="AX109" s="6"/>
      <c r="AY109" s="54"/>
      <c r="AZ109" s="6"/>
      <c r="BA109" s="6"/>
      <c r="BB109" s="6"/>
      <c r="BC109" s="6"/>
    </row>
    <row r="110" spans="1:55" ht="39" customHeight="1" x14ac:dyDescent="0.25">
      <c r="A110" s="43" t="str">
        <f>IF(C110=0,"  ",VLOOKUP(C110,CODES!$A$1:$B$145,2,FALSE))</f>
        <v xml:space="preserve">  </v>
      </c>
      <c r="B110" s="66"/>
      <c r="C110" s="4"/>
      <c r="D110" s="52" t="s">
        <v>57</v>
      </c>
      <c r="E110" s="44" t="str">
        <f t="shared" ref="E110:H110" si="204">IF($D110="Public Bidding", "Date Required", IF($D110="Shopping", "n/a", IF($D110="Small Value Procurement", "n/a", IF($D110="Lease of Venue", "n/a", IF($D110="Agency to Agency", "n/a", IF($D110="Direct Contracting", "n/a", IF($D110="Emergency Cases", "n/a","Check Mode of Proc")))))))</f>
        <v>n/a</v>
      </c>
      <c r="F110" s="44" t="str">
        <f t="shared" si="204"/>
        <v>n/a</v>
      </c>
      <c r="G110" s="44" t="str">
        <f t="shared" si="204"/>
        <v>n/a</v>
      </c>
      <c r="H110" s="44" t="str">
        <f t="shared" si="204"/>
        <v>n/a</v>
      </c>
      <c r="I110" s="63"/>
      <c r="J110" s="63"/>
      <c r="K110" s="45" t="str">
        <f t="shared" si="32"/>
        <v>n/a</v>
      </c>
      <c r="L110" s="63"/>
      <c r="M110" s="63"/>
      <c r="N110" s="55"/>
      <c r="O110" s="55"/>
      <c r="P110" s="55"/>
      <c r="Q110" s="55"/>
      <c r="R110" s="46" t="s">
        <v>52</v>
      </c>
      <c r="S110" s="51"/>
      <c r="T110" s="755"/>
      <c r="U110" s="47"/>
      <c r="V110" s="51"/>
      <c r="W110" s="60"/>
      <c r="X110" s="37"/>
      <c r="Y110" s="48" t="str">
        <f t="shared" ref="Y110:AE110" si="205">IF($D110="Public Bidding", "Date Required", IF($D110="Shopping", "n/a", IF($D110="Small Value Procurement", "n/a", IF($D110="Lease of Venue", "n/a", IF($D110="Agency to Agency", "n/a", IF($D110="Direct Contracting", "n/a", IF($D110="Emergency Cases", "n/a","Check Mode of Proc")))))))</f>
        <v>n/a</v>
      </c>
      <c r="Z110" s="48" t="str">
        <f t="shared" si="205"/>
        <v>n/a</v>
      </c>
      <c r="AA110" s="48" t="str">
        <f t="shared" si="205"/>
        <v>n/a</v>
      </c>
      <c r="AB110" s="48" t="str">
        <f t="shared" si="205"/>
        <v>n/a</v>
      </c>
      <c r="AC110" s="48" t="str">
        <f t="shared" si="205"/>
        <v>n/a</v>
      </c>
      <c r="AD110" s="48" t="str">
        <f t="shared" si="205"/>
        <v>n/a</v>
      </c>
      <c r="AE110" s="48" t="str">
        <f t="shared" si="205"/>
        <v>n/a</v>
      </c>
      <c r="AF110" s="49"/>
      <c r="AG110" s="67"/>
      <c r="AH110" s="183"/>
      <c r="AI110" s="66"/>
      <c r="AJ110" s="4"/>
      <c r="AK110" s="66"/>
      <c r="AL110" s="6"/>
      <c r="AM110" s="7"/>
      <c r="AN110" s="6"/>
      <c r="AO110" s="6"/>
      <c r="AP110" s="6"/>
      <c r="AQ110" s="8"/>
      <c r="AR110" s="6"/>
      <c r="AT110" s="6"/>
      <c r="AU110" s="6"/>
      <c r="AV110" s="6"/>
      <c r="AW110" s="6"/>
      <c r="AX110" s="6"/>
      <c r="AY110" s="54"/>
      <c r="AZ110" s="6"/>
      <c r="BA110" s="6"/>
      <c r="BB110" s="6"/>
      <c r="BC110" s="6"/>
    </row>
    <row r="111" spans="1:55" ht="47.25" customHeight="1" x14ac:dyDescent="0.25">
      <c r="A111" s="43" t="str">
        <f>IF(C111=0,"  ",VLOOKUP(C111,CODES!$A$1:$B$145,2,FALSE))</f>
        <v xml:space="preserve">  </v>
      </c>
      <c r="B111" s="66"/>
      <c r="C111" s="4"/>
      <c r="D111" s="52" t="s">
        <v>57</v>
      </c>
      <c r="E111" s="44" t="str">
        <f t="shared" ref="E111:H111" si="206">IF($D111="Public Bidding", "Date Required", IF($D111="Shopping", "n/a", IF($D111="Small Value Procurement", "n/a", IF($D111="Lease of Venue", "n/a", IF($D111="Agency to Agency", "n/a", IF($D111="Direct Contracting", "n/a", IF($D111="Emergency Cases", "n/a","Check Mode of Proc")))))))</f>
        <v>n/a</v>
      </c>
      <c r="F111" s="44" t="str">
        <f t="shared" si="206"/>
        <v>n/a</v>
      </c>
      <c r="G111" s="44" t="str">
        <f t="shared" si="206"/>
        <v>n/a</v>
      </c>
      <c r="H111" s="44" t="str">
        <f t="shared" si="206"/>
        <v>n/a</v>
      </c>
      <c r="I111" s="63"/>
      <c r="J111" s="63"/>
      <c r="K111" s="45" t="str">
        <f t="shared" si="32"/>
        <v>n/a</v>
      </c>
      <c r="L111" s="63"/>
      <c r="M111" s="63"/>
      <c r="N111" s="55"/>
      <c r="O111" s="55"/>
      <c r="P111" s="55"/>
      <c r="Q111" s="55"/>
      <c r="R111" s="46" t="s">
        <v>52</v>
      </c>
      <c r="S111" s="51"/>
      <c r="T111" s="60"/>
      <c r="U111" s="47"/>
      <c r="V111" s="51"/>
      <c r="W111" s="60"/>
      <c r="X111" s="37"/>
      <c r="Y111" s="48" t="str">
        <f t="shared" ref="Y111:AE111" si="207">IF($D111="Public Bidding", "Date Required", IF($D111="Shopping", "n/a", IF($D111="Small Value Procurement", "n/a", IF($D111="Lease of Venue", "n/a", IF($D111="Agency to Agency", "n/a", IF($D111="Direct Contracting", "n/a", IF($D111="Emergency Cases", "n/a","Check Mode of Proc")))))))</f>
        <v>n/a</v>
      </c>
      <c r="Z111" s="48" t="str">
        <f t="shared" si="207"/>
        <v>n/a</v>
      </c>
      <c r="AA111" s="48" t="str">
        <f t="shared" si="207"/>
        <v>n/a</v>
      </c>
      <c r="AB111" s="48" t="str">
        <f t="shared" si="207"/>
        <v>n/a</v>
      </c>
      <c r="AC111" s="48" t="str">
        <f t="shared" si="207"/>
        <v>n/a</v>
      </c>
      <c r="AD111" s="48" t="str">
        <f t="shared" si="207"/>
        <v>n/a</v>
      </c>
      <c r="AE111" s="48" t="str">
        <f t="shared" si="207"/>
        <v>n/a</v>
      </c>
      <c r="AF111" s="49"/>
      <c r="AG111" s="67"/>
      <c r="AH111" s="183"/>
      <c r="AI111" s="66"/>
      <c r="AJ111" s="4"/>
      <c r="AK111" s="66"/>
      <c r="AL111" s="6"/>
      <c r="AM111" s="7"/>
      <c r="AN111" s="6"/>
      <c r="AO111" s="6"/>
      <c r="AP111" s="6"/>
      <c r="AQ111" s="8"/>
      <c r="AR111" s="6"/>
      <c r="AT111" s="6"/>
      <c r="AU111" s="6"/>
      <c r="AV111" s="6"/>
      <c r="AW111" s="6"/>
      <c r="AX111" s="6"/>
      <c r="AY111" s="54"/>
      <c r="AZ111" s="6"/>
      <c r="BA111" s="6"/>
      <c r="BB111" s="6"/>
      <c r="BC111" s="6"/>
    </row>
    <row r="112" spans="1:55" ht="39" customHeight="1" x14ac:dyDescent="0.25">
      <c r="A112" s="43" t="str">
        <f>IF(C112=0,"  ",VLOOKUP(C112,CODES!$A$1:$B$145,2,FALSE))</f>
        <v xml:space="preserve">  </v>
      </c>
      <c r="B112" s="66"/>
      <c r="C112" s="4"/>
      <c r="D112" s="52" t="s">
        <v>57</v>
      </c>
      <c r="E112" s="44" t="str">
        <f t="shared" ref="E112:H112" si="208">IF($D112="Public Bidding", "Date Required", IF($D112="Shopping", "n/a", IF($D112="Small Value Procurement", "n/a", IF($D112="Lease of Venue", "n/a", IF($D112="Agency to Agency", "n/a", IF($D112="Direct Contracting", "n/a", IF($D112="Emergency Cases", "n/a","Check Mode of Proc")))))))</f>
        <v>n/a</v>
      </c>
      <c r="F112" s="44" t="str">
        <f t="shared" si="208"/>
        <v>n/a</v>
      </c>
      <c r="G112" s="44" t="str">
        <f t="shared" si="208"/>
        <v>n/a</v>
      </c>
      <c r="H112" s="44" t="str">
        <f t="shared" si="208"/>
        <v>n/a</v>
      </c>
      <c r="I112" s="63"/>
      <c r="J112" s="63"/>
      <c r="K112" s="45" t="str">
        <f t="shared" si="32"/>
        <v>n/a</v>
      </c>
      <c r="L112" s="63"/>
      <c r="M112" s="63"/>
      <c r="N112" s="55"/>
      <c r="O112" s="55"/>
      <c r="P112" s="55"/>
      <c r="Q112" s="55"/>
      <c r="R112" s="46" t="s">
        <v>52</v>
      </c>
      <c r="S112" s="51"/>
      <c r="T112" s="60"/>
      <c r="U112" s="47"/>
      <c r="V112" s="51"/>
      <c r="W112" s="60"/>
      <c r="X112" s="37"/>
      <c r="Y112" s="48" t="str">
        <f t="shared" ref="Y112:AE112" si="209">IF($D112="Public Bidding", "Date Required", IF($D112="Shopping", "n/a", IF($D112="Small Value Procurement", "n/a", IF($D112="Lease of Venue", "n/a", IF($D112="Agency to Agency", "n/a", IF($D112="Direct Contracting", "n/a", IF($D112="Emergency Cases", "n/a","Check Mode of Proc")))))))</f>
        <v>n/a</v>
      </c>
      <c r="Z112" s="48" t="str">
        <f t="shared" si="209"/>
        <v>n/a</v>
      </c>
      <c r="AA112" s="48" t="str">
        <f t="shared" si="209"/>
        <v>n/a</v>
      </c>
      <c r="AB112" s="48" t="str">
        <f t="shared" si="209"/>
        <v>n/a</v>
      </c>
      <c r="AC112" s="48" t="str">
        <f t="shared" si="209"/>
        <v>n/a</v>
      </c>
      <c r="AD112" s="48" t="str">
        <f t="shared" si="209"/>
        <v>n/a</v>
      </c>
      <c r="AE112" s="48" t="str">
        <f t="shared" si="209"/>
        <v>n/a</v>
      </c>
      <c r="AF112" s="49"/>
      <c r="AG112" s="67"/>
      <c r="AH112" s="183"/>
      <c r="AI112" s="66"/>
      <c r="AJ112" s="4"/>
      <c r="AK112" s="66"/>
      <c r="AL112" s="6"/>
      <c r="AM112" s="7"/>
      <c r="AN112" s="6"/>
      <c r="AO112" s="6"/>
      <c r="AP112" s="6"/>
      <c r="AQ112" s="8"/>
      <c r="AR112" s="6"/>
      <c r="AT112" s="6"/>
      <c r="AU112" s="6"/>
      <c r="AV112" s="6"/>
      <c r="AW112" s="6"/>
      <c r="AX112" s="6"/>
      <c r="AY112" s="54"/>
      <c r="AZ112" s="6"/>
      <c r="BA112" s="6"/>
      <c r="BB112" s="6"/>
      <c r="BC112" s="6"/>
    </row>
    <row r="113" spans="1:55" ht="39" customHeight="1" x14ac:dyDescent="0.25">
      <c r="A113" s="43" t="str">
        <f>IF(C113=0,"  ",VLOOKUP(C113,CODES!$A$1:$B$145,2,FALSE))</f>
        <v xml:space="preserve">  </v>
      </c>
      <c r="B113" s="66"/>
      <c r="C113" s="4"/>
      <c r="D113" s="52" t="s">
        <v>57</v>
      </c>
      <c r="E113" s="44" t="str">
        <f t="shared" ref="E113:H113" si="210">IF($D113="Public Bidding", "Date Required", IF($D113="Shopping", "n/a", IF($D113="Small Value Procurement", "n/a", IF($D113="Lease of Venue", "n/a", IF($D113="Agency to Agency", "n/a", IF($D113="Direct Contracting", "n/a", IF($D113="Emergency Cases", "n/a","Check Mode of Proc")))))))</f>
        <v>n/a</v>
      </c>
      <c r="F113" s="44" t="str">
        <f t="shared" si="210"/>
        <v>n/a</v>
      </c>
      <c r="G113" s="44" t="str">
        <f t="shared" si="210"/>
        <v>n/a</v>
      </c>
      <c r="H113" s="44" t="str">
        <f t="shared" si="210"/>
        <v>n/a</v>
      </c>
      <c r="I113" s="63"/>
      <c r="J113" s="63"/>
      <c r="K113" s="45" t="str">
        <f t="shared" si="32"/>
        <v>n/a</v>
      </c>
      <c r="L113" s="63"/>
      <c r="M113" s="63"/>
      <c r="N113" s="55"/>
      <c r="O113" s="55"/>
      <c r="P113" s="55"/>
      <c r="Q113" s="55"/>
      <c r="R113" s="46" t="s">
        <v>52</v>
      </c>
      <c r="S113" s="51"/>
      <c r="T113" s="60"/>
      <c r="U113" s="47"/>
      <c r="V113" s="51"/>
      <c r="W113" s="60"/>
      <c r="X113" s="37"/>
      <c r="Y113" s="48" t="str">
        <f t="shared" ref="Y113:AE113" si="211">IF($D113="Public Bidding", "Date Required", IF($D113="Shopping", "n/a", IF($D113="Small Value Procurement", "n/a", IF($D113="Lease of Venue", "n/a", IF($D113="Agency to Agency", "n/a", IF($D113="Direct Contracting", "n/a", IF($D113="Emergency Cases", "n/a","Check Mode of Proc")))))))</f>
        <v>n/a</v>
      </c>
      <c r="Z113" s="48" t="str">
        <f t="shared" si="211"/>
        <v>n/a</v>
      </c>
      <c r="AA113" s="48" t="str">
        <f t="shared" si="211"/>
        <v>n/a</v>
      </c>
      <c r="AB113" s="48" t="str">
        <f t="shared" si="211"/>
        <v>n/a</v>
      </c>
      <c r="AC113" s="48" t="str">
        <f t="shared" si="211"/>
        <v>n/a</v>
      </c>
      <c r="AD113" s="48" t="str">
        <f t="shared" si="211"/>
        <v>n/a</v>
      </c>
      <c r="AE113" s="48" t="str">
        <f t="shared" si="211"/>
        <v>n/a</v>
      </c>
      <c r="AF113" s="49"/>
      <c r="AG113" s="67"/>
      <c r="AH113" s="183"/>
      <c r="AI113" s="66"/>
      <c r="AJ113" s="4"/>
      <c r="AK113" s="66"/>
      <c r="AL113" s="6"/>
      <c r="AM113" s="7"/>
      <c r="AN113" s="6"/>
      <c r="AO113" s="6"/>
      <c r="AP113" s="6"/>
      <c r="AQ113" s="8"/>
      <c r="AR113" s="6"/>
      <c r="AT113" s="6"/>
      <c r="AU113" s="6"/>
      <c r="AV113" s="6"/>
      <c r="AW113" s="6"/>
      <c r="AX113" s="6"/>
      <c r="AY113" s="54"/>
      <c r="AZ113" s="6"/>
      <c r="BA113" s="6"/>
      <c r="BB113" s="6"/>
      <c r="BC113" s="6"/>
    </row>
    <row r="114" spans="1:55" ht="39" customHeight="1" x14ac:dyDescent="0.25">
      <c r="A114" s="43" t="str">
        <f>IF(C114=0,"  ",VLOOKUP(C114,CODES!$A$1:$B$145,2,FALSE))</f>
        <v xml:space="preserve">  </v>
      </c>
      <c r="B114" s="66"/>
      <c r="C114" s="64"/>
      <c r="D114" s="52" t="s">
        <v>57</v>
      </c>
      <c r="E114" s="44" t="str">
        <f t="shared" ref="E114:H114" si="212">IF($D114="Public Bidding", "Date Required", IF($D114="Shopping", "n/a", IF($D114="Small Value Procurement", "n/a", IF($D114="Lease of Venue", "n/a", IF($D114="Agency to Agency", "n/a", IF($D114="Direct Contracting", "n/a", IF($D114="Emergency Cases", "n/a","Check Mode of Proc")))))))</f>
        <v>n/a</v>
      </c>
      <c r="F114" s="44" t="str">
        <f t="shared" si="212"/>
        <v>n/a</v>
      </c>
      <c r="G114" s="44" t="str">
        <f t="shared" si="212"/>
        <v>n/a</v>
      </c>
      <c r="H114" s="44" t="str">
        <f t="shared" si="212"/>
        <v>n/a</v>
      </c>
      <c r="I114" s="63"/>
      <c r="J114" s="63"/>
      <c r="K114" s="45" t="str">
        <f t="shared" si="32"/>
        <v>n/a</v>
      </c>
      <c r="L114" s="63"/>
      <c r="M114" s="63"/>
      <c r="N114" s="55"/>
      <c r="O114" s="55"/>
      <c r="P114" s="55"/>
      <c r="Q114" s="55"/>
      <c r="R114" s="46" t="s">
        <v>52</v>
      </c>
      <c r="S114" s="51"/>
      <c r="T114" s="60"/>
      <c r="U114" s="47"/>
      <c r="V114" s="51"/>
      <c r="W114" s="60"/>
      <c r="X114" s="37"/>
      <c r="Y114" s="48" t="str">
        <f t="shared" ref="Y114:AE114" si="213">IF($D114="Public Bidding", "Date Required", IF($D114="Shopping", "n/a", IF($D114="Small Value Procurement", "n/a", IF($D114="Lease of Venue", "n/a", IF($D114="Agency to Agency", "n/a", IF($D114="Direct Contracting", "n/a", IF($D114="Emergency Cases", "n/a","Check Mode of Proc")))))))</f>
        <v>n/a</v>
      </c>
      <c r="Z114" s="48" t="str">
        <f t="shared" si="213"/>
        <v>n/a</v>
      </c>
      <c r="AA114" s="48" t="str">
        <f t="shared" si="213"/>
        <v>n/a</v>
      </c>
      <c r="AB114" s="48" t="str">
        <f t="shared" si="213"/>
        <v>n/a</v>
      </c>
      <c r="AC114" s="48" t="str">
        <f t="shared" si="213"/>
        <v>n/a</v>
      </c>
      <c r="AD114" s="48" t="str">
        <f t="shared" si="213"/>
        <v>n/a</v>
      </c>
      <c r="AE114" s="48" t="str">
        <f t="shared" si="213"/>
        <v>n/a</v>
      </c>
      <c r="AF114" s="49"/>
      <c r="AG114" s="67"/>
      <c r="AH114" s="183"/>
      <c r="AI114" s="66"/>
      <c r="AJ114" s="4"/>
      <c r="AK114" s="66"/>
      <c r="AL114" s="6"/>
      <c r="AM114" s="7"/>
      <c r="AN114" s="6"/>
      <c r="AO114" s="6"/>
      <c r="AP114" s="6"/>
      <c r="AQ114" s="8"/>
      <c r="AR114" s="6"/>
      <c r="AT114" s="6"/>
      <c r="AU114" s="6"/>
      <c r="AV114" s="6"/>
      <c r="AW114" s="6"/>
      <c r="AX114" s="6"/>
      <c r="AY114" s="54"/>
      <c r="AZ114" s="6"/>
      <c r="BA114" s="6"/>
      <c r="BB114" s="6"/>
      <c r="BC114" s="6"/>
    </row>
    <row r="115" spans="1:55" ht="39" customHeight="1" x14ac:dyDescent="0.25">
      <c r="A115" s="43" t="str">
        <f>IF(C115=0,"  ",VLOOKUP(C115,CODES!$A$1:$B$145,2,FALSE))</f>
        <v xml:space="preserve">  </v>
      </c>
      <c r="B115" s="66"/>
      <c r="C115" s="4"/>
      <c r="D115" s="52" t="s">
        <v>57</v>
      </c>
      <c r="E115" s="44" t="str">
        <f t="shared" ref="E115:H115" si="214">IF($D115="Public Bidding", "Date Required", IF($D115="Shopping", "n/a", IF($D115="Small Value Procurement", "n/a", IF($D115="Lease of Venue", "n/a", IF($D115="Agency to Agency", "n/a", IF($D115="Direct Contracting", "n/a", IF($D115="Emergency Cases", "n/a","Check Mode of Proc")))))))</f>
        <v>n/a</v>
      </c>
      <c r="F115" s="44" t="str">
        <f t="shared" si="214"/>
        <v>n/a</v>
      </c>
      <c r="G115" s="44" t="str">
        <f t="shared" si="214"/>
        <v>n/a</v>
      </c>
      <c r="H115" s="44" t="str">
        <f t="shared" si="214"/>
        <v>n/a</v>
      </c>
      <c r="I115" s="63"/>
      <c r="J115" s="63"/>
      <c r="K115" s="45" t="str">
        <f t="shared" si="32"/>
        <v>n/a</v>
      </c>
      <c r="L115" s="63"/>
      <c r="M115" s="63"/>
      <c r="N115" s="55"/>
      <c r="O115" s="55"/>
      <c r="P115" s="55"/>
      <c r="Q115" s="55"/>
      <c r="R115" s="46" t="s">
        <v>52</v>
      </c>
      <c r="S115" s="51"/>
      <c r="T115" s="60"/>
      <c r="U115" s="47"/>
      <c r="V115" s="51"/>
      <c r="W115" s="60"/>
      <c r="X115" s="37"/>
      <c r="Y115" s="48" t="str">
        <f t="shared" ref="Y115:AE115" si="215">IF($D115="Public Bidding", "Date Required", IF($D115="Shopping", "n/a", IF($D115="Small Value Procurement", "n/a", IF($D115="Lease of Venue", "n/a", IF($D115="Agency to Agency", "n/a", IF($D115="Direct Contracting", "n/a", IF($D115="Emergency Cases", "n/a","Check Mode of Proc")))))))</f>
        <v>n/a</v>
      </c>
      <c r="Z115" s="48" t="str">
        <f t="shared" si="215"/>
        <v>n/a</v>
      </c>
      <c r="AA115" s="48" t="str">
        <f t="shared" si="215"/>
        <v>n/a</v>
      </c>
      <c r="AB115" s="48" t="str">
        <f t="shared" si="215"/>
        <v>n/a</v>
      </c>
      <c r="AC115" s="48" t="str">
        <f t="shared" si="215"/>
        <v>n/a</v>
      </c>
      <c r="AD115" s="48" t="str">
        <f t="shared" si="215"/>
        <v>n/a</v>
      </c>
      <c r="AE115" s="48" t="str">
        <f t="shared" si="215"/>
        <v>n/a</v>
      </c>
      <c r="AF115" s="49"/>
      <c r="AG115" s="67"/>
      <c r="AH115" s="183"/>
      <c r="AI115" s="66"/>
      <c r="AJ115" s="4"/>
      <c r="AK115" s="66"/>
      <c r="AL115" s="6"/>
      <c r="AM115" s="7"/>
      <c r="AN115" s="6"/>
      <c r="AO115" s="6"/>
      <c r="AP115" s="6"/>
      <c r="AQ115" s="8"/>
      <c r="AR115" s="6"/>
      <c r="AT115" s="6"/>
      <c r="AU115" s="6"/>
      <c r="AV115" s="6"/>
      <c r="AW115" s="6"/>
      <c r="AX115" s="6"/>
      <c r="AY115" s="54"/>
      <c r="AZ115" s="6"/>
      <c r="BA115" s="6"/>
      <c r="BB115" s="6"/>
      <c r="BC115" s="6"/>
    </row>
    <row r="116" spans="1:55" ht="62.25" customHeight="1" x14ac:dyDescent="0.25">
      <c r="A116" s="43" t="str">
        <f>IF(C116=0,"  ",VLOOKUP(C116,CODES!$A$1:$B$145,2,FALSE))</f>
        <v xml:space="preserve">  </v>
      </c>
      <c r="B116" s="66"/>
      <c r="C116" s="4"/>
      <c r="D116" s="52" t="s">
        <v>57</v>
      </c>
      <c r="E116" s="44" t="str">
        <f t="shared" ref="E116:H116" si="216">IF($D116="Public Bidding", "Date Required", IF($D116="Shopping", "n/a", IF($D116="Small Value Procurement", "n/a", IF($D116="Lease of Venue", "n/a", IF($D116="Agency to Agency", "n/a", IF($D116="Direct Contracting", "n/a", IF($D116="Emergency Cases", "n/a","Check Mode of Proc")))))))</f>
        <v>n/a</v>
      </c>
      <c r="F116" s="44" t="str">
        <f t="shared" si="216"/>
        <v>n/a</v>
      </c>
      <c r="G116" s="44" t="str">
        <f t="shared" si="216"/>
        <v>n/a</v>
      </c>
      <c r="H116" s="44" t="str">
        <f t="shared" si="216"/>
        <v>n/a</v>
      </c>
      <c r="I116" s="63"/>
      <c r="J116" s="63"/>
      <c r="K116" s="45" t="str">
        <f t="shared" si="32"/>
        <v>n/a</v>
      </c>
      <c r="L116" s="63"/>
      <c r="M116" s="63"/>
      <c r="N116" s="55"/>
      <c r="O116" s="55"/>
      <c r="P116" s="55"/>
      <c r="Q116" s="55"/>
      <c r="R116" s="46" t="s">
        <v>52</v>
      </c>
      <c r="S116" s="51"/>
      <c r="T116" s="60"/>
      <c r="U116" s="47"/>
      <c r="V116" s="51"/>
      <c r="W116" s="60"/>
      <c r="X116" s="37"/>
      <c r="Y116" s="48" t="str">
        <f t="shared" ref="Y116:AE116" si="217">IF($D116="Public Bidding", "Date Required", IF($D116="Shopping", "n/a", IF($D116="Small Value Procurement", "n/a", IF($D116="Lease of Venue", "n/a", IF($D116="Agency to Agency", "n/a", IF($D116="Direct Contracting", "n/a", IF($D116="Emergency Cases", "n/a","Check Mode of Proc")))))))</f>
        <v>n/a</v>
      </c>
      <c r="Z116" s="48" t="str">
        <f t="shared" si="217"/>
        <v>n/a</v>
      </c>
      <c r="AA116" s="48" t="str">
        <f t="shared" si="217"/>
        <v>n/a</v>
      </c>
      <c r="AB116" s="48" t="str">
        <f t="shared" si="217"/>
        <v>n/a</v>
      </c>
      <c r="AC116" s="48" t="str">
        <f t="shared" si="217"/>
        <v>n/a</v>
      </c>
      <c r="AD116" s="48" t="str">
        <f t="shared" si="217"/>
        <v>n/a</v>
      </c>
      <c r="AE116" s="48" t="str">
        <f t="shared" si="217"/>
        <v>n/a</v>
      </c>
      <c r="AF116" s="49"/>
      <c r="AG116" s="67"/>
      <c r="AH116" s="183"/>
      <c r="AI116" s="66"/>
      <c r="AJ116" s="4"/>
      <c r="AK116" s="66"/>
      <c r="AL116" s="6"/>
      <c r="AM116" s="7"/>
      <c r="AN116" s="6"/>
      <c r="AO116" s="6"/>
      <c r="AP116" s="6"/>
      <c r="AQ116" s="8"/>
      <c r="AR116" s="6"/>
      <c r="AT116" s="6"/>
      <c r="AU116" s="6"/>
      <c r="AV116" s="6"/>
      <c r="AW116" s="6"/>
      <c r="AX116" s="6"/>
      <c r="AY116" s="54"/>
      <c r="AZ116" s="6"/>
      <c r="BA116" s="6"/>
      <c r="BB116" s="6"/>
      <c r="BC116" s="6"/>
    </row>
    <row r="117" spans="1:55" ht="39" customHeight="1" x14ac:dyDescent="0.25">
      <c r="A117" s="43" t="str">
        <f>IF(C117=0,"  ",VLOOKUP(C117,CODES!$A$1:$B$145,2,FALSE))</f>
        <v xml:space="preserve">  </v>
      </c>
      <c r="B117" s="66"/>
      <c r="C117" s="4"/>
      <c r="D117" s="52" t="s">
        <v>57</v>
      </c>
      <c r="E117" s="44" t="str">
        <f t="shared" ref="E117:H117" si="218">IF($D117="Public Bidding", "Date Required", IF($D117="Shopping", "n/a", IF($D117="Small Value Procurement", "n/a", IF($D117="Lease of Venue", "n/a", IF($D117="Agency to Agency", "n/a", IF($D117="Direct Contracting", "n/a", IF($D117="Emergency Cases", "n/a","Check Mode of Proc")))))))</f>
        <v>n/a</v>
      </c>
      <c r="F117" s="44" t="str">
        <f t="shared" si="218"/>
        <v>n/a</v>
      </c>
      <c r="G117" s="44" t="str">
        <f t="shared" si="218"/>
        <v>n/a</v>
      </c>
      <c r="H117" s="44" t="str">
        <f t="shared" si="218"/>
        <v>n/a</v>
      </c>
      <c r="I117" s="63"/>
      <c r="J117" s="63"/>
      <c r="K117" s="45" t="str">
        <f t="shared" si="32"/>
        <v>n/a</v>
      </c>
      <c r="L117" s="63"/>
      <c r="M117" s="63"/>
      <c r="N117" s="55"/>
      <c r="O117" s="55"/>
      <c r="P117" s="55"/>
      <c r="Q117" s="55"/>
      <c r="R117" s="46" t="s">
        <v>52</v>
      </c>
      <c r="S117" s="51"/>
      <c r="T117" s="60"/>
      <c r="U117" s="47"/>
      <c r="V117" s="51"/>
      <c r="W117" s="60"/>
      <c r="X117" s="37"/>
      <c r="Y117" s="48" t="str">
        <f t="shared" ref="Y117:AE117" si="219">IF($D117="Public Bidding", "Date Required", IF($D117="Shopping", "n/a", IF($D117="Small Value Procurement", "n/a", IF($D117="Lease of Venue", "n/a", IF($D117="Agency to Agency", "n/a", IF($D117="Direct Contracting", "n/a", IF($D117="Emergency Cases", "n/a","Check Mode of Proc")))))))</f>
        <v>n/a</v>
      </c>
      <c r="Z117" s="48" t="str">
        <f t="shared" si="219"/>
        <v>n/a</v>
      </c>
      <c r="AA117" s="48" t="str">
        <f t="shared" si="219"/>
        <v>n/a</v>
      </c>
      <c r="AB117" s="48" t="str">
        <f t="shared" si="219"/>
        <v>n/a</v>
      </c>
      <c r="AC117" s="48" t="str">
        <f t="shared" si="219"/>
        <v>n/a</v>
      </c>
      <c r="AD117" s="48" t="str">
        <f t="shared" si="219"/>
        <v>n/a</v>
      </c>
      <c r="AE117" s="48" t="str">
        <f t="shared" si="219"/>
        <v>n/a</v>
      </c>
      <c r="AF117" s="49"/>
      <c r="AG117" s="67"/>
      <c r="AH117" s="183"/>
      <c r="AI117" s="66"/>
      <c r="AJ117" s="4"/>
      <c r="AK117" s="66"/>
      <c r="AL117" s="6"/>
      <c r="AM117" s="7"/>
      <c r="AN117" s="6"/>
      <c r="AO117" s="6"/>
      <c r="AP117" s="6"/>
      <c r="AQ117" s="8"/>
      <c r="AR117" s="6"/>
      <c r="AT117" s="6"/>
      <c r="AU117" s="6"/>
      <c r="AV117" s="6"/>
      <c r="AW117" s="6"/>
      <c r="AX117" s="6"/>
      <c r="AY117" s="54"/>
      <c r="AZ117" s="6"/>
      <c r="BA117" s="6"/>
      <c r="BB117" s="6"/>
      <c r="BC117" s="6"/>
    </row>
    <row r="118" spans="1:55" ht="48.75" customHeight="1" x14ac:dyDescent="0.25">
      <c r="A118" s="43" t="str">
        <f>IF(C118=0,"  ",VLOOKUP(C118,CODES!$A$1:$B$145,2,FALSE))</f>
        <v xml:space="preserve">  </v>
      </c>
      <c r="B118" s="66"/>
      <c r="C118" s="4"/>
      <c r="D118" s="52" t="s">
        <v>57</v>
      </c>
      <c r="E118" s="44" t="str">
        <f t="shared" ref="E118:H118" si="220">IF($D118="Public Bidding", "Date Required", IF($D118="Shopping", "n/a", IF($D118="Small Value Procurement", "n/a", IF($D118="Lease of Venue", "n/a", IF($D118="Agency to Agency", "n/a", IF($D118="Direct Contracting", "n/a", IF($D118="Emergency Cases", "n/a","Check Mode of Proc")))))))</f>
        <v>n/a</v>
      </c>
      <c r="F118" s="44" t="str">
        <f t="shared" si="220"/>
        <v>n/a</v>
      </c>
      <c r="G118" s="44" t="str">
        <f t="shared" si="220"/>
        <v>n/a</v>
      </c>
      <c r="H118" s="44" t="str">
        <f t="shared" si="220"/>
        <v>n/a</v>
      </c>
      <c r="I118" s="63"/>
      <c r="J118" s="63"/>
      <c r="K118" s="45" t="str">
        <f t="shared" si="32"/>
        <v>n/a</v>
      </c>
      <c r="L118" s="63"/>
      <c r="M118" s="63"/>
      <c r="N118" s="55"/>
      <c r="O118" s="55"/>
      <c r="P118" s="55"/>
      <c r="Q118" s="55"/>
      <c r="R118" s="46" t="s">
        <v>52</v>
      </c>
      <c r="S118" s="51"/>
      <c r="T118" s="60"/>
      <c r="U118" s="47"/>
      <c r="V118" s="51"/>
      <c r="W118" s="60"/>
      <c r="X118" s="37"/>
      <c r="Y118" s="48" t="str">
        <f t="shared" ref="Y118:AE118" si="221">IF($D118="Public Bidding", "Date Required", IF($D118="Shopping", "n/a", IF($D118="Small Value Procurement", "n/a", IF($D118="Lease of Venue", "n/a", IF($D118="Agency to Agency", "n/a", IF($D118="Direct Contracting", "n/a", IF($D118="Emergency Cases", "n/a","Check Mode of Proc")))))))</f>
        <v>n/a</v>
      </c>
      <c r="Z118" s="48" t="str">
        <f t="shared" si="221"/>
        <v>n/a</v>
      </c>
      <c r="AA118" s="48" t="str">
        <f t="shared" si="221"/>
        <v>n/a</v>
      </c>
      <c r="AB118" s="48" t="str">
        <f t="shared" si="221"/>
        <v>n/a</v>
      </c>
      <c r="AC118" s="48" t="str">
        <f t="shared" si="221"/>
        <v>n/a</v>
      </c>
      <c r="AD118" s="48" t="str">
        <f t="shared" si="221"/>
        <v>n/a</v>
      </c>
      <c r="AE118" s="48" t="str">
        <f t="shared" si="221"/>
        <v>n/a</v>
      </c>
      <c r="AF118" s="49"/>
      <c r="AG118" s="67"/>
      <c r="AH118" s="183"/>
      <c r="AI118" s="66"/>
      <c r="AJ118" s="4"/>
      <c r="AK118" s="66"/>
      <c r="AL118" s="6"/>
      <c r="AM118" s="7"/>
      <c r="AN118" s="6"/>
      <c r="AO118" s="6"/>
      <c r="AP118" s="6"/>
      <c r="AQ118" s="8"/>
      <c r="AR118" s="6"/>
      <c r="AT118" s="6"/>
      <c r="AU118" s="6"/>
      <c r="AV118" s="6"/>
      <c r="AW118" s="6"/>
      <c r="AX118" s="6"/>
      <c r="AY118" s="54"/>
      <c r="AZ118" s="6"/>
      <c r="BA118" s="6"/>
      <c r="BB118" s="6"/>
      <c r="BC118" s="6"/>
    </row>
    <row r="119" spans="1:55" ht="39" customHeight="1" x14ac:dyDescent="0.25">
      <c r="A119" s="43" t="str">
        <f>IF(C119=0,"  ",VLOOKUP(C119,CODES!$A$1:$B$145,2,FALSE))</f>
        <v xml:space="preserve">  </v>
      </c>
      <c r="B119" s="66"/>
      <c r="C119" s="4"/>
      <c r="D119" s="52" t="s">
        <v>57</v>
      </c>
      <c r="E119" s="44" t="str">
        <f t="shared" ref="E119:H119" si="222">IF($D119="Public Bidding", "Date Required", IF($D119="Shopping", "n/a", IF($D119="Small Value Procurement", "n/a", IF($D119="Lease of Venue", "n/a", IF($D119="Agency to Agency", "n/a", IF($D119="Direct Contracting", "n/a", IF($D119="Emergency Cases", "n/a","Check Mode of Proc")))))))</f>
        <v>n/a</v>
      </c>
      <c r="F119" s="44" t="str">
        <f t="shared" si="222"/>
        <v>n/a</v>
      </c>
      <c r="G119" s="44" t="str">
        <f t="shared" si="222"/>
        <v>n/a</v>
      </c>
      <c r="H119" s="44" t="str">
        <f t="shared" si="222"/>
        <v>n/a</v>
      </c>
      <c r="I119" s="63"/>
      <c r="J119" s="63"/>
      <c r="K119" s="45" t="str">
        <f t="shared" si="32"/>
        <v>n/a</v>
      </c>
      <c r="L119" s="63"/>
      <c r="M119" s="63"/>
      <c r="N119" s="55"/>
      <c r="O119" s="55"/>
      <c r="P119" s="55"/>
      <c r="Q119" s="55"/>
      <c r="R119" s="46" t="s">
        <v>52</v>
      </c>
      <c r="S119" s="51"/>
      <c r="T119" s="60"/>
      <c r="U119" s="47"/>
      <c r="V119" s="51"/>
      <c r="W119" s="60"/>
      <c r="X119" s="37"/>
      <c r="Y119" s="48" t="str">
        <f t="shared" ref="Y119:AE119" si="223">IF($D119="Public Bidding", "Date Required", IF($D119="Shopping", "n/a", IF($D119="Small Value Procurement", "n/a", IF($D119="Lease of Venue", "n/a", IF($D119="Agency to Agency", "n/a", IF($D119="Direct Contracting", "n/a", IF($D119="Emergency Cases", "n/a","Check Mode of Proc")))))))</f>
        <v>n/a</v>
      </c>
      <c r="Z119" s="48" t="str">
        <f t="shared" si="223"/>
        <v>n/a</v>
      </c>
      <c r="AA119" s="48" t="str">
        <f t="shared" si="223"/>
        <v>n/a</v>
      </c>
      <c r="AB119" s="48" t="str">
        <f t="shared" si="223"/>
        <v>n/a</v>
      </c>
      <c r="AC119" s="48" t="str">
        <f t="shared" si="223"/>
        <v>n/a</v>
      </c>
      <c r="AD119" s="48" t="str">
        <f t="shared" si="223"/>
        <v>n/a</v>
      </c>
      <c r="AE119" s="48" t="str">
        <f t="shared" si="223"/>
        <v>n/a</v>
      </c>
      <c r="AF119" s="49"/>
      <c r="AG119" s="67"/>
      <c r="AH119" s="183"/>
      <c r="AI119" s="66"/>
      <c r="AJ119" s="4"/>
      <c r="AK119" s="66"/>
      <c r="AL119" s="6"/>
      <c r="AM119" s="7"/>
      <c r="AN119" s="6"/>
      <c r="AO119" s="6"/>
      <c r="AP119" s="6"/>
      <c r="AQ119" s="8"/>
      <c r="AR119" s="6"/>
      <c r="AT119" s="6"/>
      <c r="AU119" s="6"/>
      <c r="AV119" s="6"/>
      <c r="AW119" s="6"/>
      <c r="AX119" s="6"/>
      <c r="AY119" s="54"/>
      <c r="AZ119" s="6"/>
      <c r="BA119" s="6"/>
      <c r="BB119" s="6"/>
      <c r="BC119" s="6"/>
    </row>
    <row r="120" spans="1:55" ht="56.25" customHeight="1" x14ac:dyDescent="0.25">
      <c r="A120" s="43" t="str">
        <f>IF(C120=0,"  ",VLOOKUP(C120,CODES!$A$1:$B$145,2,FALSE))</f>
        <v xml:space="preserve">  </v>
      </c>
      <c r="B120" s="66"/>
      <c r="C120" s="4"/>
      <c r="D120" s="52" t="s">
        <v>57</v>
      </c>
      <c r="E120" s="44" t="str">
        <f t="shared" ref="E120:H120" si="224">IF($D120="Public Bidding", "Date Required", IF($D120="Shopping", "n/a", IF($D120="Small Value Procurement", "n/a", IF($D120="Lease of Venue", "n/a", IF($D120="Agency to Agency", "n/a", IF($D120="Direct Contracting", "n/a", IF($D120="Emergency Cases", "n/a","Check Mode of Proc")))))))</f>
        <v>n/a</v>
      </c>
      <c r="F120" s="44" t="str">
        <f t="shared" si="224"/>
        <v>n/a</v>
      </c>
      <c r="G120" s="44" t="str">
        <f t="shared" si="224"/>
        <v>n/a</v>
      </c>
      <c r="H120" s="44" t="str">
        <f t="shared" si="224"/>
        <v>n/a</v>
      </c>
      <c r="I120" s="63"/>
      <c r="J120" s="63"/>
      <c r="K120" s="45" t="str">
        <f t="shared" si="32"/>
        <v>n/a</v>
      </c>
      <c r="L120" s="63"/>
      <c r="M120" s="63"/>
      <c r="N120" s="55"/>
      <c r="O120" s="55"/>
      <c r="P120" s="55"/>
      <c r="Q120" s="55"/>
      <c r="R120" s="46" t="s">
        <v>52</v>
      </c>
      <c r="S120" s="51"/>
      <c r="T120" s="60"/>
      <c r="U120" s="47"/>
      <c r="V120" s="51"/>
      <c r="W120" s="60"/>
      <c r="X120" s="37"/>
      <c r="Y120" s="48" t="str">
        <f t="shared" ref="Y120:AE120" si="225">IF($D120="Public Bidding", "Date Required", IF($D120="Shopping", "n/a", IF($D120="Small Value Procurement", "n/a", IF($D120="Lease of Venue", "n/a", IF($D120="Agency to Agency", "n/a", IF($D120="Direct Contracting", "n/a", IF($D120="Emergency Cases", "n/a","Check Mode of Proc")))))))</f>
        <v>n/a</v>
      </c>
      <c r="Z120" s="48" t="str">
        <f t="shared" si="225"/>
        <v>n/a</v>
      </c>
      <c r="AA120" s="48" t="str">
        <f t="shared" si="225"/>
        <v>n/a</v>
      </c>
      <c r="AB120" s="48" t="str">
        <f t="shared" si="225"/>
        <v>n/a</v>
      </c>
      <c r="AC120" s="48" t="str">
        <f t="shared" si="225"/>
        <v>n/a</v>
      </c>
      <c r="AD120" s="48" t="str">
        <f t="shared" si="225"/>
        <v>n/a</v>
      </c>
      <c r="AE120" s="48" t="str">
        <f t="shared" si="225"/>
        <v>n/a</v>
      </c>
      <c r="AF120" s="49"/>
      <c r="AG120" s="67"/>
      <c r="AH120" s="183"/>
      <c r="AI120" s="66"/>
      <c r="AJ120" s="4"/>
      <c r="AK120" s="66"/>
      <c r="AL120" s="6"/>
      <c r="AM120" s="7"/>
      <c r="AN120" s="6"/>
      <c r="AO120" s="6"/>
      <c r="AP120" s="6"/>
      <c r="AQ120" s="8"/>
      <c r="AR120" s="6"/>
      <c r="AT120" s="6"/>
      <c r="AU120" s="6"/>
      <c r="AV120" s="6"/>
      <c r="AW120" s="6"/>
      <c r="AX120" s="6"/>
      <c r="AY120" s="54"/>
      <c r="AZ120" s="6"/>
      <c r="BA120" s="6"/>
      <c r="BB120" s="6"/>
      <c r="BC120" s="6"/>
    </row>
    <row r="121" spans="1:55" ht="39" customHeight="1" x14ac:dyDescent="0.25">
      <c r="A121" s="43" t="str">
        <f>IF(C121=0,"  ",VLOOKUP(C121,CODES!$A$1:$B$145,2,FALSE))</f>
        <v xml:space="preserve">  </v>
      </c>
      <c r="B121" s="66"/>
      <c r="C121" s="4"/>
      <c r="D121" s="52" t="s">
        <v>57</v>
      </c>
      <c r="E121" s="44" t="str">
        <f t="shared" ref="E121:H121" si="226">IF($D121="Public Bidding", "Date Required", IF($D121="Shopping", "n/a", IF($D121="Small Value Procurement", "n/a", IF($D121="Lease of Venue", "n/a", IF($D121="Agency to Agency", "n/a", IF($D121="Direct Contracting", "n/a", IF($D121="Emergency Cases", "n/a","Check Mode of Proc")))))))</f>
        <v>n/a</v>
      </c>
      <c r="F121" s="44" t="str">
        <f t="shared" si="226"/>
        <v>n/a</v>
      </c>
      <c r="G121" s="44" t="str">
        <f t="shared" si="226"/>
        <v>n/a</v>
      </c>
      <c r="H121" s="44" t="str">
        <f t="shared" si="226"/>
        <v>n/a</v>
      </c>
      <c r="I121" s="63"/>
      <c r="J121" s="63"/>
      <c r="K121" s="45" t="str">
        <f t="shared" si="32"/>
        <v>n/a</v>
      </c>
      <c r="L121" s="63"/>
      <c r="M121" s="63"/>
      <c r="N121" s="55"/>
      <c r="O121" s="55"/>
      <c r="P121" s="55"/>
      <c r="Q121" s="55"/>
      <c r="R121" s="46" t="s">
        <v>52</v>
      </c>
      <c r="S121" s="51"/>
      <c r="T121" s="60"/>
      <c r="U121" s="47"/>
      <c r="V121" s="51"/>
      <c r="W121" s="60"/>
      <c r="X121" s="37"/>
      <c r="Y121" s="48" t="str">
        <f t="shared" ref="Y121:AE121" si="227">IF($D121="Public Bidding", "Date Required", IF($D121="Shopping", "n/a", IF($D121="Small Value Procurement", "n/a", IF($D121="Lease of Venue", "n/a", IF($D121="Agency to Agency", "n/a", IF($D121="Direct Contracting", "n/a", IF($D121="Emergency Cases", "n/a","Check Mode of Proc")))))))</f>
        <v>n/a</v>
      </c>
      <c r="Z121" s="48" t="str">
        <f t="shared" si="227"/>
        <v>n/a</v>
      </c>
      <c r="AA121" s="48" t="str">
        <f t="shared" si="227"/>
        <v>n/a</v>
      </c>
      <c r="AB121" s="48" t="str">
        <f t="shared" si="227"/>
        <v>n/a</v>
      </c>
      <c r="AC121" s="48" t="str">
        <f t="shared" si="227"/>
        <v>n/a</v>
      </c>
      <c r="AD121" s="48" t="str">
        <f t="shared" si="227"/>
        <v>n/a</v>
      </c>
      <c r="AE121" s="48" t="str">
        <f t="shared" si="227"/>
        <v>n/a</v>
      </c>
      <c r="AF121" s="49"/>
      <c r="AG121" s="67"/>
      <c r="AH121" s="183"/>
      <c r="AI121" s="66"/>
      <c r="AJ121" s="4"/>
      <c r="AK121" s="66"/>
      <c r="AL121" s="6"/>
      <c r="AM121" s="7"/>
      <c r="AN121" s="6"/>
      <c r="AO121" s="6"/>
      <c r="AP121" s="6"/>
      <c r="AQ121" s="8"/>
      <c r="AR121" s="6"/>
      <c r="AT121" s="6"/>
      <c r="AU121" s="6"/>
      <c r="AV121" s="6"/>
      <c r="AW121" s="6"/>
      <c r="AX121" s="6"/>
      <c r="AY121" s="54"/>
      <c r="AZ121" s="6"/>
      <c r="BA121" s="6"/>
      <c r="BB121" s="6"/>
      <c r="BC121" s="6"/>
    </row>
    <row r="122" spans="1:55" ht="39" customHeight="1" x14ac:dyDescent="0.25">
      <c r="A122" s="43" t="str">
        <f>IF(C122=0,"  ",VLOOKUP(C122,CODES!$A$1:$B$145,2,FALSE))</f>
        <v xml:space="preserve">  </v>
      </c>
      <c r="B122" s="66"/>
      <c r="C122" s="4"/>
      <c r="D122" s="52" t="s">
        <v>57</v>
      </c>
      <c r="E122" s="44" t="str">
        <f t="shared" ref="E122:H122" si="228">IF($D122="Public Bidding", "Date Required", IF($D122="Shopping", "n/a", IF($D122="Small Value Procurement", "n/a", IF($D122="Lease of Venue", "n/a", IF($D122="Agency to Agency", "n/a", IF($D122="Direct Contracting", "n/a", IF($D122="Emergency Cases", "n/a","Check Mode of Proc")))))))</f>
        <v>n/a</v>
      </c>
      <c r="F122" s="44" t="str">
        <f t="shared" si="228"/>
        <v>n/a</v>
      </c>
      <c r="G122" s="44" t="str">
        <f t="shared" si="228"/>
        <v>n/a</v>
      </c>
      <c r="H122" s="44" t="str">
        <f t="shared" si="228"/>
        <v>n/a</v>
      </c>
      <c r="I122" s="63"/>
      <c r="J122" s="63"/>
      <c r="K122" s="45" t="str">
        <f t="shared" si="32"/>
        <v>n/a</v>
      </c>
      <c r="L122" s="63"/>
      <c r="M122" s="63"/>
      <c r="N122" s="55"/>
      <c r="O122" s="55"/>
      <c r="P122" s="55"/>
      <c r="Q122" s="55"/>
      <c r="R122" s="46" t="s">
        <v>52</v>
      </c>
      <c r="S122" s="51"/>
      <c r="T122" s="60"/>
      <c r="U122" s="47"/>
      <c r="V122" s="51"/>
      <c r="W122" s="60"/>
      <c r="X122" s="37"/>
      <c r="Y122" s="48" t="str">
        <f t="shared" ref="Y122:AE122" si="229">IF($D122="Public Bidding", "Date Required", IF($D122="Shopping", "n/a", IF($D122="Small Value Procurement", "n/a", IF($D122="Lease of Venue", "n/a", IF($D122="Agency to Agency", "n/a", IF($D122="Direct Contracting", "n/a", IF($D122="Emergency Cases", "n/a","Check Mode of Proc")))))))</f>
        <v>n/a</v>
      </c>
      <c r="Z122" s="48" t="str">
        <f t="shared" si="229"/>
        <v>n/a</v>
      </c>
      <c r="AA122" s="48" t="str">
        <f t="shared" si="229"/>
        <v>n/a</v>
      </c>
      <c r="AB122" s="48" t="str">
        <f t="shared" si="229"/>
        <v>n/a</v>
      </c>
      <c r="AC122" s="48" t="str">
        <f t="shared" si="229"/>
        <v>n/a</v>
      </c>
      <c r="AD122" s="48" t="str">
        <f t="shared" si="229"/>
        <v>n/a</v>
      </c>
      <c r="AE122" s="48" t="str">
        <f t="shared" si="229"/>
        <v>n/a</v>
      </c>
      <c r="AF122" s="49"/>
      <c r="AG122" s="67"/>
      <c r="AH122" s="183"/>
      <c r="AI122" s="66"/>
      <c r="AJ122" s="4"/>
      <c r="AK122" s="66"/>
      <c r="AL122" s="6"/>
      <c r="AM122" s="7"/>
      <c r="AN122" s="6"/>
      <c r="AO122" s="6"/>
      <c r="AP122" s="6"/>
      <c r="AQ122" s="8"/>
      <c r="AR122" s="6"/>
      <c r="AT122" s="6"/>
      <c r="AU122" s="6"/>
      <c r="AV122" s="6"/>
      <c r="AW122" s="6"/>
      <c r="AX122" s="6"/>
      <c r="AY122" s="54"/>
      <c r="AZ122" s="6"/>
      <c r="BA122" s="6"/>
      <c r="BB122" s="6"/>
      <c r="BC122" s="6"/>
    </row>
    <row r="123" spans="1:55" ht="39" customHeight="1" x14ac:dyDescent="0.25">
      <c r="A123" s="43" t="str">
        <f>IF(C123=0,"  ",VLOOKUP(C123,CODES!$A$1:$B$145,2,FALSE))</f>
        <v xml:space="preserve">  </v>
      </c>
      <c r="B123" s="66"/>
      <c r="C123" s="4"/>
      <c r="D123" s="52" t="s">
        <v>57</v>
      </c>
      <c r="E123" s="44" t="str">
        <f t="shared" ref="E123:H123" si="230">IF($D123="Public Bidding", "Date Required", IF($D123="Shopping", "n/a", IF($D123="Small Value Procurement", "n/a", IF($D123="Lease of Venue", "n/a", IF($D123="Agency to Agency", "n/a", IF($D123="Direct Contracting", "n/a", IF($D123="Emergency Cases", "n/a","Check Mode of Proc")))))))</f>
        <v>n/a</v>
      </c>
      <c r="F123" s="44" t="str">
        <f t="shared" si="230"/>
        <v>n/a</v>
      </c>
      <c r="G123" s="44" t="str">
        <f t="shared" si="230"/>
        <v>n/a</v>
      </c>
      <c r="H123" s="44" t="str">
        <f t="shared" si="230"/>
        <v>n/a</v>
      </c>
      <c r="I123" s="63"/>
      <c r="J123" s="63"/>
      <c r="K123" s="45" t="str">
        <f t="shared" si="32"/>
        <v>n/a</v>
      </c>
      <c r="L123" s="63"/>
      <c r="M123" s="63"/>
      <c r="N123" s="55"/>
      <c r="O123" s="55"/>
      <c r="P123" s="55"/>
      <c r="Q123" s="55"/>
      <c r="R123" s="46" t="s">
        <v>52</v>
      </c>
      <c r="S123" s="51"/>
      <c r="T123" s="60"/>
      <c r="U123" s="47"/>
      <c r="V123" s="51"/>
      <c r="W123" s="60"/>
      <c r="X123" s="37"/>
      <c r="Y123" s="48" t="str">
        <f t="shared" ref="Y123:AE123" si="231">IF($D123="Public Bidding", "Date Required", IF($D123="Shopping", "n/a", IF($D123="Small Value Procurement", "n/a", IF($D123="Lease of Venue", "n/a", IF($D123="Agency to Agency", "n/a", IF($D123="Direct Contracting", "n/a", IF($D123="Emergency Cases", "n/a","Check Mode of Proc")))))))</f>
        <v>n/a</v>
      </c>
      <c r="Z123" s="48" t="str">
        <f t="shared" si="231"/>
        <v>n/a</v>
      </c>
      <c r="AA123" s="48" t="str">
        <f t="shared" si="231"/>
        <v>n/a</v>
      </c>
      <c r="AB123" s="48" t="str">
        <f t="shared" si="231"/>
        <v>n/a</v>
      </c>
      <c r="AC123" s="48" t="str">
        <f t="shared" si="231"/>
        <v>n/a</v>
      </c>
      <c r="AD123" s="48" t="str">
        <f t="shared" si="231"/>
        <v>n/a</v>
      </c>
      <c r="AE123" s="48" t="str">
        <f t="shared" si="231"/>
        <v>n/a</v>
      </c>
      <c r="AF123" s="49"/>
      <c r="AG123" s="67"/>
      <c r="AH123" s="183"/>
      <c r="AI123" s="66"/>
      <c r="AJ123" s="4"/>
      <c r="AK123" s="66"/>
      <c r="AL123" s="6"/>
      <c r="AM123" s="7"/>
      <c r="AN123" s="6"/>
      <c r="AO123" s="6"/>
      <c r="AP123" s="6"/>
      <c r="AQ123" s="8"/>
      <c r="AR123" s="6"/>
      <c r="AT123" s="6"/>
      <c r="AU123" s="6"/>
      <c r="AV123" s="6"/>
      <c r="AW123" s="6"/>
      <c r="AX123" s="6"/>
      <c r="AY123" s="54"/>
      <c r="AZ123" s="6"/>
      <c r="BA123" s="6"/>
      <c r="BB123" s="6"/>
      <c r="BC123" s="6"/>
    </row>
    <row r="124" spans="1:55" ht="45.75" customHeight="1" x14ac:dyDescent="0.25">
      <c r="A124" s="43" t="str">
        <f>IF(C124=0,"  ",VLOOKUP(C124,CODES!$A$1:$B$145,2,FALSE))</f>
        <v xml:space="preserve">  </v>
      </c>
      <c r="B124" s="66"/>
      <c r="C124" s="4"/>
      <c r="D124" s="52" t="s">
        <v>57</v>
      </c>
      <c r="E124" s="44" t="str">
        <f t="shared" ref="E124:H124" si="232">IF($D124="Public Bidding", "Date Required", IF($D124="Shopping", "n/a", IF($D124="Small Value Procurement", "n/a", IF($D124="Lease of Venue", "n/a", IF($D124="Agency to Agency", "n/a", IF($D124="Direct Contracting", "n/a", IF($D124="Emergency Cases", "n/a","Check Mode of Proc")))))))</f>
        <v>n/a</v>
      </c>
      <c r="F124" s="44" t="str">
        <f t="shared" si="232"/>
        <v>n/a</v>
      </c>
      <c r="G124" s="44" t="str">
        <f t="shared" si="232"/>
        <v>n/a</v>
      </c>
      <c r="H124" s="44" t="str">
        <f t="shared" si="232"/>
        <v>n/a</v>
      </c>
      <c r="I124" s="63"/>
      <c r="J124" s="63"/>
      <c r="K124" s="45" t="str">
        <f t="shared" si="32"/>
        <v>n/a</v>
      </c>
      <c r="L124" s="63"/>
      <c r="M124" s="63"/>
      <c r="N124" s="55"/>
      <c r="O124" s="55"/>
      <c r="P124" s="55"/>
      <c r="Q124" s="55"/>
      <c r="R124" s="46" t="s">
        <v>52</v>
      </c>
      <c r="S124" s="51"/>
      <c r="T124" s="60"/>
      <c r="U124" s="47"/>
      <c r="V124" s="51"/>
      <c r="W124" s="60"/>
      <c r="X124" s="37"/>
      <c r="Y124" s="48" t="str">
        <f t="shared" ref="Y124:AE124" si="233">IF($D124="Public Bidding", "Date Required", IF($D124="Shopping", "n/a", IF($D124="Small Value Procurement", "n/a", IF($D124="Lease of Venue", "n/a", IF($D124="Agency to Agency", "n/a", IF($D124="Direct Contracting", "n/a", IF($D124="Emergency Cases", "n/a","Check Mode of Proc")))))))</f>
        <v>n/a</v>
      </c>
      <c r="Z124" s="48" t="str">
        <f t="shared" si="233"/>
        <v>n/a</v>
      </c>
      <c r="AA124" s="48" t="str">
        <f t="shared" si="233"/>
        <v>n/a</v>
      </c>
      <c r="AB124" s="48" t="str">
        <f t="shared" si="233"/>
        <v>n/a</v>
      </c>
      <c r="AC124" s="48" t="str">
        <f t="shared" si="233"/>
        <v>n/a</v>
      </c>
      <c r="AD124" s="48" t="str">
        <f t="shared" si="233"/>
        <v>n/a</v>
      </c>
      <c r="AE124" s="48" t="str">
        <f t="shared" si="233"/>
        <v>n/a</v>
      </c>
      <c r="AF124" s="49"/>
      <c r="AG124" s="67"/>
      <c r="AH124" s="183"/>
      <c r="AI124" s="66"/>
      <c r="AJ124" s="4"/>
      <c r="AK124" s="66"/>
      <c r="AL124" s="6"/>
      <c r="AM124" s="7"/>
      <c r="AN124" s="6"/>
      <c r="AO124" s="6"/>
      <c r="AP124" s="6"/>
      <c r="AQ124" s="8"/>
      <c r="AR124" s="6"/>
      <c r="AT124" s="6"/>
      <c r="AU124" s="6"/>
      <c r="AV124" s="6"/>
      <c r="AW124" s="6"/>
      <c r="AX124" s="6"/>
      <c r="AY124" s="54"/>
      <c r="AZ124" s="6"/>
      <c r="BA124" s="6"/>
      <c r="BB124" s="6"/>
      <c r="BC124" s="6"/>
    </row>
    <row r="125" spans="1:55" ht="44.25" customHeight="1" x14ac:dyDescent="0.25">
      <c r="A125" s="43" t="str">
        <f>IF(C125=0,"  ",VLOOKUP(C125,CODES!$A$1:$B$145,2,FALSE))</f>
        <v xml:space="preserve">  </v>
      </c>
      <c r="B125" s="66"/>
      <c r="C125" s="4"/>
      <c r="D125" s="52" t="s">
        <v>57</v>
      </c>
      <c r="E125" s="44" t="str">
        <f t="shared" ref="E125:H125" si="234">IF($D125="Public Bidding", "Date Required", IF($D125="Shopping", "n/a", IF($D125="Small Value Procurement", "n/a", IF($D125="Lease of Venue", "n/a", IF($D125="Agency to Agency", "n/a", IF($D125="Direct Contracting", "n/a", IF($D125="Emergency Cases", "n/a","Check Mode of Proc")))))))</f>
        <v>n/a</v>
      </c>
      <c r="F125" s="44" t="str">
        <f t="shared" si="234"/>
        <v>n/a</v>
      </c>
      <c r="G125" s="44" t="str">
        <f t="shared" si="234"/>
        <v>n/a</v>
      </c>
      <c r="H125" s="44" t="str">
        <f t="shared" si="234"/>
        <v>n/a</v>
      </c>
      <c r="I125" s="63"/>
      <c r="J125" s="63"/>
      <c r="K125" s="45" t="str">
        <f t="shared" si="32"/>
        <v>n/a</v>
      </c>
      <c r="L125" s="63"/>
      <c r="M125" s="63"/>
      <c r="N125" s="55"/>
      <c r="O125" s="55"/>
      <c r="P125" s="55"/>
      <c r="Q125" s="55"/>
      <c r="R125" s="46" t="s">
        <v>52</v>
      </c>
      <c r="S125" s="51"/>
      <c r="T125" s="60"/>
      <c r="U125" s="47"/>
      <c r="V125" s="51"/>
      <c r="W125" s="60"/>
      <c r="X125" s="37"/>
      <c r="Y125" s="48" t="str">
        <f t="shared" ref="Y125:AE125" si="235">IF($D125="Public Bidding", "Date Required", IF($D125="Shopping", "n/a", IF($D125="Small Value Procurement", "n/a", IF($D125="Lease of Venue", "n/a", IF($D125="Agency to Agency", "n/a", IF($D125="Direct Contracting", "n/a", IF($D125="Emergency Cases", "n/a","Check Mode of Proc")))))))</f>
        <v>n/a</v>
      </c>
      <c r="Z125" s="48" t="str">
        <f t="shared" si="235"/>
        <v>n/a</v>
      </c>
      <c r="AA125" s="48" t="str">
        <f t="shared" si="235"/>
        <v>n/a</v>
      </c>
      <c r="AB125" s="48" t="str">
        <f t="shared" si="235"/>
        <v>n/a</v>
      </c>
      <c r="AC125" s="48" t="str">
        <f t="shared" si="235"/>
        <v>n/a</v>
      </c>
      <c r="AD125" s="48" t="str">
        <f t="shared" si="235"/>
        <v>n/a</v>
      </c>
      <c r="AE125" s="48" t="str">
        <f t="shared" si="235"/>
        <v>n/a</v>
      </c>
      <c r="AF125" s="49"/>
      <c r="AG125" s="67"/>
      <c r="AH125" s="183"/>
      <c r="AI125" s="66"/>
      <c r="AJ125" s="4"/>
      <c r="AK125" s="66"/>
      <c r="AL125" s="6"/>
      <c r="AM125" s="7"/>
      <c r="AN125" s="6"/>
      <c r="AO125" s="6"/>
      <c r="AP125" s="6"/>
      <c r="AQ125" s="8"/>
      <c r="AR125" s="6"/>
      <c r="AT125" s="6"/>
      <c r="AU125" s="6"/>
      <c r="AV125" s="6"/>
      <c r="AW125" s="6"/>
      <c r="AX125" s="6"/>
      <c r="AY125" s="54"/>
      <c r="AZ125" s="6"/>
      <c r="BA125" s="6"/>
      <c r="BB125" s="6"/>
      <c r="BC125" s="6"/>
    </row>
    <row r="126" spans="1:55" ht="39" customHeight="1" x14ac:dyDescent="0.25">
      <c r="A126" s="43" t="str">
        <f>IF(C126=0,"  ",VLOOKUP(C126,CODES!$A$1:$B$145,2,FALSE))</f>
        <v xml:space="preserve">  </v>
      </c>
      <c r="B126" s="66"/>
      <c r="C126" s="4"/>
      <c r="D126" s="52" t="s">
        <v>57</v>
      </c>
      <c r="E126" s="44" t="str">
        <f t="shared" ref="E126:H126" si="236">IF($D126="Public Bidding", "Date Required", IF($D126="Shopping", "n/a", IF($D126="Small Value Procurement", "n/a", IF($D126="Lease of Venue", "n/a", IF($D126="Agency to Agency", "n/a", IF($D126="Direct Contracting", "n/a", IF($D126="Emergency Cases", "n/a","Check Mode of Proc")))))))</f>
        <v>n/a</v>
      </c>
      <c r="F126" s="44" t="str">
        <f t="shared" si="236"/>
        <v>n/a</v>
      </c>
      <c r="G126" s="44" t="str">
        <f t="shared" si="236"/>
        <v>n/a</v>
      </c>
      <c r="H126" s="44" t="str">
        <f t="shared" si="236"/>
        <v>n/a</v>
      </c>
      <c r="I126" s="63"/>
      <c r="J126" s="63"/>
      <c r="K126" s="45" t="str">
        <f t="shared" si="32"/>
        <v>n/a</v>
      </c>
      <c r="L126" s="63"/>
      <c r="M126" s="63"/>
      <c r="N126" s="55"/>
      <c r="O126" s="55"/>
      <c r="P126" s="55"/>
      <c r="Q126" s="55"/>
      <c r="R126" s="46" t="s">
        <v>52</v>
      </c>
      <c r="S126" s="51"/>
      <c r="T126" s="60"/>
      <c r="U126" s="47"/>
      <c r="V126" s="51"/>
      <c r="W126" s="60"/>
      <c r="X126" s="37"/>
      <c r="Y126" s="48" t="str">
        <f t="shared" ref="Y126:AE126" si="237">IF($D126="Public Bidding", "Date Required", IF($D126="Shopping", "n/a", IF($D126="Small Value Procurement", "n/a", IF($D126="Lease of Venue", "n/a", IF($D126="Agency to Agency", "n/a", IF($D126="Direct Contracting", "n/a", IF($D126="Emergency Cases", "n/a","Check Mode of Proc")))))))</f>
        <v>n/a</v>
      </c>
      <c r="Z126" s="48" t="str">
        <f t="shared" si="237"/>
        <v>n/a</v>
      </c>
      <c r="AA126" s="48" t="str">
        <f t="shared" si="237"/>
        <v>n/a</v>
      </c>
      <c r="AB126" s="48" t="str">
        <f t="shared" si="237"/>
        <v>n/a</v>
      </c>
      <c r="AC126" s="48" t="str">
        <f t="shared" si="237"/>
        <v>n/a</v>
      </c>
      <c r="AD126" s="48" t="str">
        <f t="shared" si="237"/>
        <v>n/a</v>
      </c>
      <c r="AE126" s="48" t="str">
        <f t="shared" si="237"/>
        <v>n/a</v>
      </c>
      <c r="AF126" s="49"/>
      <c r="AG126" s="67"/>
      <c r="AH126" s="183"/>
      <c r="AI126" s="66"/>
      <c r="AJ126" s="4"/>
      <c r="AK126" s="66"/>
      <c r="AL126" s="6"/>
      <c r="AM126" s="7"/>
      <c r="AN126" s="6"/>
      <c r="AO126" s="6"/>
      <c r="AP126" s="6"/>
      <c r="AQ126" s="8"/>
      <c r="AR126" s="6"/>
      <c r="AT126" s="6"/>
      <c r="AU126" s="6"/>
      <c r="AV126" s="6"/>
      <c r="AW126" s="6"/>
      <c r="AX126" s="6"/>
      <c r="AY126" s="54"/>
      <c r="AZ126" s="6"/>
      <c r="BA126" s="6"/>
      <c r="BB126" s="6"/>
      <c r="BC126" s="6"/>
    </row>
    <row r="127" spans="1:55" ht="57.75" customHeight="1" x14ac:dyDescent="0.25">
      <c r="A127" s="43" t="str">
        <f>IF(C127=0,"  ",VLOOKUP(C127,CODES!$A$1:$B$145,2,FALSE))</f>
        <v xml:space="preserve">  </v>
      </c>
      <c r="B127" s="66"/>
      <c r="C127" s="4"/>
      <c r="D127" s="52" t="s">
        <v>57</v>
      </c>
      <c r="E127" s="44" t="str">
        <f t="shared" ref="E127:H127" si="238">IF($D127="Public Bidding", "Date Required", IF($D127="Shopping", "n/a", IF($D127="Small Value Procurement", "n/a", IF($D127="Lease of Venue", "n/a", IF($D127="Agency to Agency", "n/a", IF($D127="Direct Contracting", "n/a", IF($D127="Emergency Cases", "n/a","Check Mode of Proc")))))))</f>
        <v>n/a</v>
      </c>
      <c r="F127" s="44" t="str">
        <f t="shared" si="238"/>
        <v>n/a</v>
      </c>
      <c r="G127" s="44" t="str">
        <f t="shared" si="238"/>
        <v>n/a</v>
      </c>
      <c r="H127" s="44" t="str">
        <f t="shared" si="238"/>
        <v>n/a</v>
      </c>
      <c r="I127" s="63"/>
      <c r="J127" s="63"/>
      <c r="K127" s="45" t="str">
        <f t="shared" si="32"/>
        <v>n/a</v>
      </c>
      <c r="L127" s="63"/>
      <c r="M127" s="63"/>
      <c r="N127" s="55"/>
      <c r="O127" s="55"/>
      <c r="P127" s="55"/>
      <c r="Q127" s="55"/>
      <c r="R127" s="46" t="s">
        <v>52</v>
      </c>
      <c r="S127" s="51"/>
      <c r="T127" s="60"/>
      <c r="U127" s="47"/>
      <c r="V127" s="51"/>
      <c r="W127" s="60"/>
      <c r="X127" s="37"/>
      <c r="Y127" s="48" t="str">
        <f t="shared" ref="Y127:AE127" si="239">IF($D127="Public Bidding", "Date Required", IF($D127="Shopping", "n/a", IF($D127="Small Value Procurement", "n/a", IF($D127="Lease of Venue", "n/a", IF($D127="Agency to Agency", "n/a", IF($D127="Direct Contracting", "n/a", IF($D127="Emergency Cases", "n/a","Check Mode of Proc")))))))</f>
        <v>n/a</v>
      </c>
      <c r="Z127" s="48" t="str">
        <f t="shared" si="239"/>
        <v>n/a</v>
      </c>
      <c r="AA127" s="48" t="str">
        <f t="shared" si="239"/>
        <v>n/a</v>
      </c>
      <c r="AB127" s="48" t="str">
        <f t="shared" si="239"/>
        <v>n/a</v>
      </c>
      <c r="AC127" s="48" t="str">
        <f t="shared" si="239"/>
        <v>n/a</v>
      </c>
      <c r="AD127" s="48" t="str">
        <f t="shared" si="239"/>
        <v>n/a</v>
      </c>
      <c r="AE127" s="48" t="str">
        <f t="shared" si="239"/>
        <v>n/a</v>
      </c>
      <c r="AF127" s="49"/>
      <c r="AG127" s="67"/>
      <c r="AH127" s="183"/>
      <c r="AI127" s="66"/>
      <c r="AJ127" s="4"/>
      <c r="AK127" s="66"/>
      <c r="AL127" s="6"/>
      <c r="AM127" s="7"/>
      <c r="AN127" s="6"/>
      <c r="AO127" s="6"/>
      <c r="AP127" s="6"/>
      <c r="AQ127" s="8"/>
      <c r="AR127" s="6"/>
      <c r="AT127" s="6"/>
      <c r="AU127" s="6"/>
      <c r="AV127" s="6"/>
      <c r="AW127" s="6"/>
      <c r="AX127" s="6"/>
      <c r="AY127" s="54"/>
      <c r="AZ127" s="6"/>
      <c r="BA127" s="6"/>
      <c r="BB127" s="6"/>
      <c r="BC127" s="6"/>
    </row>
    <row r="128" spans="1:55" ht="39" customHeight="1" x14ac:dyDescent="0.25">
      <c r="A128" s="43" t="str">
        <f>IF(C128=0,"  ",VLOOKUP(C128,CODES!$A$1:$B$145,2,FALSE))</f>
        <v xml:space="preserve">  </v>
      </c>
      <c r="B128" s="66"/>
      <c r="C128" s="4"/>
      <c r="D128" s="52" t="s">
        <v>57</v>
      </c>
      <c r="E128" s="44" t="str">
        <f t="shared" ref="E128:H128" si="240">IF($D128="Public Bidding", "Date Required", IF($D128="Shopping", "n/a", IF($D128="Small Value Procurement", "n/a", IF($D128="Lease of Venue", "n/a", IF($D128="Agency to Agency", "n/a", IF($D128="Direct Contracting", "n/a", IF($D128="Emergency Cases", "n/a","Check Mode of Proc")))))))</f>
        <v>n/a</v>
      </c>
      <c r="F128" s="44" t="str">
        <f t="shared" si="240"/>
        <v>n/a</v>
      </c>
      <c r="G128" s="44" t="str">
        <f t="shared" si="240"/>
        <v>n/a</v>
      </c>
      <c r="H128" s="44" t="str">
        <f t="shared" si="240"/>
        <v>n/a</v>
      </c>
      <c r="I128" s="63"/>
      <c r="J128" s="63"/>
      <c r="K128" s="45" t="str">
        <f t="shared" si="32"/>
        <v>n/a</v>
      </c>
      <c r="L128" s="63"/>
      <c r="M128" s="4"/>
      <c r="N128" s="55"/>
      <c r="O128" s="55"/>
      <c r="P128" s="55"/>
      <c r="Q128" s="55"/>
      <c r="R128" s="46" t="s">
        <v>52</v>
      </c>
      <c r="S128" s="51"/>
      <c r="T128" s="764"/>
      <c r="U128" s="47"/>
      <c r="V128" s="51"/>
      <c r="W128" s="60"/>
      <c r="X128" s="37"/>
      <c r="Y128" s="48" t="str">
        <f t="shared" ref="Y128:AE128" si="241">IF($D128="Public Bidding", "Date Required", IF($D128="Shopping", "n/a", IF($D128="Small Value Procurement", "n/a", IF($D128="Lease of Venue", "n/a", IF($D128="Agency to Agency", "n/a", IF($D128="Direct Contracting", "n/a", IF($D128="Emergency Cases", "n/a","Check Mode of Proc")))))))</f>
        <v>n/a</v>
      </c>
      <c r="Z128" s="48" t="str">
        <f t="shared" si="241"/>
        <v>n/a</v>
      </c>
      <c r="AA128" s="48" t="str">
        <f t="shared" si="241"/>
        <v>n/a</v>
      </c>
      <c r="AB128" s="48" t="str">
        <f t="shared" si="241"/>
        <v>n/a</v>
      </c>
      <c r="AC128" s="48" t="str">
        <f t="shared" si="241"/>
        <v>n/a</v>
      </c>
      <c r="AD128" s="48" t="str">
        <f t="shared" si="241"/>
        <v>n/a</v>
      </c>
      <c r="AE128" s="48" t="str">
        <f t="shared" si="241"/>
        <v>n/a</v>
      </c>
      <c r="AF128" s="49"/>
      <c r="AG128" s="67"/>
      <c r="AH128" s="183"/>
      <c r="AI128" s="66"/>
      <c r="AJ128" s="4"/>
      <c r="AK128" s="66"/>
      <c r="AL128" s="6"/>
      <c r="AM128" s="7"/>
      <c r="AN128" s="6"/>
      <c r="AO128" s="6"/>
      <c r="AP128" s="6"/>
      <c r="AQ128" s="8"/>
      <c r="AR128" s="6"/>
      <c r="AT128" s="6"/>
      <c r="AU128" s="6"/>
      <c r="AV128" s="6"/>
      <c r="AW128" s="6"/>
      <c r="AX128" s="6"/>
      <c r="AY128" s="54"/>
      <c r="AZ128" s="6"/>
      <c r="BA128" s="6"/>
      <c r="BB128" s="6"/>
      <c r="BC128" s="6"/>
    </row>
    <row r="129" spans="1:55" ht="39" customHeight="1" x14ac:dyDescent="0.25">
      <c r="A129" s="43" t="str">
        <f>IF(C129=0,"  ",VLOOKUP(C129,CODES!$A$1:$B$145,2,FALSE))</f>
        <v xml:space="preserve">  </v>
      </c>
      <c r="B129" s="66"/>
      <c r="C129" s="4"/>
      <c r="D129" s="52" t="s">
        <v>57</v>
      </c>
      <c r="E129" s="44" t="str">
        <f t="shared" ref="E129:H129" si="242">IF($D129="Public Bidding", "Date Required", IF($D129="Shopping", "n/a", IF($D129="Small Value Procurement", "n/a", IF($D129="Lease of Venue", "n/a", IF($D129="Agency to Agency", "n/a", IF($D129="Direct Contracting", "n/a", IF($D129="Emergency Cases", "n/a","Check Mode of Proc")))))))</f>
        <v>n/a</v>
      </c>
      <c r="F129" s="44" t="str">
        <f t="shared" si="242"/>
        <v>n/a</v>
      </c>
      <c r="G129" s="44" t="str">
        <f t="shared" si="242"/>
        <v>n/a</v>
      </c>
      <c r="H129" s="44" t="str">
        <f t="shared" si="242"/>
        <v>n/a</v>
      </c>
      <c r="I129" s="63"/>
      <c r="J129" s="63"/>
      <c r="K129" s="45" t="str">
        <f t="shared" si="32"/>
        <v>n/a</v>
      </c>
      <c r="L129" s="63"/>
      <c r="M129" s="63"/>
      <c r="N129" s="55"/>
      <c r="O129" s="55"/>
      <c r="P129" s="55"/>
      <c r="Q129" s="55"/>
      <c r="R129" s="46" t="s">
        <v>52</v>
      </c>
      <c r="S129" s="51"/>
      <c r="T129" s="765"/>
      <c r="U129" s="47"/>
      <c r="V129" s="51"/>
      <c r="W129" s="60"/>
      <c r="X129" s="37"/>
      <c r="Y129" s="48" t="str">
        <f t="shared" ref="Y129:AE129" si="243">IF($D129="Public Bidding", "Date Required", IF($D129="Shopping", "n/a", IF($D129="Small Value Procurement", "n/a", IF($D129="Lease of Venue", "n/a", IF($D129="Agency to Agency", "n/a", IF($D129="Direct Contracting", "n/a", IF($D129="Emergency Cases", "n/a","Check Mode of Proc")))))))</f>
        <v>n/a</v>
      </c>
      <c r="Z129" s="48" t="str">
        <f t="shared" si="243"/>
        <v>n/a</v>
      </c>
      <c r="AA129" s="48" t="str">
        <f t="shared" si="243"/>
        <v>n/a</v>
      </c>
      <c r="AB129" s="48" t="str">
        <f t="shared" si="243"/>
        <v>n/a</v>
      </c>
      <c r="AC129" s="48" t="str">
        <f t="shared" si="243"/>
        <v>n/a</v>
      </c>
      <c r="AD129" s="48" t="str">
        <f t="shared" si="243"/>
        <v>n/a</v>
      </c>
      <c r="AE129" s="48" t="str">
        <f t="shared" si="243"/>
        <v>n/a</v>
      </c>
      <c r="AF129" s="49"/>
      <c r="AG129" s="67"/>
      <c r="AH129" s="183"/>
      <c r="AI129" s="66"/>
      <c r="AJ129" s="4"/>
      <c r="AK129" s="66"/>
      <c r="AL129" s="6"/>
      <c r="AM129" s="7"/>
      <c r="AN129" s="6"/>
      <c r="AO129" s="6"/>
      <c r="AP129" s="6"/>
      <c r="AQ129" s="8"/>
      <c r="AR129" s="6"/>
      <c r="AT129" s="6"/>
      <c r="AU129" s="6"/>
      <c r="AV129" s="6"/>
      <c r="AW129" s="6"/>
      <c r="AX129" s="6"/>
      <c r="AY129" s="54"/>
      <c r="AZ129" s="6"/>
      <c r="BA129" s="6"/>
      <c r="BB129" s="6"/>
      <c r="BC129" s="6"/>
    </row>
    <row r="130" spans="1:55" ht="39" customHeight="1" x14ac:dyDescent="0.25">
      <c r="A130" s="43" t="str">
        <f>IF(C130=0,"  ",VLOOKUP(C130,CODES!$A$1:$B$145,2,FALSE))</f>
        <v xml:space="preserve">  </v>
      </c>
      <c r="B130" s="66"/>
      <c r="C130" s="4"/>
      <c r="D130" s="52" t="s">
        <v>57</v>
      </c>
      <c r="E130" s="44" t="str">
        <f t="shared" ref="E130:H130" si="244">IF($D130="Public Bidding", "Date Required", IF($D130="Shopping", "n/a", IF($D130="Small Value Procurement", "n/a", IF($D130="Lease of Venue", "n/a", IF($D130="Agency to Agency", "n/a", IF($D130="Direct Contracting", "n/a", IF($D130="Emergency Cases", "n/a","Check Mode of Proc")))))))</f>
        <v>n/a</v>
      </c>
      <c r="F130" s="44" t="str">
        <f t="shared" si="244"/>
        <v>n/a</v>
      </c>
      <c r="G130" s="44" t="str">
        <f t="shared" si="244"/>
        <v>n/a</v>
      </c>
      <c r="H130" s="44" t="str">
        <f t="shared" si="244"/>
        <v>n/a</v>
      </c>
      <c r="I130" s="63"/>
      <c r="J130" s="63"/>
      <c r="K130" s="45" t="str">
        <f t="shared" si="32"/>
        <v>n/a</v>
      </c>
      <c r="L130" s="63"/>
      <c r="M130" s="63"/>
      <c r="N130" s="55"/>
      <c r="O130" s="55"/>
      <c r="P130" s="55"/>
      <c r="Q130" s="55"/>
      <c r="R130" s="46" t="s">
        <v>52</v>
      </c>
      <c r="S130" s="51"/>
      <c r="T130" s="755"/>
      <c r="U130" s="47"/>
      <c r="V130" s="51"/>
      <c r="W130" s="60"/>
      <c r="X130" s="37"/>
      <c r="Y130" s="48" t="str">
        <f t="shared" ref="Y130:AE130" si="245">IF($D130="Public Bidding", "Date Required", IF($D130="Shopping", "n/a", IF($D130="Small Value Procurement", "n/a", IF($D130="Lease of Venue", "n/a", IF($D130="Agency to Agency", "n/a", IF($D130="Direct Contracting", "n/a", IF($D130="Emergency Cases", "n/a","Check Mode of Proc")))))))</f>
        <v>n/a</v>
      </c>
      <c r="Z130" s="48" t="str">
        <f t="shared" si="245"/>
        <v>n/a</v>
      </c>
      <c r="AA130" s="48" t="str">
        <f t="shared" si="245"/>
        <v>n/a</v>
      </c>
      <c r="AB130" s="48" t="str">
        <f t="shared" si="245"/>
        <v>n/a</v>
      </c>
      <c r="AC130" s="48" t="str">
        <f t="shared" si="245"/>
        <v>n/a</v>
      </c>
      <c r="AD130" s="48" t="str">
        <f t="shared" si="245"/>
        <v>n/a</v>
      </c>
      <c r="AE130" s="48" t="str">
        <f t="shared" si="245"/>
        <v>n/a</v>
      </c>
      <c r="AF130" s="49"/>
      <c r="AG130" s="67"/>
      <c r="AH130" s="183"/>
      <c r="AI130" s="66"/>
      <c r="AJ130" s="4"/>
      <c r="AK130" s="66"/>
      <c r="AL130" s="6"/>
      <c r="AM130" s="7"/>
      <c r="AN130" s="6"/>
      <c r="AO130" s="6"/>
      <c r="AP130" s="6"/>
      <c r="AQ130" s="8"/>
      <c r="AR130" s="6"/>
      <c r="AT130" s="6"/>
      <c r="AU130" s="6"/>
      <c r="AV130" s="6"/>
      <c r="AW130" s="6"/>
      <c r="AX130" s="6"/>
      <c r="AY130" s="54"/>
      <c r="AZ130" s="6"/>
      <c r="BA130" s="6"/>
      <c r="BB130" s="6"/>
      <c r="BC130" s="6"/>
    </row>
    <row r="131" spans="1:55" ht="59.25" customHeight="1" x14ac:dyDescent="0.25">
      <c r="A131" s="43" t="str">
        <f>IF(C131=0,"  ",VLOOKUP(C131,CODES!$A$1:$B$145,2,FALSE))</f>
        <v xml:space="preserve">  </v>
      </c>
      <c r="B131" s="66"/>
      <c r="C131" s="4"/>
      <c r="D131" s="52" t="s">
        <v>57</v>
      </c>
      <c r="E131" s="44" t="str">
        <f t="shared" ref="E131:H131" si="246">IF($D131="Public Bidding", "Date Required", IF($D131="Shopping", "n/a", IF($D131="Small Value Procurement", "n/a", IF($D131="Lease of Venue", "n/a", IF($D131="Agency to Agency", "n/a", IF($D131="Direct Contracting", "n/a", IF($D131="Emergency Cases", "n/a","Check Mode of Proc")))))))</f>
        <v>n/a</v>
      </c>
      <c r="F131" s="44" t="str">
        <f t="shared" si="246"/>
        <v>n/a</v>
      </c>
      <c r="G131" s="44" t="str">
        <f t="shared" si="246"/>
        <v>n/a</v>
      </c>
      <c r="H131" s="44" t="str">
        <f t="shared" si="246"/>
        <v>n/a</v>
      </c>
      <c r="I131" s="63"/>
      <c r="J131" s="63"/>
      <c r="K131" s="45" t="str">
        <f t="shared" si="32"/>
        <v>n/a</v>
      </c>
      <c r="L131" s="63"/>
      <c r="M131" s="63"/>
      <c r="N131" s="55"/>
      <c r="O131" s="55"/>
      <c r="P131" s="55"/>
      <c r="Q131" s="67"/>
      <c r="R131" s="46" t="s">
        <v>52</v>
      </c>
      <c r="S131" s="51"/>
      <c r="T131" s="60"/>
      <c r="U131" s="47"/>
      <c r="V131" s="51"/>
      <c r="W131" s="60"/>
      <c r="X131" s="37"/>
      <c r="Y131" s="48" t="str">
        <f t="shared" ref="Y131:AE131" si="247">IF($D131="Public Bidding", "Date Required", IF($D131="Shopping", "n/a", IF($D131="Small Value Procurement", "n/a", IF($D131="Lease of Venue", "n/a", IF($D131="Agency to Agency", "n/a", IF($D131="Direct Contracting", "n/a", IF($D131="Emergency Cases", "n/a","Check Mode of Proc")))))))</f>
        <v>n/a</v>
      </c>
      <c r="Z131" s="48" t="str">
        <f t="shared" si="247"/>
        <v>n/a</v>
      </c>
      <c r="AA131" s="48" t="str">
        <f t="shared" si="247"/>
        <v>n/a</v>
      </c>
      <c r="AB131" s="48" t="str">
        <f t="shared" si="247"/>
        <v>n/a</v>
      </c>
      <c r="AC131" s="48" t="str">
        <f t="shared" si="247"/>
        <v>n/a</v>
      </c>
      <c r="AD131" s="48" t="str">
        <f t="shared" si="247"/>
        <v>n/a</v>
      </c>
      <c r="AE131" s="48" t="str">
        <f t="shared" si="247"/>
        <v>n/a</v>
      </c>
      <c r="AF131" s="49"/>
      <c r="AG131" s="67"/>
      <c r="AH131" s="183"/>
      <c r="AI131" s="66"/>
      <c r="AJ131" s="4"/>
      <c r="AK131" s="66"/>
      <c r="AL131" s="6"/>
      <c r="AM131" s="7"/>
      <c r="AN131" s="6"/>
      <c r="AO131" s="6"/>
      <c r="AP131" s="6"/>
      <c r="AQ131" s="8"/>
      <c r="AR131" s="6"/>
      <c r="AT131" s="6"/>
      <c r="AU131" s="6"/>
      <c r="AV131" s="6"/>
      <c r="AW131" s="6"/>
      <c r="AX131" s="6"/>
      <c r="AY131" s="54"/>
      <c r="AZ131" s="6"/>
      <c r="BA131" s="6"/>
      <c r="BB131" s="6"/>
      <c r="BC131" s="6"/>
    </row>
    <row r="132" spans="1:55" ht="51.75" customHeight="1" x14ac:dyDescent="0.25">
      <c r="A132" s="43" t="str">
        <f>IF(C132=0,"  ",VLOOKUP(C132,CODES!$A$1:$B$145,2,FALSE))</f>
        <v xml:space="preserve">  </v>
      </c>
      <c r="B132" s="66"/>
      <c r="C132" s="4"/>
      <c r="D132" s="52" t="s">
        <v>57</v>
      </c>
      <c r="E132" s="44" t="str">
        <f t="shared" ref="E132:H132" si="248">IF($D132="Public Bidding", "Date Required", IF($D132="Shopping", "n/a", IF($D132="Small Value Procurement", "n/a", IF($D132="Lease of Venue", "n/a", IF($D132="Agency to Agency", "n/a", IF($D132="Direct Contracting", "n/a", IF($D132="Emergency Cases", "n/a","Check Mode of Proc")))))))</f>
        <v>n/a</v>
      </c>
      <c r="F132" s="44" t="str">
        <f t="shared" si="248"/>
        <v>n/a</v>
      </c>
      <c r="G132" s="44" t="str">
        <f t="shared" si="248"/>
        <v>n/a</v>
      </c>
      <c r="H132" s="44" t="str">
        <f t="shared" si="248"/>
        <v>n/a</v>
      </c>
      <c r="I132" s="63"/>
      <c r="J132" s="63"/>
      <c r="K132" s="45" t="str">
        <f t="shared" si="32"/>
        <v>n/a</v>
      </c>
      <c r="L132" s="63"/>
      <c r="M132" s="63"/>
      <c r="N132" s="55"/>
      <c r="O132" s="55"/>
      <c r="P132" s="55"/>
      <c r="Q132" s="55"/>
      <c r="R132" s="46" t="s">
        <v>52</v>
      </c>
      <c r="S132" s="51"/>
      <c r="T132" s="60"/>
      <c r="U132" s="47"/>
      <c r="V132" s="51"/>
      <c r="W132" s="60"/>
      <c r="X132" s="37"/>
      <c r="Y132" s="48" t="str">
        <f t="shared" ref="Y132:AE132" si="249">IF($D132="Public Bidding", "Date Required", IF($D132="Shopping", "n/a", IF($D132="Small Value Procurement", "n/a", IF($D132="Lease of Venue", "n/a", IF($D132="Agency to Agency", "n/a", IF($D132="Direct Contracting", "n/a", IF($D132="Emergency Cases", "n/a","Check Mode of Proc")))))))</f>
        <v>n/a</v>
      </c>
      <c r="Z132" s="48" t="str">
        <f t="shared" si="249"/>
        <v>n/a</v>
      </c>
      <c r="AA132" s="48" t="str">
        <f t="shared" si="249"/>
        <v>n/a</v>
      </c>
      <c r="AB132" s="48" t="str">
        <f t="shared" si="249"/>
        <v>n/a</v>
      </c>
      <c r="AC132" s="48" t="str">
        <f t="shared" si="249"/>
        <v>n/a</v>
      </c>
      <c r="AD132" s="48" t="str">
        <f t="shared" si="249"/>
        <v>n/a</v>
      </c>
      <c r="AE132" s="48" t="str">
        <f t="shared" si="249"/>
        <v>n/a</v>
      </c>
      <c r="AF132" s="49"/>
      <c r="AG132" s="67"/>
      <c r="AH132" s="183"/>
      <c r="AI132" s="66"/>
      <c r="AJ132" s="4"/>
      <c r="AK132" s="66"/>
      <c r="AL132" s="6"/>
      <c r="AM132" s="7"/>
      <c r="AN132" s="6"/>
      <c r="AO132" s="6"/>
      <c r="AP132" s="6"/>
      <c r="AQ132" s="8"/>
      <c r="AR132" s="6"/>
      <c r="AT132" s="6"/>
      <c r="AU132" s="6"/>
      <c r="AV132" s="6"/>
      <c r="AW132" s="6"/>
      <c r="AX132" s="6"/>
      <c r="AY132" s="54"/>
      <c r="AZ132" s="6"/>
      <c r="BA132" s="6"/>
      <c r="BB132" s="6"/>
      <c r="BC132" s="6"/>
    </row>
    <row r="133" spans="1:55" ht="48" customHeight="1" x14ac:dyDescent="0.25">
      <c r="A133" s="43" t="str">
        <f>IF(C133=0,"  ",VLOOKUP(C133,CODES!$A$1:$B$145,2,FALSE))</f>
        <v xml:space="preserve">  </v>
      </c>
      <c r="B133" s="66"/>
      <c r="C133" s="4"/>
      <c r="D133" s="52" t="s">
        <v>57</v>
      </c>
      <c r="E133" s="44" t="str">
        <f t="shared" ref="E133:H133" si="250">IF($D133="Public Bidding", "Date Required", IF($D133="Shopping", "n/a", IF($D133="Small Value Procurement", "n/a", IF($D133="Lease of Venue", "n/a", IF($D133="Agency to Agency", "n/a", IF($D133="Direct Contracting", "n/a", IF($D133="Emergency Cases", "n/a","Check Mode of Proc")))))))</f>
        <v>n/a</v>
      </c>
      <c r="F133" s="44" t="str">
        <f t="shared" si="250"/>
        <v>n/a</v>
      </c>
      <c r="G133" s="44" t="str">
        <f t="shared" si="250"/>
        <v>n/a</v>
      </c>
      <c r="H133" s="44" t="str">
        <f t="shared" si="250"/>
        <v>n/a</v>
      </c>
      <c r="I133" s="63"/>
      <c r="J133" s="63"/>
      <c r="K133" s="45" t="str">
        <f t="shared" si="32"/>
        <v>n/a</v>
      </c>
      <c r="L133" s="68"/>
      <c r="M133" s="63"/>
      <c r="N133" s="55"/>
      <c r="O133" s="55"/>
      <c r="P133" s="55"/>
      <c r="Q133" s="55"/>
      <c r="R133" s="46" t="s">
        <v>52</v>
      </c>
      <c r="S133" s="51"/>
      <c r="T133" s="60"/>
      <c r="U133" s="47"/>
      <c r="V133" s="51"/>
      <c r="W133" s="60"/>
      <c r="X133" s="37"/>
      <c r="Y133" s="48" t="str">
        <f t="shared" ref="Y133:AE133" si="251">IF($D133="Public Bidding", "Date Required", IF($D133="Shopping", "n/a", IF($D133="Small Value Procurement", "n/a", IF($D133="Lease of Venue", "n/a", IF($D133="Agency to Agency", "n/a", IF($D133="Direct Contracting", "n/a", IF($D133="Emergency Cases", "n/a","Check Mode of Proc")))))))</f>
        <v>n/a</v>
      </c>
      <c r="Z133" s="48" t="str">
        <f t="shared" si="251"/>
        <v>n/a</v>
      </c>
      <c r="AA133" s="48" t="str">
        <f t="shared" si="251"/>
        <v>n/a</v>
      </c>
      <c r="AB133" s="48" t="str">
        <f t="shared" si="251"/>
        <v>n/a</v>
      </c>
      <c r="AC133" s="48" t="str">
        <f t="shared" si="251"/>
        <v>n/a</v>
      </c>
      <c r="AD133" s="48" t="str">
        <f t="shared" si="251"/>
        <v>n/a</v>
      </c>
      <c r="AE133" s="48" t="str">
        <f t="shared" si="251"/>
        <v>n/a</v>
      </c>
      <c r="AF133" s="49"/>
      <c r="AG133" s="67"/>
      <c r="AH133" s="183"/>
      <c r="AI133" s="66"/>
      <c r="AJ133" s="4"/>
      <c r="AK133" s="66"/>
      <c r="AL133" s="6"/>
      <c r="AM133" s="7"/>
      <c r="AN133" s="6"/>
      <c r="AO133" s="6"/>
      <c r="AP133" s="6"/>
      <c r="AQ133" s="8"/>
      <c r="AR133" s="6"/>
      <c r="AT133" s="6"/>
      <c r="AU133" s="6"/>
      <c r="AV133" s="6"/>
      <c r="AW133" s="6"/>
      <c r="AX133" s="6"/>
      <c r="AY133" s="54"/>
      <c r="AZ133" s="6"/>
      <c r="BA133" s="6"/>
      <c r="BB133" s="6"/>
      <c r="BC133" s="6"/>
    </row>
    <row r="134" spans="1:55" ht="61.5" customHeight="1" x14ac:dyDescent="0.25">
      <c r="A134" s="43" t="str">
        <f>IF(C134=0,"  ",VLOOKUP(C134,CODES!$A$1:$B$145,2,FALSE))</f>
        <v xml:space="preserve">  </v>
      </c>
      <c r="B134" s="66"/>
      <c r="C134" s="4"/>
      <c r="D134" s="52" t="s">
        <v>57</v>
      </c>
      <c r="E134" s="44" t="str">
        <f t="shared" ref="E134:H134" si="252">IF($D134="Public Bidding", "Date Required", IF($D134="Shopping", "n/a", IF($D134="Small Value Procurement", "n/a", IF($D134="Lease of Venue", "n/a", IF($D134="Agency to Agency", "n/a", IF($D134="Direct Contracting", "n/a", IF($D134="Emergency Cases", "n/a","Check Mode of Proc")))))))</f>
        <v>n/a</v>
      </c>
      <c r="F134" s="44" t="str">
        <f t="shared" si="252"/>
        <v>n/a</v>
      </c>
      <c r="G134" s="44" t="str">
        <f t="shared" si="252"/>
        <v>n/a</v>
      </c>
      <c r="H134" s="44" t="str">
        <f t="shared" si="252"/>
        <v>n/a</v>
      </c>
      <c r="I134" s="63"/>
      <c r="J134" s="63"/>
      <c r="K134" s="45" t="str">
        <f t="shared" si="32"/>
        <v>n/a</v>
      </c>
      <c r="L134" s="63"/>
      <c r="M134" s="63"/>
      <c r="N134" s="55"/>
      <c r="O134" s="55"/>
      <c r="P134" s="55"/>
      <c r="Q134" s="55"/>
      <c r="R134" s="46" t="s">
        <v>52</v>
      </c>
      <c r="S134" s="51"/>
      <c r="T134" s="764"/>
      <c r="U134" s="47"/>
      <c r="V134" s="51"/>
      <c r="W134" s="60"/>
      <c r="X134" s="37"/>
      <c r="Y134" s="48" t="str">
        <f t="shared" ref="Y134:AE134" si="253">IF($D134="Public Bidding", "Date Required", IF($D134="Shopping", "n/a", IF($D134="Small Value Procurement", "n/a", IF($D134="Lease of Venue", "n/a", IF($D134="Agency to Agency", "n/a", IF($D134="Direct Contracting", "n/a", IF($D134="Emergency Cases", "n/a","Check Mode of Proc")))))))</f>
        <v>n/a</v>
      </c>
      <c r="Z134" s="48" t="str">
        <f t="shared" si="253"/>
        <v>n/a</v>
      </c>
      <c r="AA134" s="48" t="str">
        <f t="shared" si="253"/>
        <v>n/a</v>
      </c>
      <c r="AB134" s="48" t="str">
        <f t="shared" si="253"/>
        <v>n/a</v>
      </c>
      <c r="AC134" s="48" t="str">
        <f t="shared" si="253"/>
        <v>n/a</v>
      </c>
      <c r="AD134" s="48" t="str">
        <f t="shared" si="253"/>
        <v>n/a</v>
      </c>
      <c r="AE134" s="48" t="str">
        <f t="shared" si="253"/>
        <v>n/a</v>
      </c>
      <c r="AF134" s="49"/>
      <c r="AG134" s="67"/>
      <c r="AH134" s="183"/>
      <c r="AI134" s="66"/>
      <c r="AJ134" s="4"/>
      <c r="AK134" s="66"/>
      <c r="AL134" s="6"/>
      <c r="AM134" s="7"/>
      <c r="AN134" s="6"/>
      <c r="AO134" s="6"/>
      <c r="AP134" s="6"/>
      <c r="AQ134" s="8"/>
      <c r="AR134" s="6"/>
      <c r="AT134" s="6"/>
      <c r="AU134" s="6"/>
      <c r="AV134" s="6"/>
      <c r="AW134" s="6"/>
      <c r="AX134" s="6"/>
      <c r="AY134" s="54"/>
      <c r="AZ134" s="6"/>
      <c r="BA134" s="6"/>
      <c r="BB134" s="6"/>
      <c r="BC134" s="6"/>
    </row>
    <row r="135" spans="1:55" ht="65.25" customHeight="1" x14ac:dyDescent="0.25">
      <c r="A135" s="43" t="str">
        <f>IF(C135=0,"  ",VLOOKUP(C135,CODES!$A$1:$B$145,2,FALSE))</f>
        <v xml:space="preserve">  </v>
      </c>
      <c r="B135" s="66"/>
      <c r="C135" s="4"/>
      <c r="D135" s="52" t="s">
        <v>57</v>
      </c>
      <c r="E135" s="44" t="str">
        <f t="shared" ref="E135:H135" si="254">IF($D135="Public Bidding", "Date Required", IF($D135="Shopping", "n/a", IF($D135="Small Value Procurement", "n/a", IF($D135="Lease of Venue", "n/a", IF($D135="Agency to Agency", "n/a", IF($D135="Direct Contracting", "n/a", IF($D135="Emergency Cases", "n/a","Check Mode of Proc")))))))</f>
        <v>n/a</v>
      </c>
      <c r="F135" s="44" t="str">
        <f t="shared" si="254"/>
        <v>n/a</v>
      </c>
      <c r="G135" s="44" t="str">
        <f t="shared" si="254"/>
        <v>n/a</v>
      </c>
      <c r="H135" s="44" t="str">
        <f t="shared" si="254"/>
        <v>n/a</v>
      </c>
      <c r="I135" s="63"/>
      <c r="J135" s="63"/>
      <c r="K135" s="45" t="str">
        <f t="shared" si="32"/>
        <v>n/a</v>
      </c>
      <c r="L135" s="63"/>
      <c r="M135" s="63"/>
      <c r="N135" s="55"/>
      <c r="O135" s="55"/>
      <c r="P135" s="55"/>
      <c r="Q135" s="55"/>
      <c r="R135" s="46" t="s">
        <v>52</v>
      </c>
      <c r="S135" s="51"/>
      <c r="T135" s="765"/>
      <c r="U135" s="47"/>
      <c r="V135" s="51"/>
      <c r="W135" s="60"/>
      <c r="X135" s="37"/>
      <c r="Y135" s="48" t="str">
        <f t="shared" ref="Y135:AE135" si="255">IF($D135="Public Bidding", "Date Required", IF($D135="Shopping", "n/a", IF($D135="Small Value Procurement", "n/a", IF($D135="Lease of Venue", "n/a", IF($D135="Agency to Agency", "n/a", IF($D135="Direct Contracting", "n/a", IF($D135="Emergency Cases", "n/a","Check Mode of Proc")))))))</f>
        <v>n/a</v>
      </c>
      <c r="Z135" s="48" t="str">
        <f t="shared" si="255"/>
        <v>n/a</v>
      </c>
      <c r="AA135" s="48" t="str">
        <f t="shared" si="255"/>
        <v>n/a</v>
      </c>
      <c r="AB135" s="48" t="str">
        <f t="shared" si="255"/>
        <v>n/a</v>
      </c>
      <c r="AC135" s="48" t="str">
        <f t="shared" si="255"/>
        <v>n/a</v>
      </c>
      <c r="AD135" s="48" t="str">
        <f t="shared" si="255"/>
        <v>n/a</v>
      </c>
      <c r="AE135" s="48" t="str">
        <f t="shared" si="255"/>
        <v>n/a</v>
      </c>
      <c r="AF135" s="49"/>
      <c r="AG135" s="67"/>
      <c r="AH135" s="183"/>
      <c r="AI135" s="66"/>
      <c r="AJ135" s="4"/>
      <c r="AK135" s="66"/>
      <c r="AL135" s="6"/>
      <c r="AM135" s="7"/>
      <c r="AN135" s="6"/>
      <c r="AO135" s="6"/>
      <c r="AP135" s="6"/>
      <c r="AQ135" s="8"/>
      <c r="AR135" s="6"/>
      <c r="AT135" s="6"/>
      <c r="AU135" s="6"/>
      <c r="AV135" s="6"/>
      <c r="AW135" s="6"/>
      <c r="AX135" s="6"/>
      <c r="AY135" s="54"/>
      <c r="AZ135" s="6"/>
      <c r="BA135" s="6"/>
      <c r="BB135" s="6"/>
      <c r="BC135" s="6"/>
    </row>
    <row r="136" spans="1:55" ht="49.5" customHeight="1" x14ac:dyDescent="0.25">
      <c r="A136" s="43" t="str">
        <f>IF(C136=0,"  ",VLOOKUP(C136,CODES!$A$1:$B$145,2,FALSE))</f>
        <v xml:space="preserve">  </v>
      </c>
      <c r="B136" s="66"/>
      <c r="C136" s="4"/>
      <c r="D136" s="52" t="s">
        <v>57</v>
      </c>
      <c r="E136" s="44" t="str">
        <f t="shared" ref="E136:H136" si="256">IF($D136="Public Bidding", "Date Required", IF($D136="Shopping", "n/a", IF($D136="Small Value Procurement", "n/a", IF($D136="Lease of Venue", "n/a", IF($D136="Agency to Agency", "n/a", IF($D136="Direct Contracting", "n/a", IF($D136="Emergency Cases", "n/a","Check Mode of Proc")))))))</f>
        <v>n/a</v>
      </c>
      <c r="F136" s="44" t="str">
        <f t="shared" si="256"/>
        <v>n/a</v>
      </c>
      <c r="G136" s="44" t="str">
        <f t="shared" si="256"/>
        <v>n/a</v>
      </c>
      <c r="H136" s="44" t="str">
        <f t="shared" si="256"/>
        <v>n/a</v>
      </c>
      <c r="I136" s="63"/>
      <c r="J136" s="63"/>
      <c r="K136" s="45" t="str">
        <f t="shared" si="32"/>
        <v>n/a</v>
      </c>
      <c r="L136" s="63"/>
      <c r="M136" s="63"/>
      <c r="N136" s="55"/>
      <c r="O136" s="55"/>
      <c r="P136" s="55"/>
      <c r="Q136" s="55"/>
      <c r="R136" s="46" t="s">
        <v>52</v>
      </c>
      <c r="S136" s="51"/>
      <c r="T136" s="755"/>
      <c r="U136" s="47"/>
      <c r="V136" s="51"/>
      <c r="W136" s="60"/>
      <c r="X136" s="37"/>
      <c r="Y136" s="48" t="str">
        <f t="shared" ref="Y136:AE136" si="257">IF($D136="Public Bidding", "Date Required", IF($D136="Shopping", "n/a", IF($D136="Small Value Procurement", "n/a", IF($D136="Lease of Venue", "n/a", IF($D136="Agency to Agency", "n/a", IF($D136="Direct Contracting", "n/a", IF($D136="Emergency Cases", "n/a","Check Mode of Proc")))))))</f>
        <v>n/a</v>
      </c>
      <c r="Z136" s="48" t="str">
        <f t="shared" si="257"/>
        <v>n/a</v>
      </c>
      <c r="AA136" s="48" t="str">
        <f t="shared" si="257"/>
        <v>n/a</v>
      </c>
      <c r="AB136" s="48" t="str">
        <f t="shared" si="257"/>
        <v>n/a</v>
      </c>
      <c r="AC136" s="48" t="str">
        <f t="shared" si="257"/>
        <v>n/a</v>
      </c>
      <c r="AD136" s="48" t="str">
        <f t="shared" si="257"/>
        <v>n/a</v>
      </c>
      <c r="AE136" s="48" t="str">
        <f t="shared" si="257"/>
        <v>n/a</v>
      </c>
      <c r="AF136" s="49"/>
      <c r="AG136" s="67"/>
      <c r="AH136" s="183"/>
      <c r="AI136" s="66"/>
      <c r="AJ136" s="4"/>
      <c r="AK136" s="66"/>
      <c r="AL136" s="6"/>
      <c r="AM136" s="7"/>
      <c r="AN136" s="6"/>
      <c r="AO136" s="6"/>
      <c r="AP136" s="6"/>
      <c r="AQ136" s="8"/>
      <c r="AR136" s="6"/>
      <c r="AT136" s="6"/>
      <c r="AU136" s="6"/>
      <c r="AV136" s="6"/>
      <c r="AW136" s="6"/>
      <c r="AX136" s="6"/>
      <c r="AY136" s="54"/>
      <c r="AZ136" s="6"/>
      <c r="BA136" s="6"/>
      <c r="BB136" s="6"/>
      <c r="BC136" s="6"/>
    </row>
    <row r="137" spans="1:55" ht="58.5" customHeight="1" x14ac:dyDescent="0.25">
      <c r="A137" s="43" t="str">
        <f>IF(C137=0,"  ",VLOOKUP(C137,CODES!$A$1:$B$145,2,FALSE))</f>
        <v xml:space="preserve">  </v>
      </c>
      <c r="B137" s="66"/>
      <c r="C137" s="4"/>
      <c r="D137" s="52" t="s">
        <v>57</v>
      </c>
      <c r="E137" s="44" t="str">
        <f t="shared" ref="E137:H137" si="258">IF($D137="Public Bidding", "Date Required", IF($D137="Shopping", "n/a", IF($D137="Small Value Procurement", "n/a", IF($D137="Lease of Venue", "n/a", IF($D137="Agency to Agency", "n/a", IF($D137="Direct Contracting", "n/a", IF($D137="Emergency Cases", "n/a","Check Mode of Proc")))))))</f>
        <v>n/a</v>
      </c>
      <c r="F137" s="44" t="str">
        <f t="shared" si="258"/>
        <v>n/a</v>
      </c>
      <c r="G137" s="44" t="str">
        <f t="shared" si="258"/>
        <v>n/a</v>
      </c>
      <c r="H137" s="44" t="str">
        <f t="shared" si="258"/>
        <v>n/a</v>
      </c>
      <c r="I137" s="63"/>
      <c r="J137" s="63"/>
      <c r="K137" s="45" t="str">
        <f t="shared" si="32"/>
        <v>n/a</v>
      </c>
      <c r="L137" s="63"/>
      <c r="M137" s="63"/>
      <c r="N137" s="55"/>
      <c r="O137" s="55"/>
      <c r="P137" s="55"/>
      <c r="Q137" s="55"/>
      <c r="R137" s="46" t="s">
        <v>52</v>
      </c>
      <c r="S137" s="51"/>
      <c r="T137" s="60"/>
      <c r="U137" s="47"/>
      <c r="V137" s="51"/>
      <c r="W137" s="60"/>
      <c r="X137" s="37"/>
      <c r="Y137" s="48" t="str">
        <f t="shared" ref="Y137:AE137" si="259">IF($D137="Public Bidding", "Date Required", IF($D137="Shopping", "n/a", IF($D137="Small Value Procurement", "n/a", IF($D137="Lease of Venue", "n/a", IF($D137="Agency to Agency", "n/a", IF($D137="Direct Contracting", "n/a", IF($D137="Emergency Cases", "n/a","Check Mode of Proc")))))))</f>
        <v>n/a</v>
      </c>
      <c r="Z137" s="48" t="str">
        <f t="shared" si="259"/>
        <v>n/a</v>
      </c>
      <c r="AA137" s="48" t="str">
        <f t="shared" si="259"/>
        <v>n/a</v>
      </c>
      <c r="AB137" s="48" t="str">
        <f t="shared" si="259"/>
        <v>n/a</v>
      </c>
      <c r="AC137" s="48" t="str">
        <f t="shared" si="259"/>
        <v>n/a</v>
      </c>
      <c r="AD137" s="48" t="str">
        <f t="shared" si="259"/>
        <v>n/a</v>
      </c>
      <c r="AE137" s="48" t="str">
        <f t="shared" si="259"/>
        <v>n/a</v>
      </c>
      <c r="AF137" s="49"/>
      <c r="AG137" s="67"/>
      <c r="AH137" s="183"/>
      <c r="AI137" s="66"/>
      <c r="AJ137" s="4"/>
      <c r="AK137" s="66"/>
      <c r="AL137" s="6"/>
      <c r="AM137" s="7"/>
      <c r="AN137" s="6"/>
      <c r="AO137" s="6"/>
      <c r="AP137" s="6"/>
      <c r="AQ137" s="8"/>
      <c r="AR137" s="6"/>
      <c r="AT137" s="6"/>
      <c r="AU137" s="6"/>
      <c r="AV137" s="6"/>
      <c r="AW137" s="6"/>
      <c r="AX137" s="6"/>
      <c r="AY137" s="54"/>
      <c r="AZ137" s="6"/>
      <c r="BA137" s="6"/>
      <c r="BB137" s="6"/>
      <c r="BC137" s="6"/>
    </row>
    <row r="138" spans="1:55" ht="48" customHeight="1" x14ac:dyDescent="0.25">
      <c r="A138" s="43" t="str">
        <f>IF(C138=0,"  ",VLOOKUP(C138,CODES!$A$1:$B$145,2,FALSE))</f>
        <v xml:space="preserve">  </v>
      </c>
      <c r="B138" s="66"/>
      <c r="C138" s="4"/>
      <c r="D138" s="52" t="s">
        <v>57</v>
      </c>
      <c r="E138" s="44" t="str">
        <f t="shared" ref="E138:H138" si="260">IF($D138="Public Bidding", "Date Required", IF($D138="Shopping", "n/a", IF($D138="Small Value Procurement", "n/a", IF($D138="Lease of Venue", "n/a", IF($D138="Agency to Agency", "n/a", IF($D138="Direct Contracting", "n/a", IF($D138="Emergency Cases", "n/a","Check Mode of Proc")))))))</f>
        <v>n/a</v>
      </c>
      <c r="F138" s="44" t="str">
        <f t="shared" si="260"/>
        <v>n/a</v>
      </c>
      <c r="G138" s="44" t="str">
        <f t="shared" si="260"/>
        <v>n/a</v>
      </c>
      <c r="H138" s="44" t="str">
        <f t="shared" si="260"/>
        <v>n/a</v>
      </c>
      <c r="I138" s="63"/>
      <c r="J138" s="63"/>
      <c r="K138" s="45" t="str">
        <f t="shared" si="32"/>
        <v>n/a</v>
      </c>
      <c r="L138" s="63"/>
      <c r="M138" s="63"/>
      <c r="N138" s="55"/>
      <c r="O138" s="55"/>
      <c r="P138" s="55"/>
      <c r="Q138" s="55"/>
      <c r="R138" s="46" t="s">
        <v>52</v>
      </c>
      <c r="S138" s="51"/>
      <c r="T138" s="60"/>
      <c r="U138" s="47"/>
      <c r="V138" s="51"/>
      <c r="W138" s="60"/>
      <c r="X138" s="37"/>
      <c r="Y138" s="48" t="str">
        <f t="shared" ref="Y138:AE138" si="261">IF($D138="Public Bidding", "Date Required", IF($D138="Shopping", "n/a", IF($D138="Small Value Procurement", "n/a", IF($D138="Lease of Venue", "n/a", IF($D138="Agency to Agency", "n/a", IF($D138="Direct Contracting", "n/a", IF($D138="Emergency Cases", "n/a","Check Mode of Proc")))))))</f>
        <v>n/a</v>
      </c>
      <c r="Z138" s="48" t="str">
        <f t="shared" si="261"/>
        <v>n/a</v>
      </c>
      <c r="AA138" s="48" t="str">
        <f t="shared" si="261"/>
        <v>n/a</v>
      </c>
      <c r="AB138" s="48" t="str">
        <f t="shared" si="261"/>
        <v>n/a</v>
      </c>
      <c r="AC138" s="48" t="str">
        <f t="shared" si="261"/>
        <v>n/a</v>
      </c>
      <c r="AD138" s="48" t="str">
        <f t="shared" si="261"/>
        <v>n/a</v>
      </c>
      <c r="AE138" s="48" t="str">
        <f t="shared" si="261"/>
        <v>n/a</v>
      </c>
      <c r="AF138" s="49"/>
      <c r="AG138" s="67"/>
      <c r="AH138" s="183"/>
      <c r="AI138" s="66"/>
      <c r="AJ138" s="4"/>
      <c r="AK138" s="66"/>
      <c r="AL138" s="6"/>
      <c r="AM138" s="7"/>
      <c r="AN138" s="6"/>
      <c r="AO138" s="6"/>
      <c r="AP138" s="6"/>
      <c r="AQ138" s="8"/>
      <c r="AR138" s="6"/>
      <c r="AT138" s="6"/>
      <c r="AU138" s="6"/>
      <c r="AV138" s="6"/>
      <c r="AW138" s="6"/>
      <c r="AX138" s="6"/>
      <c r="AY138" s="54"/>
      <c r="AZ138" s="6"/>
      <c r="BA138" s="6"/>
      <c r="BB138" s="6"/>
      <c r="BC138" s="6"/>
    </row>
    <row r="139" spans="1:55" ht="49.5" customHeight="1" x14ac:dyDescent="0.25">
      <c r="A139" s="43" t="str">
        <f>IF(C139=0,"  ",VLOOKUP(C139,CODES!$A$1:$B$145,2,FALSE))</f>
        <v xml:space="preserve">  </v>
      </c>
      <c r="B139" s="66"/>
      <c r="C139" s="4"/>
      <c r="D139" s="52" t="s">
        <v>57</v>
      </c>
      <c r="E139" s="44" t="str">
        <f t="shared" ref="E139:H139" si="262">IF($D139="Public Bidding", "Date Required", IF($D139="Shopping", "n/a", IF($D139="Small Value Procurement", "n/a", IF($D139="Lease of Venue", "n/a", IF($D139="Agency to Agency", "n/a", IF($D139="Direct Contracting", "n/a", IF($D139="Emergency Cases", "n/a","Check Mode of Proc")))))))</f>
        <v>n/a</v>
      </c>
      <c r="F139" s="44" t="str">
        <f t="shared" si="262"/>
        <v>n/a</v>
      </c>
      <c r="G139" s="44" t="str">
        <f t="shared" si="262"/>
        <v>n/a</v>
      </c>
      <c r="H139" s="44" t="str">
        <f t="shared" si="262"/>
        <v>n/a</v>
      </c>
      <c r="I139" s="63"/>
      <c r="J139" s="63"/>
      <c r="K139" s="45" t="str">
        <f t="shared" si="32"/>
        <v>n/a</v>
      </c>
      <c r="L139" s="63"/>
      <c r="M139" s="63"/>
      <c r="N139" s="55"/>
      <c r="O139" s="55"/>
      <c r="P139" s="55"/>
      <c r="Q139" s="55"/>
      <c r="R139" s="46" t="s">
        <v>52</v>
      </c>
      <c r="S139" s="51"/>
      <c r="T139" s="60"/>
      <c r="U139" s="47"/>
      <c r="V139" s="51"/>
      <c r="W139" s="60"/>
      <c r="X139" s="37"/>
      <c r="Y139" s="48" t="str">
        <f t="shared" ref="Y139:AE139" si="263">IF($D139="Public Bidding", "Date Required", IF($D139="Shopping", "n/a", IF($D139="Small Value Procurement", "n/a", IF($D139="Lease of Venue", "n/a", IF($D139="Agency to Agency", "n/a", IF($D139="Direct Contracting", "n/a", IF($D139="Emergency Cases", "n/a","Check Mode of Proc")))))))</f>
        <v>n/a</v>
      </c>
      <c r="Z139" s="48" t="str">
        <f t="shared" si="263"/>
        <v>n/a</v>
      </c>
      <c r="AA139" s="48" t="str">
        <f t="shared" si="263"/>
        <v>n/a</v>
      </c>
      <c r="AB139" s="48" t="str">
        <f t="shared" si="263"/>
        <v>n/a</v>
      </c>
      <c r="AC139" s="48" t="str">
        <f t="shared" si="263"/>
        <v>n/a</v>
      </c>
      <c r="AD139" s="48" t="str">
        <f t="shared" si="263"/>
        <v>n/a</v>
      </c>
      <c r="AE139" s="48" t="str">
        <f t="shared" si="263"/>
        <v>n/a</v>
      </c>
      <c r="AF139" s="49"/>
      <c r="AG139" s="67"/>
      <c r="AH139" s="183"/>
      <c r="AI139" s="66"/>
      <c r="AJ139" s="4"/>
      <c r="AK139" s="66"/>
      <c r="AL139" s="6"/>
      <c r="AM139" s="7"/>
      <c r="AN139" s="6"/>
      <c r="AO139" s="6"/>
      <c r="AP139" s="6"/>
      <c r="AQ139" s="8"/>
      <c r="AR139" s="6"/>
      <c r="AT139" s="6"/>
      <c r="AU139" s="6"/>
      <c r="AV139" s="6"/>
      <c r="AW139" s="6"/>
      <c r="AX139" s="6"/>
      <c r="AY139" s="54"/>
      <c r="AZ139" s="6"/>
      <c r="BA139" s="6"/>
      <c r="BB139" s="6"/>
      <c r="BC139" s="6"/>
    </row>
    <row r="140" spans="1:55" ht="51.75" customHeight="1" x14ac:dyDescent="0.25">
      <c r="A140" s="43" t="str">
        <f>IF(C140=0,"  ",VLOOKUP(C140,CODES!$A$1:$B$145,2,FALSE))</f>
        <v xml:space="preserve">  </v>
      </c>
      <c r="B140" s="66"/>
      <c r="C140" s="4"/>
      <c r="D140" s="52" t="s">
        <v>57</v>
      </c>
      <c r="E140" s="44" t="str">
        <f t="shared" ref="E140:H140" si="264">IF($D140="Public Bidding", "Date Required", IF($D140="Shopping", "n/a", IF($D140="Small Value Procurement", "n/a", IF($D140="Lease of Venue", "n/a", IF($D140="Agency to Agency", "n/a", IF($D140="Direct Contracting", "n/a", IF($D140="Emergency Cases", "n/a","Check Mode of Proc")))))))</f>
        <v>n/a</v>
      </c>
      <c r="F140" s="44" t="str">
        <f t="shared" si="264"/>
        <v>n/a</v>
      </c>
      <c r="G140" s="44" t="str">
        <f t="shared" si="264"/>
        <v>n/a</v>
      </c>
      <c r="H140" s="44" t="str">
        <f t="shared" si="264"/>
        <v>n/a</v>
      </c>
      <c r="I140" s="63"/>
      <c r="J140" s="63"/>
      <c r="K140" s="45" t="str">
        <f t="shared" si="32"/>
        <v>n/a</v>
      </c>
      <c r="L140" s="63"/>
      <c r="M140" s="63"/>
      <c r="N140" s="55"/>
      <c r="O140" s="55"/>
      <c r="P140" s="55"/>
      <c r="Q140" s="55"/>
      <c r="R140" s="46" t="s">
        <v>52</v>
      </c>
      <c r="S140" s="51"/>
      <c r="T140" s="60"/>
      <c r="U140" s="47"/>
      <c r="V140" s="51"/>
      <c r="W140" s="60"/>
      <c r="X140" s="37"/>
      <c r="Y140" s="48" t="str">
        <f t="shared" ref="Y140:AE140" si="265">IF($D140="Public Bidding", "Date Required", IF($D140="Shopping", "n/a", IF($D140="Small Value Procurement", "n/a", IF($D140="Lease of Venue", "n/a", IF($D140="Agency to Agency", "n/a", IF($D140="Direct Contracting", "n/a", IF($D140="Emergency Cases", "n/a","Check Mode of Proc")))))))</f>
        <v>n/a</v>
      </c>
      <c r="Z140" s="48" t="str">
        <f t="shared" si="265"/>
        <v>n/a</v>
      </c>
      <c r="AA140" s="48" t="str">
        <f t="shared" si="265"/>
        <v>n/a</v>
      </c>
      <c r="AB140" s="48" t="str">
        <f t="shared" si="265"/>
        <v>n/a</v>
      </c>
      <c r="AC140" s="48" t="str">
        <f t="shared" si="265"/>
        <v>n/a</v>
      </c>
      <c r="AD140" s="48" t="str">
        <f t="shared" si="265"/>
        <v>n/a</v>
      </c>
      <c r="AE140" s="48" t="str">
        <f t="shared" si="265"/>
        <v>n/a</v>
      </c>
      <c r="AF140" s="49"/>
      <c r="AG140" s="67"/>
      <c r="AH140" s="183"/>
      <c r="AI140" s="66"/>
      <c r="AJ140" s="4"/>
      <c r="AK140" s="66"/>
      <c r="AL140" s="6"/>
      <c r="AM140" s="7"/>
      <c r="AN140" s="6"/>
      <c r="AO140" s="6"/>
      <c r="AP140" s="6"/>
      <c r="AQ140" s="8"/>
      <c r="AR140" s="6"/>
      <c r="AT140" s="6"/>
      <c r="AU140" s="6"/>
      <c r="AV140" s="6"/>
      <c r="AW140" s="6"/>
      <c r="AX140" s="6"/>
      <c r="AY140" s="54"/>
      <c r="AZ140" s="6"/>
      <c r="BA140" s="6"/>
      <c r="BB140" s="6"/>
      <c r="BC140" s="6"/>
    </row>
    <row r="141" spans="1:55" ht="47.25" customHeight="1" x14ac:dyDescent="0.25">
      <c r="A141" s="43" t="str">
        <f>IF(C141=0,"  ",VLOOKUP(C141,CODES!$A$1:$B$145,2,FALSE))</f>
        <v xml:space="preserve">  </v>
      </c>
      <c r="B141" s="66"/>
      <c r="C141" s="4"/>
      <c r="D141" s="52" t="s">
        <v>57</v>
      </c>
      <c r="E141" s="44" t="str">
        <f t="shared" ref="E141:H141" si="266">IF($D141="Public Bidding", "Date Required", IF($D141="Shopping", "n/a", IF($D141="Small Value Procurement", "n/a", IF($D141="Lease of Venue", "n/a", IF($D141="Agency to Agency", "n/a", IF($D141="Direct Contracting", "n/a", IF($D141="Emergency Cases", "n/a","Check Mode of Proc")))))))</f>
        <v>n/a</v>
      </c>
      <c r="F141" s="44" t="str">
        <f t="shared" si="266"/>
        <v>n/a</v>
      </c>
      <c r="G141" s="44" t="str">
        <f t="shared" si="266"/>
        <v>n/a</v>
      </c>
      <c r="H141" s="44" t="str">
        <f t="shared" si="266"/>
        <v>n/a</v>
      </c>
      <c r="I141" s="63"/>
      <c r="J141" s="63"/>
      <c r="K141" s="45" t="str">
        <f t="shared" si="32"/>
        <v>n/a</v>
      </c>
      <c r="L141" s="63"/>
      <c r="M141" s="63"/>
      <c r="N141" s="55"/>
      <c r="O141" s="55"/>
      <c r="P141" s="55"/>
      <c r="Q141" s="55"/>
      <c r="R141" s="46" t="s">
        <v>52</v>
      </c>
      <c r="S141" s="51"/>
      <c r="T141" s="60"/>
      <c r="U141" s="47"/>
      <c r="V141" s="51"/>
      <c r="W141" s="60"/>
      <c r="X141" s="37"/>
      <c r="Y141" s="48" t="str">
        <f t="shared" ref="Y141:AE141" si="267">IF($D141="Public Bidding", "Date Required", IF($D141="Shopping", "n/a", IF($D141="Small Value Procurement", "n/a", IF($D141="Lease of Venue", "n/a", IF($D141="Agency to Agency", "n/a", IF($D141="Direct Contracting", "n/a", IF($D141="Emergency Cases", "n/a","Check Mode of Proc")))))))</f>
        <v>n/a</v>
      </c>
      <c r="Z141" s="48" t="str">
        <f t="shared" si="267"/>
        <v>n/a</v>
      </c>
      <c r="AA141" s="48" t="str">
        <f t="shared" si="267"/>
        <v>n/a</v>
      </c>
      <c r="AB141" s="48" t="str">
        <f t="shared" si="267"/>
        <v>n/a</v>
      </c>
      <c r="AC141" s="48" t="str">
        <f t="shared" si="267"/>
        <v>n/a</v>
      </c>
      <c r="AD141" s="48" t="str">
        <f t="shared" si="267"/>
        <v>n/a</v>
      </c>
      <c r="AE141" s="48" t="str">
        <f t="shared" si="267"/>
        <v>n/a</v>
      </c>
      <c r="AF141" s="49"/>
      <c r="AG141" s="67"/>
      <c r="AH141" s="183"/>
      <c r="AI141" s="66"/>
      <c r="AJ141" s="4"/>
      <c r="AK141" s="66"/>
      <c r="AL141" s="6"/>
      <c r="AM141" s="7"/>
      <c r="AN141" s="6"/>
      <c r="AO141" s="6"/>
      <c r="AP141" s="6"/>
      <c r="AQ141" s="8"/>
      <c r="AR141" s="6"/>
      <c r="AT141" s="6"/>
      <c r="AU141" s="6"/>
      <c r="AV141" s="6"/>
      <c r="AW141" s="6"/>
      <c r="AX141" s="6"/>
      <c r="AY141" s="54"/>
      <c r="AZ141" s="6"/>
      <c r="BA141" s="6"/>
      <c r="BB141" s="6"/>
      <c r="BC141" s="6"/>
    </row>
    <row r="142" spans="1:55" ht="41.25" customHeight="1" x14ac:dyDescent="0.25">
      <c r="A142" s="43" t="str">
        <f>IF(C142=0,"  ",VLOOKUP(C142,CODES!$A$1:$B$145,2,FALSE))</f>
        <v xml:space="preserve">  </v>
      </c>
      <c r="B142" s="66"/>
      <c r="C142" s="4"/>
      <c r="D142" s="52" t="s">
        <v>57</v>
      </c>
      <c r="E142" s="44" t="str">
        <f t="shared" ref="E142:H142" si="268">IF($D142="Public Bidding", "Date Required", IF($D142="Shopping", "n/a", IF($D142="Small Value Procurement", "n/a", IF($D142="Lease of Venue", "n/a", IF($D142="Agency to Agency", "n/a", IF($D142="Direct Contracting", "n/a", IF($D142="Emergency Cases", "n/a","Check Mode of Proc")))))))</f>
        <v>n/a</v>
      </c>
      <c r="F142" s="44" t="str">
        <f t="shared" si="268"/>
        <v>n/a</v>
      </c>
      <c r="G142" s="44" t="str">
        <f t="shared" si="268"/>
        <v>n/a</v>
      </c>
      <c r="H142" s="44" t="str">
        <f t="shared" si="268"/>
        <v>n/a</v>
      </c>
      <c r="I142" s="63"/>
      <c r="J142" s="63"/>
      <c r="K142" s="45" t="str">
        <f t="shared" si="32"/>
        <v>n/a</v>
      </c>
      <c r="L142" s="68"/>
      <c r="M142" s="68"/>
      <c r="N142" s="55"/>
      <c r="O142" s="55"/>
      <c r="P142" s="55"/>
      <c r="Q142" s="55"/>
      <c r="R142" s="46" t="s">
        <v>52</v>
      </c>
      <c r="S142" s="51"/>
      <c r="T142" s="60"/>
      <c r="U142" s="47"/>
      <c r="V142" s="51"/>
      <c r="W142" s="60"/>
      <c r="X142" s="37"/>
      <c r="Y142" s="48" t="str">
        <f t="shared" ref="Y142:AE142" si="269">IF($D142="Public Bidding", "Date Required", IF($D142="Shopping", "n/a", IF($D142="Small Value Procurement", "n/a", IF($D142="Lease of Venue", "n/a", IF($D142="Agency to Agency", "n/a", IF($D142="Direct Contracting", "n/a", IF($D142="Emergency Cases", "n/a","Check Mode of Proc")))))))</f>
        <v>n/a</v>
      </c>
      <c r="Z142" s="48" t="str">
        <f t="shared" si="269"/>
        <v>n/a</v>
      </c>
      <c r="AA142" s="48" t="str">
        <f t="shared" si="269"/>
        <v>n/a</v>
      </c>
      <c r="AB142" s="48" t="str">
        <f t="shared" si="269"/>
        <v>n/a</v>
      </c>
      <c r="AC142" s="48" t="str">
        <f t="shared" si="269"/>
        <v>n/a</v>
      </c>
      <c r="AD142" s="48" t="str">
        <f t="shared" si="269"/>
        <v>n/a</v>
      </c>
      <c r="AE142" s="48" t="str">
        <f t="shared" si="269"/>
        <v>n/a</v>
      </c>
      <c r="AF142" s="49"/>
      <c r="AG142" s="67"/>
      <c r="AH142" s="183"/>
      <c r="AI142" s="66"/>
      <c r="AJ142" s="4"/>
      <c r="AK142" s="66"/>
      <c r="AL142" s="6"/>
      <c r="AM142" s="7"/>
      <c r="AN142" s="6"/>
      <c r="AO142" s="6"/>
      <c r="AP142" s="6"/>
      <c r="AQ142" s="8"/>
      <c r="AR142" s="6"/>
      <c r="AT142" s="6"/>
      <c r="AU142" s="6"/>
      <c r="AV142" s="6"/>
      <c r="AW142" s="6"/>
      <c r="AX142" s="6"/>
      <c r="AY142" s="54"/>
      <c r="AZ142" s="6"/>
      <c r="BA142" s="6"/>
      <c r="BB142" s="6"/>
      <c r="BC142" s="6"/>
    </row>
    <row r="143" spans="1:55" ht="53.25" customHeight="1" x14ac:dyDescent="0.25">
      <c r="A143" s="43" t="str">
        <f>IF(C143=0,"  ",VLOOKUP(C143,CODES!$A$1:$B$145,2,FALSE))</f>
        <v xml:space="preserve">  </v>
      </c>
      <c r="B143" s="66"/>
      <c r="C143" s="4"/>
      <c r="D143" s="52" t="s">
        <v>57</v>
      </c>
      <c r="E143" s="44" t="str">
        <f t="shared" ref="E143:H143" si="270">IF($D143="Public Bidding", "Date Required", IF($D143="Shopping", "n/a", IF($D143="Small Value Procurement", "n/a", IF($D143="Lease of Venue", "n/a", IF($D143="Agency to Agency", "n/a", IF($D143="Direct Contracting", "n/a", IF($D143="Emergency Cases", "n/a","Check Mode of Proc")))))))</f>
        <v>n/a</v>
      </c>
      <c r="F143" s="44" t="str">
        <f t="shared" si="270"/>
        <v>n/a</v>
      </c>
      <c r="G143" s="44" t="str">
        <f t="shared" si="270"/>
        <v>n/a</v>
      </c>
      <c r="H143" s="44" t="str">
        <f t="shared" si="270"/>
        <v>n/a</v>
      </c>
      <c r="I143" s="68"/>
      <c r="J143" s="68"/>
      <c r="K143" s="45" t="str">
        <f t="shared" si="32"/>
        <v>n/a</v>
      </c>
      <c r="L143" s="68"/>
      <c r="M143" s="208"/>
      <c r="N143" s="55"/>
      <c r="O143" s="55"/>
      <c r="P143" s="55"/>
      <c r="Q143" s="55"/>
      <c r="R143" s="46" t="s">
        <v>52</v>
      </c>
      <c r="S143" s="51"/>
      <c r="T143" s="60"/>
      <c r="U143" s="47"/>
      <c r="V143" s="51"/>
      <c r="W143" s="60"/>
      <c r="X143" s="37"/>
      <c r="Y143" s="48" t="str">
        <f t="shared" ref="Y143:AE143" si="271">IF($D143="Public Bidding", "Date Required", IF($D143="Shopping", "n/a", IF($D143="Small Value Procurement", "n/a", IF($D143="Lease of Venue", "n/a", IF($D143="Agency to Agency", "n/a", IF($D143="Direct Contracting", "n/a", IF($D143="Emergency Cases", "n/a","Check Mode of Proc")))))))</f>
        <v>n/a</v>
      </c>
      <c r="Z143" s="48" t="str">
        <f t="shared" si="271"/>
        <v>n/a</v>
      </c>
      <c r="AA143" s="48" t="str">
        <f t="shared" si="271"/>
        <v>n/a</v>
      </c>
      <c r="AB143" s="48" t="str">
        <f t="shared" si="271"/>
        <v>n/a</v>
      </c>
      <c r="AC143" s="48" t="str">
        <f t="shared" si="271"/>
        <v>n/a</v>
      </c>
      <c r="AD143" s="48" t="str">
        <f t="shared" si="271"/>
        <v>n/a</v>
      </c>
      <c r="AE143" s="48" t="str">
        <f t="shared" si="271"/>
        <v>n/a</v>
      </c>
      <c r="AF143" s="49"/>
      <c r="AG143" s="67"/>
      <c r="AH143" s="183"/>
      <c r="AI143" s="66"/>
      <c r="AJ143" s="4"/>
      <c r="AK143" s="66"/>
      <c r="AL143" s="6"/>
      <c r="AM143" s="7"/>
      <c r="AN143" s="6"/>
      <c r="AO143" s="6"/>
      <c r="AP143" s="6"/>
      <c r="AQ143" s="8"/>
      <c r="AR143" s="6"/>
      <c r="AT143" s="6"/>
      <c r="AU143" s="6"/>
      <c r="AV143" s="6"/>
      <c r="AW143" s="6"/>
      <c r="AX143" s="6"/>
      <c r="AY143" s="54"/>
      <c r="AZ143" s="6"/>
      <c r="BA143" s="6"/>
      <c r="BB143" s="6"/>
      <c r="BC143" s="6"/>
    </row>
    <row r="144" spans="1:55" ht="52.5" customHeight="1" x14ac:dyDescent="0.25">
      <c r="A144" s="43" t="str">
        <f>IF(C144=0,"  ",VLOOKUP(C144,CODES!$A$1:$B$145,2,FALSE))</f>
        <v xml:space="preserve">  </v>
      </c>
      <c r="B144" s="66"/>
      <c r="C144" s="4"/>
      <c r="D144" s="52" t="s">
        <v>57</v>
      </c>
      <c r="E144" s="44" t="str">
        <f t="shared" ref="E144:H144" si="272">IF($D144="Public Bidding", "Date Required", IF($D144="Shopping", "n/a", IF($D144="Small Value Procurement", "n/a", IF($D144="Lease of Venue", "n/a", IF($D144="Agency to Agency", "n/a", IF($D144="Direct Contracting", "n/a", IF($D144="Emergency Cases", "n/a","Check Mode of Proc")))))))</f>
        <v>n/a</v>
      </c>
      <c r="F144" s="44" t="str">
        <f t="shared" si="272"/>
        <v>n/a</v>
      </c>
      <c r="G144" s="44" t="str">
        <f t="shared" si="272"/>
        <v>n/a</v>
      </c>
      <c r="H144" s="44" t="str">
        <f t="shared" si="272"/>
        <v>n/a</v>
      </c>
      <c r="I144" s="68"/>
      <c r="J144" s="68"/>
      <c r="K144" s="45" t="str">
        <f t="shared" si="32"/>
        <v>n/a</v>
      </c>
      <c r="L144" s="68"/>
      <c r="M144" s="68"/>
      <c r="N144" s="55"/>
      <c r="O144" s="55"/>
      <c r="P144" s="55"/>
      <c r="Q144" s="55"/>
      <c r="R144" s="46" t="s">
        <v>52</v>
      </c>
      <c r="S144" s="51"/>
      <c r="T144" s="60"/>
      <c r="U144" s="47"/>
      <c r="V144" s="51"/>
      <c r="W144" s="60"/>
      <c r="X144" s="37"/>
      <c r="Y144" s="48" t="str">
        <f t="shared" ref="Y144:AE144" si="273">IF($D144="Public Bidding", "Date Required", IF($D144="Shopping", "n/a", IF($D144="Small Value Procurement", "n/a", IF($D144="Lease of Venue", "n/a", IF($D144="Agency to Agency", "n/a", IF($D144="Direct Contracting", "n/a", IF($D144="Emergency Cases", "n/a","Check Mode of Proc")))))))</f>
        <v>n/a</v>
      </c>
      <c r="Z144" s="48" t="str">
        <f t="shared" si="273"/>
        <v>n/a</v>
      </c>
      <c r="AA144" s="48" t="str">
        <f t="shared" si="273"/>
        <v>n/a</v>
      </c>
      <c r="AB144" s="48" t="str">
        <f t="shared" si="273"/>
        <v>n/a</v>
      </c>
      <c r="AC144" s="48" t="str">
        <f t="shared" si="273"/>
        <v>n/a</v>
      </c>
      <c r="AD144" s="48" t="str">
        <f t="shared" si="273"/>
        <v>n/a</v>
      </c>
      <c r="AE144" s="48" t="str">
        <f t="shared" si="273"/>
        <v>n/a</v>
      </c>
      <c r="AF144" s="49"/>
      <c r="AG144" s="67"/>
      <c r="AH144" s="183"/>
      <c r="AI144" s="66"/>
      <c r="AJ144" s="4"/>
      <c r="AK144" s="66"/>
      <c r="AL144" s="6"/>
      <c r="AM144" s="7"/>
      <c r="AN144" s="6"/>
      <c r="AO144" s="6"/>
      <c r="AP144" s="6"/>
      <c r="AQ144" s="8"/>
      <c r="AR144" s="6"/>
      <c r="AT144" s="6"/>
      <c r="AU144" s="6"/>
      <c r="AV144" s="6"/>
      <c r="AW144" s="6"/>
      <c r="AX144" s="6"/>
      <c r="AY144" s="54"/>
      <c r="AZ144" s="6"/>
      <c r="BA144" s="6"/>
      <c r="BB144" s="6"/>
      <c r="BC144" s="6"/>
    </row>
    <row r="145" spans="1:55" ht="45.75" customHeight="1" x14ac:dyDescent="0.25">
      <c r="A145" s="69" t="str">
        <f>IF(C145=0,"  ",VLOOKUP(C145,CODES!$A$1:$B$145,2,FALSE))</f>
        <v xml:space="preserve">  </v>
      </c>
      <c r="B145" s="66"/>
      <c r="C145" s="4"/>
      <c r="D145" s="52" t="s">
        <v>57</v>
      </c>
      <c r="E145" s="44" t="str">
        <f t="shared" ref="E145:H145" si="274">IF($D145="Public Bidding", "Date Required", IF($D145="Shopping", "n/a", IF($D145="Small Value Procurement", "n/a", IF($D145="Lease of Venue", "n/a", IF($D145="Agency to Agency", "n/a", IF($D145="Direct Contracting", "n/a", IF($D145="Emergency Cases", "n/a","Check Mode of Proc")))))))</f>
        <v>n/a</v>
      </c>
      <c r="F145" s="44" t="str">
        <f t="shared" si="274"/>
        <v>n/a</v>
      </c>
      <c r="G145" s="44" t="str">
        <f t="shared" si="274"/>
        <v>n/a</v>
      </c>
      <c r="H145" s="44" t="str">
        <f t="shared" si="274"/>
        <v>n/a</v>
      </c>
      <c r="I145" s="68"/>
      <c r="J145" s="68"/>
      <c r="K145" s="45" t="str">
        <f t="shared" si="32"/>
        <v>n/a</v>
      </c>
      <c r="L145" s="68"/>
      <c r="M145" s="68"/>
      <c r="N145" s="55"/>
      <c r="O145" s="55"/>
      <c r="P145" s="55"/>
      <c r="Q145" s="55"/>
      <c r="R145" s="46" t="s">
        <v>52</v>
      </c>
      <c r="S145" s="51"/>
      <c r="T145" s="60"/>
      <c r="U145" s="47"/>
      <c r="V145" s="51"/>
      <c r="W145" s="60"/>
      <c r="X145" s="37"/>
      <c r="Y145" s="46" t="str">
        <f t="shared" ref="Y145:AE145" si="275">IF($D145="Public Bidding", "Date Required", IF($D145="Shopping", "n/a", IF($D145="Small Value Procurement", "n/a", IF($D145="Lease of Venue", "n/a", IF($D145="Agency to Agency", "n/a", IF($D145="Direct Contracting", "n/a", IF($D145="Emergency Cases", "n/a","Check Mode of Proc")))))))</f>
        <v>n/a</v>
      </c>
      <c r="Z145" s="46" t="str">
        <f t="shared" si="275"/>
        <v>n/a</v>
      </c>
      <c r="AA145" s="46" t="str">
        <f t="shared" si="275"/>
        <v>n/a</v>
      </c>
      <c r="AB145" s="46" t="str">
        <f t="shared" si="275"/>
        <v>n/a</v>
      </c>
      <c r="AC145" s="46" t="str">
        <f t="shared" si="275"/>
        <v>n/a</v>
      </c>
      <c r="AD145" s="46" t="str">
        <f t="shared" si="275"/>
        <v>n/a</v>
      </c>
      <c r="AE145" s="46" t="str">
        <f t="shared" si="275"/>
        <v>n/a</v>
      </c>
      <c r="AF145" s="53"/>
      <c r="AG145" s="67"/>
      <c r="AH145" s="183"/>
      <c r="AI145" s="66"/>
      <c r="AJ145" s="4"/>
      <c r="AK145" s="212"/>
      <c r="AL145" s="213"/>
      <c r="AM145" s="214"/>
      <c r="AN145" s="213"/>
      <c r="AO145" s="213"/>
      <c r="AP145" s="213"/>
      <c r="AQ145" s="215"/>
      <c r="AR145" s="6"/>
      <c r="AT145" s="6"/>
      <c r="AU145" s="6"/>
      <c r="AV145" s="213"/>
      <c r="AW145" s="213"/>
      <c r="AX145" s="213"/>
      <c r="AY145" s="54"/>
      <c r="AZ145" s="213"/>
      <c r="BA145" s="213"/>
      <c r="BB145" s="213"/>
      <c r="BC145" s="213"/>
    </row>
    <row r="146" spans="1:55" ht="60" customHeight="1" x14ac:dyDescent="0.25">
      <c r="A146" s="43" t="str">
        <f>IF(C146=0,"  ",VLOOKUP(C146,CODES!$A$1:$B$145,2,FALSE))</f>
        <v xml:space="preserve">  </v>
      </c>
      <c r="B146" s="66"/>
      <c r="C146" s="4"/>
      <c r="D146" s="52" t="s">
        <v>57</v>
      </c>
      <c r="E146" s="44" t="str">
        <f t="shared" ref="E146:H146" si="276">IF($D146="Public Bidding", "Date Required", IF($D146="Shopping", "n/a", IF($D146="Small Value Procurement", "n/a", IF($D146="Lease of Venue", "n/a", IF($D146="Agency to Agency", "n/a", IF($D146="Direct Contracting", "n/a", IF($D146="Emergency Cases", "n/a","Check Mode of Proc")))))))</f>
        <v>n/a</v>
      </c>
      <c r="F146" s="44" t="str">
        <f t="shared" si="276"/>
        <v>n/a</v>
      </c>
      <c r="G146" s="44" t="str">
        <f t="shared" si="276"/>
        <v>n/a</v>
      </c>
      <c r="H146" s="44" t="str">
        <f t="shared" si="276"/>
        <v>n/a</v>
      </c>
      <c r="I146" s="63"/>
      <c r="J146" s="63"/>
      <c r="K146" s="45" t="str">
        <f t="shared" si="32"/>
        <v>n/a</v>
      </c>
      <c r="L146" s="63"/>
      <c r="M146" s="63"/>
      <c r="N146" s="55"/>
      <c r="O146" s="55"/>
      <c r="P146" s="55"/>
      <c r="Q146" s="55"/>
      <c r="R146" s="46" t="s">
        <v>52</v>
      </c>
      <c r="S146" s="51"/>
      <c r="T146" s="60"/>
      <c r="U146" s="47"/>
      <c r="V146" s="51"/>
      <c r="W146" s="60"/>
      <c r="X146" s="37"/>
      <c r="Y146" s="48" t="str">
        <f t="shared" ref="Y146:AE146" si="277">IF($D146="Public Bidding", "Date Required", IF($D146="Shopping", "n/a", IF($D146="Small Value Procurement", "n/a", IF($D146="Lease of Venue", "n/a", IF($D146="Agency to Agency", "n/a", IF($D146="Direct Contracting", "n/a", IF($D146="Emergency Cases", "n/a","Check Mode of Proc")))))))</f>
        <v>n/a</v>
      </c>
      <c r="Z146" s="48" t="str">
        <f t="shared" si="277"/>
        <v>n/a</v>
      </c>
      <c r="AA146" s="48" t="str">
        <f t="shared" si="277"/>
        <v>n/a</v>
      </c>
      <c r="AB146" s="48" t="str">
        <f t="shared" si="277"/>
        <v>n/a</v>
      </c>
      <c r="AC146" s="48" t="str">
        <f t="shared" si="277"/>
        <v>n/a</v>
      </c>
      <c r="AD146" s="48" t="str">
        <f t="shared" si="277"/>
        <v>n/a</v>
      </c>
      <c r="AE146" s="48" t="str">
        <f t="shared" si="277"/>
        <v>n/a</v>
      </c>
      <c r="AF146" s="49"/>
      <c r="AG146" s="67"/>
      <c r="AH146" s="183"/>
      <c r="AI146" s="66"/>
      <c r="AJ146" s="4"/>
      <c r="AK146" s="66"/>
      <c r="AL146" s="6"/>
      <c r="AM146" s="7"/>
      <c r="AN146" s="6"/>
      <c r="AO146" s="6"/>
      <c r="AP146" s="6"/>
      <c r="AQ146" s="8"/>
      <c r="AR146" s="6"/>
      <c r="AT146" s="6"/>
      <c r="AU146" s="6"/>
      <c r="AV146" s="6"/>
      <c r="AW146" s="6"/>
      <c r="AX146" s="6"/>
      <c r="AY146" s="54"/>
      <c r="AZ146" s="6"/>
      <c r="BA146" s="6"/>
      <c r="BB146" s="6"/>
      <c r="BC146" s="6"/>
    </row>
    <row r="147" spans="1:55" ht="42.75" customHeight="1" x14ac:dyDescent="0.25">
      <c r="A147" s="43" t="str">
        <f>IF(C147=0,"  ",VLOOKUP(C147,CODES!$A$1:$B$145,2,FALSE))</f>
        <v xml:space="preserve">  </v>
      </c>
      <c r="B147" s="66"/>
      <c r="C147" s="4"/>
      <c r="D147" s="52" t="s">
        <v>57</v>
      </c>
      <c r="E147" s="44" t="str">
        <f t="shared" ref="E147:H147" si="278">IF($D147="Public Bidding", "Date Required", IF($D147="Shopping", "n/a", IF($D147="Small Value Procurement", "n/a", IF($D147="Lease of Venue", "n/a", IF($D147="Agency to Agency", "n/a", IF($D147="Direct Contracting", "n/a", IF($D147="Emergency Cases", "n/a","Check Mode of Proc")))))))</f>
        <v>n/a</v>
      </c>
      <c r="F147" s="44" t="str">
        <f t="shared" si="278"/>
        <v>n/a</v>
      </c>
      <c r="G147" s="44" t="str">
        <f t="shared" si="278"/>
        <v>n/a</v>
      </c>
      <c r="H147" s="44" t="str">
        <f t="shared" si="278"/>
        <v>n/a</v>
      </c>
      <c r="I147" s="63"/>
      <c r="J147" s="63"/>
      <c r="K147" s="45" t="str">
        <f t="shared" si="32"/>
        <v>n/a</v>
      </c>
      <c r="L147" s="68"/>
      <c r="M147" s="68"/>
      <c r="N147" s="55"/>
      <c r="O147" s="55"/>
      <c r="P147" s="55"/>
      <c r="Q147" s="55"/>
      <c r="R147" s="46" t="s">
        <v>52</v>
      </c>
      <c r="S147" s="51"/>
      <c r="T147" s="60"/>
      <c r="U147" s="47"/>
      <c r="V147" s="51"/>
      <c r="W147" s="60"/>
      <c r="X147" s="37"/>
      <c r="Y147" s="48" t="str">
        <f t="shared" ref="Y147:AE147" si="279">IF($D147="Public Bidding", "Date Required", IF($D147="Shopping", "n/a", IF($D147="Small Value Procurement", "n/a", IF($D147="Lease of Venue", "n/a", IF($D147="Agency to Agency", "n/a", IF($D147="Direct Contracting", "n/a", IF($D147="Emergency Cases", "n/a","Check Mode of Proc")))))))</f>
        <v>n/a</v>
      </c>
      <c r="Z147" s="48" t="str">
        <f t="shared" si="279"/>
        <v>n/a</v>
      </c>
      <c r="AA147" s="48" t="str">
        <f t="shared" si="279"/>
        <v>n/a</v>
      </c>
      <c r="AB147" s="48" t="str">
        <f t="shared" si="279"/>
        <v>n/a</v>
      </c>
      <c r="AC147" s="48" t="str">
        <f t="shared" si="279"/>
        <v>n/a</v>
      </c>
      <c r="AD147" s="48" t="str">
        <f t="shared" si="279"/>
        <v>n/a</v>
      </c>
      <c r="AE147" s="48" t="str">
        <f t="shared" si="279"/>
        <v>n/a</v>
      </c>
      <c r="AF147" s="49"/>
      <c r="AG147" s="67"/>
      <c r="AH147" s="183"/>
      <c r="AI147" s="66"/>
      <c r="AJ147" s="4"/>
      <c r="AK147" s="66"/>
      <c r="AL147" s="6"/>
      <c r="AM147" s="7"/>
      <c r="AN147" s="6"/>
      <c r="AO147" s="6"/>
      <c r="AP147" s="6"/>
      <c r="AQ147" s="8"/>
      <c r="AR147" s="6"/>
      <c r="AT147" s="6"/>
      <c r="AU147" s="6"/>
      <c r="AV147" s="6"/>
      <c r="AW147" s="6"/>
      <c r="AX147" s="6"/>
      <c r="AY147" s="54"/>
      <c r="AZ147" s="6"/>
      <c r="BA147" s="6"/>
      <c r="BB147" s="6"/>
      <c r="BC147" s="6"/>
    </row>
    <row r="148" spans="1:55" ht="50.25" customHeight="1" x14ac:dyDescent="0.25">
      <c r="A148" s="43" t="str">
        <f>IF(C148=0,"  ",VLOOKUP(C148,CODES!$A$1:$B$145,2,FALSE))</f>
        <v xml:space="preserve">  </v>
      </c>
      <c r="B148" s="66"/>
      <c r="C148" s="4"/>
      <c r="D148" s="52" t="s">
        <v>57</v>
      </c>
      <c r="E148" s="44" t="str">
        <f t="shared" ref="E148:H148" si="280">IF($D148="Public Bidding", "Date Required", IF($D148="Shopping", "n/a", IF($D148="Small Value Procurement", "n/a", IF($D148="Lease of Venue", "n/a", IF($D148="Agency to Agency", "n/a", IF($D148="Direct Contracting", "n/a", IF($D148="Emergency Cases", "n/a","Check Mode of Proc")))))))</f>
        <v>n/a</v>
      </c>
      <c r="F148" s="44" t="str">
        <f t="shared" si="280"/>
        <v>n/a</v>
      </c>
      <c r="G148" s="44" t="str">
        <f t="shared" si="280"/>
        <v>n/a</v>
      </c>
      <c r="H148" s="44" t="str">
        <f t="shared" si="280"/>
        <v>n/a</v>
      </c>
      <c r="I148" s="63"/>
      <c r="J148" s="63"/>
      <c r="K148" s="45" t="str">
        <f t="shared" si="32"/>
        <v>n/a</v>
      </c>
      <c r="L148" s="63"/>
      <c r="M148" s="4"/>
      <c r="N148" s="55"/>
      <c r="O148" s="55"/>
      <c r="P148" s="55"/>
      <c r="Q148" s="67"/>
      <c r="R148" s="46" t="s">
        <v>52</v>
      </c>
      <c r="S148" s="51"/>
      <c r="T148" s="60"/>
      <c r="U148" s="47"/>
      <c r="V148" s="51"/>
      <c r="W148" s="60"/>
      <c r="X148" s="37"/>
      <c r="Y148" s="48" t="str">
        <f t="shared" ref="Y148:AE148" si="281">IF($D148="Public Bidding", "Date Required", IF($D148="Shopping", "n/a", IF($D148="Small Value Procurement", "n/a", IF($D148="Lease of Venue", "n/a", IF($D148="Agency to Agency", "n/a", IF($D148="Direct Contracting", "n/a", IF($D148="Emergency Cases", "n/a","Check Mode of Proc")))))))</f>
        <v>n/a</v>
      </c>
      <c r="Z148" s="48" t="str">
        <f t="shared" si="281"/>
        <v>n/a</v>
      </c>
      <c r="AA148" s="48" t="str">
        <f t="shared" si="281"/>
        <v>n/a</v>
      </c>
      <c r="AB148" s="48" t="str">
        <f t="shared" si="281"/>
        <v>n/a</v>
      </c>
      <c r="AC148" s="48" t="str">
        <f t="shared" si="281"/>
        <v>n/a</v>
      </c>
      <c r="AD148" s="48" t="str">
        <f t="shared" si="281"/>
        <v>n/a</v>
      </c>
      <c r="AE148" s="48" t="str">
        <f t="shared" si="281"/>
        <v>n/a</v>
      </c>
      <c r="AF148" s="49"/>
      <c r="AG148" s="67"/>
      <c r="AH148" s="183"/>
      <c r="AI148" s="66"/>
      <c r="AJ148" s="4"/>
      <c r="AK148" s="66"/>
      <c r="AL148" s="6"/>
      <c r="AM148" s="7"/>
      <c r="AN148" s="6"/>
      <c r="AO148" s="6"/>
      <c r="AP148" s="6"/>
      <c r="AQ148" s="8"/>
      <c r="AR148" s="6"/>
      <c r="AT148" s="6"/>
      <c r="AU148" s="6"/>
      <c r="AV148" s="6"/>
      <c r="AW148" s="6"/>
      <c r="AX148" s="6"/>
      <c r="AY148" s="54"/>
      <c r="AZ148" s="6"/>
      <c r="BA148" s="6"/>
      <c r="BB148" s="6"/>
      <c r="BC148" s="6"/>
    </row>
    <row r="149" spans="1:55" ht="48.75" customHeight="1" x14ac:dyDescent="0.25">
      <c r="A149" s="43" t="str">
        <f>IF(C149=0,"  ",VLOOKUP(C149,CODES!$A$1:$B$145,2,FALSE))</f>
        <v xml:space="preserve">  </v>
      </c>
      <c r="B149" s="66"/>
      <c r="C149" s="4"/>
      <c r="D149" s="52" t="s">
        <v>57</v>
      </c>
      <c r="E149" s="44" t="str">
        <f t="shared" ref="E149:H149" si="282">IF($D149="Public Bidding", "Date Required", IF($D149="Shopping", "n/a", IF($D149="Small Value Procurement", "n/a", IF($D149="Lease of Venue", "n/a", IF($D149="Agency to Agency", "n/a", IF($D149="Direct Contracting", "n/a", IF($D149="Emergency Cases", "n/a","Check Mode of Proc")))))))</f>
        <v>n/a</v>
      </c>
      <c r="F149" s="44" t="str">
        <f t="shared" si="282"/>
        <v>n/a</v>
      </c>
      <c r="G149" s="44" t="str">
        <f t="shared" si="282"/>
        <v>n/a</v>
      </c>
      <c r="H149" s="44" t="str">
        <f t="shared" si="282"/>
        <v>n/a</v>
      </c>
      <c r="I149" s="63"/>
      <c r="J149" s="63"/>
      <c r="K149" s="45" t="str">
        <f t="shared" si="32"/>
        <v>n/a</v>
      </c>
      <c r="L149" s="63"/>
      <c r="M149" s="4"/>
      <c r="N149" s="55"/>
      <c r="O149" s="55"/>
      <c r="P149" s="55"/>
      <c r="Q149" s="55"/>
      <c r="R149" s="46" t="s">
        <v>52</v>
      </c>
      <c r="S149" s="51"/>
      <c r="T149" s="60"/>
      <c r="U149" s="47"/>
      <c r="V149" s="51"/>
      <c r="W149" s="60"/>
      <c r="X149" s="37"/>
      <c r="Y149" s="48" t="str">
        <f t="shared" ref="Y149:AE149" si="283">IF($D149="Public Bidding", "Date Required", IF($D149="Shopping", "n/a", IF($D149="Small Value Procurement", "n/a", IF($D149="Lease of Venue", "n/a", IF($D149="Agency to Agency", "n/a", IF($D149="Direct Contracting", "n/a", IF($D149="Emergency Cases", "n/a","Check Mode of Proc")))))))</f>
        <v>n/a</v>
      </c>
      <c r="Z149" s="48" t="str">
        <f t="shared" si="283"/>
        <v>n/a</v>
      </c>
      <c r="AA149" s="48" t="str">
        <f t="shared" si="283"/>
        <v>n/a</v>
      </c>
      <c r="AB149" s="48" t="str">
        <f t="shared" si="283"/>
        <v>n/a</v>
      </c>
      <c r="AC149" s="48" t="str">
        <f t="shared" si="283"/>
        <v>n/a</v>
      </c>
      <c r="AD149" s="48" t="str">
        <f t="shared" si="283"/>
        <v>n/a</v>
      </c>
      <c r="AE149" s="48" t="str">
        <f t="shared" si="283"/>
        <v>n/a</v>
      </c>
      <c r="AF149" s="49"/>
      <c r="AG149" s="67"/>
      <c r="AH149" s="183"/>
      <c r="AI149" s="66"/>
      <c r="AJ149" s="4"/>
      <c r="AK149" s="66"/>
      <c r="AL149" s="6"/>
      <c r="AM149" s="7"/>
      <c r="AN149" s="6"/>
      <c r="AO149" s="6"/>
      <c r="AP149" s="6"/>
      <c r="AQ149" s="8"/>
      <c r="AR149" s="6"/>
      <c r="AT149" s="6"/>
      <c r="AU149" s="6"/>
      <c r="AV149" s="6"/>
      <c r="AW149" s="6"/>
      <c r="AX149" s="6"/>
      <c r="AY149" s="54"/>
      <c r="AZ149" s="6"/>
      <c r="BA149" s="6"/>
      <c r="BB149" s="6"/>
      <c r="BC149" s="6"/>
    </row>
    <row r="150" spans="1:55" ht="39" customHeight="1" x14ac:dyDescent="0.25">
      <c r="A150" s="43" t="str">
        <f>IF(C150=0,"  ",VLOOKUP(C150,CODES!$A$1:$B$145,2,FALSE))</f>
        <v xml:space="preserve">  </v>
      </c>
      <c r="B150" s="66"/>
      <c r="C150" s="4"/>
      <c r="D150" s="52" t="s">
        <v>57</v>
      </c>
      <c r="E150" s="44" t="str">
        <f t="shared" ref="E150:H150" si="284">IF($D150="Public Bidding", "Date Required", IF($D150="Shopping", "n/a", IF($D150="Small Value Procurement", "n/a", IF($D150="Lease of Venue", "n/a", IF($D150="Agency to Agency", "n/a", IF($D150="Direct Contracting", "n/a", IF($D150="Emergency Cases", "n/a","Check Mode of Proc")))))))</f>
        <v>n/a</v>
      </c>
      <c r="F150" s="44" t="str">
        <f t="shared" si="284"/>
        <v>n/a</v>
      </c>
      <c r="G150" s="44" t="str">
        <f t="shared" si="284"/>
        <v>n/a</v>
      </c>
      <c r="H150" s="44" t="str">
        <f t="shared" si="284"/>
        <v>n/a</v>
      </c>
      <c r="I150" s="63"/>
      <c r="J150" s="63"/>
      <c r="K150" s="45" t="str">
        <f t="shared" si="32"/>
        <v>n/a</v>
      </c>
      <c r="L150" s="63"/>
      <c r="M150" s="63"/>
      <c r="N150" s="55"/>
      <c r="O150" s="55"/>
      <c r="P150" s="55"/>
      <c r="Q150" s="55"/>
      <c r="R150" s="46" t="s">
        <v>52</v>
      </c>
      <c r="S150" s="51"/>
      <c r="T150" s="60"/>
      <c r="U150" s="47"/>
      <c r="V150" s="51"/>
      <c r="W150" s="60"/>
      <c r="X150" s="37"/>
      <c r="Y150" s="48" t="str">
        <f t="shared" ref="Y150:AE150" si="285">IF($D150="Public Bidding", "Date Required", IF($D150="Shopping", "n/a", IF($D150="Small Value Procurement", "n/a", IF($D150="Lease of Venue", "n/a", IF($D150="Agency to Agency", "n/a", IF($D150="Direct Contracting", "n/a", IF($D150="Emergency Cases", "n/a","Check Mode of Proc")))))))</f>
        <v>n/a</v>
      </c>
      <c r="Z150" s="48" t="str">
        <f t="shared" si="285"/>
        <v>n/a</v>
      </c>
      <c r="AA150" s="48" t="str">
        <f t="shared" si="285"/>
        <v>n/a</v>
      </c>
      <c r="AB150" s="48" t="str">
        <f t="shared" si="285"/>
        <v>n/a</v>
      </c>
      <c r="AC150" s="48" t="str">
        <f t="shared" si="285"/>
        <v>n/a</v>
      </c>
      <c r="AD150" s="48" t="str">
        <f t="shared" si="285"/>
        <v>n/a</v>
      </c>
      <c r="AE150" s="48" t="str">
        <f t="shared" si="285"/>
        <v>n/a</v>
      </c>
      <c r="AF150" s="49"/>
      <c r="AG150" s="67"/>
      <c r="AH150" s="183"/>
      <c r="AI150" s="66"/>
      <c r="AJ150" s="4"/>
      <c r="AK150" s="66"/>
      <c r="AL150" s="6"/>
      <c r="AM150" s="7"/>
      <c r="AN150" s="6"/>
      <c r="AO150" s="6"/>
      <c r="AP150" s="6"/>
      <c r="AQ150" s="8"/>
      <c r="AR150" s="6"/>
      <c r="AT150" s="6"/>
      <c r="AU150" s="6"/>
      <c r="AV150" s="6"/>
      <c r="AW150" s="6"/>
      <c r="AX150" s="6"/>
      <c r="AY150" s="54"/>
      <c r="AZ150" s="6"/>
      <c r="BA150" s="6"/>
      <c r="BB150" s="6"/>
      <c r="BC150" s="6"/>
    </row>
    <row r="151" spans="1:55" ht="39" customHeight="1" x14ac:dyDescent="0.25">
      <c r="A151" s="43" t="str">
        <f>IF(C151=0,"  ",VLOOKUP(C151,CODES!$A$1:$B$145,2,FALSE))</f>
        <v xml:space="preserve">  </v>
      </c>
      <c r="B151" s="66"/>
      <c r="C151" s="4"/>
      <c r="D151" s="52" t="s">
        <v>57</v>
      </c>
      <c r="E151" s="44" t="str">
        <f t="shared" ref="E151:H151" si="286">IF($D151="Public Bidding", "Date Required", IF($D151="Shopping", "n/a", IF($D151="Small Value Procurement", "n/a", IF($D151="Lease of Venue", "n/a", IF($D151="Agency to Agency", "n/a", IF($D151="Direct Contracting", "n/a", IF($D151="Emergency Cases", "n/a","Check Mode of Proc")))))))</f>
        <v>n/a</v>
      </c>
      <c r="F151" s="44" t="str">
        <f t="shared" si="286"/>
        <v>n/a</v>
      </c>
      <c r="G151" s="44" t="str">
        <f t="shared" si="286"/>
        <v>n/a</v>
      </c>
      <c r="H151" s="44" t="str">
        <f t="shared" si="286"/>
        <v>n/a</v>
      </c>
      <c r="I151" s="63"/>
      <c r="J151" s="63"/>
      <c r="K151" s="45" t="str">
        <f t="shared" si="32"/>
        <v>n/a</v>
      </c>
      <c r="L151" s="63"/>
      <c r="M151" s="63"/>
      <c r="N151" s="55"/>
      <c r="O151" s="55"/>
      <c r="P151" s="55"/>
      <c r="Q151" s="55"/>
      <c r="R151" s="46" t="s">
        <v>52</v>
      </c>
      <c r="S151" s="51"/>
      <c r="T151" s="60"/>
      <c r="U151" s="47"/>
      <c r="V151" s="51"/>
      <c r="W151" s="60"/>
      <c r="X151" s="37"/>
      <c r="Y151" s="48" t="str">
        <f t="shared" ref="Y151:AE151" si="287">IF($D151="Public Bidding", "Date Required", IF($D151="Shopping", "n/a", IF($D151="Small Value Procurement", "n/a", IF($D151="Lease of Venue", "n/a", IF($D151="Agency to Agency", "n/a", IF($D151="Direct Contracting", "n/a", IF($D151="Emergency Cases", "n/a","Check Mode of Proc")))))))</f>
        <v>n/a</v>
      </c>
      <c r="Z151" s="48" t="str">
        <f t="shared" si="287"/>
        <v>n/a</v>
      </c>
      <c r="AA151" s="48" t="str">
        <f t="shared" si="287"/>
        <v>n/a</v>
      </c>
      <c r="AB151" s="48" t="str">
        <f t="shared" si="287"/>
        <v>n/a</v>
      </c>
      <c r="AC151" s="48" t="str">
        <f t="shared" si="287"/>
        <v>n/a</v>
      </c>
      <c r="AD151" s="48" t="str">
        <f t="shared" si="287"/>
        <v>n/a</v>
      </c>
      <c r="AE151" s="48" t="str">
        <f t="shared" si="287"/>
        <v>n/a</v>
      </c>
      <c r="AF151" s="49"/>
      <c r="AG151" s="67"/>
      <c r="AH151" s="183"/>
      <c r="AI151" s="66"/>
      <c r="AJ151" s="4"/>
      <c r="AK151" s="66"/>
      <c r="AL151" s="6"/>
      <c r="AM151" s="7"/>
      <c r="AN151" s="6"/>
      <c r="AO151" s="6"/>
      <c r="AP151" s="6"/>
      <c r="AQ151" s="8"/>
      <c r="AR151" s="6"/>
      <c r="AT151" s="6"/>
      <c r="AU151" s="6"/>
      <c r="AV151" s="6"/>
      <c r="AW151" s="6"/>
      <c r="AX151" s="6"/>
      <c r="AY151" s="54"/>
      <c r="AZ151" s="6"/>
      <c r="BA151" s="6"/>
      <c r="BB151" s="6"/>
      <c r="BC151" s="6"/>
    </row>
    <row r="152" spans="1:55" ht="39" customHeight="1" x14ac:dyDescent="0.25">
      <c r="A152" s="43" t="str">
        <f>IF(C152=0,"  ",VLOOKUP(C152,CODES!$A$1:$B$145,2,FALSE))</f>
        <v xml:space="preserve">  </v>
      </c>
      <c r="B152" s="66"/>
      <c r="C152" s="4"/>
      <c r="D152" s="52" t="s">
        <v>57</v>
      </c>
      <c r="E152" s="44" t="str">
        <f t="shared" ref="E152:H152" si="288">IF($D152="Public Bidding", "Date Required", IF($D152="Shopping", "n/a", IF($D152="Small Value Procurement", "n/a", IF($D152="Lease of Venue", "n/a", IF($D152="Agency to Agency", "n/a", IF($D152="Direct Contracting", "n/a", IF($D152="Emergency Cases", "n/a","Check Mode of Proc")))))))</f>
        <v>n/a</v>
      </c>
      <c r="F152" s="44" t="str">
        <f t="shared" si="288"/>
        <v>n/a</v>
      </c>
      <c r="G152" s="44" t="str">
        <f t="shared" si="288"/>
        <v>n/a</v>
      </c>
      <c r="H152" s="44" t="str">
        <f t="shared" si="288"/>
        <v>n/a</v>
      </c>
      <c r="I152" s="63"/>
      <c r="J152" s="63"/>
      <c r="K152" s="45" t="str">
        <f t="shared" si="32"/>
        <v>n/a</v>
      </c>
      <c r="L152" s="63"/>
      <c r="M152" s="4"/>
      <c r="N152" s="55"/>
      <c r="O152" s="55"/>
      <c r="P152" s="55"/>
      <c r="Q152" s="55"/>
      <c r="R152" s="46" t="s">
        <v>52</v>
      </c>
      <c r="S152" s="51"/>
      <c r="T152" s="60"/>
      <c r="U152" s="47"/>
      <c r="V152" s="51"/>
      <c r="W152" s="60"/>
      <c r="X152" s="37"/>
      <c r="Y152" s="48" t="str">
        <f t="shared" ref="Y152:AE152" si="289">IF($D152="Public Bidding", "Date Required", IF($D152="Shopping", "n/a", IF($D152="Small Value Procurement", "n/a", IF($D152="Lease of Venue", "n/a", IF($D152="Agency to Agency", "n/a", IF($D152="Direct Contracting", "n/a", IF($D152="Emergency Cases", "n/a","Check Mode of Proc")))))))</f>
        <v>n/a</v>
      </c>
      <c r="Z152" s="48" t="str">
        <f t="shared" si="289"/>
        <v>n/a</v>
      </c>
      <c r="AA152" s="48" t="str">
        <f t="shared" si="289"/>
        <v>n/a</v>
      </c>
      <c r="AB152" s="48" t="str">
        <f t="shared" si="289"/>
        <v>n/a</v>
      </c>
      <c r="AC152" s="48" t="str">
        <f t="shared" si="289"/>
        <v>n/a</v>
      </c>
      <c r="AD152" s="48" t="str">
        <f t="shared" si="289"/>
        <v>n/a</v>
      </c>
      <c r="AE152" s="48" t="str">
        <f t="shared" si="289"/>
        <v>n/a</v>
      </c>
      <c r="AF152" s="49"/>
      <c r="AG152" s="67"/>
      <c r="AH152" s="183"/>
      <c r="AI152" s="66"/>
      <c r="AJ152" s="4"/>
      <c r="AK152" s="66"/>
      <c r="AL152" s="6"/>
      <c r="AM152" s="7"/>
      <c r="AN152" s="6"/>
      <c r="AO152" s="6"/>
      <c r="AP152" s="6"/>
      <c r="AQ152" s="8"/>
      <c r="AR152" s="6"/>
      <c r="AT152" s="6"/>
      <c r="AU152" s="6"/>
      <c r="AV152" s="6"/>
      <c r="AW152" s="6"/>
      <c r="AX152" s="6"/>
      <c r="AY152" s="54"/>
      <c r="AZ152" s="6"/>
      <c r="BA152" s="6"/>
      <c r="BB152" s="6"/>
      <c r="BC152" s="6"/>
    </row>
    <row r="153" spans="1:55" ht="39" customHeight="1" x14ac:dyDescent="0.25">
      <c r="A153" s="43" t="str">
        <f>IF(C153=0,"  ",VLOOKUP(C153,CODES!$A$1:$B$145,2,FALSE))</f>
        <v xml:space="preserve">  </v>
      </c>
      <c r="B153" s="66"/>
      <c r="C153" s="4"/>
      <c r="D153" s="52" t="s">
        <v>57</v>
      </c>
      <c r="E153" s="44" t="str">
        <f t="shared" ref="E153:H153" si="290">IF($D153="Public Bidding", "Date Required", IF($D153="Shopping", "n/a", IF($D153="Small Value Procurement", "n/a", IF($D153="Lease of Venue", "n/a", IF($D153="Agency to Agency", "n/a", IF($D153="Direct Contracting", "n/a", IF($D153="Emergency Cases", "n/a","Check Mode of Proc")))))))</f>
        <v>n/a</v>
      </c>
      <c r="F153" s="44" t="str">
        <f t="shared" si="290"/>
        <v>n/a</v>
      </c>
      <c r="G153" s="44" t="str">
        <f t="shared" si="290"/>
        <v>n/a</v>
      </c>
      <c r="H153" s="44" t="str">
        <f t="shared" si="290"/>
        <v>n/a</v>
      </c>
      <c r="I153" s="63"/>
      <c r="J153" s="63"/>
      <c r="K153" s="45" t="str">
        <f t="shared" si="32"/>
        <v>n/a</v>
      </c>
      <c r="L153" s="63"/>
      <c r="M153" s="4"/>
      <c r="N153" s="55"/>
      <c r="O153" s="55"/>
      <c r="P153" s="55"/>
      <c r="Q153" s="55"/>
      <c r="R153" s="46" t="s">
        <v>52</v>
      </c>
      <c r="S153" s="51"/>
      <c r="T153" s="60"/>
      <c r="U153" s="47"/>
      <c r="V153" s="51"/>
      <c r="W153" s="60"/>
      <c r="X153" s="37"/>
      <c r="Y153" s="48" t="str">
        <f t="shared" ref="Y153:AE153" si="291">IF($D153="Public Bidding", "Date Required", IF($D153="Shopping", "n/a", IF($D153="Small Value Procurement", "n/a", IF($D153="Lease of Venue", "n/a", IF($D153="Agency to Agency", "n/a", IF($D153="Direct Contracting", "n/a", IF($D153="Emergency Cases", "n/a","Check Mode of Proc")))))))</f>
        <v>n/a</v>
      </c>
      <c r="Z153" s="48" t="str">
        <f t="shared" si="291"/>
        <v>n/a</v>
      </c>
      <c r="AA153" s="48" t="str">
        <f t="shared" si="291"/>
        <v>n/a</v>
      </c>
      <c r="AB153" s="48" t="str">
        <f t="shared" si="291"/>
        <v>n/a</v>
      </c>
      <c r="AC153" s="48" t="str">
        <f t="shared" si="291"/>
        <v>n/a</v>
      </c>
      <c r="AD153" s="48" t="str">
        <f t="shared" si="291"/>
        <v>n/a</v>
      </c>
      <c r="AE153" s="48" t="str">
        <f t="shared" si="291"/>
        <v>n/a</v>
      </c>
      <c r="AF153" s="49"/>
      <c r="AG153" s="67"/>
      <c r="AH153" s="183"/>
      <c r="AI153" s="66"/>
      <c r="AJ153" s="4"/>
      <c r="AK153" s="66"/>
      <c r="AL153" s="6"/>
      <c r="AM153" s="7"/>
      <c r="AN153" s="6"/>
      <c r="AO153" s="6"/>
      <c r="AP153" s="6"/>
      <c r="AQ153" s="8"/>
      <c r="AR153" s="6"/>
      <c r="AT153" s="6"/>
      <c r="AU153" s="6"/>
      <c r="AV153" s="6"/>
      <c r="AW153" s="6"/>
      <c r="AX153" s="6"/>
      <c r="AY153" s="54"/>
      <c r="AZ153" s="6"/>
      <c r="BA153" s="6"/>
      <c r="BB153" s="6"/>
      <c r="BC153" s="6"/>
    </row>
    <row r="154" spans="1:55" ht="39" customHeight="1" x14ac:dyDescent="0.25">
      <c r="A154" s="43" t="str">
        <f>IF(C154=0,"  ",VLOOKUP(C154,CODES!$A$1:$B$145,2,FALSE))</f>
        <v xml:space="preserve">  </v>
      </c>
      <c r="B154" s="66"/>
      <c r="C154" s="4"/>
      <c r="D154" s="52" t="s">
        <v>57</v>
      </c>
      <c r="E154" s="44" t="str">
        <f t="shared" ref="E154:H154" si="292">IF($D154="Public Bidding", "Date Required", IF($D154="Shopping", "n/a", IF($D154="Small Value Procurement", "n/a", IF($D154="Lease of Venue", "n/a", IF($D154="Agency to Agency", "n/a", IF($D154="Direct Contracting", "n/a", IF($D154="Emergency Cases", "n/a","Check Mode of Proc")))))))</f>
        <v>n/a</v>
      </c>
      <c r="F154" s="44" t="str">
        <f t="shared" si="292"/>
        <v>n/a</v>
      </c>
      <c r="G154" s="44" t="str">
        <f t="shared" si="292"/>
        <v>n/a</v>
      </c>
      <c r="H154" s="44" t="str">
        <f t="shared" si="292"/>
        <v>n/a</v>
      </c>
      <c r="I154" s="63"/>
      <c r="J154" s="63"/>
      <c r="K154" s="45" t="str">
        <f t="shared" si="32"/>
        <v>n/a</v>
      </c>
      <c r="L154" s="63"/>
      <c r="M154" s="63"/>
      <c r="N154" s="55"/>
      <c r="O154" s="67"/>
      <c r="P154" s="55"/>
      <c r="Q154" s="55"/>
      <c r="R154" s="46" t="s">
        <v>52</v>
      </c>
      <c r="S154" s="51"/>
      <c r="T154" s="60"/>
      <c r="U154" s="47"/>
      <c r="V154" s="51"/>
      <c r="W154" s="60"/>
      <c r="X154" s="37"/>
      <c r="Y154" s="48" t="str">
        <f t="shared" ref="Y154:AE154" si="293">IF($D154="Public Bidding", "Date Required", IF($D154="Shopping", "n/a", IF($D154="Small Value Procurement", "n/a", IF($D154="Lease of Venue", "n/a", IF($D154="Agency to Agency", "n/a", IF($D154="Direct Contracting", "n/a", IF($D154="Emergency Cases", "n/a","Check Mode of Proc")))))))</f>
        <v>n/a</v>
      </c>
      <c r="Z154" s="48" t="str">
        <f t="shared" si="293"/>
        <v>n/a</v>
      </c>
      <c r="AA154" s="48" t="str">
        <f t="shared" si="293"/>
        <v>n/a</v>
      </c>
      <c r="AB154" s="48" t="str">
        <f t="shared" si="293"/>
        <v>n/a</v>
      </c>
      <c r="AC154" s="48" t="str">
        <f t="shared" si="293"/>
        <v>n/a</v>
      </c>
      <c r="AD154" s="48" t="str">
        <f t="shared" si="293"/>
        <v>n/a</v>
      </c>
      <c r="AE154" s="48" t="str">
        <f t="shared" si="293"/>
        <v>n/a</v>
      </c>
      <c r="AF154" s="49"/>
      <c r="AG154" s="67"/>
      <c r="AH154" s="183"/>
      <c r="AI154" s="66"/>
      <c r="AJ154" s="4"/>
      <c r="AK154" s="66"/>
      <c r="AL154" s="6"/>
      <c r="AM154" s="7"/>
      <c r="AN154" s="6"/>
      <c r="AO154" s="6"/>
      <c r="AP154" s="6"/>
      <c r="AQ154" s="8"/>
      <c r="AR154" s="6"/>
      <c r="AT154" s="6"/>
      <c r="AU154" s="6"/>
      <c r="AV154" s="6"/>
      <c r="AW154" s="6"/>
      <c r="AX154" s="6"/>
      <c r="AY154" s="54"/>
      <c r="AZ154" s="6"/>
      <c r="BA154" s="6"/>
      <c r="BB154" s="6"/>
      <c r="BC154" s="6"/>
    </row>
    <row r="155" spans="1:55" ht="48.75" customHeight="1" x14ac:dyDescent="0.25">
      <c r="A155" s="43" t="str">
        <f>IF(C155=0,"  ",VLOOKUP(C155,CODES!$A$1:$B$145,2,FALSE))</f>
        <v xml:space="preserve">  </v>
      </c>
      <c r="B155" s="66"/>
      <c r="C155" s="4"/>
      <c r="D155" s="52" t="s">
        <v>57</v>
      </c>
      <c r="E155" s="44" t="str">
        <f t="shared" ref="E155:H155" si="294">IF($D155="Public Bidding", "Date Required", IF($D155="Shopping", "n/a", IF($D155="Small Value Procurement", "n/a", IF($D155="Lease of Venue", "n/a", IF($D155="Agency to Agency", "n/a", IF($D155="Direct Contracting", "n/a", IF($D155="Emergency Cases", "n/a","Check Mode of Proc")))))))</f>
        <v>n/a</v>
      </c>
      <c r="F155" s="44" t="str">
        <f t="shared" si="294"/>
        <v>n/a</v>
      </c>
      <c r="G155" s="44" t="str">
        <f t="shared" si="294"/>
        <v>n/a</v>
      </c>
      <c r="H155" s="44" t="str">
        <f t="shared" si="294"/>
        <v>n/a</v>
      </c>
      <c r="I155" s="63"/>
      <c r="J155" s="63"/>
      <c r="K155" s="45" t="str">
        <f t="shared" si="32"/>
        <v>n/a</v>
      </c>
      <c r="L155" s="63"/>
      <c r="M155" s="4"/>
      <c r="N155" s="55"/>
      <c r="O155" s="55"/>
      <c r="P155" s="67"/>
      <c r="Q155" s="67"/>
      <c r="R155" s="46" t="s">
        <v>52</v>
      </c>
      <c r="S155" s="51"/>
      <c r="T155" s="60"/>
      <c r="U155" s="47"/>
      <c r="V155" s="51"/>
      <c r="W155" s="60"/>
      <c r="X155" s="37"/>
      <c r="Y155" s="48" t="str">
        <f t="shared" ref="Y155:AE155" si="295">IF($D155="Public Bidding", "Date Required", IF($D155="Shopping", "n/a", IF($D155="Small Value Procurement", "n/a", IF($D155="Lease of Venue", "n/a", IF($D155="Agency to Agency", "n/a", IF($D155="Direct Contracting", "n/a", IF($D155="Emergency Cases", "n/a","Check Mode of Proc")))))))</f>
        <v>n/a</v>
      </c>
      <c r="Z155" s="48" t="str">
        <f t="shared" si="295"/>
        <v>n/a</v>
      </c>
      <c r="AA155" s="48" t="str">
        <f t="shared" si="295"/>
        <v>n/a</v>
      </c>
      <c r="AB155" s="48" t="str">
        <f t="shared" si="295"/>
        <v>n/a</v>
      </c>
      <c r="AC155" s="48" t="str">
        <f t="shared" si="295"/>
        <v>n/a</v>
      </c>
      <c r="AD155" s="48" t="str">
        <f t="shared" si="295"/>
        <v>n/a</v>
      </c>
      <c r="AE155" s="48" t="str">
        <f t="shared" si="295"/>
        <v>n/a</v>
      </c>
      <c r="AF155" s="49"/>
      <c r="AG155" s="67"/>
      <c r="AH155" s="183"/>
      <c r="AI155" s="66"/>
      <c r="AJ155" s="4"/>
      <c r="AK155" s="66"/>
      <c r="AL155" s="6"/>
      <c r="AM155" s="7"/>
      <c r="AN155" s="6"/>
      <c r="AO155" s="6"/>
      <c r="AP155" s="6"/>
      <c r="AQ155" s="8"/>
      <c r="AR155" s="6"/>
      <c r="AT155" s="6"/>
      <c r="AU155" s="6"/>
      <c r="AV155" s="6"/>
      <c r="AW155" s="6"/>
      <c r="AX155" s="6"/>
      <c r="AY155" s="54"/>
      <c r="AZ155" s="6"/>
      <c r="BA155" s="6"/>
      <c r="BB155" s="6"/>
      <c r="BC155" s="6"/>
    </row>
    <row r="156" spans="1:55" ht="39" customHeight="1" x14ac:dyDescent="0.25">
      <c r="A156" s="43" t="str">
        <f>IF(C156=0,"  ",VLOOKUP(C156,CODES!$A$1:$B$145,2,FALSE))</f>
        <v xml:space="preserve">  </v>
      </c>
      <c r="B156" s="66"/>
      <c r="C156" s="4"/>
      <c r="D156" s="52" t="s">
        <v>57</v>
      </c>
      <c r="E156" s="44" t="str">
        <f t="shared" ref="E156:H156" si="296">IF($D156="Public Bidding", "Date Required", IF($D156="Shopping", "n/a", IF($D156="Small Value Procurement", "n/a", IF($D156="Lease of Venue", "n/a", IF($D156="Agency to Agency", "n/a", IF($D156="Direct Contracting", "n/a", IF($D156="Emergency Cases", "n/a","Check Mode of Proc")))))))</f>
        <v>n/a</v>
      </c>
      <c r="F156" s="44" t="str">
        <f t="shared" si="296"/>
        <v>n/a</v>
      </c>
      <c r="G156" s="44" t="str">
        <f t="shared" si="296"/>
        <v>n/a</v>
      </c>
      <c r="H156" s="44" t="str">
        <f t="shared" si="296"/>
        <v>n/a</v>
      </c>
      <c r="I156" s="63"/>
      <c r="J156" s="63"/>
      <c r="K156" s="45" t="str">
        <f t="shared" si="32"/>
        <v>n/a</v>
      </c>
      <c r="L156" s="63"/>
      <c r="M156" s="63"/>
      <c r="N156" s="55"/>
      <c r="O156" s="55"/>
      <c r="P156" s="55"/>
      <c r="Q156" s="55"/>
      <c r="R156" s="46" t="s">
        <v>52</v>
      </c>
      <c r="S156" s="51"/>
      <c r="T156" s="60"/>
      <c r="U156" s="47"/>
      <c r="V156" s="51"/>
      <c r="W156" s="60"/>
      <c r="X156" s="37"/>
      <c r="Y156" s="48" t="str">
        <f t="shared" ref="Y156:AE156" si="297">IF($D156="Public Bidding", "Date Required", IF($D156="Shopping", "n/a", IF($D156="Small Value Procurement", "n/a", IF($D156="Lease of Venue", "n/a", IF($D156="Agency to Agency", "n/a", IF($D156="Direct Contracting", "n/a", IF($D156="Emergency Cases", "n/a","Check Mode of Proc")))))))</f>
        <v>n/a</v>
      </c>
      <c r="Z156" s="48" t="str">
        <f t="shared" si="297"/>
        <v>n/a</v>
      </c>
      <c r="AA156" s="48" t="str">
        <f t="shared" si="297"/>
        <v>n/a</v>
      </c>
      <c r="AB156" s="48" t="str">
        <f t="shared" si="297"/>
        <v>n/a</v>
      </c>
      <c r="AC156" s="48" t="str">
        <f t="shared" si="297"/>
        <v>n/a</v>
      </c>
      <c r="AD156" s="48" t="str">
        <f t="shared" si="297"/>
        <v>n/a</v>
      </c>
      <c r="AE156" s="48" t="str">
        <f t="shared" si="297"/>
        <v>n/a</v>
      </c>
      <c r="AF156" s="49"/>
      <c r="AG156" s="67"/>
      <c r="AH156" s="183"/>
      <c r="AI156" s="66"/>
      <c r="AJ156" s="4"/>
      <c r="AK156" s="66"/>
      <c r="AL156" s="6"/>
      <c r="AM156" s="7"/>
      <c r="AN156" s="6"/>
      <c r="AO156" s="6"/>
      <c r="AP156" s="6"/>
      <c r="AQ156" s="8"/>
      <c r="AR156" s="6"/>
      <c r="AT156" s="6"/>
      <c r="AU156" s="6"/>
      <c r="AV156" s="6"/>
      <c r="AW156" s="6"/>
      <c r="AX156" s="6"/>
      <c r="AY156" s="54"/>
      <c r="AZ156" s="6"/>
      <c r="BA156" s="6"/>
      <c r="BB156" s="6"/>
      <c r="BC156" s="6"/>
    </row>
    <row r="157" spans="1:55" ht="15.75" customHeight="1" x14ac:dyDescent="0.25">
      <c r="A157" s="43" t="str">
        <f>IF(C157=0,"  ",VLOOKUP(C157,CODES!$A$1:$B$145,2,FALSE))</f>
        <v xml:space="preserve">  </v>
      </c>
      <c r="B157" s="66"/>
      <c r="C157" s="4"/>
      <c r="D157" s="52" t="s">
        <v>57</v>
      </c>
      <c r="E157" s="44" t="str">
        <f t="shared" ref="E157:H157" si="298">IF($D157="Public Bidding", "Date Required", IF($D157="Shopping", "n/a", IF($D157="Small Value Procurement", "n/a", IF($D157="Lease of Venue", "n/a", IF($D157="Agency to Agency", "n/a", IF($D157="Direct Contracting", "n/a", IF($D157="Emergency Cases", "n/a","Check Mode of Proc")))))))</f>
        <v>n/a</v>
      </c>
      <c r="F157" s="44" t="str">
        <f t="shared" si="298"/>
        <v>n/a</v>
      </c>
      <c r="G157" s="44" t="str">
        <f t="shared" si="298"/>
        <v>n/a</v>
      </c>
      <c r="H157" s="44" t="str">
        <f t="shared" si="298"/>
        <v>n/a</v>
      </c>
      <c r="I157" s="63"/>
      <c r="J157" s="63"/>
      <c r="K157" s="45" t="str">
        <f t="shared" si="32"/>
        <v>n/a</v>
      </c>
      <c r="L157" s="68"/>
      <c r="M157" s="4"/>
      <c r="N157" s="55"/>
      <c r="O157" s="55"/>
      <c r="P157" s="55"/>
      <c r="Q157" s="55"/>
      <c r="R157" s="46" t="s">
        <v>52</v>
      </c>
      <c r="S157" s="51"/>
      <c r="T157" s="764"/>
      <c r="U157" s="47"/>
      <c r="V157" s="51"/>
      <c r="W157" s="60"/>
      <c r="X157" s="37"/>
      <c r="Y157" s="48" t="str">
        <f t="shared" ref="Y157:AE157" si="299">IF($D157="Public Bidding", "Date Required", IF($D157="Shopping", "n/a", IF($D157="Small Value Procurement", "n/a", IF($D157="Lease of Venue", "n/a", IF($D157="Agency to Agency", "n/a", IF($D157="Direct Contracting", "n/a", IF($D157="Emergency Cases", "n/a","Check Mode of Proc")))))))</f>
        <v>n/a</v>
      </c>
      <c r="Z157" s="48" t="str">
        <f t="shared" si="299"/>
        <v>n/a</v>
      </c>
      <c r="AA157" s="48" t="str">
        <f t="shared" si="299"/>
        <v>n/a</v>
      </c>
      <c r="AB157" s="48" t="str">
        <f t="shared" si="299"/>
        <v>n/a</v>
      </c>
      <c r="AC157" s="48" t="str">
        <f t="shared" si="299"/>
        <v>n/a</v>
      </c>
      <c r="AD157" s="48" t="str">
        <f t="shared" si="299"/>
        <v>n/a</v>
      </c>
      <c r="AE157" s="48" t="str">
        <f t="shared" si="299"/>
        <v>n/a</v>
      </c>
      <c r="AF157" s="49"/>
      <c r="AG157" s="67"/>
      <c r="AH157" s="183"/>
      <c r="AI157" s="66"/>
      <c r="AJ157" s="4"/>
      <c r="AK157" s="66"/>
      <c r="AL157" s="6"/>
      <c r="AM157" s="7"/>
      <c r="AN157" s="6"/>
      <c r="AO157" s="6"/>
      <c r="AP157" s="6"/>
      <c r="AQ157" s="8"/>
      <c r="AR157" s="6"/>
      <c r="AT157" s="6"/>
      <c r="AU157" s="6"/>
      <c r="AV157" s="6"/>
      <c r="AW157" s="6"/>
      <c r="AX157" s="6"/>
      <c r="AY157" s="54"/>
      <c r="AZ157" s="6"/>
      <c r="BA157" s="6"/>
      <c r="BB157" s="6"/>
      <c r="BC157" s="6"/>
    </row>
    <row r="158" spans="1:55" ht="39" customHeight="1" x14ac:dyDescent="0.25">
      <c r="A158" s="43" t="str">
        <f>IF(C158=0,"  ",VLOOKUP(C158,CODES!$A$1:$B$145,2,FALSE))</f>
        <v xml:space="preserve">  </v>
      </c>
      <c r="B158" s="216"/>
      <c r="C158" s="4"/>
      <c r="D158" s="52" t="s">
        <v>57</v>
      </c>
      <c r="E158" s="44" t="str">
        <f t="shared" ref="E158:H158" si="300">IF($D158="Public Bidding", "Date Required", IF($D158="Shopping", "n/a", IF($D158="Small Value Procurement", "n/a", IF($D158="Lease of Venue", "n/a", IF($D158="Agency to Agency", "n/a", IF($D158="Direct Contracting", "n/a", IF($D158="Emergency Cases", "n/a","Check Mode of Proc")))))))</f>
        <v>n/a</v>
      </c>
      <c r="F158" s="44" t="str">
        <f t="shared" si="300"/>
        <v>n/a</v>
      </c>
      <c r="G158" s="44" t="str">
        <f t="shared" si="300"/>
        <v>n/a</v>
      </c>
      <c r="H158" s="44" t="str">
        <f t="shared" si="300"/>
        <v>n/a</v>
      </c>
      <c r="I158" s="63"/>
      <c r="J158" s="63"/>
      <c r="K158" s="45" t="str">
        <f t="shared" si="32"/>
        <v>n/a</v>
      </c>
      <c r="L158" s="68"/>
      <c r="M158" s="4"/>
      <c r="N158" s="55"/>
      <c r="O158" s="55"/>
      <c r="P158" s="55"/>
      <c r="Q158" s="55"/>
      <c r="R158" s="46" t="s">
        <v>52</v>
      </c>
      <c r="S158" s="51"/>
      <c r="T158" s="755"/>
      <c r="U158" s="47"/>
      <c r="V158" s="51"/>
      <c r="W158" s="60"/>
      <c r="X158" s="37"/>
      <c r="Y158" s="48" t="str">
        <f t="shared" ref="Y158:AE158" si="301">IF($D158="Public Bidding", "Date Required", IF($D158="Shopping", "n/a", IF($D158="Small Value Procurement", "n/a", IF($D158="Lease of Venue", "n/a", IF($D158="Agency to Agency", "n/a", IF($D158="Direct Contracting", "n/a", IF($D158="Emergency Cases", "n/a","Check Mode of Proc")))))))</f>
        <v>n/a</v>
      </c>
      <c r="Z158" s="48" t="str">
        <f t="shared" si="301"/>
        <v>n/a</v>
      </c>
      <c r="AA158" s="48" t="str">
        <f t="shared" si="301"/>
        <v>n/a</v>
      </c>
      <c r="AB158" s="48" t="str">
        <f t="shared" si="301"/>
        <v>n/a</v>
      </c>
      <c r="AC158" s="48" t="str">
        <f t="shared" si="301"/>
        <v>n/a</v>
      </c>
      <c r="AD158" s="48" t="str">
        <f t="shared" si="301"/>
        <v>n/a</v>
      </c>
      <c r="AE158" s="48" t="str">
        <f t="shared" si="301"/>
        <v>n/a</v>
      </c>
      <c r="AF158" s="49"/>
      <c r="AG158" s="67"/>
      <c r="AH158" s="183"/>
      <c r="AI158" s="66"/>
      <c r="AJ158" s="4"/>
      <c r="AK158" s="66"/>
      <c r="AL158" s="6"/>
      <c r="AM158" s="7"/>
      <c r="AN158" s="6"/>
      <c r="AO158" s="6"/>
      <c r="AP158" s="6"/>
      <c r="AQ158" s="8"/>
      <c r="AR158" s="6"/>
      <c r="AT158" s="6"/>
      <c r="AU158" s="6"/>
      <c r="AV158" s="6"/>
      <c r="AW158" s="6"/>
      <c r="AX158" s="6"/>
      <c r="AY158" s="54"/>
      <c r="AZ158" s="6"/>
      <c r="BA158" s="6"/>
      <c r="BB158" s="6"/>
      <c r="BC158" s="6"/>
    </row>
    <row r="159" spans="1:55" ht="39" customHeight="1" x14ac:dyDescent="0.25">
      <c r="A159" s="56" t="str">
        <f>IF(C159=0,"  ",VLOOKUP(C159,CODES!$A$1:$B$145,2,FALSE))</f>
        <v xml:space="preserve">  </v>
      </c>
      <c r="B159" s="66"/>
      <c r="C159" s="4"/>
      <c r="D159" s="52" t="s">
        <v>57</v>
      </c>
      <c r="E159" s="44" t="str">
        <f t="shared" ref="E159:H159" si="302">IF($D159="Public Bidding", "Date Required", IF($D159="Shopping", "n/a", IF($D159="Small Value Procurement", "n/a", IF($D159="Lease of Venue", "n/a", IF($D159="Agency to Agency", "n/a", IF($D159="Direct Contracting", "n/a", IF($D159="Emergency Cases", "n/a","Check Mode of Proc")))))))</f>
        <v>n/a</v>
      </c>
      <c r="F159" s="44" t="str">
        <f t="shared" si="302"/>
        <v>n/a</v>
      </c>
      <c r="G159" s="44" t="str">
        <f t="shared" si="302"/>
        <v>n/a</v>
      </c>
      <c r="H159" s="44" t="str">
        <f t="shared" si="302"/>
        <v>n/a</v>
      </c>
      <c r="I159" s="63"/>
      <c r="J159" s="63"/>
      <c r="K159" s="45" t="str">
        <f t="shared" si="32"/>
        <v>n/a</v>
      </c>
      <c r="L159" s="63"/>
      <c r="M159" s="63"/>
      <c r="N159" s="55"/>
      <c r="O159" s="55"/>
      <c r="P159" s="55"/>
      <c r="Q159" s="55"/>
      <c r="R159" s="46" t="s">
        <v>52</v>
      </c>
      <c r="S159" s="51"/>
      <c r="T159" s="766"/>
      <c r="U159" s="47"/>
      <c r="V159" s="51"/>
      <c r="W159" s="60"/>
      <c r="X159" s="37"/>
      <c r="Y159" s="46" t="str">
        <f t="shared" ref="Y159:AE159" si="303">IF($D159="Public Bidding", "Date Required", IF($D159="Shopping", "n/a", IF($D159="Small Value Procurement", "n/a", IF($D159="Lease of Venue", "n/a", IF($D159="Agency to Agency", "n/a", IF($D159="Direct Contracting", "n/a", IF($D159="Emergency Cases", "n/a","Check Mode of Proc")))))))</f>
        <v>n/a</v>
      </c>
      <c r="Z159" s="46" t="str">
        <f t="shared" si="303"/>
        <v>n/a</v>
      </c>
      <c r="AA159" s="46" t="str">
        <f t="shared" si="303"/>
        <v>n/a</v>
      </c>
      <c r="AB159" s="46" t="str">
        <f t="shared" si="303"/>
        <v>n/a</v>
      </c>
      <c r="AC159" s="46" t="str">
        <f t="shared" si="303"/>
        <v>n/a</v>
      </c>
      <c r="AD159" s="46" t="str">
        <f t="shared" si="303"/>
        <v>n/a</v>
      </c>
      <c r="AE159" s="46" t="str">
        <f t="shared" si="303"/>
        <v>n/a</v>
      </c>
      <c r="AF159" s="53"/>
      <c r="AG159" s="67"/>
      <c r="AH159" s="183"/>
      <c r="AI159" s="66"/>
      <c r="AJ159" s="4"/>
      <c r="AK159" s="66"/>
      <c r="AL159" s="59"/>
      <c r="AM159" s="181"/>
      <c r="AN159" s="59"/>
      <c r="AO159" s="59"/>
      <c r="AP159" s="59"/>
      <c r="AQ159" s="182"/>
      <c r="AR159" s="6"/>
      <c r="AT159" s="6"/>
      <c r="AU159" s="6"/>
      <c r="AV159" s="59"/>
      <c r="AW159" s="59"/>
      <c r="AX159" s="59"/>
      <c r="AY159" s="54"/>
      <c r="AZ159" s="59"/>
      <c r="BA159" s="59"/>
      <c r="BB159" s="59"/>
      <c r="BC159" s="59"/>
    </row>
    <row r="160" spans="1:55" ht="46.5" customHeight="1" x14ac:dyDescent="0.25">
      <c r="A160" s="43" t="str">
        <f>IF(C160=0,"  ",VLOOKUP(C160,CODES!$A$1:$B$145,2,FALSE))</f>
        <v xml:space="preserve">  </v>
      </c>
      <c r="B160" s="66"/>
      <c r="C160" s="4"/>
      <c r="D160" s="52" t="s">
        <v>57</v>
      </c>
      <c r="E160" s="44" t="str">
        <f t="shared" ref="E160:H160" si="304">IF($D160="Public Bidding", "Date Required", IF($D160="Shopping", "n/a", IF($D160="Small Value Procurement", "n/a", IF($D160="Lease of Venue", "n/a", IF($D160="Agency to Agency", "n/a", IF($D160="Direct Contracting", "n/a", IF($D160="Emergency Cases", "n/a","Check Mode of Proc")))))))</f>
        <v>n/a</v>
      </c>
      <c r="F160" s="44" t="str">
        <f t="shared" si="304"/>
        <v>n/a</v>
      </c>
      <c r="G160" s="44" t="str">
        <f t="shared" si="304"/>
        <v>n/a</v>
      </c>
      <c r="H160" s="44" t="str">
        <f t="shared" si="304"/>
        <v>n/a</v>
      </c>
      <c r="I160" s="63"/>
      <c r="J160" s="63"/>
      <c r="K160" s="45" t="str">
        <f t="shared" si="32"/>
        <v>n/a</v>
      </c>
      <c r="L160" s="63"/>
      <c r="M160" s="4"/>
      <c r="N160" s="55"/>
      <c r="O160" s="55"/>
      <c r="P160" s="55"/>
      <c r="Q160" s="55"/>
      <c r="R160" s="46" t="s">
        <v>52</v>
      </c>
      <c r="S160" s="51"/>
      <c r="T160" s="755"/>
      <c r="U160" s="47"/>
      <c r="V160" s="51"/>
      <c r="W160" s="60"/>
      <c r="X160" s="37"/>
      <c r="Y160" s="48" t="str">
        <f t="shared" ref="Y160:AE160" si="305">IF($D160="Public Bidding", "Date Required", IF($D160="Shopping", "n/a", IF($D160="Small Value Procurement", "n/a", IF($D160="Lease of Venue", "n/a", IF($D160="Agency to Agency", "n/a", IF($D160="Direct Contracting", "n/a", IF($D160="Emergency Cases", "n/a","Check Mode of Proc")))))))</f>
        <v>n/a</v>
      </c>
      <c r="Z160" s="48" t="str">
        <f t="shared" si="305"/>
        <v>n/a</v>
      </c>
      <c r="AA160" s="48" t="str">
        <f t="shared" si="305"/>
        <v>n/a</v>
      </c>
      <c r="AB160" s="48" t="str">
        <f t="shared" si="305"/>
        <v>n/a</v>
      </c>
      <c r="AC160" s="48" t="str">
        <f t="shared" si="305"/>
        <v>n/a</v>
      </c>
      <c r="AD160" s="48" t="str">
        <f t="shared" si="305"/>
        <v>n/a</v>
      </c>
      <c r="AE160" s="48" t="str">
        <f t="shared" si="305"/>
        <v>n/a</v>
      </c>
      <c r="AF160" s="49"/>
      <c r="AG160" s="67"/>
      <c r="AH160" s="183"/>
      <c r="AI160" s="66"/>
      <c r="AJ160" s="4"/>
      <c r="AK160" s="66"/>
      <c r="AL160" s="6"/>
      <c r="AM160" s="7"/>
      <c r="AN160" s="6"/>
      <c r="AO160" s="6"/>
      <c r="AP160" s="6"/>
      <c r="AQ160" s="8"/>
      <c r="AR160" s="6"/>
      <c r="AT160" s="6"/>
      <c r="AU160" s="6"/>
      <c r="AV160" s="6"/>
      <c r="AW160" s="6"/>
      <c r="AX160" s="6"/>
      <c r="AY160" s="54"/>
      <c r="AZ160" s="6"/>
      <c r="BA160" s="6"/>
      <c r="BB160" s="6"/>
      <c r="BC160" s="6"/>
    </row>
    <row r="161" spans="1:55" ht="46.5" customHeight="1" x14ac:dyDescent="0.25">
      <c r="A161" s="43" t="str">
        <f>IF(C161=0,"  ",VLOOKUP(C161,CODES!$A$1:$B$145,2,FALSE))</f>
        <v xml:space="preserve">  </v>
      </c>
      <c r="B161" s="66"/>
      <c r="C161" s="4"/>
      <c r="D161" s="52" t="s">
        <v>57</v>
      </c>
      <c r="E161" s="44" t="str">
        <f t="shared" ref="E161:H161" si="306">IF($D161="Public Bidding", "Date Required", IF($D161="Shopping", "n/a", IF($D161="Small Value Procurement", "n/a", IF($D161="Lease of Venue", "n/a", IF($D161="Agency to Agency", "n/a", IF($D161="Direct Contracting", "n/a", IF($D161="Emergency Cases", "n/a","Check Mode of Proc")))))))</f>
        <v>n/a</v>
      </c>
      <c r="F161" s="44" t="str">
        <f t="shared" si="306"/>
        <v>n/a</v>
      </c>
      <c r="G161" s="44" t="str">
        <f t="shared" si="306"/>
        <v>n/a</v>
      </c>
      <c r="H161" s="44" t="str">
        <f t="shared" si="306"/>
        <v>n/a</v>
      </c>
      <c r="I161" s="63"/>
      <c r="J161" s="63"/>
      <c r="K161" s="45" t="str">
        <f t="shared" si="32"/>
        <v>n/a</v>
      </c>
      <c r="L161" s="63"/>
      <c r="M161" s="4"/>
      <c r="N161" s="55"/>
      <c r="O161" s="55"/>
      <c r="P161" s="55"/>
      <c r="Q161" s="55"/>
      <c r="R161" s="46" t="s">
        <v>52</v>
      </c>
      <c r="S161" s="51"/>
      <c r="T161" s="764"/>
      <c r="U161" s="47"/>
      <c r="V161" s="51"/>
      <c r="W161" s="60"/>
      <c r="X161" s="37"/>
      <c r="Y161" s="48" t="str">
        <f t="shared" ref="Y161:AE161" si="307">IF($D161="Public Bidding", "Date Required", IF($D161="Shopping", "n/a", IF($D161="Small Value Procurement", "n/a", IF($D161="Lease of Venue", "n/a", IF($D161="Agency to Agency", "n/a", IF($D161="Direct Contracting", "n/a", IF($D161="Emergency Cases", "n/a","Check Mode of Proc")))))))</f>
        <v>n/a</v>
      </c>
      <c r="Z161" s="48" t="str">
        <f t="shared" si="307"/>
        <v>n/a</v>
      </c>
      <c r="AA161" s="48" t="str">
        <f t="shared" si="307"/>
        <v>n/a</v>
      </c>
      <c r="AB161" s="48" t="str">
        <f t="shared" si="307"/>
        <v>n/a</v>
      </c>
      <c r="AC161" s="48" t="str">
        <f t="shared" si="307"/>
        <v>n/a</v>
      </c>
      <c r="AD161" s="48" t="str">
        <f t="shared" si="307"/>
        <v>n/a</v>
      </c>
      <c r="AE161" s="48" t="str">
        <f t="shared" si="307"/>
        <v>n/a</v>
      </c>
      <c r="AF161" s="49"/>
      <c r="AG161" s="67"/>
      <c r="AH161" s="183"/>
      <c r="AI161" s="66"/>
      <c r="AJ161" s="4"/>
      <c r="AK161" s="66"/>
      <c r="AL161" s="6"/>
      <c r="AM161" s="7"/>
      <c r="AN161" s="6"/>
      <c r="AO161" s="6"/>
      <c r="AP161" s="6"/>
      <c r="AQ161" s="8"/>
      <c r="AR161" s="6"/>
      <c r="AT161" s="6"/>
      <c r="AU161" s="6"/>
      <c r="AV161" s="6"/>
      <c r="AW161" s="6"/>
      <c r="AX161" s="6"/>
      <c r="AY161" s="54"/>
      <c r="AZ161" s="6"/>
      <c r="BA161" s="6"/>
      <c r="BB161" s="6"/>
      <c r="BC161" s="6"/>
    </row>
    <row r="162" spans="1:55" ht="39" customHeight="1" x14ac:dyDescent="0.25">
      <c r="A162" s="43" t="str">
        <f>IF(C162=0,"  ",VLOOKUP(C162,CODES!$A$1:$B$145,2,FALSE))</f>
        <v xml:space="preserve">  </v>
      </c>
      <c r="B162" s="66"/>
      <c r="C162" s="4"/>
      <c r="D162" s="52" t="s">
        <v>57</v>
      </c>
      <c r="E162" s="44" t="str">
        <f t="shared" ref="E162:H162" si="308">IF($D162="Public Bidding", "Date Required", IF($D162="Shopping", "n/a", IF($D162="Small Value Procurement", "n/a", IF($D162="Lease of Venue", "n/a", IF($D162="Agency to Agency", "n/a", IF($D162="Direct Contracting", "n/a", IF($D162="Emergency Cases", "n/a","Check Mode of Proc")))))))</f>
        <v>n/a</v>
      </c>
      <c r="F162" s="44" t="str">
        <f t="shared" si="308"/>
        <v>n/a</v>
      </c>
      <c r="G162" s="44" t="str">
        <f t="shared" si="308"/>
        <v>n/a</v>
      </c>
      <c r="H162" s="44" t="str">
        <f t="shared" si="308"/>
        <v>n/a</v>
      </c>
      <c r="I162" s="63"/>
      <c r="J162" s="63"/>
      <c r="K162" s="45" t="str">
        <f t="shared" si="32"/>
        <v>n/a</v>
      </c>
      <c r="L162" s="63"/>
      <c r="M162" s="63"/>
      <c r="N162" s="55"/>
      <c r="O162" s="55"/>
      <c r="P162" s="55"/>
      <c r="Q162" s="55"/>
      <c r="R162" s="46" t="s">
        <v>52</v>
      </c>
      <c r="S162" s="51"/>
      <c r="T162" s="755"/>
      <c r="U162" s="47"/>
      <c r="V162" s="51"/>
      <c r="W162" s="60"/>
      <c r="X162" s="37"/>
      <c r="Y162" s="48" t="str">
        <f t="shared" ref="Y162:AE162" si="309">IF($D162="Public Bidding", "Date Required", IF($D162="Shopping", "n/a", IF($D162="Small Value Procurement", "n/a", IF($D162="Lease of Venue", "n/a", IF($D162="Agency to Agency", "n/a", IF($D162="Direct Contracting", "n/a", IF($D162="Emergency Cases", "n/a","Check Mode of Proc")))))))</f>
        <v>n/a</v>
      </c>
      <c r="Z162" s="48" t="str">
        <f t="shared" si="309"/>
        <v>n/a</v>
      </c>
      <c r="AA162" s="48" t="str">
        <f t="shared" si="309"/>
        <v>n/a</v>
      </c>
      <c r="AB162" s="48" t="str">
        <f t="shared" si="309"/>
        <v>n/a</v>
      </c>
      <c r="AC162" s="48" t="str">
        <f t="shared" si="309"/>
        <v>n/a</v>
      </c>
      <c r="AD162" s="48" t="str">
        <f t="shared" si="309"/>
        <v>n/a</v>
      </c>
      <c r="AE162" s="48" t="str">
        <f t="shared" si="309"/>
        <v>n/a</v>
      </c>
      <c r="AF162" s="49"/>
      <c r="AG162" s="67"/>
      <c r="AH162" s="183"/>
      <c r="AI162" s="66"/>
      <c r="AJ162" s="4"/>
      <c r="AK162" s="66"/>
      <c r="AL162" s="6"/>
      <c r="AM162" s="7"/>
      <c r="AN162" s="6"/>
      <c r="AO162" s="6"/>
      <c r="AP162" s="6"/>
      <c r="AQ162" s="8"/>
      <c r="AR162" s="6"/>
      <c r="AT162" s="6"/>
      <c r="AU162" s="6"/>
      <c r="AV162" s="6"/>
      <c r="AW162" s="6"/>
      <c r="AX162" s="6"/>
      <c r="AY162" s="54"/>
      <c r="AZ162" s="6"/>
      <c r="BA162" s="6"/>
      <c r="BB162" s="6"/>
      <c r="BC162" s="6"/>
    </row>
    <row r="163" spans="1:55" ht="51" customHeight="1" x14ac:dyDescent="0.25">
      <c r="A163" s="43" t="str">
        <f>IF(C163=0,"  ",VLOOKUP(C163,CODES!$A$1:$B$145,2,FALSE))</f>
        <v xml:space="preserve">  </v>
      </c>
      <c r="B163" s="66"/>
      <c r="C163" s="4"/>
      <c r="D163" s="52" t="s">
        <v>57</v>
      </c>
      <c r="E163" s="44" t="str">
        <f t="shared" ref="E163:H163" si="310">IF($D163="Public Bidding", "Date Required", IF($D163="Shopping", "n/a", IF($D163="Small Value Procurement", "n/a", IF($D163="Lease of Venue", "n/a", IF($D163="Agency to Agency", "n/a", IF($D163="Direct Contracting", "n/a", IF($D163="Emergency Cases", "n/a","Check Mode of Proc")))))))</f>
        <v>n/a</v>
      </c>
      <c r="F163" s="44" t="str">
        <f t="shared" si="310"/>
        <v>n/a</v>
      </c>
      <c r="G163" s="44" t="str">
        <f t="shared" si="310"/>
        <v>n/a</v>
      </c>
      <c r="H163" s="44" t="str">
        <f t="shared" si="310"/>
        <v>n/a</v>
      </c>
      <c r="I163" s="63"/>
      <c r="J163" s="63"/>
      <c r="K163" s="45" t="str">
        <f t="shared" si="32"/>
        <v>n/a</v>
      </c>
      <c r="L163" s="63"/>
      <c r="M163" s="4"/>
      <c r="N163" s="55"/>
      <c r="O163" s="55"/>
      <c r="P163" s="55"/>
      <c r="Q163" s="55"/>
      <c r="R163" s="46" t="s">
        <v>52</v>
      </c>
      <c r="S163" s="51"/>
      <c r="T163" s="764"/>
      <c r="U163" s="47"/>
      <c r="V163" s="51"/>
      <c r="W163" s="60"/>
      <c r="X163" s="37"/>
      <c r="Y163" s="48" t="str">
        <f t="shared" ref="Y163:AE163" si="311">IF($D163="Public Bidding", "Date Required", IF($D163="Shopping", "n/a", IF($D163="Small Value Procurement", "n/a", IF($D163="Lease of Venue", "n/a", IF($D163="Agency to Agency", "n/a", IF($D163="Direct Contracting", "n/a", IF($D163="Emergency Cases", "n/a","Check Mode of Proc")))))))</f>
        <v>n/a</v>
      </c>
      <c r="Z163" s="48" t="str">
        <f t="shared" si="311"/>
        <v>n/a</v>
      </c>
      <c r="AA163" s="48" t="str">
        <f t="shared" si="311"/>
        <v>n/a</v>
      </c>
      <c r="AB163" s="48" t="str">
        <f t="shared" si="311"/>
        <v>n/a</v>
      </c>
      <c r="AC163" s="48" t="str">
        <f t="shared" si="311"/>
        <v>n/a</v>
      </c>
      <c r="AD163" s="48" t="str">
        <f t="shared" si="311"/>
        <v>n/a</v>
      </c>
      <c r="AE163" s="48" t="str">
        <f t="shared" si="311"/>
        <v>n/a</v>
      </c>
      <c r="AF163" s="49"/>
      <c r="AG163" s="67"/>
      <c r="AH163" s="183"/>
      <c r="AI163" s="66"/>
      <c r="AJ163" s="4"/>
      <c r="AK163" s="66"/>
      <c r="AL163" s="6"/>
      <c r="AM163" s="7"/>
      <c r="AN163" s="6"/>
      <c r="AO163" s="6"/>
      <c r="AP163" s="6"/>
      <c r="AQ163" s="8"/>
      <c r="AR163" s="6"/>
      <c r="AT163" s="6"/>
      <c r="AU163" s="6"/>
      <c r="AV163" s="6"/>
      <c r="AW163" s="6"/>
      <c r="AX163" s="6"/>
      <c r="AY163" s="54"/>
      <c r="AZ163" s="6"/>
      <c r="BA163" s="6"/>
      <c r="BB163" s="6"/>
      <c r="BC163" s="6"/>
    </row>
    <row r="164" spans="1:55" ht="45" customHeight="1" x14ac:dyDescent="0.25">
      <c r="A164" s="43" t="str">
        <f>IF(C164=0,"  ",VLOOKUP(C164,CODES!$A$1:$B$145,2,FALSE))</f>
        <v xml:space="preserve">  </v>
      </c>
      <c r="B164" s="66"/>
      <c r="C164" s="4"/>
      <c r="D164" s="52" t="s">
        <v>57</v>
      </c>
      <c r="E164" s="44" t="str">
        <f t="shared" ref="E164:H164" si="312">IF($D164="Public Bidding", "Date Required", IF($D164="Shopping", "n/a", IF($D164="Small Value Procurement", "n/a", IF($D164="Lease of Venue", "n/a", IF($D164="Agency to Agency", "n/a", IF($D164="Direct Contracting", "n/a", IF($D164="Emergency Cases", "n/a","Check Mode of Proc")))))))</f>
        <v>n/a</v>
      </c>
      <c r="F164" s="44" t="str">
        <f t="shared" si="312"/>
        <v>n/a</v>
      </c>
      <c r="G164" s="44" t="str">
        <f t="shared" si="312"/>
        <v>n/a</v>
      </c>
      <c r="H164" s="44" t="str">
        <f t="shared" si="312"/>
        <v>n/a</v>
      </c>
      <c r="I164" s="63"/>
      <c r="J164" s="63"/>
      <c r="K164" s="45" t="str">
        <f t="shared" si="32"/>
        <v>n/a</v>
      </c>
      <c r="L164" s="63"/>
      <c r="M164" s="4"/>
      <c r="N164" s="55"/>
      <c r="O164" s="55"/>
      <c r="P164" s="55"/>
      <c r="Q164" s="55"/>
      <c r="R164" s="46" t="s">
        <v>52</v>
      </c>
      <c r="S164" s="51"/>
      <c r="T164" s="765"/>
      <c r="U164" s="47"/>
      <c r="V164" s="51"/>
      <c r="W164" s="60"/>
      <c r="X164" s="37"/>
      <c r="Y164" s="48" t="str">
        <f t="shared" ref="Y164:AE164" si="313">IF($D164="Public Bidding", "Date Required", IF($D164="Shopping", "n/a", IF($D164="Small Value Procurement", "n/a", IF($D164="Lease of Venue", "n/a", IF($D164="Agency to Agency", "n/a", IF($D164="Direct Contracting", "n/a", IF($D164="Emergency Cases", "n/a","Check Mode of Proc")))))))</f>
        <v>n/a</v>
      </c>
      <c r="Z164" s="48" t="str">
        <f t="shared" si="313"/>
        <v>n/a</v>
      </c>
      <c r="AA164" s="48" t="str">
        <f t="shared" si="313"/>
        <v>n/a</v>
      </c>
      <c r="AB164" s="48" t="str">
        <f t="shared" si="313"/>
        <v>n/a</v>
      </c>
      <c r="AC164" s="48" t="str">
        <f t="shared" si="313"/>
        <v>n/a</v>
      </c>
      <c r="AD164" s="48" t="str">
        <f t="shared" si="313"/>
        <v>n/a</v>
      </c>
      <c r="AE164" s="48" t="str">
        <f t="shared" si="313"/>
        <v>n/a</v>
      </c>
      <c r="AF164" s="49"/>
      <c r="AG164" s="67"/>
      <c r="AH164" s="183"/>
      <c r="AI164" s="66"/>
      <c r="AJ164" s="4"/>
      <c r="AK164" s="66"/>
      <c r="AL164" s="6"/>
      <c r="AM164" s="7"/>
      <c r="AN164" s="6"/>
      <c r="AO164" s="6"/>
      <c r="AP164" s="6"/>
      <c r="AQ164" s="8"/>
      <c r="AR164" s="6"/>
      <c r="AT164" s="6"/>
      <c r="AU164" s="6"/>
      <c r="AV164" s="6"/>
      <c r="AW164" s="6"/>
      <c r="AX164" s="6"/>
      <c r="AY164" s="54"/>
      <c r="AZ164" s="6"/>
      <c r="BA164" s="6"/>
      <c r="BB164" s="6"/>
      <c r="BC164" s="6"/>
    </row>
    <row r="165" spans="1:55" ht="54" customHeight="1" x14ac:dyDescent="0.25">
      <c r="A165" s="43" t="str">
        <f>IF(C165=0,"  ",VLOOKUP(C165,CODES!$A$1:$B$145,2,FALSE))</f>
        <v xml:space="preserve">  </v>
      </c>
      <c r="B165" s="216"/>
      <c r="C165" s="4"/>
      <c r="D165" s="52" t="s">
        <v>57</v>
      </c>
      <c r="E165" s="44" t="str">
        <f t="shared" ref="E165:H165" si="314">IF($D165="Public Bidding", "Date Required", IF($D165="Shopping", "n/a", IF($D165="Small Value Procurement", "n/a", IF($D165="Lease of Venue", "n/a", IF($D165="Agency to Agency", "n/a", IF($D165="Direct Contracting", "n/a", IF($D165="Emergency Cases", "n/a","Check Mode of Proc")))))))</f>
        <v>n/a</v>
      </c>
      <c r="F165" s="44" t="str">
        <f t="shared" si="314"/>
        <v>n/a</v>
      </c>
      <c r="G165" s="44" t="str">
        <f t="shared" si="314"/>
        <v>n/a</v>
      </c>
      <c r="H165" s="44" t="str">
        <f t="shared" si="314"/>
        <v>n/a</v>
      </c>
      <c r="I165" s="63"/>
      <c r="J165" s="63"/>
      <c r="K165" s="45" t="str">
        <f t="shared" si="32"/>
        <v>n/a</v>
      </c>
      <c r="L165" s="63"/>
      <c r="M165" s="4"/>
      <c r="N165" s="55"/>
      <c r="O165" s="55"/>
      <c r="P165" s="55"/>
      <c r="Q165" s="55"/>
      <c r="R165" s="46" t="s">
        <v>52</v>
      </c>
      <c r="S165" s="51"/>
      <c r="T165" s="765"/>
      <c r="U165" s="47"/>
      <c r="V165" s="51"/>
      <c r="W165" s="60"/>
      <c r="X165" s="37"/>
      <c r="Y165" s="48" t="str">
        <f t="shared" ref="Y165:AE165" si="315">IF($D165="Public Bidding", "Date Required", IF($D165="Shopping", "n/a", IF($D165="Small Value Procurement", "n/a", IF($D165="Lease of Venue", "n/a", IF($D165="Agency to Agency", "n/a", IF($D165="Direct Contracting", "n/a", IF($D165="Emergency Cases", "n/a","Check Mode of Proc")))))))</f>
        <v>n/a</v>
      </c>
      <c r="Z165" s="48" t="str">
        <f t="shared" si="315"/>
        <v>n/a</v>
      </c>
      <c r="AA165" s="48" t="str">
        <f t="shared" si="315"/>
        <v>n/a</v>
      </c>
      <c r="AB165" s="48" t="str">
        <f t="shared" si="315"/>
        <v>n/a</v>
      </c>
      <c r="AC165" s="48" t="str">
        <f t="shared" si="315"/>
        <v>n/a</v>
      </c>
      <c r="AD165" s="48" t="str">
        <f t="shared" si="315"/>
        <v>n/a</v>
      </c>
      <c r="AE165" s="48" t="str">
        <f t="shared" si="315"/>
        <v>n/a</v>
      </c>
      <c r="AF165" s="49"/>
      <c r="AG165" s="67"/>
      <c r="AH165" s="183"/>
      <c r="AI165" s="66"/>
      <c r="AJ165" s="4"/>
      <c r="AK165" s="66"/>
      <c r="AL165" s="6"/>
      <c r="AM165" s="7"/>
      <c r="AN165" s="6"/>
      <c r="AO165" s="6"/>
      <c r="AP165" s="6"/>
      <c r="AQ165" s="8"/>
      <c r="AR165" s="6"/>
      <c r="AT165" s="6"/>
      <c r="AU165" s="6"/>
      <c r="AV165" s="6"/>
      <c r="AW165" s="6"/>
      <c r="AX165" s="6"/>
      <c r="AY165" s="54"/>
      <c r="AZ165" s="6"/>
      <c r="BA165" s="6"/>
      <c r="BB165" s="6"/>
      <c r="BC165" s="6"/>
    </row>
    <row r="166" spans="1:55" ht="39" customHeight="1" x14ac:dyDescent="0.25">
      <c r="A166" s="43" t="str">
        <f>IF(C166=0,"  ",VLOOKUP(C166,CODES!$A$1:$B$145,2,FALSE))</f>
        <v xml:space="preserve">  </v>
      </c>
      <c r="B166" s="66"/>
      <c r="C166" s="4"/>
      <c r="D166" s="52" t="s">
        <v>57</v>
      </c>
      <c r="E166" s="44" t="str">
        <f t="shared" ref="E166:H166" si="316">IF($D166="Public Bidding", "Date Required", IF($D166="Shopping", "n/a", IF($D166="Small Value Procurement", "n/a", IF($D166="Lease of Venue", "n/a", IF($D166="Agency to Agency", "n/a", IF($D166="Direct Contracting", "n/a", IF($D166="Emergency Cases", "n/a","Check Mode of Proc")))))))</f>
        <v>n/a</v>
      </c>
      <c r="F166" s="44" t="str">
        <f t="shared" si="316"/>
        <v>n/a</v>
      </c>
      <c r="G166" s="44" t="str">
        <f t="shared" si="316"/>
        <v>n/a</v>
      </c>
      <c r="H166" s="44" t="str">
        <f t="shared" si="316"/>
        <v>n/a</v>
      </c>
      <c r="I166" s="63"/>
      <c r="J166" s="63"/>
      <c r="K166" s="45" t="str">
        <f t="shared" si="32"/>
        <v>n/a</v>
      </c>
      <c r="L166" s="63"/>
      <c r="M166" s="4"/>
      <c r="N166" s="55"/>
      <c r="O166" s="55"/>
      <c r="P166" s="55"/>
      <c r="Q166" s="55"/>
      <c r="R166" s="46" t="s">
        <v>52</v>
      </c>
      <c r="S166" s="51"/>
      <c r="T166" s="755"/>
      <c r="U166" s="47"/>
      <c r="V166" s="51"/>
      <c r="W166" s="60"/>
      <c r="X166" s="37"/>
      <c r="Y166" s="48" t="str">
        <f t="shared" ref="Y166:AE166" si="317">IF($D166="Public Bidding", "Date Required", IF($D166="Shopping", "n/a", IF($D166="Small Value Procurement", "n/a", IF($D166="Lease of Venue", "n/a", IF($D166="Agency to Agency", "n/a", IF($D166="Direct Contracting", "n/a", IF($D166="Emergency Cases", "n/a","Check Mode of Proc")))))))</f>
        <v>n/a</v>
      </c>
      <c r="Z166" s="48" t="str">
        <f t="shared" si="317"/>
        <v>n/a</v>
      </c>
      <c r="AA166" s="48" t="str">
        <f t="shared" si="317"/>
        <v>n/a</v>
      </c>
      <c r="AB166" s="48" t="str">
        <f t="shared" si="317"/>
        <v>n/a</v>
      </c>
      <c r="AC166" s="48" t="str">
        <f t="shared" si="317"/>
        <v>n/a</v>
      </c>
      <c r="AD166" s="48" t="str">
        <f t="shared" si="317"/>
        <v>n/a</v>
      </c>
      <c r="AE166" s="48" t="str">
        <f t="shared" si="317"/>
        <v>n/a</v>
      </c>
      <c r="AF166" s="49"/>
      <c r="AG166" s="67"/>
      <c r="AH166" s="183"/>
      <c r="AI166" s="66"/>
      <c r="AJ166" s="4"/>
      <c r="AK166" s="66"/>
      <c r="AL166" s="6"/>
      <c r="AM166" s="7"/>
      <c r="AN166" s="6"/>
      <c r="AO166" s="6"/>
      <c r="AP166" s="6"/>
      <c r="AQ166" s="8"/>
      <c r="AR166" s="6"/>
      <c r="AT166" s="6"/>
      <c r="AU166" s="6"/>
      <c r="AV166" s="6"/>
      <c r="AW166" s="6"/>
      <c r="AX166" s="6"/>
      <c r="AY166" s="54"/>
      <c r="AZ166" s="6"/>
      <c r="BA166" s="6"/>
      <c r="BB166" s="6"/>
      <c r="BC166" s="6"/>
    </row>
    <row r="167" spans="1:55" ht="15.75" customHeight="1" x14ac:dyDescent="0.25">
      <c r="A167" s="43" t="str">
        <f>IF(C167=0,"  ",VLOOKUP(C167,CODES!$A$1:$B$145,2,FALSE))</f>
        <v xml:space="preserve">  </v>
      </c>
      <c r="B167" s="66"/>
      <c r="C167" s="4"/>
      <c r="D167" s="52" t="s">
        <v>57</v>
      </c>
      <c r="E167" s="44" t="str">
        <f t="shared" ref="E167:H167" si="318">IF($D167="Public Bidding", "Date Required", IF($D167="Shopping", "n/a", IF($D167="Small Value Procurement", "n/a", IF($D167="Lease of Venue", "n/a", IF($D167="Agency to Agency", "n/a", IF($D167="Direct Contracting", "n/a", IF($D167="Emergency Cases", "n/a","Check Mode of Proc")))))))</f>
        <v>n/a</v>
      </c>
      <c r="F167" s="44" t="str">
        <f t="shared" si="318"/>
        <v>n/a</v>
      </c>
      <c r="G167" s="44" t="str">
        <f t="shared" si="318"/>
        <v>n/a</v>
      </c>
      <c r="H167" s="44" t="str">
        <f t="shared" si="318"/>
        <v>n/a</v>
      </c>
      <c r="I167" s="63"/>
      <c r="J167" s="63"/>
      <c r="K167" s="45" t="str">
        <f t="shared" si="32"/>
        <v>n/a</v>
      </c>
      <c r="L167" s="63"/>
      <c r="M167" s="4"/>
      <c r="N167" s="55"/>
      <c r="O167" s="55"/>
      <c r="P167" s="55"/>
      <c r="Q167" s="55"/>
      <c r="R167" s="46" t="s">
        <v>52</v>
      </c>
      <c r="S167" s="51"/>
      <c r="T167" s="217"/>
      <c r="U167" s="47"/>
      <c r="V167" s="51"/>
      <c r="W167" s="60"/>
      <c r="X167" s="37"/>
      <c r="Y167" s="48" t="str">
        <f t="shared" ref="Y167:AE167" si="319">IF($D167="Public Bidding", "Date Required", IF($D167="Shopping", "n/a", IF($D167="Small Value Procurement", "n/a", IF($D167="Lease of Venue", "n/a", IF($D167="Agency to Agency", "n/a", IF($D167="Direct Contracting", "n/a", IF($D167="Emergency Cases", "n/a","Check Mode of Proc")))))))</f>
        <v>n/a</v>
      </c>
      <c r="Z167" s="48" t="str">
        <f t="shared" si="319"/>
        <v>n/a</v>
      </c>
      <c r="AA167" s="48" t="str">
        <f t="shared" si="319"/>
        <v>n/a</v>
      </c>
      <c r="AB167" s="48" t="str">
        <f t="shared" si="319"/>
        <v>n/a</v>
      </c>
      <c r="AC167" s="48" t="str">
        <f t="shared" si="319"/>
        <v>n/a</v>
      </c>
      <c r="AD167" s="48" t="str">
        <f t="shared" si="319"/>
        <v>n/a</v>
      </c>
      <c r="AE167" s="48" t="str">
        <f t="shared" si="319"/>
        <v>n/a</v>
      </c>
      <c r="AF167" s="49"/>
      <c r="AG167" s="67"/>
      <c r="AH167" s="183"/>
      <c r="AI167" s="66"/>
      <c r="AJ167" s="4"/>
      <c r="AK167" s="66"/>
      <c r="AL167" s="6"/>
      <c r="AM167" s="7"/>
      <c r="AN167" s="6"/>
      <c r="AO167" s="6"/>
      <c r="AP167" s="6"/>
      <c r="AQ167" s="8"/>
      <c r="AR167" s="6"/>
      <c r="AT167" s="6"/>
      <c r="AU167" s="6"/>
      <c r="AV167" s="6"/>
      <c r="AW167" s="6"/>
      <c r="AX167" s="6"/>
      <c r="AY167" s="54"/>
      <c r="AZ167" s="6"/>
      <c r="BA167" s="6"/>
      <c r="BB167" s="6"/>
      <c r="BC167" s="6"/>
    </row>
    <row r="168" spans="1:55" ht="15.75" customHeight="1" x14ac:dyDescent="0.25">
      <c r="A168" s="43" t="str">
        <f>IF(C168=0,"  ",VLOOKUP(C168,CODES!$A$1:$B$145,2,FALSE))</f>
        <v xml:space="preserve">  </v>
      </c>
      <c r="B168" s="66"/>
      <c r="C168" s="4"/>
      <c r="D168" s="52" t="s">
        <v>57</v>
      </c>
      <c r="E168" s="44" t="str">
        <f t="shared" ref="E168:H168" si="320">IF($D168="Public Bidding", "Date Required", IF($D168="Shopping", "n/a", IF($D168="Small Value Procurement", "n/a", IF($D168="Lease of Venue", "n/a", IF($D168="Agency to Agency", "n/a", IF($D168="Direct Contracting", "n/a", IF($D168="Emergency Cases", "n/a","Check Mode of Proc")))))))</f>
        <v>n/a</v>
      </c>
      <c r="F168" s="44" t="str">
        <f t="shared" si="320"/>
        <v>n/a</v>
      </c>
      <c r="G168" s="44" t="str">
        <f t="shared" si="320"/>
        <v>n/a</v>
      </c>
      <c r="H168" s="44" t="str">
        <f t="shared" si="320"/>
        <v>n/a</v>
      </c>
      <c r="I168" s="63"/>
      <c r="J168" s="63"/>
      <c r="K168" s="45" t="str">
        <f t="shared" si="32"/>
        <v>n/a</v>
      </c>
      <c r="L168" s="63"/>
      <c r="M168" s="4"/>
      <c r="N168" s="55"/>
      <c r="O168" s="55"/>
      <c r="P168" s="55"/>
      <c r="Q168" s="55"/>
      <c r="R168" s="46" t="s">
        <v>52</v>
      </c>
      <c r="S168" s="51"/>
      <c r="T168" s="218"/>
      <c r="U168" s="47"/>
      <c r="V168" s="51"/>
      <c r="W168" s="60"/>
      <c r="X168" s="37"/>
      <c r="Y168" s="48" t="str">
        <f t="shared" ref="Y168:AE168" si="321">IF($D168="Public Bidding", "Date Required", IF($D168="Shopping", "n/a", IF($D168="Small Value Procurement", "n/a", IF($D168="Lease of Venue", "n/a", IF($D168="Agency to Agency", "n/a", IF($D168="Direct Contracting", "n/a", IF($D168="Emergency Cases", "n/a","Check Mode of Proc")))))))</f>
        <v>n/a</v>
      </c>
      <c r="Z168" s="48" t="str">
        <f t="shared" si="321"/>
        <v>n/a</v>
      </c>
      <c r="AA168" s="48" t="str">
        <f t="shared" si="321"/>
        <v>n/a</v>
      </c>
      <c r="AB168" s="48" t="str">
        <f t="shared" si="321"/>
        <v>n/a</v>
      </c>
      <c r="AC168" s="48" t="str">
        <f t="shared" si="321"/>
        <v>n/a</v>
      </c>
      <c r="AD168" s="48" t="str">
        <f t="shared" si="321"/>
        <v>n/a</v>
      </c>
      <c r="AE168" s="48" t="str">
        <f t="shared" si="321"/>
        <v>n/a</v>
      </c>
      <c r="AF168" s="49"/>
      <c r="AG168" s="67"/>
      <c r="AH168" s="183"/>
      <c r="AI168" s="66"/>
      <c r="AJ168" s="4"/>
      <c r="AK168" s="66"/>
      <c r="AL168" s="6"/>
      <c r="AM168" s="7"/>
      <c r="AN168" s="6"/>
      <c r="AO168" s="6"/>
      <c r="AP168" s="6"/>
      <c r="AQ168" s="8"/>
      <c r="AR168" s="6"/>
      <c r="AT168" s="6"/>
      <c r="AU168" s="6"/>
      <c r="AV168" s="6"/>
      <c r="AW168" s="6"/>
      <c r="AX168" s="6"/>
      <c r="AY168" s="54"/>
      <c r="AZ168" s="6"/>
      <c r="BA168" s="6"/>
      <c r="BB168" s="6"/>
      <c r="BC168" s="6"/>
    </row>
    <row r="169" spans="1:55" ht="39" customHeight="1" x14ac:dyDescent="0.25">
      <c r="A169" s="43" t="str">
        <f>IF(C169=0,"  ",VLOOKUP(C169,CODES!$A$1:$B$145,2,FALSE))</f>
        <v xml:space="preserve">  </v>
      </c>
      <c r="B169" s="66"/>
      <c r="C169" s="4"/>
      <c r="D169" s="52" t="s">
        <v>57</v>
      </c>
      <c r="E169" s="44" t="str">
        <f t="shared" ref="E169:H169" si="322">IF($D169="Public Bidding", "Date Required", IF($D169="Shopping", "n/a", IF($D169="Small Value Procurement", "n/a", IF($D169="Lease of Venue", "n/a", IF($D169="Agency to Agency", "n/a", IF($D169="Direct Contracting", "n/a", IF($D169="Emergency Cases", "n/a","Check Mode of Proc")))))))</f>
        <v>n/a</v>
      </c>
      <c r="F169" s="44" t="str">
        <f t="shared" si="322"/>
        <v>n/a</v>
      </c>
      <c r="G169" s="44" t="str">
        <f t="shared" si="322"/>
        <v>n/a</v>
      </c>
      <c r="H169" s="44" t="str">
        <f t="shared" si="322"/>
        <v>n/a</v>
      </c>
      <c r="I169" s="63"/>
      <c r="J169" s="63"/>
      <c r="K169" s="45" t="str">
        <f t="shared" si="32"/>
        <v>n/a</v>
      </c>
      <c r="L169" s="63"/>
      <c r="M169" s="4"/>
      <c r="N169" s="55"/>
      <c r="O169" s="55"/>
      <c r="P169" s="55"/>
      <c r="Q169" s="55"/>
      <c r="R169" s="46" t="s">
        <v>52</v>
      </c>
      <c r="S169" s="51"/>
      <c r="T169" s="764"/>
      <c r="U169" s="47"/>
      <c r="V169" s="51"/>
      <c r="W169" s="60"/>
      <c r="X169" s="37"/>
      <c r="Y169" s="48" t="str">
        <f t="shared" ref="Y169:AE169" si="323">IF($D169="Public Bidding", "Date Required", IF($D169="Shopping", "n/a", IF($D169="Small Value Procurement", "n/a", IF($D169="Lease of Venue", "n/a", IF($D169="Agency to Agency", "n/a", IF($D169="Direct Contracting", "n/a", IF($D169="Emergency Cases", "n/a","Check Mode of Proc")))))))</f>
        <v>n/a</v>
      </c>
      <c r="Z169" s="48" t="str">
        <f t="shared" si="323"/>
        <v>n/a</v>
      </c>
      <c r="AA169" s="48" t="str">
        <f t="shared" si="323"/>
        <v>n/a</v>
      </c>
      <c r="AB169" s="48" t="str">
        <f t="shared" si="323"/>
        <v>n/a</v>
      </c>
      <c r="AC169" s="48" t="str">
        <f t="shared" si="323"/>
        <v>n/a</v>
      </c>
      <c r="AD169" s="48" t="str">
        <f t="shared" si="323"/>
        <v>n/a</v>
      </c>
      <c r="AE169" s="48" t="str">
        <f t="shared" si="323"/>
        <v>n/a</v>
      </c>
      <c r="AF169" s="49"/>
      <c r="AG169" s="67"/>
      <c r="AH169" s="183"/>
      <c r="AI169" s="66"/>
      <c r="AJ169" s="4"/>
      <c r="AK169" s="66"/>
      <c r="AL169" s="6"/>
      <c r="AM169" s="7"/>
      <c r="AN169" s="6"/>
      <c r="AO169" s="6"/>
      <c r="AP169" s="6"/>
      <c r="AQ169" s="8"/>
      <c r="AR169" s="6"/>
      <c r="AT169" s="6"/>
      <c r="AU169" s="6"/>
      <c r="AV169" s="6"/>
      <c r="AW169" s="6"/>
      <c r="AX169" s="6"/>
      <c r="AY169" s="54"/>
      <c r="AZ169" s="6"/>
      <c r="BA169" s="6"/>
      <c r="BB169" s="6"/>
      <c r="BC169" s="6"/>
    </row>
    <row r="170" spans="1:55" ht="46.5" customHeight="1" x14ac:dyDescent="0.25">
      <c r="A170" s="43" t="str">
        <f>IF(C170=0,"  ",VLOOKUP(C170,CODES!$A$1:$B$145,2,FALSE))</f>
        <v xml:space="preserve">  </v>
      </c>
      <c r="B170" s="66"/>
      <c r="C170" s="4"/>
      <c r="D170" s="52" t="s">
        <v>57</v>
      </c>
      <c r="E170" s="44" t="str">
        <f t="shared" ref="E170:H170" si="324">IF($D170="Public Bidding", "Date Required", IF($D170="Shopping", "n/a", IF($D170="Small Value Procurement", "n/a", IF($D170="Lease of Venue", "n/a", IF($D170="Agency to Agency", "n/a", IF($D170="Direct Contracting", "n/a", IF($D170="Emergency Cases", "n/a","Check Mode of Proc")))))))</f>
        <v>n/a</v>
      </c>
      <c r="F170" s="44" t="str">
        <f t="shared" si="324"/>
        <v>n/a</v>
      </c>
      <c r="G170" s="44" t="str">
        <f t="shared" si="324"/>
        <v>n/a</v>
      </c>
      <c r="H170" s="44" t="str">
        <f t="shared" si="324"/>
        <v>n/a</v>
      </c>
      <c r="I170" s="63"/>
      <c r="J170" s="63"/>
      <c r="K170" s="45" t="str">
        <f t="shared" si="32"/>
        <v>n/a</v>
      </c>
      <c r="L170" s="63"/>
      <c r="M170" s="4"/>
      <c r="N170" s="55"/>
      <c r="O170" s="55"/>
      <c r="P170" s="55"/>
      <c r="Q170" s="55"/>
      <c r="R170" s="46" t="s">
        <v>52</v>
      </c>
      <c r="S170" s="51"/>
      <c r="T170" s="765"/>
      <c r="U170" s="47"/>
      <c r="V170" s="51"/>
      <c r="W170" s="60"/>
      <c r="X170" s="37"/>
      <c r="Y170" s="48" t="str">
        <f t="shared" ref="Y170:AE170" si="325">IF($D170="Public Bidding", "Date Required", IF($D170="Shopping", "n/a", IF($D170="Small Value Procurement", "n/a", IF($D170="Lease of Venue", "n/a", IF($D170="Agency to Agency", "n/a", IF($D170="Direct Contracting", "n/a", IF($D170="Emergency Cases", "n/a","Check Mode of Proc")))))))</f>
        <v>n/a</v>
      </c>
      <c r="Z170" s="48" t="str">
        <f t="shared" si="325"/>
        <v>n/a</v>
      </c>
      <c r="AA170" s="48" t="str">
        <f t="shared" si="325"/>
        <v>n/a</v>
      </c>
      <c r="AB170" s="48" t="str">
        <f t="shared" si="325"/>
        <v>n/a</v>
      </c>
      <c r="AC170" s="48" t="str">
        <f t="shared" si="325"/>
        <v>n/a</v>
      </c>
      <c r="AD170" s="48" t="str">
        <f t="shared" si="325"/>
        <v>n/a</v>
      </c>
      <c r="AE170" s="48" t="str">
        <f t="shared" si="325"/>
        <v>n/a</v>
      </c>
      <c r="AF170" s="49"/>
      <c r="AG170" s="67"/>
      <c r="AH170" s="183"/>
      <c r="AI170" s="66"/>
      <c r="AJ170" s="4"/>
      <c r="AK170" s="66"/>
      <c r="AL170" s="6"/>
      <c r="AM170" s="7"/>
      <c r="AN170" s="6"/>
      <c r="AO170" s="6"/>
      <c r="AP170" s="6"/>
      <c r="AQ170" s="8"/>
      <c r="AR170" s="6"/>
      <c r="AT170" s="6"/>
      <c r="AU170" s="6"/>
      <c r="AV170" s="6"/>
      <c r="AW170" s="6"/>
      <c r="AX170" s="6"/>
      <c r="AY170" s="54"/>
      <c r="AZ170" s="6"/>
      <c r="BA170" s="6"/>
      <c r="BB170" s="6"/>
      <c r="BC170" s="6"/>
    </row>
    <row r="171" spans="1:55" ht="47.25" customHeight="1" x14ac:dyDescent="0.25">
      <c r="A171" s="43" t="str">
        <f>IF(C171=0,"  ",VLOOKUP(C171,CODES!$A$1:$B$145,2,FALSE))</f>
        <v xml:space="preserve">  </v>
      </c>
      <c r="B171" s="66"/>
      <c r="C171" s="4"/>
      <c r="D171" s="52" t="s">
        <v>57</v>
      </c>
      <c r="E171" s="44" t="str">
        <f t="shared" ref="E171:H171" si="326">IF($D171="Public Bidding", "Date Required", IF($D171="Shopping", "n/a", IF($D171="Small Value Procurement", "n/a", IF($D171="Lease of Venue", "n/a", IF($D171="Agency to Agency", "n/a", IF($D171="Direct Contracting", "n/a", IF($D171="Emergency Cases", "n/a","Check Mode of Proc")))))))</f>
        <v>n/a</v>
      </c>
      <c r="F171" s="44" t="str">
        <f t="shared" si="326"/>
        <v>n/a</v>
      </c>
      <c r="G171" s="44" t="str">
        <f t="shared" si="326"/>
        <v>n/a</v>
      </c>
      <c r="H171" s="44" t="str">
        <f t="shared" si="326"/>
        <v>n/a</v>
      </c>
      <c r="I171" s="63"/>
      <c r="J171" s="63"/>
      <c r="K171" s="45" t="str">
        <f t="shared" si="32"/>
        <v>n/a</v>
      </c>
      <c r="L171" s="63"/>
      <c r="M171" s="4"/>
      <c r="N171" s="55"/>
      <c r="O171" s="55"/>
      <c r="P171" s="55"/>
      <c r="Q171" s="55"/>
      <c r="R171" s="46" t="s">
        <v>52</v>
      </c>
      <c r="S171" s="51"/>
      <c r="T171" s="765"/>
      <c r="U171" s="47"/>
      <c r="V171" s="51"/>
      <c r="W171" s="60"/>
      <c r="X171" s="37"/>
      <c r="Y171" s="48" t="str">
        <f t="shared" ref="Y171:AE171" si="327">IF($D171="Public Bidding", "Date Required", IF($D171="Shopping", "n/a", IF($D171="Small Value Procurement", "n/a", IF($D171="Lease of Venue", "n/a", IF($D171="Agency to Agency", "n/a", IF($D171="Direct Contracting", "n/a", IF($D171="Emergency Cases", "n/a","Check Mode of Proc")))))))</f>
        <v>n/a</v>
      </c>
      <c r="Z171" s="48" t="str">
        <f t="shared" si="327"/>
        <v>n/a</v>
      </c>
      <c r="AA171" s="48" t="str">
        <f t="shared" si="327"/>
        <v>n/a</v>
      </c>
      <c r="AB171" s="48" t="str">
        <f t="shared" si="327"/>
        <v>n/a</v>
      </c>
      <c r="AC171" s="48" t="str">
        <f t="shared" si="327"/>
        <v>n/a</v>
      </c>
      <c r="AD171" s="48" t="str">
        <f t="shared" si="327"/>
        <v>n/a</v>
      </c>
      <c r="AE171" s="48" t="str">
        <f t="shared" si="327"/>
        <v>n/a</v>
      </c>
      <c r="AF171" s="49"/>
      <c r="AG171" s="67"/>
      <c r="AH171" s="183"/>
      <c r="AI171" s="66"/>
      <c r="AJ171" s="4"/>
      <c r="AK171" s="66"/>
      <c r="AL171" s="6"/>
      <c r="AM171" s="7"/>
      <c r="AN171" s="6"/>
      <c r="AO171" s="6"/>
      <c r="AP171" s="6"/>
      <c r="AQ171" s="8"/>
      <c r="AR171" s="6"/>
      <c r="AT171" s="6"/>
      <c r="AU171" s="6"/>
      <c r="AV171" s="6"/>
      <c r="AW171" s="6"/>
      <c r="AX171" s="6"/>
      <c r="AY171" s="54"/>
      <c r="AZ171" s="6"/>
      <c r="BA171" s="6"/>
      <c r="BB171" s="6"/>
      <c r="BC171" s="6"/>
    </row>
    <row r="172" spans="1:55" ht="52.5" customHeight="1" x14ac:dyDescent="0.25">
      <c r="A172" s="43" t="str">
        <f>IF(C172=0,"  ",VLOOKUP(C172,CODES!$A$1:$B$145,2,FALSE))</f>
        <v xml:space="preserve">  </v>
      </c>
      <c r="B172" s="66"/>
      <c r="C172" s="4"/>
      <c r="D172" s="52" t="s">
        <v>57</v>
      </c>
      <c r="E172" s="44" t="str">
        <f t="shared" ref="E172:H172" si="328">IF($D172="Public Bidding", "Date Required", IF($D172="Shopping", "n/a", IF($D172="Small Value Procurement", "n/a", IF($D172="Lease of Venue", "n/a", IF($D172="Agency to Agency", "n/a", IF($D172="Direct Contracting", "n/a", IF($D172="Emergency Cases", "n/a","Check Mode of Proc")))))))</f>
        <v>n/a</v>
      </c>
      <c r="F172" s="44" t="str">
        <f t="shared" si="328"/>
        <v>n/a</v>
      </c>
      <c r="G172" s="44" t="str">
        <f t="shared" si="328"/>
        <v>n/a</v>
      </c>
      <c r="H172" s="44" t="str">
        <f t="shared" si="328"/>
        <v>n/a</v>
      </c>
      <c r="I172" s="63"/>
      <c r="J172" s="63"/>
      <c r="K172" s="45" t="str">
        <f t="shared" si="32"/>
        <v>n/a</v>
      </c>
      <c r="L172" s="63"/>
      <c r="M172" s="4"/>
      <c r="N172" s="55"/>
      <c r="O172" s="55"/>
      <c r="P172" s="55"/>
      <c r="Q172" s="55"/>
      <c r="R172" s="46" t="s">
        <v>52</v>
      </c>
      <c r="S172" s="51"/>
      <c r="T172" s="765"/>
      <c r="U172" s="47"/>
      <c r="V172" s="51"/>
      <c r="W172" s="60"/>
      <c r="X172" s="37"/>
      <c r="Y172" s="48" t="str">
        <f t="shared" ref="Y172:AE172" si="329">IF($D172="Public Bidding", "Date Required", IF($D172="Shopping", "n/a", IF($D172="Small Value Procurement", "n/a", IF($D172="Lease of Venue", "n/a", IF($D172="Agency to Agency", "n/a", IF($D172="Direct Contracting", "n/a", IF($D172="Emergency Cases", "n/a","Check Mode of Proc")))))))</f>
        <v>n/a</v>
      </c>
      <c r="Z172" s="48" t="str">
        <f t="shared" si="329"/>
        <v>n/a</v>
      </c>
      <c r="AA172" s="48" t="str">
        <f t="shared" si="329"/>
        <v>n/a</v>
      </c>
      <c r="AB172" s="48" t="str">
        <f t="shared" si="329"/>
        <v>n/a</v>
      </c>
      <c r="AC172" s="48" t="str">
        <f t="shared" si="329"/>
        <v>n/a</v>
      </c>
      <c r="AD172" s="48" t="str">
        <f t="shared" si="329"/>
        <v>n/a</v>
      </c>
      <c r="AE172" s="48" t="str">
        <f t="shared" si="329"/>
        <v>n/a</v>
      </c>
      <c r="AF172" s="49"/>
      <c r="AG172" s="67"/>
      <c r="AH172" s="183"/>
      <c r="AI172" s="66"/>
      <c r="AJ172" s="4"/>
      <c r="AK172" s="66"/>
      <c r="AL172" s="6"/>
      <c r="AM172" s="7"/>
      <c r="AN172" s="6"/>
      <c r="AO172" s="6"/>
      <c r="AP172" s="6"/>
      <c r="AQ172" s="8"/>
      <c r="AR172" s="6"/>
      <c r="AT172" s="6"/>
      <c r="AU172" s="6"/>
      <c r="AV172" s="6"/>
      <c r="AW172" s="6"/>
      <c r="AX172" s="6"/>
      <c r="AY172" s="54"/>
      <c r="AZ172" s="6"/>
      <c r="BA172" s="6"/>
      <c r="BB172" s="6"/>
      <c r="BC172" s="6"/>
    </row>
    <row r="173" spans="1:55" ht="60" customHeight="1" x14ac:dyDescent="0.25">
      <c r="A173" s="43" t="str">
        <f>IF(C173=0,"  ",VLOOKUP(C173,CODES!$A$1:$B$145,2,FALSE))</f>
        <v xml:space="preserve">  </v>
      </c>
      <c r="B173" s="66"/>
      <c r="C173" s="4"/>
      <c r="D173" s="52" t="s">
        <v>57</v>
      </c>
      <c r="E173" s="44" t="str">
        <f t="shared" ref="E173:H173" si="330">IF($D173="Public Bidding", "Date Required", IF($D173="Shopping", "n/a", IF($D173="Small Value Procurement", "n/a", IF($D173="Lease of Venue", "n/a", IF($D173="Agency to Agency", "n/a", IF($D173="Direct Contracting", "n/a", IF($D173="Emergency Cases", "n/a","Check Mode of Proc")))))))</f>
        <v>n/a</v>
      </c>
      <c r="F173" s="44" t="str">
        <f t="shared" si="330"/>
        <v>n/a</v>
      </c>
      <c r="G173" s="44" t="str">
        <f t="shared" si="330"/>
        <v>n/a</v>
      </c>
      <c r="H173" s="44" t="str">
        <f t="shared" si="330"/>
        <v>n/a</v>
      </c>
      <c r="I173" s="63"/>
      <c r="J173" s="63"/>
      <c r="K173" s="45" t="str">
        <f t="shared" si="32"/>
        <v>n/a</v>
      </c>
      <c r="L173" s="63"/>
      <c r="M173" s="4"/>
      <c r="N173" s="55"/>
      <c r="O173" s="55"/>
      <c r="P173" s="67"/>
      <c r="Q173" s="67"/>
      <c r="R173" s="46" t="s">
        <v>52</v>
      </c>
      <c r="S173" s="51"/>
      <c r="T173" s="765"/>
      <c r="U173" s="47"/>
      <c r="V173" s="51"/>
      <c r="W173" s="60"/>
      <c r="X173" s="37"/>
      <c r="Y173" s="48" t="str">
        <f t="shared" ref="Y173:AE173" si="331">IF($D173="Public Bidding", "Date Required", IF($D173="Shopping", "n/a", IF($D173="Small Value Procurement", "n/a", IF($D173="Lease of Venue", "n/a", IF($D173="Agency to Agency", "n/a", IF($D173="Direct Contracting", "n/a", IF($D173="Emergency Cases", "n/a","Check Mode of Proc")))))))</f>
        <v>n/a</v>
      </c>
      <c r="Z173" s="48" t="str">
        <f t="shared" si="331"/>
        <v>n/a</v>
      </c>
      <c r="AA173" s="48" t="str">
        <f t="shared" si="331"/>
        <v>n/a</v>
      </c>
      <c r="AB173" s="48" t="str">
        <f t="shared" si="331"/>
        <v>n/a</v>
      </c>
      <c r="AC173" s="48" t="str">
        <f t="shared" si="331"/>
        <v>n/a</v>
      </c>
      <c r="AD173" s="48" t="str">
        <f t="shared" si="331"/>
        <v>n/a</v>
      </c>
      <c r="AE173" s="48" t="str">
        <f t="shared" si="331"/>
        <v>n/a</v>
      </c>
      <c r="AF173" s="49"/>
      <c r="AG173" s="67"/>
      <c r="AH173" s="183"/>
      <c r="AI173" s="66"/>
      <c r="AJ173" s="4"/>
      <c r="AK173" s="66"/>
      <c r="AL173" s="6"/>
      <c r="AM173" s="7"/>
      <c r="AN173" s="6"/>
      <c r="AO173" s="6"/>
      <c r="AP173" s="6"/>
      <c r="AQ173" s="8"/>
      <c r="AR173" s="6"/>
      <c r="AT173" s="6"/>
      <c r="AU173" s="6"/>
      <c r="AV173" s="6"/>
      <c r="AW173" s="6"/>
      <c r="AX173" s="6"/>
      <c r="AY173" s="54"/>
      <c r="AZ173" s="6"/>
      <c r="BA173" s="6"/>
      <c r="BB173" s="6"/>
      <c r="BC173" s="6"/>
    </row>
    <row r="174" spans="1:55" ht="45.75" customHeight="1" x14ac:dyDescent="0.25">
      <c r="A174" s="43" t="str">
        <f>IF(C174=0,"  ",VLOOKUP(C174,CODES!$A$1:$B$145,2,FALSE))</f>
        <v xml:space="preserve">  </v>
      </c>
      <c r="B174" s="66"/>
      <c r="C174" s="4"/>
      <c r="D174" s="52" t="s">
        <v>57</v>
      </c>
      <c r="E174" s="44" t="str">
        <f t="shared" ref="E174:H174" si="332">IF($D174="Public Bidding", "Date Required", IF($D174="Shopping", "n/a", IF($D174="Small Value Procurement", "n/a", IF($D174="Lease of Venue", "n/a", IF($D174="Agency to Agency", "n/a", IF($D174="Direct Contracting", "n/a", IF($D174="Emergency Cases", "n/a","Check Mode of Proc")))))))</f>
        <v>n/a</v>
      </c>
      <c r="F174" s="44" t="str">
        <f t="shared" si="332"/>
        <v>n/a</v>
      </c>
      <c r="G174" s="44" t="str">
        <f t="shared" si="332"/>
        <v>n/a</v>
      </c>
      <c r="H174" s="44" t="str">
        <f t="shared" si="332"/>
        <v>n/a</v>
      </c>
      <c r="I174" s="63"/>
      <c r="J174" s="63"/>
      <c r="K174" s="45" t="str">
        <f t="shared" si="32"/>
        <v>n/a</v>
      </c>
      <c r="L174" s="63"/>
      <c r="M174" s="4"/>
      <c r="N174" s="55"/>
      <c r="O174" s="55"/>
      <c r="P174" s="55"/>
      <c r="Q174" s="55"/>
      <c r="R174" s="46" t="s">
        <v>52</v>
      </c>
      <c r="S174" s="51"/>
      <c r="T174" s="755"/>
      <c r="U174" s="47"/>
      <c r="V174" s="51"/>
      <c r="W174" s="60"/>
      <c r="X174" s="37"/>
      <c r="Y174" s="48" t="str">
        <f t="shared" ref="Y174:AE174" si="333">IF($D174="Public Bidding", "Date Required", IF($D174="Shopping", "n/a", IF($D174="Small Value Procurement", "n/a", IF($D174="Lease of Venue", "n/a", IF($D174="Agency to Agency", "n/a", IF($D174="Direct Contracting", "n/a", IF($D174="Emergency Cases", "n/a","Check Mode of Proc")))))))</f>
        <v>n/a</v>
      </c>
      <c r="Z174" s="48" t="str">
        <f t="shared" si="333"/>
        <v>n/a</v>
      </c>
      <c r="AA174" s="48" t="str">
        <f t="shared" si="333"/>
        <v>n/a</v>
      </c>
      <c r="AB174" s="48" t="str">
        <f t="shared" si="333"/>
        <v>n/a</v>
      </c>
      <c r="AC174" s="48" t="str">
        <f t="shared" si="333"/>
        <v>n/a</v>
      </c>
      <c r="AD174" s="48" t="str">
        <f t="shared" si="333"/>
        <v>n/a</v>
      </c>
      <c r="AE174" s="48" t="str">
        <f t="shared" si="333"/>
        <v>n/a</v>
      </c>
      <c r="AF174" s="49"/>
      <c r="AG174" s="67"/>
      <c r="AH174" s="183"/>
      <c r="AI174" s="66"/>
      <c r="AJ174" s="4"/>
      <c r="AK174" s="66"/>
      <c r="AL174" s="6"/>
      <c r="AM174" s="7"/>
      <c r="AN174" s="6"/>
      <c r="AO174" s="6"/>
      <c r="AP174" s="6"/>
      <c r="AQ174" s="8"/>
      <c r="AR174" s="6"/>
      <c r="AT174" s="6"/>
      <c r="AU174" s="6"/>
      <c r="AV174" s="6"/>
      <c r="AW174" s="6"/>
      <c r="AX174" s="6"/>
      <c r="AY174" s="54"/>
      <c r="AZ174" s="6"/>
      <c r="BA174" s="6"/>
      <c r="BB174" s="6"/>
      <c r="BC174" s="6"/>
    </row>
    <row r="175" spans="1:55" ht="45.75" customHeight="1" x14ac:dyDescent="0.25">
      <c r="A175" s="43" t="str">
        <f>IF(C175=0,"  ",VLOOKUP(C175,CODES!$A$1:$B$145,2,FALSE))</f>
        <v xml:space="preserve">  </v>
      </c>
      <c r="B175" s="66"/>
      <c r="C175" s="4"/>
      <c r="D175" s="52" t="s">
        <v>57</v>
      </c>
      <c r="E175" s="44" t="str">
        <f t="shared" ref="E175:H175" si="334">IF($D175="Public Bidding", "Date Required", IF($D175="Shopping", "n/a", IF($D175="Small Value Procurement", "n/a", IF($D175="Lease of Venue", "n/a", IF($D175="Agency to Agency", "n/a", IF($D175="Direct Contracting", "n/a", IF($D175="Emergency Cases", "n/a","Check Mode of Proc")))))))</f>
        <v>n/a</v>
      </c>
      <c r="F175" s="44" t="str">
        <f t="shared" si="334"/>
        <v>n/a</v>
      </c>
      <c r="G175" s="44" t="str">
        <f t="shared" si="334"/>
        <v>n/a</v>
      </c>
      <c r="H175" s="44" t="str">
        <f t="shared" si="334"/>
        <v>n/a</v>
      </c>
      <c r="I175" s="63"/>
      <c r="J175" s="63"/>
      <c r="K175" s="45" t="str">
        <f t="shared" si="32"/>
        <v>n/a</v>
      </c>
      <c r="L175" s="63"/>
      <c r="M175" s="63"/>
      <c r="N175" s="55"/>
      <c r="O175" s="55"/>
      <c r="P175" s="67"/>
      <c r="Q175" s="67"/>
      <c r="R175" s="46" t="s">
        <v>52</v>
      </c>
      <c r="S175" s="51"/>
      <c r="T175" s="764"/>
      <c r="U175" s="47"/>
      <c r="V175" s="51"/>
      <c r="W175" s="60"/>
      <c r="X175" s="37"/>
      <c r="Y175" s="48" t="str">
        <f t="shared" ref="Y175:AE175" si="335">IF($D175="Public Bidding", "Date Required", IF($D175="Shopping", "n/a", IF($D175="Small Value Procurement", "n/a", IF($D175="Lease of Venue", "n/a", IF($D175="Agency to Agency", "n/a", IF($D175="Direct Contracting", "n/a", IF($D175="Emergency Cases", "n/a","Check Mode of Proc")))))))</f>
        <v>n/a</v>
      </c>
      <c r="Z175" s="48" t="str">
        <f t="shared" si="335"/>
        <v>n/a</v>
      </c>
      <c r="AA175" s="48" t="str">
        <f t="shared" si="335"/>
        <v>n/a</v>
      </c>
      <c r="AB175" s="48" t="str">
        <f t="shared" si="335"/>
        <v>n/a</v>
      </c>
      <c r="AC175" s="48" t="str">
        <f t="shared" si="335"/>
        <v>n/a</v>
      </c>
      <c r="AD175" s="48" t="str">
        <f t="shared" si="335"/>
        <v>n/a</v>
      </c>
      <c r="AE175" s="48" t="str">
        <f t="shared" si="335"/>
        <v>n/a</v>
      </c>
      <c r="AF175" s="49"/>
      <c r="AG175" s="67"/>
      <c r="AH175" s="183"/>
      <c r="AI175" s="66"/>
      <c r="AJ175" s="4"/>
      <c r="AK175" s="66"/>
      <c r="AL175" s="6"/>
      <c r="AM175" s="7"/>
      <c r="AN175" s="6"/>
      <c r="AO175" s="6"/>
      <c r="AP175" s="6"/>
      <c r="AQ175" s="8"/>
      <c r="AR175" s="6"/>
      <c r="AT175" s="6"/>
      <c r="AU175" s="6"/>
      <c r="AV175" s="6"/>
      <c r="AW175" s="6"/>
      <c r="AX175" s="6"/>
      <c r="AY175" s="54"/>
      <c r="AZ175" s="6"/>
      <c r="BA175" s="6"/>
      <c r="BB175" s="6"/>
      <c r="BC175" s="6"/>
    </row>
    <row r="176" spans="1:55" ht="51" customHeight="1" x14ac:dyDescent="0.25">
      <c r="A176" s="43" t="str">
        <f>IF(C176=0,"  ",VLOOKUP(C176,CODES!$A$1:$B$145,2,FALSE))</f>
        <v xml:space="preserve">  </v>
      </c>
      <c r="B176" s="66"/>
      <c r="C176" s="4"/>
      <c r="D176" s="52" t="s">
        <v>57</v>
      </c>
      <c r="E176" s="44" t="str">
        <f t="shared" ref="E176:H176" si="336">IF($D176="Public Bidding", "Date Required", IF($D176="Shopping", "n/a", IF($D176="Small Value Procurement", "n/a", IF($D176="Lease of Venue", "n/a", IF($D176="Agency to Agency", "n/a", IF($D176="Direct Contracting", "n/a", IF($D176="Emergency Cases", "n/a","Check Mode of Proc")))))))</f>
        <v>n/a</v>
      </c>
      <c r="F176" s="44" t="str">
        <f t="shared" si="336"/>
        <v>n/a</v>
      </c>
      <c r="G176" s="44" t="str">
        <f t="shared" si="336"/>
        <v>n/a</v>
      </c>
      <c r="H176" s="44" t="str">
        <f t="shared" si="336"/>
        <v>n/a</v>
      </c>
      <c r="I176" s="63"/>
      <c r="J176" s="63"/>
      <c r="K176" s="45" t="str">
        <f t="shared" si="32"/>
        <v>n/a</v>
      </c>
      <c r="L176" s="63"/>
      <c r="M176" s="4"/>
      <c r="N176" s="55"/>
      <c r="O176" s="55"/>
      <c r="P176" s="55"/>
      <c r="Q176" s="55"/>
      <c r="R176" s="46" t="s">
        <v>52</v>
      </c>
      <c r="S176" s="51"/>
      <c r="T176" s="765"/>
      <c r="U176" s="47"/>
      <c r="V176" s="51"/>
      <c r="W176" s="60"/>
      <c r="X176" s="37"/>
      <c r="Y176" s="48" t="str">
        <f t="shared" ref="Y176:AE176" si="337">IF($D176="Public Bidding", "Date Required", IF($D176="Shopping", "n/a", IF($D176="Small Value Procurement", "n/a", IF($D176="Lease of Venue", "n/a", IF($D176="Agency to Agency", "n/a", IF($D176="Direct Contracting", "n/a", IF($D176="Emergency Cases", "n/a","Check Mode of Proc")))))))</f>
        <v>n/a</v>
      </c>
      <c r="Z176" s="48" t="str">
        <f t="shared" si="337"/>
        <v>n/a</v>
      </c>
      <c r="AA176" s="48" t="str">
        <f t="shared" si="337"/>
        <v>n/a</v>
      </c>
      <c r="AB176" s="48" t="str">
        <f t="shared" si="337"/>
        <v>n/a</v>
      </c>
      <c r="AC176" s="48" t="str">
        <f t="shared" si="337"/>
        <v>n/a</v>
      </c>
      <c r="AD176" s="48" t="str">
        <f t="shared" si="337"/>
        <v>n/a</v>
      </c>
      <c r="AE176" s="48" t="str">
        <f t="shared" si="337"/>
        <v>n/a</v>
      </c>
      <c r="AF176" s="49"/>
      <c r="AG176" s="67"/>
      <c r="AH176" s="183"/>
      <c r="AI176" s="66"/>
      <c r="AJ176" s="4"/>
      <c r="AK176" s="66"/>
      <c r="AL176" s="6"/>
      <c r="AM176" s="7"/>
      <c r="AN176" s="6"/>
      <c r="AO176" s="6"/>
      <c r="AP176" s="6"/>
      <c r="AQ176" s="8"/>
      <c r="AR176" s="6"/>
      <c r="AT176" s="6"/>
      <c r="AU176" s="6"/>
      <c r="AV176" s="6"/>
      <c r="AW176" s="6"/>
      <c r="AX176" s="6"/>
      <c r="AY176" s="54"/>
      <c r="AZ176" s="6"/>
      <c r="BA176" s="6"/>
      <c r="BB176" s="6"/>
      <c r="BC176" s="6"/>
    </row>
    <row r="177" spans="1:55" ht="45" customHeight="1" x14ac:dyDescent="0.25">
      <c r="A177" s="43" t="str">
        <f>IF(C177=0,"  ",VLOOKUP(C177,CODES!$A$1:$B$145,2,FALSE))</f>
        <v xml:space="preserve">  </v>
      </c>
      <c r="B177" s="66"/>
      <c r="C177" s="4"/>
      <c r="D177" s="52" t="s">
        <v>57</v>
      </c>
      <c r="E177" s="44" t="str">
        <f t="shared" ref="E177:H177" si="338">IF($D177="Public Bidding", "Date Required", IF($D177="Shopping", "n/a", IF($D177="Small Value Procurement", "n/a", IF($D177="Lease of Venue", "n/a", IF($D177="Agency to Agency", "n/a", IF($D177="Direct Contracting", "n/a", IF($D177="Emergency Cases", "n/a","Check Mode of Proc")))))))</f>
        <v>n/a</v>
      </c>
      <c r="F177" s="44" t="str">
        <f t="shared" si="338"/>
        <v>n/a</v>
      </c>
      <c r="G177" s="44" t="str">
        <f t="shared" si="338"/>
        <v>n/a</v>
      </c>
      <c r="H177" s="44" t="str">
        <f t="shared" si="338"/>
        <v>n/a</v>
      </c>
      <c r="I177" s="63"/>
      <c r="J177" s="63"/>
      <c r="K177" s="45" t="str">
        <f t="shared" si="32"/>
        <v>n/a</v>
      </c>
      <c r="L177" s="63"/>
      <c r="M177" s="4"/>
      <c r="N177" s="55"/>
      <c r="O177" s="55"/>
      <c r="P177" s="55"/>
      <c r="Q177" s="55"/>
      <c r="R177" s="46" t="s">
        <v>52</v>
      </c>
      <c r="S177" s="51"/>
      <c r="T177" s="755"/>
      <c r="U177" s="47"/>
      <c r="V177" s="51"/>
      <c r="W177" s="60"/>
      <c r="X177" s="37"/>
      <c r="Y177" s="48" t="str">
        <f t="shared" ref="Y177:AE177" si="339">IF($D177="Public Bidding", "Date Required", IF($D177="Shopping", "n/a", IF($D177="Small Value Procurement", "n/a", IF($D177="Lease of Venue", "n/a", IF($D177="Agency to Agency", "n/a", IF($D177="Direct Contracting", "n/a", IF($D177="Emergency Cases", "n/a","Check Mode of Proc")))))))</f>
        <v>n/a</v>
      </c>
      <c r="Z177" s="48" t="str">
        <f t="shared" si="339"/>
        <v>n/a</v>
      </c>
      <c r="AA177" s="48" t="str">
        <f t="shared" si="339"/>
        <v>n/a</v>
      </c>
      <c r="AB177" s="48" t="str">
        <f t="shared" si="339"/>
        <v>n/a</v>
      </c>
      <c r="AC177" s="48" t="str">
        <f t="shared" si="339"/>
        <v>n/a</v>
      </c>
      <c r="AD177" s="48" t="str">
        <f t="shared" si="339"/>
        <v>n/a</v>
      </c>
      <c r="AE177" s="48" t="str">
        <f t="shared" si="339"/>
        <v>n/a</v>
      </c>
      <c r="AF177" s="49"/>
      <c r="AG177" s="67"/>
      <c r="AH177" s="183"/>
      <c r="AI177" s="66"/>
      <c r="AJ177" s="4"/>
      <c r="AK177" s="66"/>
      <c r="AL177" s="6"/>
      <c r="AM177" s="7"/>
      <c r="AN177" s="6"/>
      <c r="AO177" s="6"/>
      <c r="AP177" s="6"/>
      <c r="AQ177" s="8"/>
      <c r="AR177" s="6"/>
      <c r="AT177" s="6"/>
      <c r="AU177" s="6"/>
      <c r="AV177" s="6"/>
      <c r="AW177" s="6"/>
      <c r="AX177" s="6"/>
      <c r="AY177" s="54"/>
      <c r="AZ177" s="6"/>
      <c r="BA177" s="6"/>
      <c r="BB177" s="6"/>
      <c r="BC177" s="6"/>
    </row>
    <row r="178" spans="1:55" ht="48.75" customHeight="1" x14ac:dyDescent="0.25">
      <c r="A178" s="43" t="str">
        <f>IF(C178=0,"  ",VLOOKUP(C178,CODES!$A$1:$B$145,2,FALSE))</f>
        <v xml:space="preserve">  </v>
      </c>
      <c r="B178" s="66"/>
      <c r="C178" s="4"/>
      <c r="D178" s="52" t="s">
        <v>57</v>
      </c>
      <c r="E178" s="44" t="str">
        <f t="shared" ref="E178:H178" si="340">IF($D178="Public Bidding", "Date Required", IF($D178="Shopping", "n/a", IF($D178="Small Value Procurement", "n/a", IF($D178="Lease of Venue", "n/a", IF($D178="Agency to Agency", "n/a", IF($D178="Direct Contracting", "n/a", IF($D178="Emergency Cases", "n/a","Check Mode of Proc")))))))</f>
        <v>n/a</v>
      </c>
      <c r="F178" s="44" t="str">
        <f t="shared" si="340"/>
        <v>n/a</v>
      </c>
      <c r="G178" s="44" t="str">
        <f t="shared" si="340"/>
        <v>n/a</v>
      </c>
      <c r="H178" s="44" t="str">
        <f t="shared" si="340"/>
        <v>n/a</v>
      </c>
      <c r="I178" s="63"/>
      <c r="J178" s="63"/>
      <c r="K178" s="45" t="str">
        <f t="shared" si="32"/>
        <v>n/a</v>
      </c>
      <c r="L178" s="63"/>
      <c r="M178" s="4"/>
      <c r="N178" s="55"/>
      <c r="O178" s="55"/>
      <c r="P178" s="55"/>
      <c r="Q178" s="55"/>
      <c r="R178" s="46" t="s">
        <v>52</v>
      </c>
      <c r="S178" s="51"/>
      <c r="T178" s="60"/>
      <c r="U178" s="47"/>
      <c r="V178" s="51"/>
      <c r="W178" s="60"/>
      <c r="X178" s="37"/>
      <c r="Y178" s="48" t="str">
        <f t="shared" ref="Y178:AE178" si="341">IF($D178="Public Bidding", "Date Required", IF($D178="Shopping", "n/a", IF($D178="Small Value Procurement", "n/a", IF($D178="Lease of Venue", "n/a", IF($D178="Agency to Agency", "n/a", IF($D178="Direct Contracting", "n/a", IF($D178="Emergency Cases", "n/a","Check Mode of Proc")))))))</f>
        <v>n/a</v>
      </c>
      <c r="Z178" s="48" t="str">
        <f t="shared" si="341"/>
        <v>n/a</v>
      </c>
      <c r="AA178" s="48" t="str">
        <f t="shared" si="341"/>
        <v>n/a</v>
      </c>
      <c r="AB178" s="48" t="str">
        <f t="shared" si="341"/>
        <v>n/a</v>
      </c>
      <c r="AC178" s="48" t="str">
        <f t="shared" si="341"/>
        <v>n/a</v>
      </c>
      <c r="AD178" s="48" t="str">
        <f t="shared" si="341"/>
        <v>n/a</v>
      </c>
      <c r="AE178" s="48" t="str">
        <f t="shared" si="341"/>
        <v>n/a</v>
      </c>
      <c r="AF178" s="49"/>
      <c r="AG178" s="67"/>
      <c r="AH178" s="183"/>
      <c r="AI178" s="66"/>
      <c r="AJ178" s="4"/>
      <c r="AK178" s="66"/>
      <c r="AL178" s="6"/>
      <c r="AM178" s="7"/>
      <c r="AN178" s="6"/>
      <c r="AO178" s="6"/>
      <c r="AP178" s="6"/>
      <c r="AQ178" s="8"/>
      <c r="AR178" s="6"/>
      <c r="AT178" s="6"/>
      <c r="AU178" s="6"/>
      <c r="AV178" s="6"/>
      <c r="AW178" s="6"/>
      <c r="AX178" s="6"/>
      <c r="AY178" s="54"/>
      <c r="AZ178" s="6"/>
      <c r="BA178" s="6"/>
      <c r="BB178" s="6"/>
      <c r="BC178" s="6"/>
    </row>
    <row r="179" spans="1:55" ht="45.75" customHeight="1" x14ac:dyDescent="0.25">
      <c r="A179" s="43" t="str">
        <f>IF(C179=0,"  ",VLOOKUP(C179,CODES!$A$1:$B$145,2,FALSE))</f>
        <v xml:space="preserve">  </v>
      </c>
      <c r="B179" s="66"/>
      <c r="C179" s="4"/>
      <c r="D179" s="52" t="s">
        <v>57</v>
      </c>
      <c r="E179" s="44" t="str">
        <f t="shared" ref="E179:H179" si="342">IF($D179="Public Bidding", "Date Required", IF($D179="Shopping", "n/a", IF($D179="Small Value Procurement", "n/a", IF($D179="Lease of Venue", "n/a", IF($D179="Agency to Agency", "n/a", IF($D179="Direct Contracting", "n/a", IF($D179="Emergency Cases", "n/a","Check Mode of Proc")))))))</f>
        <v>n/a</v>
      </c>
      <c r="F179" s="44" t="str">
        <f t="shared" si="342"/>
        <v>n/a</v>
      </c>
      <c r="G179" s="44" t="str">
        <f t="shared" si="342"/>
        <v>n/a</v>
      </c>
      <c r="H179" s="44" t="str">
        <f t="shared" si="342"/>
        <v>n/a</v>
      </c>
      <c r="I179" s="63"/>
      <c r="J179" s="63"/>
      <c r="K179" s="45" t="str">
        <f t="shared" si="32"/>
        <v>n/a</v>
      </c>
      <c r="L179" s="63"/>
      <c r="M179" s="63"/>
      <c r="N179" s="55"/>
      <c r="O179" s="55"/>
      <c r="P179" s="55"/>
      <c r="Q179" s="55"/>
      <c r="R179" s="46" t="s">
        <v>52</v>
      </c>
      <c r="S179" s="51"/>
      <c r="T179" s="60"/>
      <c r="U179" s="47"/>
      <c r="V179" s="51"/>
      <c r="W179" s="60"/>
      <c r="X179" s="37"/>
      <c r="Y179" s="48" t="str">
        <f t="shared" ref="Y179:AE179" si="343">IF($D179="Public Bidding", "Date Required", IF($D179="Shopping", "n/a", IF($D179="Small Value Procurement", "n/a", IF($D179="Lease of Venue", "n/a", IF($D179="Agency to Agency", "n/a", IF($D179="Direct Contracting", "n/a", IF($D179="Emergency Cases", "n/a","Check Mode of Proc")))))))</f>
        <v>n/a</v>
      </c>
      <c r="Z179" s="48" t="str">
        <f t="shared" si="343"/>
        <v>n/a</v>
      </c>
      <c r="AA179" s="48" t="str">
        <f t="shared" si="343"/>
        <v>n/a</v>
      </c>
      <c r="AB179" s="48" t="str">
        <f t="shared" si="343"/>
        <v>n/a</v>
      </c>
      <c r="AC179" s="48" t="str">
        <f t="shared" si="343"/>
        <v>n/a</v>
      </c>
      <c r="AD179" s="48" t="str">
        <f t="shared" si="343"/>
        <v>n/a</v>
      </c>
      <c r="AE179" s="48" t="str">
        <f t="shared" si="343"/>
        <v>n/a</v>
      </c>
      <c r="AF179" s="49"/>
      <c r="AG179" s="67"/>
      <c r="AH179" s="183"/>
      <c r="AI179" s="66"/>
      <c r="AJ179" s="204"/>
      <c r="AK179" s="66"/>
      <c r="AL179" s="6"/>
      <c r="AM179" s="7"/>
      <c r="AN179" s="6"/>
      <c r="AO179" s="6"/>
      <c r="AP179" s="6"/>
      <c r="AQ179" s="8"/>
      <c r="AR179" s="6"/>
      <c r="AT179" s="6"/>
      <c r="AU179" s="6"/>
      <c r="AV179" s="6"/>
      <c r="AW179" s="6"/>
      <c r="AX179" s="6"/>
      <c r="AY179" s="54"/>
      <c r="AZ179" s="6"/>
      <c r="BA179" s="6"/>
      <c r="BB179" s="6"/>
      <c r="BC179" s="6"/>
    </row>
    <row r="180" spans="1:55" ht="39" customHeight="1" x14ac:dyDescent="0.25">
      <c r="A180" s="43" t="str">
        <f>IF(C180=0,"  ",VLOOKUP(C180,CODES!$A$1:$B$145,2,FALSE))</f>
        <v xml:space="preserve">  </v>
      </c>
      <c r="B180" s="66"/>
      <c r="C180" s="4"/>
      <c r="D180" s="52" t="s">
        <v>57</v>
      </c>
      <c r="E180" s="44" t="str">
        <f t="shared" ref="E180:H180" si="344">IF($D180="Public Bidding", "Date Required", IF($D180="Shopping", "n/a", IF($D180="Small Value Procurement", "n/a", IF($D180="Lease of Venue", "n/a", IF($D180="Agency to Agency", "n/a", IF($D180="Direct Contracting", "n/a", IF($D180="Emergency Cases", "n/a","Check Mode of Proc")))))))</f>
        <v>n/a</v>
      </c>
      <c r="F180" s="44" t="str">
        <f t="shared" si="344"/>
        <v>n/a</v>
      </c>
      <c r="G180" s="44" t="str">
        <f t="shared" si="344"/>
        <v>n/a</v>
      </c>
      <c r="H180" s="44" t="str">
        <f t="shared" si="344"/>
        <v>n/a</v>
      </c>
      <c r="I180" s="63"/>
      <c r="J180" s="63"/>
      <c r="K180" s="45" t="str">
        <f t="shared" si="32"/>
        <v>n/a</v>
      </c>
      <c r="L180" s="63"/>
      <c r="M180" s="63"/>
      <c r="N180" s="55"/>
      <c r="O180" s="55"/>
      <c r="P180" s="67"/>
      <c r="Q180" s="67"/>
      <c r="R180" s="46" t="s">
        <v>52</v>
      </c>
      <c r="S180" s="51"/>
      <c r="T180" s="60"/>
      <c r="U180" s="47"/>
      <c r="V180" s="51"/>
      <c r="W180" s="60"/>
      <c r="X180" s="37"/>
      <c r="Y180" s="48" t="str">
        <f t="shared" ref="Y180:AE180" si="345">IF($D180="Public Bidding", "Date Required", IF($D180="Shopping", "n/a", IF($D180="Small Value Procurement", "n/a", IF($D180="Lease of Venue", "n/a", IF($D180="Agency to Agency", "n/a", IF($D180="Direct Contracting", "n/a", IF($D180="Emergency Cases", "n/a","Check Mode of Proc")))))))</f>
        <v>n/a</v>
      </c>
      <c r="Z180" s="48" t="str">
        <f t="shared" si="345"/>
        <v>n/a</v>
      </c>
      <c r="AA180" s="48" t="str">
        <f t="shared" si="345"/>
        <v>n/a</v>
      </c>
      <c r="AB180" s="48" t="str">
        <f t="shared" si="345"/>
        <v>n/a</v>
      </c>
      <c r="AC180" s="48" t="str">
        <f t="shared" si="345"/>
        <v>n/a</v>
      </c>
      <c r="AD180" s="48" t="str">
        <f t="shared" si="345"/>
        <v>n/a</v>
      </c>
      <c r="AE180" s="48" t="str">
        <f t="shared" si="345"/>
        <v>n/a</v>
      </c>
      <c r="AF180" s="49"/>
      <c r="AG180" s="67"/>
      <c r="AH180" s="183"/>
      <c r="AI180" s="66"/>
      <c r="AJ180" s="4"/>
      <c r="AK180" s="66"/>
      <c r="AL180" s="6"/>
      <c r="AM180" s="7"/>
      <c r="AN180" s="6"/>
      <c r="AO180" s="6"/>
      <c r="AP180" s="6"/>
      <c r="AQ180" s="8"/>
      <c r="AR180" s="6"/>
      <c r="AT180" s="6"/>
      <c r="AU180" s="6"/>
      <c r="AV180" s="6"/>
      <c r="AW180" s="6"/>
      <c r="AX180" s="6"/>
      <c r="AY180" s="54"/>
      <c r="AZ180" s="6"/>
      <c r="BA180" s="6"/>
      <c r="BB180" s="6"/>
      <c r="BC180" s="6"/>
    </row>
    <row r="181" spans="1:55" ht="39" customHeight="1" x14ac:dyDescent="0.25">
      <c r="A181" s="43" t="str">
        <f>IF(C181=0,"  ",VLOOKUP(C181,CODES!$A$1:$B$145,2,FALSE))</f>
        <v xml:space="preserve">  </v>
      </c>
      <c r="B181" s="66"/>
      <c r="C181" s="4"/>
      <c r="D181" s="52" t="s">
        <v>57</v>
      </c>
      <c r="E181" s="44" t="str">
        <f t="shared" ref="E181:H181" si="346">IF($D181="Public Bidding", "Date Required", IF($D181="Shopping", "n/a", IF($D181="Small Value Procurement", "n/a", IF($D181="Lease of Venue", "n/a", IF($D181="Agency to Agency", "n/a", IF($D181="Direct Contracting", "n/a", IF($D181="Emergency Cases", "n/a","Check Mode of Proc")))))))</f>
        <v>n/a</v>
      </c>
      <c r="F181" s="44" t="str">
        <f t="shared" si="346"/>
        <v>n/a</v>
      </c>
      <c r="G181" s="44" t="str">
        <f t="shared" si="346"/>
        <v>n/a</v>
      </c>
      <c r="H181" s="44" t="str">
        <f t="shared" si="346"/>
        <v>n/a</v>
      </c>
      <c r="I181" s="63"/>
      <c r="J181" s="63"/>
      <c r="K181" s="45" t="str">
        <f t="shared" si="32"/>
        <v>n/a</v>
      </c>
      <c r="L181" s="63"/>
      <c r="M181" s="63"/>
      <c r="N181" s="55"/>
      <c r="O181" s="55"/>
      <c r="P181" s="55"/>
      <c r="Q181" s="55"/>
      <c r="R181" s="46" t="s">
        <v>930</v>
      </c>
      <c r="S181" s="51"/>
      <c r="T181" s="60"/>
      <c r="U181" s="47"/>
      <c r="V181" s="51"/>
      <c r="W181" s="60"/>
      <c r="X181" s="37"/>
      <c r="Y181" s="48" t="str">
        <f t="shared" ref="Y181:AE181" si="347">IF($D181="Public Bidding", "Date Required", IF($D181="Shopping", "n/a", IF($D181="Small Value Procurement", "n/a", IF($D181="Lease of Venue", "n/a", IF($D181="Agency to Agency", "n/a", IF($D181="Direct Contracting", "n/a", IF($D181="Emergency Cases", "n/a","Check Mode of Proc")))))))</f>
        <v>n/a</v>
      </c>
      <c r="Z181" s="48" t="str">
        <f t="shared" si="347"/>
        <v>n/a</v>
      </c>
      <c r="AA181" s="48" t="str">
        <f t="shared" si="347"/>
        <v>n/a</v>
      </c>
      <c r="AB181" s="48" t="str">
        <f t="shared" si="347"/>
        <v>n/a</v>
      </c>
      <c r="AC181" s="48" t="str">
        <f t="shared" si="347"/>
        <v>n/a</v>
      </c>
      <c r="AD181" s="48" t="str">
        <f t="shared" si="347"/>
        <v>n/a</v>
      </c>
      <c r="AE181" s="48" t="str">
        <f t="shared" si="347"/>
        <v>n/a</v>
      </c>
      <c r="AF181" s="49"/>
      <c r="AG181" s="67"/>
      <c r="AH181" s="183"/>
      <c r="AI181" s="66"/>
      <c r="AJ181" s="4"/>
      <c r="AK181" s="66"/>
      <c r="AL181" s="6"/>
      <c r="AM181" s="7"/>
      <c r="AN181" s="6"/>
      <c r="AO181" s="6"/>
      <c r="AP181" s="6"/>
      <c r="AQ181" s="8"/>
      <c r="AR181" s="6"/>
      <c r="AT181" s="6"/>
      <c r="AU181" s="6"/>
      <c r="AV181" s="6"/>
      <c r="AW181" s="6"/>
      <c r="AX181" s="6"/>
      <c r="AY181" s="54"/>
      <c r="AZ181" s="6"/>
      <c r="BA181" s="6"/>
      <c r="BB181" s="6"/>
      <c r="BC181" s="6"/>
    </row>
    <row r="182" spans="1:55" ht="39" customHeight="1" x14ac:dyDescent="0.25">
      <c r="A182" s="43" t="str">
        <f>IF(C182=0,"  ",VLOOKUP(C182,CODES!$A$1:$B$145,2,FALSE))</f>
        <v xml:space="preserve">  </v>
      </c>
      <c r="B182" s="66"/>
      <c r="C182" s="4"/>
      <c r="D182" s="52" t="s">
        <v>57</v>
      </c>
      <c r="E182" s="44" t="str">
        <f t="shared" ref="E182:H182" si="348">IF($D182="Public Bidding", "Date Required", IF($D182="Shopping", "n/a", IF($D182="Small Value Procurement", "n/a", IF($D182="Lease of Venue", "n/a", IF($D182="Agency to Agency", "n/a", IF($D182="Direct Contracting", "n/a", IF($D182="Emergency Cases", "n/a","Check Mode of Proc")))))))</f>
        <v>n/a</v>
      </c>
      <c r="F182" s="44" t="str">
        <f t="shared" si="348"/>
        <v>n/a</v>
      </c>
      <c r="G182" s="44" t="str">
        <f t="shared" si="348"/>
        <v>n/a</v>
      </c>
      <c r="H182" s="44" t="str">
        <f t="shared" si="348"/>
        <v>n/a</v>
      </c>
      <c r="I182" s="63"/>
      <c r="J182" s="63"/>
      <c r="K182" s="45" t="str">
        <f t="shared" si="32"/>
        <v>n/a</v>
      </c>
      <c r="L182" s="63"/>
      <c r="M182" s="63"/>
      <c r="N182" s="55"/>
      <c r="O182" s="55"/>
      <c r="P182" s="55"/>
      <c r="Q182" s="55"/>
      <c r="R182" s="46" t="s">
        <v>52</v>
      </c>
      <c r="S182" s="51"/>
      <c r="T182" s="60"/>
      <c r="U182" s="47"/>
      <c r="V182" s="51"/>
      <c r="W182" s="60"/>
      <c r="X182" s="37"/>
      <c r="Y182" s="48" t="str">
        <f t="shared" ref="Y182:AE182" si="349">IF($D182="Public Bidding", "Date Required", IF($D182="Shopping", "n/a", IF($D182="Small Value Procurement", "n/a", IF($D182="Lease of Venue", "n/a", IF($D182="Agency to Agency", "n/a", IF($D182="Direct Contracting", "n/a", IF($D182="Emergency Cases", "n/a","Check Mode of Proc")))))))</f>
        <v>n/a</v>
      </c>
      <c r="Z182" s="48" t="str">
        <f t="shared" si="349"/>
        <v>n/a</v>
      </c>
      <c r="AA182" s="48" t="str">
        <f t="shared" si="349"/>
        <v>n/a</v>
      </c>
      <c r="AB182" s="48" t="str">
        <f t="shared" si="349"/>
        <v>n/a</v>
      </c>
      <c r="AC182" s="48" t="str">
        <f t="shared" si="349"/>
        <v>n/a</v>
      </c>
      <c r="AD182" s="48" t="str">
        <f t="shared" si="349"/>
        <v>n/a</v>
      </c>
      <c r="AE182" s="48" t="str">
        <f t="shared" si="349"/>
        <v>n/a</v>
      </c>
      <c r="AF182" s="49"/>
      <c r="AG182" s="67"/>
      <c r="AH182" s="183"/>
      <c r="AI182" s="66"/>
      <c r="AJ182" s="4"/>
      <c r="AK182" s="66"/>
      <c r="AL182" s="6"/>
      <c r="AM182" s="7"/>
      <c r="AN182" s="6"/>
      <c r="AO182" s="6"/>
      <c r="AP182" s="6"/>
      <c r="AQ182" s="8"/>
      <c r="AR182" s="6"/>
      <c r="AT182" s="6"/>
      <c r="AU182" s="6"/>
      <c r="AV182" s="6"/>
      <c r="AW182" s="6"/>
      <c r="AX182" s="6"/>
      <c r="AY182" s="54"/>
      <c r="AZ182" s="6"/>
      <c r="BA182" s="6"/>
      <c r="BB182" s="6"/>
      <c r="BC182" s="6"/>
    </row>
    <row r="183" spans="1:55" ht="39" customHeight="1" x14ac:dyDescent="0.25">
      <c r="A183" s="43" t="str">
        <f>IF(C183=0,"  ",VLOOKUP(C183,CODES!$A$1:$B$145,2,FALSE))</f>
        <v xml:space="preserve">  </v>
      </c>
      <c r="B183" s="66"/>
      <c r="C183" s="4"/>
      <c r="D183" s="52" t="s">
        <v>57</v>
      </c>
      <c r="E183" s="44" t="str">
        <f t="shared" ref="E183:H183" si="350">IF($D183="Public Bidding", "Date Required", IF($D183="Shopping", "n/a", IF($D183="Small Value Procurement", "n/a", IF($D183="Lease of Venue", "n/a", IF($D183="Agency to Agency", "n/a", IF($D183="Direct Contracting", "n/a", IF($D183="Emergency Cases", "n/a","Check Mode of Proc")))))))</f>
        <v>n/a</v>
      </c>
      <c r="F183" s="44" t="str">
        <f t="shared" si="350"/>
        <v>n/a</v>
      </c>
      <c r="G183" s="44" t="str">
        <f t="shared" si="350"/>
        <v>n/a</v>
      </c>
      <c r="H183" s="44" t="str">
        <f t="shared" si="350"/>
        <v>n/a</v>
      </c>
      <c r="I183" s="63"/>
      <c r="J183" s="63"/>
      <c r="K183" s="45" t="str">
        <f t="shared" si="32"/>
        <v>n/a</v>
      </c>
      <c r="L183" s="63"/>
      <c r="M183" s="4"/>
      <c r="N183" s="55"/>
      <c r="O183" s="55"/>
      <c r="P183" s="55"/>
      <c r="Q183" s="55"/>
      <c r="R183" s="46" t="s">
        <v>52</v>
      </c>
      <c r="S183" s="51"/>
      <c r="T183" s="60"/>
      <c r="U183" s="47"/>
      <c r="V183" s="51"/>
      <c r="W183" s="60"/>
      <c r="X183" s="37"/>
      <c r="Y183" s="48" t="str">
        <f t="shared" ref="Y183:AE183" si="351">IF($D183="Public Bidding", "Date Required", IF($D183="Shopping", "n/a", IF($D183="Small Value Procurement", "n/a", IF($D183="Lease of Venue", "n/a", IF($D183="Agency to Agency", "n/a", IF($D183="Direct Contracting", "n/a", IF($D183="Emergency Cases", "n/a","Check Mode of Proc")))))))</f>
        <v>n/a</v>
      </c>
      <c r="Z183" s="48" t="str">
        <f t="shared" si="351"/>
        <v>n/a</v>
      </c>
      <c r="AA183" s="48" t="str">
        <f t="shared" si="351"/>
        <v>n/a</v>
      </c>
      <c r="AB183" s="48" t="str">
        <f t="shared" si="351"/>
        <v>n/a</v>
      </c>
      <c r="AC183" s="48" t="str">
        <f t="shared" si="351"/>
        <v>n/a</v>
      </c>
      <c r="AD183" s="48" t="str">
        <f t="shared" si="351"/>
        <v>n/a</v>
      </c>
      <c r="AE183" s="48" t="str">
        <f t="shared" si="351"/>
        <v>n/a</v>
      </c>
      <c r="AF183" s="49"/>
      <c r="AG183" s="67"/>
      <c r="AH183" s="183"/>
      <c r="AI183" s="66"/>
      <c r="AJ183" s="4"/>
      <c r="AK183" s="66"/>
      <c r="AL183" s="6"/>
      <c r="AM183" s="7"/>
      <c r="AN183" s="6"/>
      <c r="AO183" s="6"/>
      <c r="AP183" s="6"/>
      <c r="AQ183" s="8"/>
      <c r="AR183" s="6"/>
      <c r="AT183" s="6"/>
      <c r="AU183" s="6"/>
      <c r="AV183" s="6"/>
      <c r="AW183" s="6"/>
      <c r="AX183" s="6"/>
      <c r="AY183" s="54"/>
      <c r="AZ183" s="6"/>
      <c r="BA183" s="6"/>
      <c r="BB183" s="6"/>
      <c r="BC183" s="6"/>
    </row>
    <row r="184" spans="1:55" ht="39" customHeight="1" x14ac:dyDescent="0.25">
      <c r="A184" s="43" t="str">
        <f>IF(C184=0,"  ",VLOOKUP(C184,CODES!$A$1:$B$145,2,FALSE))</f>
        <v xml:space="preserve">  </v>
      </c>
      <c r="B184" s="66"/>
      <c r="C184" s="4"/>
      <c r="D184" s="52" t="s">
        <v>57</v>
      </c>
      <c r="E184" s="44" t="str">
        <f t="shared" ref="E184:H184" si="352">IF($D184="Public Bidding", "Date Required", IF($D184="Shopping", "n/a", IF($D184="Small Value Procurement", "n/a", IF($D184="Lease of Venue", "n/a", IF($D184="Agency to Agency", "n/a", IF($D184="Direct Contracting", "n/a", IF($D184="Emergency Cases", "n/a","Check Mode of Proc")))))))</f>
        <v>n/a</v>
      </c>
      <c r="F184" s="44" t="str">
        <f t="shared" si="352"/>
        <v>n/a</v>
      </c>
      <c r="G184" s="44" t="str">
        <f t="shared" si="352"/>
        <v>n/a</v>
      </c>
      <c r="H184" s="44" t="str">
        <f t="shared" si="352"/>
        <v>n/a</v>
      </c>
      <c r="I184" s="63"/>
      <c r="J184" s="63"/>
      <c r="K184" s="45" t="str">
        <f t="shared" si="32"/>
        <v>n/a</v>
      </c>
      <c r="L184" s="63"/>
      <c r="M184" s="63"/>
      <c r="N184" s="55"/>
      <c r="O184" s="55"/>
      <c r="P184" s="55"/>
      <c r="Q184" s="55"/>
      <c r="R184" s="46" t="s">
        <v>52</v>
      </c>
      <c r="S184" s="51"/>
      <c r="T184" s="60"/>
      <c r="U184" s="47"/>
      <c r="V184" s="51"/>
      <c r="W184" s="60"/>
      <c r="X184" s="37"/>
      <c r="Y184" s="48" t="str">
        <f t="shared" ref="Y184:AE184" si="353">IF($D184="Public Bidding", "Date Required", IF($D184="Shopping", "n/a", IF($D184="Small Value Procurement", "n/a", IF($D184="Lease of Venue", "n/a", IF($D184="Agency to Agency", "n/a", IF($D184="Direct Contracting", "n/a", IF($D184="Emergency Cases", "n/a","Check Mode of Proc")))))))</f>
        <v>n/a</v>
      </c>
      <c r="Z184" s="48" t="str">
        <f t="shared" si="353"/>
        <v>n/a</v>
      </c>
      <c r="AA184" s="48" t="str">
        <f t="shared" si="353"/>
        <v>n/a</v>
      </c>
      <c r="AB184" s="48" t="str">
        <f t="shared" si="353"/>
        <v>n/a</v>
      </c>
      <c r="AC184" s="48" t="str">
        <f t="shared" si="353"/>
        <v>n/a</v>
      </c>
      <c r="AD184" s="48" t="str">
        <f t="shared" si="353"/>
        <v>n/a</v>
      </c>
      <c r="AE184" s="48" t="str">
        <f t="shared" si="353"/>
        <v>n/a</v>
      </c>
      <c r="AF184" s="49"/>
      <c r="AG184" s="67"/>
      <c r="AH184" s="183"/>
      <c r="AI184" s="66"/>
      <c r="AJ184" s="4"/>
      <c r="AK184" s="66"/>
      <c r="AL184" s="6"/>
      <c r="AM184" s="7"/>
      <c r="AN184" s="6"/>
      <c r="AO184" s="6"/>
      <c r="AP184" s="6"/>
      <c r="AQ184" s="8"/>
      <c r="AR184" s="6"/>
      <c r="AT184" s="6"/>
      <c r="AU184" s="6"/>
      <c r="AV184" s="6"/>
      <c r="AW184" s="6"/>
      <c r="AX184" s="6"/>
      <c r="AY184" s="54"/>
      <c r="AZ184" s="6"/>
      <c r="BA184" s="6"/>
      <c r="BB184" s="6"/>
      <c r="BC184" s="6"/>
    </row>
    <row r="185" spans="1:55" ht="39" customHeight="1" x14ac:dyDescent="0.25">
      <c r="A185" s="43" t="str">
        <f>IF(C185=0,"  ",VLOOKUP(C185,CODES!$A$1:$B$145,2,FALSE))</f>
        <v xml:space="preserve">  </v>
      </c>
      <c r="B185" s="66"/>
      <c r="C185" s="4"/>
      <c r="D185" s="52" t="s">
        <v>57</v>
      </c>
      <c r="E185" s="44" t="str">
        <f t="shared" ref="E185:H185" si="354">IF($D185="Public Bidding", "Date Required", IF($D185="Shopping", "n/a", IF($D185="Small Value Procurement", "n/a", IF($D185="Lease of Venue", "n/a", IF($D185="Agency to Agency", "n/a", IF($D185="Direct Contracting", "n/a", IF($D185="Emergency Cases", "n/a","Check Mode of Proc")))))))</f>
        <v>n/a</v>
      </c>
      <c r="F185" s="44" t="str">
        <f t="shared" si="354"/>
        <v>n/a</v>
      </c>
      <c r="G185" s="44" t="str">
        <f t="shared" si="354"/>
        <v>n/a</v>
      </c>
      <c r="H185" s="44" t="str">
        <f t="shared" si="354"/>
        <v>n/a</v>
      </c>
      <c r="I185" s="63"/>
      <c r="J185" s="63"/>
      <c r="K185" s="45" t="str">
        <f t="shared" si="32"/>
        <v>n/a</v>
      </c>
      <c r="L185" s="63"/>
      <c r="M185" s="63"/>
      <c r="N185" s="55"/>
      <c r="O185" s="55"/>
      <c r="P185" s="55"/>
      <c r="Q185" s="55"/>
      <c r="R185" s="46" t="s">
        <v>52</v>
      </c>
      <c r="S185" s="51"/>
      <c r="T185" s="60"/>
      <c r="U185" s="47"/>
      <c r="V185" s="51"/>
      <c r="W185" s="60"/>
      <c r="X185" s="37"/>
      <c r="Y185" s="48" t="str">
        <f t="shared" ref="Y185:AE185" si="355">IF($D185="Public Bidding", "Date Required", IF($D185="Shopping", "n/a", IF($D185="Small Value Procurement", "n/a", IF($D185="Lease of Venue", "n/a", IF($D185="Agency to Agency", "n/a", IF($D185="Direct Contracting", "n/a", IF($D185="Emergency Cases", "n/a","Check Mode of Proc")))))))</f>
        <v>n/a</v>
      </c>
      <c r="Z185" s="48" t="str">
        <f t="shared" si="355"/>
        <v>n/a</v>
      </c>
      <c r="AA185" s="48" t="str">
        <f t="shared" si="355"/>
        <v>n/a</v>
      </c>
      <c r="AB185" s="48" t="str">
        <f t="shared" si="355"/>
        <v>n/a</v>
      </c>
      <c r="AC185" s="48" t="str">
        <f t="shared" si="355"/>
        <v>n/a</v>
      </c>
      <c r="AD185" s="48" t="str">
        <f t="shared" si="355"/>
        <v>n/a</v>
      </c>
      <c r="AE185" s="48" t="str">
        <f t="shared" si="355"/>
        <v>n/a</v>
      </c>
      <c r="AF185" s="49"/>
      <c r="AG185" s="67"/>
      <c r="AH185" s="183"/>
      <c r="AI185" s="66"/>
      <c r="AJ185" s="4"/>
      <c r="AK185" s="66"/>
      <c r="AL185" s="6"/>
      <c r="AM185" s="7"/>
      <c r="AN185" s="6"/>
      <c r="AO185" s="6"/>
      <c r="AP185" s="6"/>
      <c r="AQ185" s="8"/>
      <c r="AR185" s="6"/>
      <c r="AT185" s="6"/>
      <c r="AU185" s="6"/>
      <c r="AV185" s="6"/>
      <c r="AW185" s="6"/>
      <c r="AX185" s="6"/>
      <c r="AY185" s="54"/>
      <c r="AZ185" s="6"/>
      <c r="BA185" s="6"/>
      <c r="BB185" s="6"/>
      <c r="BC185" s="6"/>
    </row>
    <row r="186" spans="1:55" ht="51" customHeight="1" x14ac:dyDescent="0.25">
      <c r="A186" s="43" t="str">
        <f>IF(C186=0,"  ",VLOOKUP(C186,CODES!$A$1:$B$145,2,FALSE))</f>
        <v xml:space="preserve">  </v>
      </c>
      <c r="B186" s="66"/>
      <c r="C186" s="4"/>
      <c r="D186" s="52" t="s">
        <v>57</v>
      </c>
      <c r="E186" s="44" t="str">
        <f t="shared" ref="E186:H186" si="356">IF($D186="Public Bidding", "Date Required", IF($D186="Shopping", "n/a", IF($D186="Small Value Procurement", "n/a", IF($D186="Lease of Venue", "n/a", IF($D186="Agency to Agency", "n/a", IF($D186="Direct Contracting", "n/a", IF($D186="Emergency Cases", "n/a","Check Mode of Proc")))))))</f>
        <v>n/a</v>
      </c>
      <c r="F186" s="44" t="str">
        <f t="shared" si="356"/>
        <v>n/a</v>
      </c>
      <c r="G186" s="44" t="str">
        <f t="shared" si="356"/>
        <v>n/a</v>
      </c>
      <c r="H186" s="44" t="str">
        <f t="shared" si="356"/>
        <v>n/a</v>
      </c>
      <c r="I186" s="63"/>
      <c r="J186" s="63"/>
      <c r="K186" s="45" t="str">
        <f t="shared" si="32"/>
        <v>n/a</v>
      </c>
      <c r="L186" s="63"/>
      <c r="M186" s="63"/>
      <c r="N186" s="55"/>
      <c r="O186" s="55"/>
      <c r="P186" s="55"/>
      <c r="Q186" s="55"/>
      <c r="R186" s="46" t="s">
        <v>52</v>
      </c>
      <c r="S186" s="51"/>
      <c r="T186" s="60"/>
      <c r="U186" s="47"/>
      <c r="V186" s="51"/>
      <c r="W186" s="60"/>
      <c r="X186" s="37"/>
      <c r="Y186" s="48" t="str">
        <f t="shared" ref="Y186:AE186" si="357">IF($D186="Public Bidding", "Date Required", IF($D186="Shopping", "n/a", IF($D186="Small Value Procurement", "n/a", IF($D186="Lease of Venue", "n/a", IF($D186="Agency to Agency", "n/a", IF($D186="Direct Contracting", "n/a", IF($D186="Emergency Cases", "n/a","Check Mode of Proc")))))))</f>
        <v>n/a</v>
      </c>
      <c r="Z186" s="48" t="str">
        <f t="shared" si="357"/>
        <v>n/a</v>
      </c>
      <c r="AA186" s="48" t="str">
        <f t="shared" si="357"/>
        <v>n/a</v>
      </c>
      <c r="AB186" s="48" t="str">
        <f t="shared" si="357"/>
        <v>n/a</v>
      </c>
      <c r="AC186" s="48" t="str">
        <f t="shared" si="357"/>
        <v>n/a</v>
      </c>
      <c r="AD186" s="48" t="str">
        <f t="shared" si="357"/>
        <v>n/a</v>
      </c>
      <c r="AE186" s="48" t="str">
        <f t="shared" si="357"/>
        <v>n/a</v>
      </c>
      <c r="AF186" s="49"/>
      <c r="AG186" s="67"/>
      <c r="AH186" s="183"/>
      <c r="AI186" s="66"/>
      <c r="AJ186" s="4"/>
      <c r="AK186" s="66"/>
      <c r="AL186" s="6"/>
      <c r="AM186" s="7"/>
      <c r="AN186" s="6"/>
      <c r="AO186" s="6"/>
      <c r="AP186" s="6"/>
      <c r="AQ186" s="8"/>
      <c r="AR186" s="6"/>
      <c r="AT186" s="6"/>
      <c r="AU186" s="6"/>
      <c r="AV186" s="6"/>
      <c r="AW186" s="6"/>
      <c r="AX186" s="6"/>
      <c r="AY186" s="54"/>
      <c r="AZ186" s="6"/>
      <c r="BA186" s="6"/>
      <c r="BB186" s="6"/>
      <c r="BC186" s="6"/>
    </row>
    <row r="187" spans="1:55" ht="39" customHeight="1" x14ac:dyDescent="0.25">
      <c r="A187" s="43" t="str">
        <f>IF(C187=0,"  ",VLOOKUP(C187,CODES!$A$1:$B$145,2,FALSE))</f>
        <v xml:space="preserve">  </v>
      </c>
      <c r="B187" s="66"/>
      <c r="C187" s="4"/>
      <c r="D187" s="52" t="s">
        <v>57</v>
      </c>
      <c r="E187" s="44" t="str">
        <f t="shared" ref="E187:H187" si="358">IF($D187="Public Bidding", "Date Required", IF($D187="Shopping", "n/a", IF($D187="Small Value Procurement", "n/a", IF($D187="Lease of Venue", "n/a", IF($D187="Agency to Agency", "n/a", IF($D187="Direct Contracting", "n/a", IF($D187="Emergency Cases", "n/a","Check Mode of Proc")))))))</f>
        <v>n/a</v>
      </c>
      <c r="F187" s="44" t="str">
        <f t="shared" si="358"/>
        <v>n/a</v>
      </c>
      <c r="G187" s="44" t="str">
        <f t="shared" si="358"/>
        <v>n/a</v>
      </c>
      <c r="H187" s="44" t="str">
        <f t="shared" si="358"/>
        <v>n/a</v>
      </c>
      <c r="I187" s="63"/>
      <c r="J187" s="63"/>
      <c r="K187" s="45" t="str">
        <f t="shared" si="32"/>
        <v>n/a</v>
      </c>
      <c r="L187" s="63"/>
      <c r="M187" s="63"/>
      <c r="N187" s="55"/>
      <c r="O187" s="55"/>
      <c r="P187" s="55"/>
      <c r="Q187" s="55"/>
      <c r="R187" s="46" t="s">
        <v>52</v>
      </c>
      <c r="S187" s="51"/>
      <c r="T187" s="60"/>
      <c r="U187" s="47"/>
      <c r="V187" s="51"/>
      <c r="W187" s="60"/>
      <c r="X187" s="37"/>
      <c r="Y187" s="48" t="str">
        <f t="shared" ref="Y187:AE187" si="359">IF($D187="Public Bidding", "Date Required", IF($D187="Shopping", "n/a", IF($D187="Small Value Procurement", "n/a", IF($D187="Lease of Venue", "n/a", IF($D187="Agency to Agency", "n/a", IF($D187="Direct Contracting", "n/a", IF($D187="Emergency Cases", "n/a","Check Mode of Proc")))))))</f>
        <v>n/a</v>
      </c>
      <c r="Z187" s="48" t="str">
        <f t="shared" si="359"/>
        <v>n/a</v>
      </c>
      <c r="AA187" s="48" t="str">
        <f t="shared" si="359"/>
        <v>n/a</v>
      </c>
      <c r="AB187" s="48" t="str">
        <f t="shared" si="359"/>
        <v>n/a</v>
      </c>
      <c r="AC187" s="48" t="str">
        <f t="shared" si="359"/>
        <v>n/a</v>
      </c>
      <c r="AD187" s="48" t="str">
        <f t="shared" si="359"/>
        <v>n/a</v>
      </c>
      <c r="AE187" s="48" t="str">
        <f t="shared" si="359"/>
        <v>n/a</v>
      </c>
      <c r="AF187" s="49"/>
      <c r="AG187" s="67"/>
      <c r="AH187" s="183"/>
      <c r="AI187" s="66"/>
      <c r="AJ187" s="4"/>
      <c r="AK187" s="66"/>
      <c r="AL187" s="6"/>
      <c r="AM187" s="7"/>
      <c r="AN187" s="6"/>
      <c r="AO187" s="6"/>
      <c r="AP187" s="6"/>
      <c r="AQ187" s="8"/>
      <c r="AR187" s="6"/>
      <c r="AT187" s="6"/>
      <c r="AU187" s="6"/>
      <c r="AV187" s="6"/>
      <c r="AW187" s="6"/>
      <c r="AX187" s="6"/>
      <c r="AY187" s="54"/>
      <c r="AZ187" s="6"/>
      <c r="BA187" s="6"/>
      <c r="BB187" s="6"/>
      <c r="BC187" s="6"/>
    </row>
    <row r="188" spans="1:55" ht="39" customHeight="1" x14ac:dyDescent="0.25">
      <c r="A188" s="43" t="str">
        <f>IF(C188=0,"  ",VLOOKUP(C188,CODES!$A$1:$B$145,2,FALSE))</f>
        <v xml:space="preserve">  </v>
      </c>
      <c r="B188" s="66"/>
      <c r="C188" s="4"/>
      <c r="D188" s="52" t="s">
        <v>57</v>
      </c>
      <c r="E188" s="44" t="str">
        <f t="shared" ref="E188:H188" si="360">IF($D188="Public Bidding", "Date Required", IF($D188="Shopping", "n/a", IF($D188="Small Value Procurement", "n/a", IF($D188="Lease of Venue", "n/a", IF($D188="Agency to Agency", "n/a", IF($D188="Direct Contracting", "n/a", IF($D188="Emergency Cases", "n/a","Check Mode of Proc")))))))</f>
        <v>n/a</v>
      </c>
      <c r="F188" s="44" t="str">
        <f t="shared" si="360"/>
        <v>n/a</v>
      </c>
      <c r="G188" s="44" t="str">
        <f t="shared" si="360"/>
        <v>n/a</v>
      </c>
      <c r="H188" s="44" t="str">
        <f t="shared" si="360"/>
        <v>n/a</v>
      </c>
      <c r="I188" s="63"/>
      <c r="J188" s="63"/>
      <c r="K188" s="45" t="str">
        <f t="shared" si="32"/>
        <v>n/a</v>
      </c>
      <c r="L188" s="63"/>
      <c r="M188" s="63"/>
      <c r="N188" s="55"/>
      <c r="O188" s="55"/>
      <c r="P188" s="55"/>
      <c r="Q188" s="55"/>
      <c r="R188" s="46" t="s">
        <v>52</v>
      </c>
      <c r="S188" s="51"/>
      <c r="T188" s="764"/>
      <c r="U188" s="47"/>
      <c r="V188" s="51"/>
      <c r="W188" s="60"/>
      <c r="X188" s="37"/>
      <c r="Y188" s="48" t="str">
        <f t="shared" ref="Y188:AE188" si="361">IF($D188="Public Bidding", "Date Required", IF($D188="Shopping", "n/a", IF($D188="Small Value Procurement", "n/a", IF($D188="Lease of Venue", "n/a", IF($D188="Agency to Agency", "n/a", IF($D188="Direct Contracting", "n/a", IF($D188="Emergency Cases", "n/a","Check Mode of Proc")))))))</f>
        <v>n/a</v>
      </c>
      <c r="Z188" s="48" t="str">
        <f t="shared" si="361"/>
        <v>n/a</v>
      </c>
      <c r="AA188" s="48" t="str">
        <f t="shared" si="361"/>
        <v>n/a</v>
      </c>
      <c r="AB188" s="48" t="str">
        <f t="shared" si="361"/>
        <v>n/a</v>
      </c>
      <c r="AC188" s="48" t="str">
        <f t="shared" si="361"/>
        <v>n/a</v>
      </c>
      <c r="AD188" s="48" t="str">
        <f t="shared" si="361"/>
        <v>n/a</v>
      </c>
      <c r="AE188" s="48" t="str">
        <f t="shared" si="361"/>
        <v>n/a</v>
      </c>
      <c r="AF188" s="49"/>
      <c r="AG188" s="67"/>
      <c r="AH188" s="183"/>
      <c r="AI188" s="66"/>
      <c r="AJ188" s="4"/>
      <c r="AK188" s="66"/>
      <c r="AL188" s="6"/>
      <c r="AM188" s="7"/>
      <c r="AN188" s="6"/>
      <c r="AO188" s="6"/>
      <c r="AP188" s="6"/>
      <c r="AQ188" s="8"/>
      <c r="AR188" s="6"/>
      <c r="AT188" s="6"/>
      <c r="AU188" s="6"/>
      <c r="AV188" s="6"/>
      <c r="AW188" s="6"/>
      <c r="AX188" s="6"/>
      <c r="AY188" s="54"/>
      <c r="AZ188" s="6"/>
      <c r="BA188" s="6"/>
      <c r="BB188" s="6"/>
      <c r="BC188" s="6"/>
    </row>
    <row r="189" spans="1:55" ht="39" customHeight="1" x14ac:dyDescent="0.25">
      <c r="A189" s="43" t="str">
        <f>IF(C189=0,"  ",VLOOKUP(C189,CODES!$A$1:$B$145,2,FALSE))</f>
        <v xml:space="preserve">  </v>
      </c>
      <c r="B189" s="66"/>
      <c r="C189" s="4"/>
      <c r="D189" s="52" t="s">
        <v>57</v>
      </c>
      <c r="E189" s="44" t="str">
        <f t="shared" ref="E189:H189" si="362">IF($D189="Public Bidding", "Date Required", IF($D189="Shopping", "n/a", IF($D189="Small Value Procurement", "n/a", IF($D189="Lease of Venue", "n/a", IF($D189="Agency to Agency", "n/a", IF($D189="Direct Contracting", "n/a", IF($D189="Emergency Cases", "n/a","Check Mode of Proc")))))))</f>
        <v>n/a</v>
      </c>
      <c r="F189" s="44" t="str">
        <f t="shared" si="362"/>
        <v>n/a</v>
      </c>
      <c r="G189" s="44" t="str">
        <f t="shared" si="362"/>
        <v>n/a</v>
      </c>
      <c r="H189" s="44" t="str">
        <f t="shared" si="362"/>
        <v>n/a</v>
      </c>
      <c r="I189" s="63"/>
      <c r="J189" s="63"/>
      <c r="K189" s="45" t="str">
        <f t="shared" si="32"/>
        <v>n/a</v>
      </c>
      <c r="L189" s="63"/>
      <c r="M189" s="63"/>
      <c r="N189" s="55"/>
      <c r="O189" s="55"/>
      <c r="P189" s="55"/>
      <c r="Q189" s="55"/>
      <c r="R189" s="46" t="s">
        <v>52</v>
      </c>
      <c r="S189" s="51"/>
      <c r="T189" s="755"/>
      <c r="U189" s="47"/>
      <c r="V189" s="51"/>
      <c r="W189" s="60"/>
      <c r="X189" s="37"/>
      <c r="Y189" s="48" t="str">
        <f t="shared" ref="Y189:AE189" si="363">IF($D189="Public Bidding", "Date Required", IF($D189="Shopping", "n/a", IF($D189="Small Value Procurement", "n/a", IF($D189="Lease of Venue", "n/a", IF($D189="Agency to Agency", "n/a", IF($D189="Direct Contracting", "n/a", IF($D189="Emergency Cases", "n/a","Check Mode of Proc")))))))</f>
        <v>n/a</v>
      </c>
      <c r="Z189" s="48" t="str">
        <f t="shared" si="363"/>
        <v>n/a</v>
      </c>
      <c r="AA189" s="48" t="str">
        <f t="shared" si="363"/>
        <v>n/a</v>
      </c>
      <c r="AB189" s="48" t="str">
        <f t="shared" si="363"/>
        <v>n/a</v>
      </c>
      <c r="AC189" s="48" t="str">
        <f t="shared" si="363"/>
        <v>n/a</v>
      </c>
      <c r="AD189" s="48" t="str">
        <f t="shared" si="363"/>
        <v>n/a</v>
      </c>
      <c r="AE189" s="48" t="str">
        <f t="shared" si="363"/>
        <v>n/a</v>
      </c>
      <c r="AF189" s="49"/>
      <c r="AG189" s="67"/>
      <c r="AH189" s="183"/>
      <c r="AI189" s="66"/>
      <c r="AJ189" s="4"/>
      <c r="AK189" s="66"/>
      <c r="AL189" s="6"/>
      <c r="AM189" s="7"/>
      <c r="AN189" s="6"/>
      <c r="AO189" s="6"/>
      <c r="AP189" s="6"/>
      <c r="AQ189" s="8"/>
      <c r="AR189" s="6"/>
      <c r="AT189" s="6"/>
      <c r="AU189" s="6"/>
      <c r="AV189" s="6"/>
      <c r="AW189" s="6"/>
      <c r="AX189" s="6"/>
      <c r="AY189" s="54"/>
      <c r="AZ189" s="6"/>
      <c r="BA189" s="6"/>
      <c r="BB189" s="6"/>
      <c r="BC189" s="6"/>
    </row>
    <row r="190" spans="1:55" ht="39" customHeight="1" x14ac:dyDescent="0.25">
      <c r="A190" s="43" t="str">
        <f>IF(C190=0,"  ",VLOOKUP(C190,CODES!$A$1:$B$145,2,FALSE))</f>
        <v xml:space="preserve">  </v>
      </c>
      <c r="B190" s="219"/>
      <c r="C190" s="4"/>
      <c r="D190" s="52" t="s">
        <v>57</v>
      </c>
      <c r="E190" s="44" t="str">
        <f t="shared" ref="E190:H190" si="364">IF($D190="Public Bidding", "Date Required", IF($D190="Shopping", "n/a", IF($D190="Small Value Procurement", "n/a", IF($D190="Lease of Venue", "n/a", IF($D190="Agency to Agency", "n/a", IF($D190="Direct Contracting", "n/a", IF($D190="Emergency Cases", "n/a","Check Mode of Proc")))))))</f>
        <v>n/a</v>
      </c>
      <c r="F190" s="44" t="str">
        <f t="shared" si="364"/>
        <v>n/a</v>
      </c>
      <c r="G190" s="44" t="str">
        <f t="shared" si="364"/>
        <v>n/a</v>
      </c>
      <c r="H190" s="44" t="str">
        <f t="shared" si="364"/>
        <v>n/a</v>
      </c>
      <c r="I190" s="63"/>
      <c r="J190" s="63"/>
      <c r="K190" s="45" t="str">
        <f t="shared" si="32"/>
        <v>n/a</v>
      </c>
      <c r="L190" s="63"/>
      <c r="M190" s="63"/>
      <c r="N190" s="55"/>
      <c r="O190" s="55"/>
      <c r="P190" s="55"/>
      <c r="Q190" s="55"/>
      <c r="R190" s="46" t="s">
        <v>52</v>
      </c>
      <c r="S190" s="51"/>
      <c r="T190" s="60"/>
      <c r="U190" s="47"/>
      <c r="V190" s="51"/>
      <c r="W190" s="60"/>
      <c r="X190" s="37"/>
      <c r="Y190" s="48" t="str">
        <f t="shared" ref="Y190:AE190" si="365">IF($D190="Public Bidding", "Date Required", IF($D190="Shopping", "n/a", IF($D190="Small Value Procurement", "n/a", IF($D190="Lease of Venue", "n/a", IF($D190="Agency to Agency", "n/a", IF($D190="Direct Contracting", "n/a", IF($D190="Emergency Cases", "n/a","Check Mode of Proc")))))))</f>
        <v>n/a</v>
      </c>
      <c r="Z190" s="48" t="str">
        <f t="shared" si="365"/>
        <v>n/a</v>
      </c>
      <c r="AA190" s="48" t="str">
        <f t="shared" si="365"/>
        <v>n/a</v>
      </c>
      <c r="AB190" s="48" t="str">
        <f t="shared" si="365"/>
        <v>n/a</v>
      </c>
      <c r="AC190" s="48" t="str">
        <f t="shared" si="365"/>
        <v>n/a</v>
      </c>
      <c r="AD190" s="48" t="str">
        <f t="shared" si="365"/>
        <v>n/a</v>
      </c>
      <c r="AE190" s="48" t="str">
        <f t="shared" si="365"/>
        <v>n/a</v>
      </c>
      <c r="AF190" s="49"/>
      <c r="AG190" s="67"/>
      <c r="AH190" s="183"/>
      <c r="AI190" s="66"/>
      <c r="AJ190" s="4"/>
      <c r="AK190" s="66"/>
      <c r="AL190" s="6"/>
      <c r="AM190" s="7"/>
      <c r="AN190" s="6"/>
      <c r="AO190" s="6"/>
      <c r="AP190" s="6"/>
      <c r="AQ190" s="8"/>
      <c r="AR190" s="6"/>
      <c r="AT190" s="6"/>
      <c r="AU190" s="6"/>
      <c r="AV190" s="6"/>
      <c r="AW190" s="6"/>
      <c r="AX190" s="6"/>
      <c r="AY190" s="54"/>
      <c r="AZ190" s="6"/>
      <c r="BA190" s="6"/>
      <c r="BB190" s="6"/>
      <c r="BC190" s="6"/>
    </row>
    <row r="191" spans="1:55" ht="48.75" customHeight="1" x14ac:dyDescent="0.25">
      <c r="A191" s="43" t="str">
        <f>IF(C191=0,"  ",VLOOKUP(C191,CODES!$A$1:$B$145,2,FALSE))</f>
        <v xml:space="preserve">  </v>
      </c>
      <c r="B191" s="66"/>
      <c r="C191" s="4"/>
      <c r="D191" s="52" t="s">
        <v>57</v>
      </c>
      <c r="E191" s="44" t="str">
        <f t="shared" ref="E191:H191" si="366">IF($D191="Public Bidding", "Date Required", IF($D191="Shopping", "n/a", IF($D191="Small Value Procurement", "n/a", IF($D191="Lease of Venue", "n/a", IF($D191="Agency to Agency", "n/a", IF($D191="Direct Contracting", "n/a", IF($D191="Emergency Cases", "n/a","Check Mode of Proc")))))))</f>
        <v>n/a</v>
      </c>
      <c r="F191" s="44" t="str">
        <f t="shared" si="366"/>
        <v>n/a</v>
      </c>
      <c r="G191" s="44" t="str">
        <f t="shared" si="366"/>
        <v>n/a</v>
      </c>
      <c r="H191" s="44" t="str">
        <f t="shared" si="366"/>
        <v>n/a</v>
      </c>
      <c r="I191" s="63"/>
      <c r="J191" s="63"/>
      <c r="K191" s="45" t="str">
        <f t="shared" si="32"/>
        <v>n/a</v>
      </c>
      <c r="L191" s="63"/>
      <c r="M191" s="63"/>
      <c r="N191" s="55"/>
      <c r="O191" s="55"/>
      <c r="P191" s="55"/>
      <c r="Q191" s="55"/>
      <c r="R191" s="46" t="s">
        <v>52</v>
      </c>
      <c r="S191" s="51"/>
      <c r="T191" s="60"/>
      <c r="U191" s="47"/>
      <c r="V191" s="51"/>
      <c r="W191" s="60"/>
      <c r="X191" s="37"/>
      <c r="Y191" s="48" t="str">
        <f t="shared" ref="Y191:AE191" si="367">IF($D191="Public Bidding", "Date Required", IF($D191="Shopping", "n/a", IF($D191="Small Value Procurement", "n/a", IF($D191="Lease of Venue", "n/a", IF($D191="Agency to Agency", "n/a", IF($D191="Direct Contracting", "n/a", IF($D191="Emergency Cases", "n/a","Check Mode of Proc")))))))</f>
        <v>n/a</v>
      </c>
      <c r="Z191" s="48" t="str">
        <f t="shared" si="367"/>
        <v>n/a</v>
      </c>
      <c r="AA191" s="48" t="str">
        <f t="shared" si="367"/>
        <v>n/a</v>
      </c>
      <c r="AB191" s="48" t="str">
        <f t="shared" si="367"/>
        <v>n/a</v>
      </c>
      <c r="AC191" s="48" t="str">
        <f t="shared" si="367"/>
        <v>n/a</v>
      </c>
      <c r="AD191" s="48" t="str">
        <f t="shared" si="367"/>
        <v>n/a</v>
      </c>
      <c r="AE191" s="48" t="str">
        <f t="shared" si="367"/>
        <v>n/a</v>
      </c>
      <c r="AF191" s="49"/>
      <c r="AG191" s="67"/>
      <c r="AH191" s="183"/>
      <c r="AI191" s="66"/>
      <c r="AJ191" s="4"/>
      <c r="AK191" s="66"/>
      <c r="AL191" s="6"/>
      <c r="AM191" s="7"/>
      <c r="AN191" s="6"/>
      <c r="AO191" s="6"/>
      <c r="AP191" s="6"/>
      <c r="AQ191" s="8"/>
      <c r="AR191" s="6"/>
      <c r="AT191" s="6"/>
      <c r="AU191" s="6"/>
      <c r="AV191" s="6"/>
      <c r="AW191" s="6"/>
      <c r="AX191" s="6"/>
      <c r="AY191" s="54"/>
      <c r="AZ191" s="6"/>
      <c r="BA191" s="6"/>
      <c r="BB191" s="6"/>
      <c r="BC191" s="6"/>
    </row>
    <row r="192" spans="1:55" ht="48.75" customHeight="1" x14ac:dyDescent="0.25">
      <c r="A192" s="43" t="str">
        <f>IF(C192=0,"  ",VLOOKUP(C192,CODES!$A$1:$B$145,2,FALSE))</f>
        <v xml:space="preserve">  </v>
      </c>
      <c r="B192" s="66"/>
      <c r="C192" s="4"/>
      <c r="D192" s="52" t="s">
        <v>57</v>
      </c>
      <c r="E192" s="44" t="str">
        <f t="shared" ref="E192:H192" si="368">IF($D192="Public Bidding", "Date Required", IF($D192="Shopping", "n/a", IF($D192="Small Value Procurement", "n/a", IF($D192="Lease of Venue", "n/a", IF($D192="Agency to Agency", "n/a", IF($D192="Direct Contracting", "n/a", IF($D192="Emergency Cases", "n/a","Check Mode of Proc")))))))</f>
        <v>n/a</v>
      </c>
      <c r="F192" s="44" t="str">
        <f t="shared" si="368"/>
        <v>n/a</v>
      </c>
      <c r="G192" s="44" t="str">
        <f t="shared" si="368"/>
        <v>n/a</v>
      </c>
      <c r="H192" s="44" t="str">
        <f t="shared" si="368"/>
        <v>n/a</v>
      </c>
      <c r="I192" s="68"/>
      <c r="J192" s="68"/>
      <c r="K192" s="45" t="str">
        <f t="shared" si="32"/>
        <v>n/a</v>
      </c>
      <c r="L192" s="68"/>
      <c r="M192" s="68"/>
      <c r="N192" s="55"/>
      <c r="O192" s="55"/>
      <c r="P192" s="55"/>
      <c r="Q192" s="55"/>
      <c r="R192" s="46" t="s">
        <v>52</v>
      </c>
      <c r="S192" s="51"/>
      <c r="T192" s="60"/>
      <c r="U192" s="47"/>
      <c r="V192" s="51"/>
      <c r="W192" s="60"/>
      <c r="X192" s="37"/>
      <c r="Y192" s="48" t="str">
        <f t="shared" ref="Y192:AE192" si="369">IF($D192="Public Bidding", "Date Required", IF($D192="Shopping", "n/a", IF($D192="Small Value Procurement", "n/a", IF($D192="Lease of Venue", "n/a", IF($D192="Agency to Agency", "n/a", IF($D192="Direct Contracting", "n/a", IF($D192="Emergency Cases", "n/a","Check Mode of Proc")))))))</f>
        <v>n/a</v>
      </c>
      <c r="Z192" s="48" t="str">
        <f t="shared" si="369"/>
        <v>n/a</v>
      </c>
      <c r="AA192" s="48" t="str">
        <f t="shared" si="369"/>
        <v>n/a</v>
      </c>
      <c r="AB192" s="48" t="str">
        <f t="shared" si="369"/>
        <v>n/a</v>
      </c>
      <c r="AC192" s="48" t="str">
        <f t="shared" si="369"/>
        <v>n/a</v>
      </c>
      <c r="AD192" s="48" t="str">
        <f t="shared" si="369"/>
        <v>n/a</v>
      </c>
      <c r="AE192" s="48" t="str">
        <f t="shared" si="369"/>
        <v>n/a</v>
      </c>
      <c r="AF192" s="49"/>
      <c r="AG192" s="67"/>
      <c r="AH192" s="183"/>
      <c r="AI192" s="66"/>
      <c r="AJ192" s="4"/>
      <c r="AK192" s="66"/>
      <c r="AL192" s="6"/>
      <c r="AM192" s="7"/>
      <c r="AN192" s="6"/>
      <c r="AO192" s="6"/>
      <c r="AP192" s="6"/>
      <c r="AQ192" s="8"/>
      <c r="AR192" s="6"/>
      <c r="AT192" s="6"/>
      <c r="AU192" s="6"/>
      <c r="AV192" s="6"/>
      <c r="AW192" s="6"/>
      <c r="AX192" s="6"/>
      <c r="AY192" s="54"/>
      <c r="AZ192" s="6"/>
      <c r="BA192" s="6"/>
      <c r="BB192" s="6"/>
      <c r="BC192" s="6"/>
    </row>
    <row r="193" spans="1:55" ht="39" customHeight="1" x14ac:dyDescent="0.25">
      <c r="A193" s="43" t="str">
        <f>IF(C193=0,"  ",VLOOKUP(C193,CODES!$A$1:$B$145,2,FALSE))</f>
        <v xml:space="preserve">  </v>
      </c>
      <c r="B193" s="66"/>
      <c r="C193" s="4"/>
      <c r="D193" s="52" t="s">
        <v>57</v>
      </c>
      <c r="E193" s="44" t="str">
        <f t="shared" ref="E193:H193" si="370">IF($D193="Public Bidding", "Date Required", IF($D193="Shopping", "n/a", IF($D193="Small Value Procurement", "n/a", IF($D193="Lease of Venue", "n/a", IF($D193="Agency to Agency", "n/a", IF($D193="Direct Contracting", "n/a", IF($D193="Emergency Cases", "n/a","Check Mode of Proc")))))))</f>
        <v>n/a</v>
      </c>
      <c r="F193" s="44" t="str">
        <f t="shared" si="370"/>
        <v>n/a</v>
      </c>
      <c r="G193" s="44" t="str">
        <f t="shared" si="370"/>
        <v>n/a</v>
      </c>
      <c r="H193" s="44" t="str">
        <f t="shared" si="370"/>
        <v>n/a</v>
      </c>
      <c r="I193" s="63"/>
      <c r="J193" s="63"/>
      <c r="K193" s="45" t="str">
        <f t="shared" si="32"/>
        <v>n/a</v>
      </c>
      <c r="L193" s="63"/>
      <c r="M193" s="63"/>
      <c r="N193" s="55"/>
      <c r="O193" s="55"/>
      <c r="P193" s="55"/>
      <c r="Q193" s="55"/>
      <c r="R193" s="46" t="s">
        <v>52</v>
      </c>
      <c r="S193" s="51"/>
      <c r="T193" s="764"/>
      <c r="U193" s="47"/>
      <c r="V193" s="51"/>
      <c r="W193" s="60"/>
      <c r="X193" s="37"/>
      <c r="Y193" s="48" t="str">
        <f t="shared" ref="Y193:AE193" si="371">IF($D193="Public Bidding", "Date Required", IF($D193="Shopping", "n/a", IF($D193="Small Value Procurement", "n/a", IF($D193="Lease of Venue", "n/a", IF($D193="Agency to Agency", "n/a", IF($D193="Direct Contracting", "n/a", IF($D193="Emergency Cases", "n/a","Check Mode of Proc")))))))</f>
        <v>n/a</v>
      </c>
      <c r="Z193" s="48" t="str">
        <f t="shared" si="371"/>
        <v>n/a</v>
      </c>
      <c r="AA193" s="48" t="str">
        <f t="shared" si="371"/>
        <v>n/a</v>
      </c>
      <c r="AB193" s="48" t="str">
        <f t="shared" si="371"/>
        <v>n/a</v>
      </c>
      <c r="AC193" s="48" t="str">
        <f t="shared" si="371"/>
        <v>n/a</v>
      </c>
      <c r="AD193" s="48" t="str">
        <f t="shared" si="371"/>
        <v>n/a</v>
      </c>
      <c r="AE193" s="48" t="str">
        <f t="shared" si="371"/>
        <v>n/a</v>
      </c>
      <c r="AF193" s="49"/>
      <c r="AG193" s="67"/>
      <c r="AH193" s="183"/>
      <c r="AI193" s="66"/>
      <c r="AJ193" s="4"/>
      <c r="AK193" s="66"/>
      <c r="AL193" s="6"/>
      <c r="AM193" s="7"/>
      <c r="AN193" s="6"/>
      <c r="AO193" s="6"/>
      <c r="AP193" s="6"/>
      <c r="AQ193" s="8"/>
      <c r="AR193" s="6"/>
      <c r="AT193" s="6"/>
      <c r="AU193" s="6"/>
      <c r="AV193" s="6"/>
      <c r="AW193" s="6"/>
      <c r="AX193" s="6"/>
      <c r="AY193" s="54"/>
      <c r="AZ193" s="6"/>
      <c r="BA193" s="6"/>
      <c r="BB193" s="6"/>
      <c r="BC193" s="6"/>
    </row>
    <row r="194" spans="1:55" ht="46.5" customHeight="1" x14ac:dyDescent="0.25">
      <c r="A194" s="43" t="str">
        <f>IF(C194=0,"  ",VLOOKUP(C194,CODES!$A$1:$B$145,2,FALSE))</f>
        <v xml:space="preserve">  </v>
      </c>
      <c r="B194" s="66"/>
      <c r="C194" s="4"/>
      <c r="D194" s="52" t="s">
        <v>57</v>
      </c>
      <c r="E194" s="44" t="str">
        <f t="shared" ref="E194:H194" si="372">IF($D194="Public Bidding", "Date Required", IF($D194="Shopping", "n/a", IF($D194="Small Value Procurement", "n/a", IF($D194="Lease of Venue", "n/a", IF($D194="Agency to Agency", "n/a", IF($D194="Direct Contracting", "n/a", IF($D194="Emergency Cases", "n/a","Check Mode of Proc")))))))</f>
        <v>n/a</v>
      </c>
      <c r="F194" s="44" t="str">
        <f t="shared" si="372"/>
        <v>n/a</v>
      </c>
      <c r="G194" s="44" t="str">
        <f t="shared" si="372"/>
        <v>n/a</v>
      </c>
      <c r="H194" s="44" t="str">
        <f t="shared" si="372"/>
        <v>n/a</v>
      </c>
      <c r="I194" s="63"/>
      <c r="J194" s="63"/>
      <c r="K194" s="45" t="str">
        <f t="shared" si="32"/>
        <v>n/a</v>
      </c>
      <c r="L194" s="63"/>
      <c r="M194" s="63"/>
      <c r="N194" s="55"/>
      <c r="O194" s="55"/>
      <c r="P194" s="55"/>
      <c r="Q194" s="55"/>
      <c r="R194" s="46" t="s">
        <v>52</v>
      </c>
      <c r="S194" s="51"/>
      <c r="T194" s="765"/>
      <c r="U194" s="47"/>
      <c r="V194" s="51"/>
      <c r="W194" s="60"/>
      <c r="X194" s="37"/>
      <c r="Y194" s="48" t="str">
        <f t="shared" ref="Y194:AE194" si="373">IF($D194="Public Bidding", "Date Required", IF($D194="Shopping", "n/a", IF($D194="Small Value Procurement", "n/a", IF($D194="Lease of Venue", "n/a", IF($D194="Agency to Agency", "n/a", IF($D194="Direct Contracting", "n/a", IF($D194="Emergency Cases", "n/a","Check Mode of Proc")))))))</f>
        <v>n/a</v>
      </c>
      <c r="Z194" s="48" t="str">
        <f t="shared" si="373"/>
        <v>n/a</v>
      </c>
      <c r="AA194" s="48" t="str">
        <f t="shared" si="373"/>
        <v>n/a</v>
      </c>
      <c r="AB194" s="48" t="str">
        <f t="shared" si="373"/>
        <v>n/a</v>
      </c>
      <c r="AC194" s="48" t="str">
        <f t="shared" si="373"/>
        <v>n/a</v>
      </c>
      <c r="AD194" s="48" t="str">
        <f t="shared" si="373"/>
        <v>n/a</v>
      </c>
      <c r="AE194" s="48" t="str">
        <f t="shared" si="373"/>
        <v>n/a</v>
      </c>
      <c r="AF194" s="49"/>
      <c r="AG194" s="67"/>
      <c r="AH194" s="183"/>
      <c r="AI194" s="66"/>
      <c r="AJ194" s="4"/>
      <c r="AK194" s="66"/>
      <c r="AL194" s="6"/>
      <c r="AM194" s="7"/>
      <c r="AN194" s="6"/>
      <c r="AO194" s="6"/>
      <c r="AP194" s="6"/>
      <c r="AQ194" s="8"/>
      <c r="AR194" s="6"/>
      <c r="AT194" s="6"/>
      <c r="AU194" s="6"/>
      <c r="AV194" s="6"/>
      <c r="AW194" s="6"/>
      <c r="AX194" s="6"/>
      <c r="AY194" s="54"/>
      <c r="AZ194" s="6"/>
      <c r="BA194" s="6"/>
      <c r="BB194" s="6"/>
      <c r="BC194" s="6"/>
    </row>
    <row r="195" spans="1:55" ht="48.75" customHeight="1" x14ac:dyDescent="0.25">
      <c r="A195" s="43" t="str">
        <f>IF(C195=0,"  ",VLOOKUP(C195,CODES!$A$1:$B$145,2,FALSE))</f>
        <v xml:space="preserve">  </v>
      </c>
      <c r="B195" s="66"/>
      <c r="C195" s="4"/>
      <c r="D195" s="52" t="s">
        <v>57</v>
      </c>
      <c r="E195" s="44" t="str">
        <f t="shared" ref="E195:H195" si="374">IF($D195="Public Bidding", "Date Required", IF($D195="Shopping", "n/a", IF($D195="Small Value Procurement", "n/a", IF($D195="Lease of Venue", "n/a", IF($D195="Agency to Agency", "n/a", IF($D195="Direct Contracting", "n/a", IF($D195="Emergency Cases", "n/a","Check Mode of Proc")))))))</f>
        <v>n/a</v>
      </c>
      <c r="F195" s="44" t="str">
        <f t="shared" si="374"/>
        <v>n/a</v>
      </c>
      <c r="G195" s="44" t="str">
        <f t="shared" si="374"/>
        <v>n/a</v>
      </c>
      <c r="H195" s="44" t="str">
        <f t="shared" si="374"/>
        <v>n/a</v>
      </c>
      <c r="I195" s="63"/>
      <c r="J195" s="63"/>
      <c r="K195" s="45" t="str">
        <f t="shared" si="32"/>
        <v>n/a</v>
      </c>
      <c r="L195" s="63"/>
      <c r="M195" s="63"/>
      <c r="N195" s="55"/>
      <c r="O195" s="55"/>
      <c r="P195" s="55"/>
      <c r="Q195" s="55"/>
      <c r="R195" s="46" t="s">
        <v>52</v>
      </c>
      <c r="S195" s="51"/>
      <c r="T195" s="755"/>
      <c r="U195" s="47"/>
      <c r="V195" s="51"/>
      <c r="W195" s="60"/>
      <c r="X195" s="37"/>
      <c r="Y195" s="48" t="str">
        <f t="shared" ref="Y195:AE195" si="375">IF($D195="Public Bidding", "Date Required", IF($D195="Shopping", "n/a", IF($D195="Small Value Procurement", "n/a", IF($D195="Lease of Venue", "n/a", IF($D195="Agency to Agency", "n/a", IF($D195="Direct Contracting", "n/a", IF($D195="Emergency Cases", "n/a","Check Mode of Proc")))))))</f>
        <v>n/a</v>
      </c>
      <c r="Z195" s="48" t="str">
        <f t="shared" si="375"/>
        <v>n/a</v>
      </c>
      <c r="AA195" s="48" t="str">
        <f t="shared" si="375"/>
        <v>n/a</v>
      </c>
      <c r="AB195" s="48" t="str">
        <f t="shared" si="375"/>
        <v>n/a</v>
      </c>
      <c r="AC195" s="48" t="str">
        <f t="shared" si="375"/>
        <v>n/a</v>
      </c>
      <c r="AD195" s="48" t="str">
        <f t="shared" si="375"/>
        <v>n/a</v>
      </c>
      <c r="AE195" s="48" t="str">
        <f t="shared" si="375"/>
        <v>n/a</v>
      </c>
      <c r="AF195" s="49"/>
      <c r="AG195" s="67"/>
      <c r="AH195" s="183"/>
      <c r="AI195" s="66"/>
      <c r="AJ195" s="4"/>
      <c r="AK195" s="66"/>
      <c r="AL195" s="6"/>
      <c r="AM195" s="7"/>
      <c r="AN195" s="6"/>
      <c r="AO195" s="6"/>
      <c r="AP195" s="6"/>
      <c r="AQ195" s="8"/>
      <c r="AR195" s="6"/>
      <c r="AT195" s="6"/>
      <c r="AU195" s="6"/>
      <c r="AV195" s="6"/>
      <c r="AW195" s="6"/>
      <c r="AX195" s="6"/>
      <c r="AY195" s="54"/>
      <c r="AZ195" s="6"/>
      <c r="BA195" s="6"/>
      <c r="BB195" s="6"/>
      <c r="BC195" s="6"/>
    </row>
    <row r="196" spans="1:55" ht="39" customHeight="1" x14ac:dyDescent="0.25">
      <c r="A196" s="43" t="str">
        <f>IF(C196=0,"  ",VLOOKUP(C196,CODES!$A$1:$B$145,2,FALSE))</f>
        <v xml:space="preserve">  </v>
      </c>
      <c r="B196" s="66"/>
      <c r="C196" s="4"/>
      <c r="D196" s="52" t="s">
        <v>57</v>
      </c>
      <c r="E196" s="44" t="str">
        <f t="shared" ref="E196:H196" si="376">IF($D196="Public Bidding", "Date Required", IF($D196="Shopping", "n/a", IF($D196="Small Value Procurement", "n/a", IF($D196="Lease of Venue", "n/a", IF($D196="Agency to Agency", "n/a", IF($D196="Direct Contracting", "n/a", IF($D196="Emergency Cases", "n/a","Check Mode of Proc")))))))</f>
        <v>n/a</v>
      </c>
      <c r="F196" s="44" t="str">
        <f t="shared" si="376"/>
        <v>n/a</v>
      </c>
      <c r="G196" s="44" t="str">
        <f t="shared" si="376"/>
        <v>n/a</v>
      </c>
      <c r="H196" s="44" t="str">
        <f t="shared" si="376"/>
        <v>n/a</v>
      </c>
      <c r="I196" s="63"/>
      <c r="J196" s="4"/>
      <c r="K196" s="45" t="str">
        <f t="shared" si="32"/>
        <v>n/a</v>
      </c>
      <c r="L196" s="68"/>
      <c r="M196" s="63"/>
      <c r="N196" s="55"/>
      <c r="O196" s="55"/>
      <c r="P196" s="55"/>
      <c r="Q196" s="55"/>
      <c r="R196" s="46" t="s">
        <v>52</v>
      </c>
      <c r="S196" s="51"/>
      <c r="T196" s="764"/>
      <c r="U196" s="47"/>
      <c r="V196" s="51"/>
      <c r="W196" s="60"/>
      <c r="X196" s="37"/>
      <c r="Y196" s="48" t="str">
        <f t="shared" ref="Y196:AE196" si="377">IF($D196="Public Bidding", "Date Required", IF($D196="Shopping", "n/a", IF($D196="Small Value Procurement", "n/a", IF($D196="Lease of Venue", "n/a", IF($D196="Agency to Agency", "n/a", IF($D196="Direct Contracting", "n/a", IF($D196="Emergency Cases", "n/a","Check Mode of Proc")))))))</f>
        <v>n/a</v>
      </c>
      <c r="Z196" s="48" t="str">
        <f t="shared" si="377"/>
        <v>n/a</v>
      </c>
      <c r="AA196" s="48" t="str">
        <f t="shared" si="377"/>
        <v>n/a</v>
      </c>
      <c r="AB196" s="48" t="str">
        <f t="shared" si="377"/>
        <v>n/a</v>
      </c>
      <c r="AC196" s="48" t="str">
        <f t="shared" si="377"/>
        <v>n/a</v>
      </c>
      <c r="AD196" s="48" t="str">
        <f t="shared" si="377"/>
        <v>n/a</v>
      </c>
      <c r="AE196" s="48" t="str">
        <f t="shared" si="377"/>
        <v>n/a</v>
      </c>
      <c r="AF196" s="49"/>
      <c r="AG196" s="67"/>
      <c r="AH196" s="183"/>
      <c r="AI196" s="66"/>
      <c r="AJ196" s="4"/>
      <c r="AK196" s="66"/>
      <c r="AL196" s="6"/>
      <c r="AM196" s="7"/>
      <c r="AN196" s="6"/>
      <c r="AO196" s="6"/>
      <c r="AP196" s="6"/>
      <c r="AQ196" s="8"/>
      <c r="AR196" s="6"/>
      <c r="AT196" s="6"/>
      <c r="AU196" s="6"/>
      <c r="AV196" s="6"/>
      <c r="AW196" s="6"/>
      <c r="AX196" s="6"/>
      <c r="AY196" s="54"/>
      <c r="AZ196" s="6"/>
      <c r="BA196" s="6"/>
      <c r="BB196" s="6"/>
      <c r="BC196" s="6"/>
    </row>
    <row r="197" spans="1:55" ht="39" customHeight="1" x14ac:dyDescent="0.25">
      <c r="A197" s="43" t="str">
        <f>IF(C197=0,"  ",VLOOKUP(C197,CODES!$A$1:$B$145,2,FALSE))</f>
        <v xml:space="preserve">  </v>
      </c>
      <c r="B197" s="66"/>
      <c r="C197" s="4"/>
      <c r="D197" s="52" t="s">
        <v>57</v>
      </c>
      <c r="E197" s="44" t="str">
        <f t="shared" ref="E197:H197" si="378">IF($D197="Public Bidding", "Date Required", IF($D197="Shopping", "n/a", IF($D197="Small Value Procurement", "n/a", IF($D197="Lease of Venue", "n/a", IF($D197="Agency to Agency", "n/a", IF($D197="Direct Contracting", "n/a", IF($D197="Emergency Cases", "n/a","Check Mode of Proc")))))))</f>
        <v>n/a</v>
      </c>
      <c r="F197" s="44" t="str">
        <f t="shared" si="378"/>
        <v>n/a</v>
      </c>
      <c r="G197" s="44" t="str">
        <f t="shared" si="378"/>
        <v>n/a</v>
      </c>
      <c r="H197" s="44" t="str">
        <f t="shared" si="378"/>
        <v>n/a</v>
      </c>
      <c r="I197" s="63"/>
      <c r="J197" s="63"/>
      <c r="K197" s="45" t="str">
        <f t="shared" si="32"/>
        <v>n/a</v>
      </c>
      <c r="L197" s="63"/>
      <c r="M197" s="63"/>
      <c r="N197" s="67"/>
      <c r="O197" s="55"/>
      <c r="P197" s="55"/>
      <c r="Q197" s="55"/>
      <c r="R197" s="46" t="s">
        <v>52</v>
      </c>
      <c r="S197" s="51"/>
      <c r="T197" s="755"/>
      <c r="U197" s="47"/>
      <c r="V197" s="51"/>
      <c r="W197" s="60"/>
      <c r="X197" s="37"/>
      <c r="Y197" s="48" t="str">
        <f t="shared" ref="Y197:AE197" si="379">IF($D197="Public Bidding", "Date Required", IF($D197="Shopping", "n/a", IF($D197="Small Value Procurement", "n/a", IF($D197="Lease of Venue", "n/a", IF($D197="Agency to Agency", "n/a", IF($D197="Direct Contracting", "n/a", IF($D197="Emergency Cases", "n/a","Check Mode of Proc")))))))</f>
        <v>n/a</v>
      </c>
      <c r="Z197" s="48" t="str">
        <f t="shared" si="379"/>
        <v>n/a</v>
      </c>
      <c r="AA197" s="48" t="str">
        <f t="shared" si="379"/>
        <v>n/a</v>
      </c>
      <c r="AB197" s="48" t="str">
        <f t="shared" si="379"/>
        <v>n/a</v>
      </c>
      <c r="AC197" s="48" t="str">
        <f t="shared" si="379"/>
        <v>n/a</v>
      </c>
      <c r="AD197" s="48" t="str">
        <f t="shared" si="379"/>
        <v>n/a</v>
      </c>
      <c r="AE197" s="48" t="str">
        <f t="shared" si="379"/>
        <v>n/a</v>
      </c>
      <c r="AF197" s="49"/>
      <c r="AG197" s="67"/>
      <c r="AH197" s="183"/>
      <c r="AI197" s="66"/>
      <c r="AJ197" s="4"/>
      <c r="AK197" s="220"/>
      <c r="AL197" s="6"/>
      <c r="AM197" s="7"/>
      <c r="AN197" s="6"/>
      <c r="AO197" s="6"/>
      <c r="AP197" s="6"/>
      <c r="AQ197" s="8"/>
      <c r="AR197" s="6"/>
      <c r="AT197" s="6"/>
      <c r="AU197" s="6"/>
      <c r="AV197" s="6"/>
      <c r="AW197" s="6"/>
      <c r="AX197" s="6"/>
      <c r="AY197" s="54"/>
      <c r="AZ197" s="6"/>
      <c r="BA197" s="6"/>
      <c r="BB197" s="6"/>
      <c r="BC197" s="6"/>
    </row>
    <row r="198" spans="1:55" ht="39" customHeight="1" x14ac:dyDescent="0.25">
      <c r="A198" s="43" t="str">
        <f>IF(C198=0,"  ",VLOOKUP(C198,CODES!$A$1:$B$145,2,FALSE))</f>
        <v xml:space="preserve">  </v>
      </c>
      <c r="B198" s="66"/>
      <c r="C198" s="4"/>
      <c r="D198" s="52" t="s">
        <v>57</v>
      </c>
      <c r="E198" s="44" t="str">
        <f t="shared" ref="E198:H198" si="380">IF($D198="Public Bidding", "Date Required", IF($D198="Shopping", "n/a", IF($D198="Small Value Procurement", "n/a", IF($D198="Lease of Venue", "n/a", IF($D198="Agency to Agency", "n/a", IF($D198="Direct Contracting", "n/a", IF($D198="Emergency Cases", "n/a","Check Mode of Proc")))))))</f>
        <v>n/a</v>
      </c>
      <c r="F198" s="44" t="str">
        <f t="shared" si="380"/>
        <v>n/a</v>
      </c>
      <c r="G198" s="44" t="str">
        <f t="shared" si="380"/>
        <v>n/a</v>
      </c>
      <c r="H198" s="44" t="str">
        <f t="shared" si="380"/>
        <v>n/a</v>
      </c>
      <c r="I198" s="221"/>
      <c r="J198" s="222"/>
      <c r="K198" s="70" t="str">
        <f t="shared" si="32"/>
        <v>n/a</v>
      </c>
      <c r="L198" s="223"/>
      <c r="M198" s="222"/>
      <c r="N198" s="55"/>
      <c r="O198" s="55"/>
      <c r="P198" s="55"/>
      <c r="Q198" s="55"/>
      <c r="R198" s="46" t="s">
        <v>52</v>
      </c>
      <c r="S198" s="51"/>
      <c r="T198" s="60"/>
      <c r="U198" s="47"/>
      <c r="V198" s="51"/>
      <c r="W198" s="60"/>
      <c r="X198" s="37"/>
      <c r="Y198" s="48" t="str">
        <f t="shared" ref="Y198:AE198" si="381">IF($D198="Public Bidding", "Date Required", IF($D198="Shopping", "n/a", IF($D198="Small Value Procurement", "n/a", IF($D198="Lease of Venue", "n/a", IF($D198="Agency to Agency", "n/a", IF($D198="Direct Contracting", "n/a", IF($D198="Emergency Cases", "n/a","Check Mode of Proc")))))))</f>
        <v>n/a</v>
      </c>
      <c r="Z198" s="48" t="str">
        <f t="shared" si="381"/>
        <v>n/a</v>
      </c>
      <c r="AA198" s="48" t="str">
        <f t="shared" si="381"/>
        <v>n/a</v>
      </c>
      <c r="AB198" s="48" t="str">
        <f t="shared" si="381"/>
        <v>n/a</v>
      </c>
      <c r="AC198" s="48" t="str">
        <f t="shared" si="381"/>
        <v>n/a</v>
      </c>
      <c r="AD198" s="48" t="str">
        <f t="shared" si="381"/>
        <v>n/a</v>
      </c>
      <c r="AE198" s="48" t="str">
        <f t="shared" si="381"/>
        <v>n/a</v>
      </c>
      <c r="AF198" s="49"/>
      <c r="AG198" s="67"/>
      <c r="AH198" s="183"/>
      <c r="AI198" s="66"/>
      <c r="AJ198" s="4"/>
      <c r="AK198" s="66"/>
      <c r="AL198" s="6"/>
      <c r="AM198" s="7"/>
      <c r="AN198" s="6"/>
      <c r="AO198" s="6"/>
      <c r="AP198" s="6"/>
      <c r="AQ198" s="8"/>
      <c r="AR198" s="6"/>
      <c r="AT198" s="6"/>
      <c r="AU198" s="6"/>
      <c r="AV198" s="6"/>
      <c r="AW198" s="6"/>
      <c r="AX198" s="6"/>
      <c r="AY198" s="54"/>
      <c r="AZ198" s="6"/>
      <c r="BA198" s="6"/>
      <c r="BB198" s="6"/>
      <c r="BC198" s="6"/>
    </row>
    <row r="199" spans="1:55" ht="45.75" customHeight="1" x14ac:dyDescent="0.25">
      <c r="A199" s="43" t="str">
        <f>IF(C199=0,"  ",VLOOKUP(C199,CODES!$A$1:$B$145,2,FALSE))</f>
        <v xml:space="preserve">  </v>
      </c>
      <c r="B199" s="66"/>
      <c r="C199" s="4"/>
      <c r="D199" s="52" t="s">
        <v>57</v>
      </c>
      <c r="E199" s="44" t="str">
        <f t="shared" ref="E199:H199" si="382">IF($D199="Public Bidding", "Date Required", IF($D199="Shopping", "n/a", IF($D199="Small Value Procurement", "n/a", IF($D199="Lease of Venue", "n/a", IF($D199="Agency to Agency", "n/a", IF($D199="Direct Contracting", "n/a", IF($D199="Emergency Cases", "n/a","Check Mode of Proc")))))))</f>
        <v>n/a</v>
      </c>
      <c r="F199" s="44" t="str">
        <f t="shared" si="382"/>
        <v>n/a</v>
      </c>
      <c r="G199" s="44" t="str">
        <f t="shared" si="382"/>
        <v>n/a</v>
      </c>
      <c r="H199" s="44" t="str">
        <f t="shared" si="382"/>
        <v>n/a</v>
      </c>
      <c r="I199" s="63"/>
      <c r="J199" s="63"/>
      <c r="K199" s="45" t="str">
        <f t="shared" si="32"/>
        <v>n/a</v>
      </c>
      <c r="L199" s="63"/>
      <c r="M199" s="63"/>
      <c r="N199" s="55"/>
      <c r="O199" s="55"/>
      <c r="P199" s="55"/>
      <c r="Q199" s="55"/>
      <c r="R199" s="46" t="s">
        <v>52</v>
      </c>
      <c r="S199" s="51"/>
      <c r="T199" s="60"/>
      <c r="U199" s="47"/>
      <c r="V199" s="51"/>
      <c r="W199" s="60"/>
      <c r="X199" s="37"/>
      <c r="Y199" s="48" t="str">
        <f t="shared" ref="Y199:AE199" si="383">IF($D199="Public Bidding", "Date Required", IF($D199="Shopping", "n/a", IF($D199="Small Value Procurement", "n/a", IF($D199="Lease of Venue", "n/a", IF($D199="Agency to Agency", "n/a", IF($D199="Direct Contracting", "n/a", IF($D199="Emergency Cases", "n/a","Check Mode of Proc")))))))</f>
        <v>n/a</v>
      </c>
      <c r="Z199" s="48" t="str">
        <f t="shared" si="383"/>
        <v>n/a</v>
      </c>
      <c r="AA199" s="48" t="str">
        <f t="shared" si="383"/>
        <v>n/a</v>
      </c>
      <c r="AB199" s="48" t="str">
        <f t="shared" si="383"/>
        <v>n/a</v>
      </c>
      <c r="AC199" s="48" t="str">
        <f t="shared" si="383"/>
        <v>n/a</v>
      </c>
      <c r="AD199" s="48" t="str">
        <f t="shared" si="383"/>
        <v>n/a</v>
      </c>
      <c r="AE199" s="48" t="str">
        <f t="shared" si="383"/>
        <v>n/a</v>
      </c>
      <c r="AF199" s="49"/>
      <c r="AG199" s="67"/>
      <c r="AH199" s="183"/>
      <c r="AI199" s="66"/>
      <c r="AJ199" s="4"/>
      <c r="AK199" s="66"/>
      <c r="AL199" s="6"/>
      <c r="AM199" s="7"/>
      <c r="AN199" s="6"/>
      <c r="AO199" s="6"/>
      <c r="AP199" s="6"/>
      <c r="AQ199" s="8"/>
      <c r="AR199" s="6"/>
      <c r="AT199" s="6"/>
      <c r="AU199" s="6"/>
      <c r="AV199" s="6"/>
      <c r="AW199" s="6"/>
      <c r="AX199" s="6"/>
      <c r="AY199" s="54"/>
      <c r="AZ199" s="6"/>
      <c r="BA199" s="6"/>
      <c r="BB199" s="6"/>
      <c r="BC199" s="6"/>
    </row>
    <row r="200" spans="1:55" ht="58.5" customHeight="1" x14ac:dyDescent="0.25">
      <c r="A200" s="43" t="str">
        <f>IF(C200=0,"  ",VLOOKUP(C200,CODES!$A$1:$B$145,2,FALSE))</f>
        <v xml:space="preserve">  </v>
      </c>
      <c r="B200" s="66"/>
      <c r="C200" s="4"/>
      <c r="D200" s="52" t="s">
        <v>57</v>
      </c>
      <c r="E200" s="44" t="str">
        <f t="shared" ref="E200:H200" si="384">IF($D200="Public Bidding", "Date Required", IF($D200="Shopping", "n/a", IF($D200="Small Value Procurement", "n/a", IF($D200="Lease of Venue", "n/a", IF($D200="Agency to Agency", "n/a", IF($D200="Direct Contracting", "n/a", IF($D200="Emergency Cases", "n/a","Check Mode of Proc")))))))</f>
        <v>n/a</v>
      </c>
      <c r="F200" s="44" t="str">
        <f t="shared" si="384"/>
        <v>n/a</v>
      </c>
      <c r="G200" s="44" t="str">
        <f t="shared" si="384"/>
        <v>n/a</v>
      </c>
      <c r="H200" s="44" t="str">
        <f t="shared" si="384"/>
        <v>n/a</v>
      </c>
      <c r="I200" s="63"/>
      <c r="J200" s="63"/>
      <c r="K200" s="45" t="str">
        <f t="shared" si="32"/>
        <v>n/a</v>
      </c>
      <c r="L200" s="63"/>
      <c r="M200" s="63"/>
      <c r="N200" s="55"/>
      <c r="O200" s="55"/>
      <c r="P200" s="55"/>
      <c r="Q200" s="55"/>
      <c r="R200" s="46" t="s">
        <v>52</v>
      </c>
      <c r="S200" s="51"/>
      <c r="T200" s="60"/>
      <c r="U200" s="47"/>
      <c r="V200" s="51"/>
      <c r="W200" s="60"/>
      <c r="X200" s="37"/>
      <c r="Y200" s="48" t="str">
        <f t="shared" ref="Y200:AE200" si="385">IF($D200="Public Bidding", "Date Required", IF($D200="Shopping", "n/a", IF($D200="Small Value Procurement", "n/a", IF($D200="Lease of Venue", "n/a", IF($D200="Agency to Agency", "n/a", IF($D200="Direct Contracting", "n/a", IF($D200="Emergency Cases", "n/a","Check Mode of Proc")))))))</f>
        <v>n/a</v>
      </c>
      <c r="Z200" s="48" t="str">
        <f t="shared" si="385"/>
        <v>n/a</v>
      </c>
      <c r="AA200" s="48" t="str">
        <f t="shared" si="385"/>
        <v>n/a</v>
      </c>
      <c r="AB200" s="48" t="str">
        <f t="shared" si="385"/>
        <v>n/a</v>
      </c>
      <c r="AC200" s="48" t="str">
        <f t="shared" si="385"/>
        <v>n/a</v>
      </c>
      <c r="AD200" s="48" t="str">
        <f t="shared" si="385"/>
        <v>n/a</v>
      </c>
      <c r="AE200" s="48" t="str">
        <f t="shared" si="385"/>
        <v>n/a</v>
      </c>
      <c r="AF200" s="49"/>
      <c r="AG200" s="67"/>
      <c r="AH200" s="183"/>
      <c r="AI200" s="66"/>
      <c r="AJ200" s="4"/>
      <c r="AK200" s="66"/>
      <c r="AL200" s="6"/>
      <c r="AM200" s="7"/>
      <c r="AN200" s="6"/>
      <c r="AO200" s="6"/>
      <c r="AP200" s="6"/>
      <c r="AQ200" s="8"/>
      <c r="AR200" s="6"/>
      <c r="AT200" s="6"/>
      <c r="AU200" s="6"/>
      <c r="AV200" s="6"/>
      <c r="AW200" s="6"/>
      <c r="AX200" s="6"/>
      <c r="AY200" s="54"/>
      <c r="AZ200" s="6"/>
      <c r="BA200" s="6"/>
      <c r="BB200" s="6"/>
      <c r="BC200" s="6"/>
    </row>
    <row r="201" spans="1:55" ht="39" customHeight="1" x14ac:dyDescent="0.25">
      <c r="A201" s="43" t="str">
        <f>IF(C201=0,"  ",VLOOKUP(C201,CODES!$A$1:$B$145,2,FALSE))</f>
        <v xml:space="preserve">  </v>
      </c>
      <c r="B201" s="66"/>
      <c r="C201" s="4"/>
      <c r="D201" s="52" t="s">
        <v>57</v>
      </c>
      <c r="E201" s="44" t="str">
        <f t="shared" ref="E201:H201" si="386">IF($D201="Public Bidding", "Date Required", IF($D201="Shopping", "n/a", IF($D201="Small Value Procurement", "n/a", IF($D201="Lease of Venue", "n/a", IF($D201="Agency to Agency", "n/a", IF($D201="Direct Contracting", "n/a", IF($D201="Emergency Cases", "n/a","Check Mode of Proc")))))))</f>
        <v>n/a</v>
      </c>
      <c r="F201" s="44" t="str">
        <f t="shared" si="386"/>
        <v>n/a</v>
      </c>
      <c r="G201" s="44" t="str">
        <f t="shared" si="386"/>
        <v>n/a</v>
      </c>
      <c r="H201" s="44" t="str">
        <f t="shared" si="386"/>
        <v>n/a</v>
      </c>
      <c r="I201" s="63"/>
      <c r="J201" s="63"/>
      <c r="K201" s="45" t="str">
        <f t="shared" si="32"/>
        <v>n/a</v>
      </c>
      <c r="L201" s="63"/>
      <c r="M201" s="68"/>
      <c r="N201" s="55"/>
      <c r="O201" s="55"/>
      <c r="P201" s="55"/>
      <c r="Q201" s="55"/>
      <c r="R201" s="46" t="s">
        <v>52</v>
      </c>
      <c r="S201" s="71"/>
      <c r="T201" s="217"/>
      <c r="U201" s="47"/>
      <c r="V201" s="51"/>
      <c r="W201" s="60"/>
      <c r="X201" s="37"/>
      <c r="Y201" s="48" t="str">
        <f t="shared" ref="Y201:AE201" si="387">IF($D201="Public Bidding", "Date Required", IF($D201="Shopping", "n/a", IF($D201="Small Value Procurement", "n/a", IF($D201="Lease of Venue", "n/a", IF($D201="Agency to Agency", "n/a", IF($D201="Direct Contracting", "n/a", IF($D201="Emergency Cases", "n/a","Check Mode of Proc")))))))</f>
        <v>n/a</v>
      </c>
      <c r="Z201" s="48" t="str">
        <f t="shared" si="387"/>
        <v>n/a</v>
      </c>
      <c r="AA201" s="48" t="str">
        <f t="shared" si="387"/>
        <v>n/a</v>
      </c>
      <c r="AB201" s="48" t="str">
        <f t="shared" si="387"/>
        <v>n/a</v>
      </c>
      <c r="AC201" s="48" t="str">
        <f t="shared" si="387"/>
        <v>n/a</v>
      </c>
      <c r="AD201" s="48" t="str">
        <f t="shared" si="387"/>
        <v>n/a</v>
      </c>
      <c r="AE201" s="48" t="str">
        <f t="shared" si="387"/>
        <v>n/a</v>
      </c>
      <c r="AF201" s="49"/>
      <c r="AG201" s="67"/>
      <c r="AH201" s="183"/>
      <c r="AI201" s="216"/>
      <c r="AJ201" s="4"/>
      <c r="AK201" s="66"/>
      <c r="AL201" s="6"/>
      <c r="AM201" s="7"/>
      <c r="AN201" s="6"/>
      <c r="AO201" s="6"/>
      <c r="AP201" s="6"/>
      <c r="AQ201" s="8"/>
      <c r="AR201" s="6"/>
      <c r="AT201" s="6"/>
      <c r="AU201" s="6"/>
      <c r="AV201" s="6"/>
      <c r="AW201" s="6"/>
      <c r="AX201" s="6"/>
      <c r="AY201" s="54"/>
      <c r="AZ201" s="6"/>
      <c r="BA201" s="6"/>
      <c r="BB201" s="6"/>
      <c r="BC201" s="6"/>
    </row>
    <row r="202" spans="1:55" ht="75.75" customHeight="1" x14ac:dyDescent="0.25">
      <c r="A202" s="43" t="str">
        <f>IF(C202=0,"  ",VLOOKUP(C202,CODES!$A$1:$B$145,2,FALSE))</f>
        <v xml:space="preserve">  </v>
      </c>
      <c r="B202" s="66"/>
      <c r="C202" s="4"/>
      <c r="D202" s="52" t="s">
        <v>57</v>
      </c>
      <c r="E202" s="44" t="str">
        <f t="shared" ref="E202:H202" si="388">IF($D202="Public Bidding", "Date Required", IF($D202="Shopping", "n/a", IF($D202="Small Value Procurement", "n/a", IF($D202="Lease of Venue", "n/a", IF($D202="Agency to Agency", "n/a", IF($D202="Direct Contracting", "n/a", IF($D202="Emergency Cases", "n/a","Check Mode of Proc")))))))</f>
        <v>n/a</v>
      </c>
      <c r="F202" s="44" t="str">
        <f t="shared" si="388"/>
        <v>n/a</v>
      </c>
      <c r="G202" s="44" t="str">
        <f t="shared" si="388"/>
        <v>n/a</v>
      </c>
      <c r="H202" s="44" t="str">
        <f t="shared" si="388"/>
        <v>n/a</v>
      </c>
      <c r="I202" s="63"/>
      <c r="J202" s="63"/>
      <c r="K202" s="45" t="str">
        <f t="shared" si="32"/>
        <v>n/a</v>
      </c>
      <c r="L202" s="63"/>
      <c r="M202" s="63"/>
      <c r="N202" s="55"/>
      <c r="O202" s="55"/>
      <c r="P202" s="55"/>
      <c r="Q202" s="55"/>
      <c r="R202" s="72" t="s">
        <v>52</v>
      </c>
      <c r="S202" s="75"/>
      <c r="T202" s="224"/>
      <c r="U202" s="73"/>
      <c r="V202" s="51"/>
      <c r="W202" s="60"/>
      <c r="X202" s="37"/>
      <c r="Y202" s="48" t="str">
        <f t="shared" ref="Y202:AE202" si="389">IF($D202="Public Bidding", "Date Required", IF($D202="Shopping", "n/a", IF($D202="Small Value Procurement", "n/a", IF($D202="Lease of Venue", "n/a", IF($D202="Agency to Agency", "n/a", IF($D202="Direct Contracting", "n/a", IF($D202="Emergency Cases", "n/a","Check Mode of Proc")))))))</f>
        <v>n/a</v>
      </c>
      <c r="Z202" s="48" t="str">
        <f t="shared" si="389"/>
        <v>n/a</v>
      </c>
      <c r="AA202" s="48" t="str">
        <f t="shared" si="389"/>
        <v>n/a</v>
      </c>
      <c r="AB202" s="48" t="str">
        <f t="shared" si="389"/>
        <v>n/a</v>
      </c>
      <c r="AC202" s="48" t="str">
        <f t="shared" si="389"/>
        <v>n/a</v>
      </c>
      <c r="AD202" s="48" t="str">
        <f t="shared" si="389"/>
        <v>n/a</v>
      </c>
      <c r="AE202" s="48" t="str">
        <f t="shared" si="389"/>
        <v>n/a</v>
      </c>
      <c r="AF202" s="49"/>
      <c r="AG202" s="67"/>
      <c r="AH202" s="183"/>
      <c r="AI202" s="66"/>
      <c r="AJ202" s="4"/>
      <c r="AK202" s="66"/>
      <c r="AL202" s="6"/>
      <c r="AM202" s="7"/>
      <c r="AN202" s="6"/>
      <c r="AO202" s="6"/>
      <c r="AP202" s="6"/>
      <c r="AQ202" s="8"/>
      <c r="AR202" s="6"/>
      <c r="AT202" s="6"/>
      <c r="AU202" s="6"/>
      <c r="AV202" s="6"/>
      <c r="AW202" s="6"/>
      <c r="AX202" s="6"/>
      <c r="AY202" s="54"/>
      <c r="AZ202" s="6"/>
      <c r="BA202" s="6"/>
      <c r="BB202" s="6"/>
      <c r="BC202" s="6"/>
    </row>
    <row r="203" spans="1:55" ht="57" customHeight="1" x14ac:dyDescent="0.25">
      <c r="A203" s="43" t="str">
        <f>IF(C203=0,"  ",VLOOKUP(C203,CODES!$A$1:$B$145,2,FALSE))</f>
        <v xml:space="preserve">  </v>
      </c>
      <c r="B203" s="66"/>
      <c r="C203" s="4"/>
      <c r="D203" s="52" t="s">
        <v>57</v>
      </c>
      <c r="E203" s="44" t="str">
        <f t="shared" ref="E203:H203" si="390">IF($D203="Public Bidding", "Date Required", IF($D203="Shopping", "n/a", IF($D203="Small Value Procurement", "n/a", IF($D203="Lease of Venue", "n/a", IF($D203="Agency to Agency", "n/a", IF($D203="Direct Contracting", "n/a", IF($D203="Emergency Cases", "n/a","Check Mode of Proc")))))))</f>
        <v>n/a</v>
      </c>
      <c r="F203" s="44" t="str">
        <f t="shared" si="390"/>
        <v>n/a</v>
      </c>
      <c r="G203" s="44" t="str">
        <f t="shared" si="390"/>
        <v>n/a</v>
      </c>
      <c r="H203" s="44" t="str">
        <f t="shared" si="390"/>
        <v>n/a</v>
      </c>
      <c r="I203" s="63"/>
      <c r="J203" s="63"/>
      <c r="K203" s="45" t="str">
        <f t="shared" si="32"/>
        <v>n/a</v>
      </c>
      <c r="L203" s="63"/>
      <c r="M203" s="63"/>
      <c r="N203" s="55"/>
      <c r="O203" s="55"/>
      <c r="P203" s="55"/>
      <c r="Q203" s="55"/>
      <c r="R203" s="72" t="s">
        <v>52</v>
      </c>
      <c r="S203" s="74"/>
      <c r="T203" s="217"/>
      <c r="U203" s="73"/>
      <c r="V203" s="51"/>
      <c r="W203" s="60"/>
      <c r="X203" s="37"/>
      <c r="Y203" s="48" t="str">
        <f t="shared" ref="Y203:AE203" si="391">IF($D203="Public Bidding", "Date Required", IF($D203="Shopping", "n/a", IF($D203="Small Value Procurement", "n/a", IF($D203="Lease of Venue", "n/a", IF($D203="Agency to Agency", "n/a", IF($D203="Direct Contracting", "n/a", IF($D203="Emergency Cases", "n/a","Check Mode of Proc")))))))</f>
        <v>n/a</v>
      </c>
      <c r="Z203" s="48" t="str">
        <f t="shared" si="391"/>
        <v>n/a</v>
      </c>
      <c r="AA203" s="48" t="str">
        <f t="shared" si="391"/>
        <v>n/a</v>
      </c>
      <c r="AB203" s="48" t="str">
        <f t="shared" si="391"/>
        <v>n/a</v>
      </c>
      <c r="AC203" s="48" t="str">
        <f t="shared" si="391"/>
        <v>n/a</v>
      </c>
      <c r="AD203" s="48" t="str">
        <f t="shared" si="391"/>
        <v>n/a</v>
      </c>
      <c r="AE203" s="48" t="str">
        <f t="shared" si="391"/>
        <v>n/a</v>
      </c>
      <c r="AF203" s="49"/>
      <c r="AG203" s="67"/>
      <c r="AH203" s="183"/>
      <c r="AI203" s="66"/>
      <c r="AJ203" s="4"/>
      <c r="AK203" s="66"/>
      <c r="AL203" s="6"/>
      <c r="AM203" s="7"/>
      <c r="AN203" s="6"/>
      <c r="AO203" s="6"/>
      <c r="AP203" s="6"/>
      <c r="AQ203" s="8"/>
      <c r="AR203" s="6"/>
      <c r="AT203" s="6"/>
      <c r="AU203" s="6"/>
      <c r="AV203" s="6"/>
      <c r="AW203" s="6"/>
      <c r="AX203" s="6"/>
      <c r="AY203" s="54"/>
      <c r="AZ203" s="6"/>
      <c r="BA203" s="6"/>
      <c r="BB203" s="6"/>
      <c r="BC203" s="6"/>
    </row>
    <row r="204" spans="1:55" ht="44.25" customHeight="1" x14ac:dyDescent="0.25">
      <c r="A204" s="43" t="str">
        <f>IF(C204=0,"  ",VLOOKUP(C204,CODES!$A$1:$B$145,2,FALSE))</f>
        <v xml:space="preserve">  </v>
      </c>
      <c r="B204" s="66"/>
      <c r="C204" s="4"/>
      <c r="D204" s="52" t="s">
        <v>57</v>
      </c>
      <c r="E204" s="44" t="str">
        <f t="shared" ref="E204:H204" si="392">IF($D204="Public Bidding", "Date Required", IF($D204="Shopping", "n/a", IF($D204="Small Value Procurement", "n/a", IF($D204="Lease of Venue", "n/a", IF($D204="Agency to Agency", "n/a", IF($D204="Direct Contracting", "n/a", IF($D204="Emergency Cases", "n/a","Check Mode of Proc")))))))</f>
        <v>n/a</v>
      </c>
      <c r="F204" s="44" t="str">
        <f t="shared" si="392"/>
        <v>n/a</v>
      </c>
      <c r="G204" s="44" t="str">
        <f t="shared" si="392"/>
        <v>n/a</v>
      </c>
      <c r="H204" s="44" t="str">
        <f t="shared" si="392"/>
        <v>n/a</v>
      </c>
      <c r="I204" s="63"/>
      <c r="J204" s="63"/>
      <c r="K204" s="45" t="str">
        <f t="shared" si="32"/>
        <v>n/a</v>
      </c>
      <c r="L204" s="63"/>
      <c r="M204" s="63"/>
      <c r="N204" s="55"/>
      <c r="O204" s="55"/>
      <c r="P204" s="55"/>
      <c r="Q204" s="55"/>
      <c r="R204" s="72" t="s">
        <v>52</v>
      </c>
      <c r="S204" s="75"/>
      <c r="T204" s="224"/>
      <c r="U204" s="73"/>
      <c r="V204" s="51"/>
      <c r="W204" s="60"/>
      <c r="X204" s="37"/>
      <c r="Y204" s="48" t="str">
        <f t="shared" ref="Y204:AE204" si="393">IF($D204="Public Bidding", "Date Required", IF($D204="Shopping", "n/a", IF($D204="Small Value Procurement", "n/a", IF($D204="Lease of Venue", "n/a", IF($D204="Agency to Agency", "n/a", IF($D204="Direct Contracting", "n/a", IF($D204="Emergency Cases", "n/a","Check Mode of Proc")))))))</f>
        <v>n/a</v>
      </c>
      <c r="Z204" s="48" t="str">
        <f t="shared" si="393"/>
        <v>n/a</v>
      </c>
      <c r="AA204" s="48" t="str">
        <f t="shared" si="393"/>
        <v>n/a</v>
      </c>
      <c r="AB204" s="48" t="str">
        <f t="shared" si="393"/>
        <v>n/a</v>
      </c>
      <c r="AC204" s="48" t="str">
        <f t="shared" si="393"/>
        <v>n/a</v>
      </c>
      <c r="AD204" s="48" t="str">
        <f t="shared" si="393"/>
        <v>n/a</v>
      </c>
      <c r="AE204" s="48" t="str">
        <f t="shared" si="393"/>
        <v>n/a</v>
      </c>
      <c r="AF204" s="49"/>
      <c r="AG204" s="67"/>
      <c r="AH204" s="183"/>
      <c r="AI204" s="66"/>
      <c r="AJ204" s="4"/>
      <c r="AK204" s="66"/>
      <c r="AL204" s="6"/>
      <c r="AM204" s="7"/>
      <c r="AN204" s="6"/>
      <c r="AO204" s="6"/>
      <c r="AP204" s="6"/>
      <c r="AQ204" s="8"/>
      <c r="AR204" s="6"/>
      <c r="AT204" s="6"/>
      <c r="AU204" s="6"/>
      <c r="AV204" s="6"/>
      <c r="AW204" s="6"/>
      <c r="AX204" s="6"/>
      <c r="AY204" s="54"/>
      <c r="AZ204" s="6"/>
      <c r="BA204" s="6"/>
      <c r="BB204" s="6"/>
      <c r="BC204" s="6"/>
    </row>
    <row r="205" spans="1:55" ht="39" customHeight="1" x14ac:dyDescent="0.25">
      <c r="A205" s="43" t="str">
        <f>IF(C205=0,"  ",VLOOKUP(C205,CODES!$A$1:$B$145,2,FALSE))</f>
        <v xml:space="preserve">  </v>
      </c>
      <c r="B205" s="66"/>
      <c r="C205" s="4"/>
      <c r="D205" s="52" t="s">
        <v>57</v>
      </c>
      <c r="E205" s="44" t="str">
        <f t="shared" ref="E205:H205" si="394">IF($D205="Public Bidding", "Date Required", IF($D205="Shopping", "n/a", IF($D205="Small Value Procurement", "n/a", IF($D205="Lease of Venue", "n/a", IF($D205="Agency to Agency", "n/a", IF($D205="Direct Contracting", "n/a", IF($D205="Emergency Cases", "n/a","Check Mode of Proc")))))))</f>
        <v>n/a</v>
      </c>
      <c r="F205" s="44" t="str">
        <f t="shared" si="394"/>
        <v>n/a</v>
      </c>
      <c r="G205" s="44" t="str">
        <f t="shared" si="394"/>
        <v>n/a</v>
      </c>
      <c r="H205" s="44" t="str">
        <f t="shared" si="394"/>
        <v>n/a</v>
      </c>
      <c r="I205" s="63"/>
      <c r="J205" s="63"/>
      <c r="K205" s="45" t="str">
        <f t="shared" si="32"/>
        <v>n/a</v>
      </c>
      <c r="L205" s="63"/>
      <c r="M205" s="63"/>
      <c r="N205" s="55"/>
      <c r="O205" s="55"/>
      <c r="P205" s="55"/>
      <c r="Q205" s="55"/>
      <c r="R205" s="46" t="s">
        <v>52</v>
      </c>
      <c r="S205" s="225"/>
      <c r="T205" s="218"/>
      <c r="U205" s="47"/>
      <c r="V205" s="51"/>
      <c r="W205" s="60"/>
      <c r="X205" s="37"/>
      <c r="Y205" s="48" t="str">
        <f t="shared" ref="Y205:AE205" si="395">IF($D205="Public Bidding", "Date Required", IF($D205="Shopping", "n/a", IF($D205="Small Value Procurement", "n/a", IF($D205="Lease of Venue", "n/a", IF($D205="Agency to Agency", "n/a", IF($D205="Direct Contracting", "n/a", IF($D205="Emergency Cases", "n/a","Check Mode of Proc")))))))</f>
        <v>n/a</v>
      </c>
      <c r="Z205" s="48" t="str">
        <f t="shared" si="395"/>
        <v>n/a</v>
      </c>
      <c r="AA205" s="48" t="str">
        <f t="shared" si="395"/>
        <v>n/a</v>
      </c>
      <c r="AB205" s="48" t="str">
        <f t="shared" si="395"/>
        <v>n/a</v>
      </c>
      <c r="AC205" s="48" t="str">
        <f t="shared" si="395"/>
        <v>n/a</v>
      </c>
      <c r="AD205" s="48" t="str">
        <f t="shared" si="395"/>
        <v>n/a</v>
      </c>
      <c r="AE205" s="48" t="str">
        <f t="shared" si="395"/>
        <v>n/a</v>
      </c>
      <c r="AF205" s="49"/>
      <c r="AG205" s="67"/>
      <c r="AH205" s="183"/>
      <c r="AI205" s="66"/>
      <c r="AJ205" s="4"/>
      <c r="AK205" s="66"/>
      <c r="AL205" s="6"/>
      <c r="AM205" s="7"/>
      <c r="AN205" s="6"/>
      <c r="AO205" s="6"/>
      <c r="AP205" s="6"/>
      <c r="AQ205" s="8"/>
      <c r="AR205" s="6"/>
      <c r="AT205" s="6"/>
      <c r="AU205" s="6"/>
      <c r="AV205" s="6"/>
      <c r="AW205" s="6"/>
      <c r="AX205" s="6"/>
      <c r="AY205" s="54"/>
      <c r="AZ205" s="6"/>
      <c r="BA205" s="6"/>
      <c r="BB205" s="6"/>
      <c r="BC205" s="6"/>
    </row>
    <row r="206" spans="1:55" ht="42.75" customHeight="1" x14ac:dyDescent="0.25">
      <c r="A206" s="43" t="str">
        <f>IF(C206=0,"  ",VLOOKUP(C206,CODES!$A$1:$B$145,2,FALSE))</f>
        <v xml:space="preserve">  </v>
      </c>
      <c r="B206" s="66"/>
      <c r="C206" s="4"/>
      <c r="D206" s="52" t="s">
        <v>57</v>
      </c>
      <c r="E206" s="44" t="str">
        <f t="shared" ref="E206:H206" si="396">IF($D206="Public Bidding", "Date Required", IF($D206="Shopping", "n/a", IF($D206="Small Value Procurement", "n/a", IF($D206="Lease of Venue", "n/a", IF($D206="Agency to Agency", "n/a", IF($D206="Direct Contracting", "n/a", IF($D206="Emergency Cases", "n/a","Check Mode of Proc")))))))</f>
        <v>n/a</v>
      </c>
      <c r="F206" s="44" t="str">
        <f t="shared" si="396"/>
        <v>n/a</v>
      </c>
      <c r="G206" s="44" t="str">
        <f t="shared" si="396"/>
        <v>n/a</v>
      </c>
      <c r="H206" s="44" t="str">
        <f t="shared" si="396"/>
        <v>n/a</v>
      </c>
      <c r="I206" s="63"/>
      <c r="J206" s="63"/>
      <c r="K206" s="45" t="str">
        <f t="shared" si="32"/>
        <v>n/a</v>
      </c>
      <c r="L206" s="63"/>
      <c r="M206" s="63"/>
      <c r="N206" s="55"/>
      <c r="O206" s="55"/>
      <c r="P206" s="55"/>
      <c r="Q206" s="55"/>
      <c r="R206" s="46" t="s">
        <v>52</v>
      </c>
      <c r="S206" s="51"/>
      <c r="T206" s="60"/>
      <c r="U206" s="47"/>
      <c r="V206" s="51"/>
      <c r="W206" s="60"/>
      <c r="X206" s="37"/>
      <c r="Y206" s="48" t="str">
        <f t="shared" ref="Y206:AE206" si="397">IF($D206="Public Bidding", "Date Required", IF($D206="Shopping", "n/a", IF($D206="Small Value Procurement", "n/a", IF($D206="Lease of Venue", "n/a", IF($D206="Agency to Agency", "n/a", IF($D206="Direct Contracting", "n/a", IF($D206="Emergency Cases", "n/a","Check Mode of Proc")))))))</f>
        <v>n/a</v>
      </c>
      <c r="Z206" s="48" t="str">
        <f t="shared" si="397"/>
        <v>n/a</v>
      </c>
      <c r="AA206" s="48" t="str">
        <f t="shared" si="397"/>
        <v>n/a</v>
      </c>
      <c r="AB206" s="48" t="str">
        <f t="shared" si="397"/>
        <v>n/a</v>
      </c>
      <c r="AC206" s="48" t="str">
        <f t="shared" si="397"/>
        <v>n/a</v>
      </c>
      <c r="AD206" s="48" t="str">
        <f t="shared" si="397"/>
        <v>n/a</v>
      </c>
      <c r="AE206" s="48" t="str">
        <f t="shared" si="397"/>
        <v>n/a</v>
      </c>
      <c r="AF206" s="49"/>
      <c r="AG206" s="67"/>
      <c r="AH206" s="183"/>
      <c r="AI206" s="66"/>
      <c r="AJ206" s="4"/>
      <c r="AK206" s="66"/>
      <c r="AL206" s="6"/>
      <c r="AM206" s="7"/>
      <c r="AN206" s="6"/>
      <c r="AO206" s="6"/>
      <c r="AP206" s="6"/>
      <c r="AQ206" s="8"/>
      <c r="AR206" s="6"/>
      <c r="AT206" s="6"/>
      <c r="AU206" s="6"/>
      <c r="AV206" s="6"/>
      <c r="AW206" s="6"/>
      <c r="AX206" s="6"/>
      <c r="AY206" s="54"/>
      <c r="AZ206" s="6"/>
      <c r="BA206" s="6"/>
      <c r="BB206" s="6"/>
      <c r="BC206" s="6"/>
    </row>
    <row r="207" spans="1:55" ht="43.5" customHeight="1" x14ac:dyDescent="0.25">
      <c r="A207" s="43" t="str">
        <f>IF(C207=0,"  ",VLOOKUP(C207,CODES!$A$1:$B$145,2,FALSE))</f>
        <v xml:space="preserve">  </v>
      </c>
      <c r="B207" s="66"/>
      <c r="C207" s="4"/>
      <c r="D207" s="52" t="s">
        <v>57</v>
      </c>
      <c r="E207" s="44" t="str">
        <f t="shared" ref="E207:H207" si="398">IF($D207="Public Bidding", "Date Required", IF($D207="Shopping", "n/a", IF($D207="Small Value Procurement", "n/a", IF($D207="Lease of Venue", "n/a", IF($D207="Agency to Agency", "n/a", IF($D207="Direct Contracting", "n/a", IF($D207="Emergency Cases", "n/a","Check Mode of Proc")))))))</f>
        <v>n/a</v>
      </c>
      <c r="F207" s="44" t="str">
        <f t="shared" si="398"/>
        <v>n/a</v>
      </c>
      <c r="G207" s="44" t="str">
        <f t="shared" si="398"/>
        <v>n/a</v>
      </c>
      <c r="H207" s="44" t="str">
        <f t="shared" si="398"/>
        <v>n/a</v>
      </c>
      <c r="I207" s="63"/>
      <c r="J207" s="63"/>
      <c r="K207" s="45" t="str">
        <f t="shared" si="32"/>
        <v>n/a</v>
      </c>
      <c r="L207" s="63"/>
      <c r="M207" s="63"/>
      <c r="N207" s="55"/>
      <c r="O207" s="55"/>
      <c r="P207" s="55"/>
      <c r="Q207" s="55"/>
      <c r="R207" s="46" t="s">
        <v>52</v>
      </c>
      <c r="S207" s="51"/>
      <c r="T207" s="60"/>
      <c r="U207" s="47"/>
      <c r="V207" s="51"/>
      <c r="W207" s="60"/>
      <c r="X207" s="37"/>
      <c r="Y207" s="48" t="str">
        <f t="shared" ref="Y207:AE207" si="399">IF($D207="Public Bidding", "Date Required", IF($D207="Shopping", "n/a", IF($D207="Small Value Procurement", "n/a", IF($D207="Lease of Venue", "n/a", IF($D207="Agency to Agency", "n/a", IF($D207="Direct Contracting", "n/a", IF($D207="Emergency Cases", "n/a","Check Mode of Proc")))))))</f>
        <v>n/a</v>
      </c>
      <c r="Z207" s="48" t="str">
        <f t="shared" si="399"/>
        <v>n/a</v>
      </c>
      <c r="AA207" s="48" t="str">
        <f t="shared" si="399"/>
        <v>n/a</v>
      </c>
      <c r="AB207" s="48" t="str">
        <f t="shared" si="399"/>
        <v>n/a</v>
      </c>
      <c r="AC207" s="48" t="str">
        <f t="shared" si="399"/>
        <v>n/a</v>
      </c>
      <c r="AD207" s="48" t="str">
        <f t="shared" si="399"/>
        <v>n/a</v>
      </c>
      <c r="AE207" s="48" t="str">
        <f t="shared" si="399"/>
        <v>n/a</v>
      </c>
      <c r="AF207" s="49"/>
      <c r="AG207" s="67"/>
      <c r="AH207" s="183"/>
      <c r="AI207" s="66"/>
      <c r="AJ207" s="4"/>
      <c r="AK207" s="66"/>
      <c r="AL207" s="6"/>
      <c r="AM207" s="7"/>
      <c r="AN207" s="6"/>
      <c r="AO207" s="6"/>
      <c r="AP207" s="6"/>
      <c r="AQ207" s="8"/>
      <c r="AR207" s="6"/>
      <c r="AT207" s="6"/>
      <c r="AU207" s="6"/>
      <c r="AV207" s="6"/>
      <c r="AW207" s="6"/>
      <c r="AX207" s="6"/>
      <c r="AY207" s="54"/>
      <c r="AZ207" s="6"/>
      <c r="BA207" s="6"/>
      <c r="BB207" s="6"/>
      <c r="BC207" s="6"/>
    </row>
    <row r="208" spans="1:55" ht="48.75" customHeight="1" x14ac:dyDescent="0.25">
      <c r="A208" s="43" t="str">
        <f>IF(C208=0,"  ",VLOOKUP(C208,CODES!$A$1:$B$145,2,FALSE))</f>
        <v xml:space="preserve">  </v>
      </c>
      <c r="B208" s="66"/>
      <c r="C208" s="4"/>
      <c r="D208" s="52" t="s">
        <v>57</v>
      </c>
      <c r="E208" s="44" t="str">
        <f t="shared" ref="E208:H208" si="400">IF($D208="Public Bidding", "Date Required", IF($D208="Shopping", "n/a", IF($D208="Small Value Procurement", "n/a", IF($D208="Lease of Venue", "n/a", IF($D208="Agency to Agency", "n/a", IF($D208="Direct Contracting", "n/a", IF($D208="Emergency Cases", "n/a","Check Mode of Proc")))))))</f>
        <v>n/a</v>
      </c>
      <c r="F208" s="44" t="str">
        <f t="shared" si="400"/>
        <v>n/a</v>
      </c>
      <c r="G208" s="44" t="str">
        <f t="shared" si="400"/>
        <v>n/a</v>
      </c>
      <c r="H208" s="44" t="str">
        <f t="shared" si="400"/>
        <v>n/a</v>
      </c>
      <c r="I208" s="63"/>
      <c r="J208" s="63"/>
      <c r="K208" s="45" t="str">
        <f t="shared" si="32"/>
        <v>n/a</v>
      </c>
      <c r="L208" s="63"/>
      <c r="M208" s="63"/>
      <c r="N208" s="55"/>
      <c r="O208" s="55"/>
      <c r="P208" s="55"/>
      <c r="Q208" s="55"/>
      <c r="R208" s="46" t="s">
        <v>52</v>
      </c>
      <c r="S208" s="51"/>
      <c r="T208" s="60"/>
      <c r="U208" s="47"/>
      <c r="V208" s="51"/>
      <c r="W208" s="60"/>
      <c r="X208" s="37"/>
      <c r="Y208" s="48" t="str">
        <f t="shared" ref="Y208:AE208" si="401">IF($D208="Public Bidding", "Date Required", IF($D208="Shopping", "n/a", IF($D208="Small Value Procurement", "n/a", IF($D208="Lease of Venue", "n/a", IF($D208="Agency to Agency", "n/a", IF($D208="Direct Contracting", "n/a", IF($D208="Emergency Cases", "n/a","Check Mode of Proc")))))))</f>
        <v>n/a</v>
      </c>
      <c r="Z208" s="48" t="str">
        <f t="shared" si="401"/>
        <v>n/a</v>
      </c>
      <c r="AA208" s="48" t="str">
        <f t="shared" si="401"/>
        <v>n/a</v>
      </c>
      <c r="AB208" s="48" t="str">
        <f t="shared" si="401"/>
        <v>n/a</v>
      </c>
      <c r="AC208" s="48" t="str">
        <f t="shared" si="401"/>
        <v>n/a</v>
      </c>
      <c r="AD208" s="48" t="str">
        <f t="shared" si="401"/>
        <v>n/a</v>
      </c>
      <c r="AE208" s="48" t="str">
        <f t="shared" si="401"/>
        <v>n/a</v>
      </c>
      <c r="AF208" s="49"/>
      <c r="AG208" s="67"/>
      <c r="AH208" s="183"/>
      <c r="AI208" s="66"/>
      <c r="AJ208" s="4"/>
      <c r="AK208" s="66"/>
      <c r="AL208" s="6"/>
      <c r="AM208" s="7"/>
      <c r="AN208" s="6"/>
      <c r="AO208" s="6"/>
      <c r="AP208" s="6"/>
      <c r="AQ208" s="8"/>
      <c r="AR208" s="6"/>
      <c r="AT208" s="6"/>
      <c r="AU208" s="6"/>
      <c r="AV208" s="6"/>
      <c r="AW208" s="6"/>
      <c r="AX208" s="6"/>
      <c r="AY208" s="54"/>
      <c r="AZ208" s="6"/>
      <c r="BA208" s="6"/>
      <c r="BB208" s="6"/>
      <c r="BC208" s="6"/>
    </row>
    <row r="209" spans="1:55" ht="54.75" customHeight="1" x14ac:dyDescent="0.25">
      <c r="A209" s="43" t="str">
        <f>IF(C209=0,"  ",VLOOKUP(C209,CODES!$A$1:$B$145,2,FALSE))</f>
        <v xml:space="preserve">  </v>
      </c>
      <c r="B209" s="66"/>
      <c r="C209" s="4"/>
      <c r="D209" s="52" t="s">
        <v>57</v>
      </c>
      <c r="E209" s="44" t="str">
        <f t="shared" ref="E209:H209" si="402">IF($D209="Public Bidding", "Date Required", IF($D209="Shopping", "n/a", IF($D209="Small Value Procurement", "n/a", IF($D209="Lease of Venue", "n/a", IF($D209="Agency to Agency", "n/a", IF($D209="Direct Contracting", "n/a", IF($D209="Emergency Cases", "n/a","Check Mode of Proc")))))))</f>
        <v>n/a</v>
      </c>
      <c r="F209" s="44" t="str">
        <f t="shared" si="402"/>
        <v>n/a</v>
      </c>
      <c r="G209" s="44" t="str">
        <f t="shared" si="402"/>
        <v>n/a</v>
      </c>
      <c r="H209" s="44" t="str">
        <f t="shared" si="402"/>
        <v>n/a</v>
      </c>
      <c r="I209" s="68"/>
      <c r="J209" s="68"/>
      <c r="K209" s="45" t="str">
        <f t="shared" si="32"/>
        <v>n/a</v>
      </c>
      <c r="L209" s="68"/>
      <c r="M209" s="68"/>
      <c r="N209" s="55"/>
      <c r="O209" s="55"/>
      <c r="P209" s="55"/>
      <c r="Q209" s="55"/>
      <c r="R209" s="46" t="s">
        <v>52</v>
      </c>
      <c r="S209" s="51"/>
      <c r="T209" s="60"/>
      <c r="U209" s="47"/>
      <c r="V209" s="51"/>
      <c r="W209" s="60"/>
      <c r="X209" s="37"/>
      <c r="Y209" s="48" t="str">
        <f t="shared" ref="Y209:AE209" si="403">IF($D209="Public Bidding", "Date Required", IF($D209="Shopping", "n/a", IF($D209="Small Value Procurement", "n/a", IF($D209="Lease of Venue", "n/a", IF($D209="Agency to Agency", "n/a", IF($D209="Direct Contracting", "n/a", IF($D209="Emergency Cases", "n/a","Check Mode of Proc")))))))</f>
        <v>n/a</v>
      </c>
      <c r="Z209" s="48" t="str">
        <f t="shared" si="403"/>
        <v>n/a</v>
      </c>
      <c r="AA209" s="48" t="str">
        <f t="shared" si="403"/>
        <v>n/a</v>
      </c>
      <c r="AB209" s="48" t="str">
        <f t="shared" si="403"/>
        <v>n/a</v>
      </c>
      <c r="AC209" s="48" t="str">
        <f t="shared" si="403"/>
        <v>n/a</v>
      </c>
      <c r="AD209" s="48" t="str">
        <f t="shared" si="403"/>
        <v>n/a</v>
      </c>
      <c r="AE209" s="48" t="str">
        <f t="shared" si="403"/>
        <v>n/a</v>
      </c>
      <c r="AF209" s="49"/>
      <c r="AG209" s="67"/>
      <c r="AH209" s="183"/>
      <c r="AI209" s="66"/>
      <c r="AJ209" s="4"/>
      <c r="AK209" s="66"/>
      <c r="AL209" s="6"/>
      <c r="AM209" s="7"/>
      <c r="AN209" s="6"/>
      <c r="AO209" s="6"/>
      <c r="AP209" s="6"/>
      <c r="AQ209" s="8"/>
      <c r="AR209" s="6"/>
      <c r="AT209" s="6"/>
      <c r="AU209" s="6"/>
      <c r="AV209" s="6"/>
      <c r="AW209" s="6"/>
      <c r="AX209" s="6"/>
      <c r="AY209" s="54"/>
      <c r="AZ209" s="6"/>
      <c r="BA209" s="6"/>
      <c r="BB209" s="6"/>
      <c r="BC209" s="6"/>
    </row>
    <row r="210" spans="1:55" ht="48" customHeight="1" x14ac:dyDescent="0.25">
      <c r="A210" s="43" t="str">
        <f>IF(C210=0,"  ",VLOOKUP(C210,CODES!$A$1:$B$145,2,FALSE))</f>
        <v xml:space="preserve">  </v>
      </c>
      <c r="B210" s="66"/>
      <c r="C210" s="4"/>
      <c r="D210" s="52" t="s">
        <v>57</v>
      </c>
      <c r="E210" s="44" t="str">
        <f t="shared" ref="E210:H210" si="404">IF($D210="Public Bidding", "Date Required", IF($D210="Shopping", "n/a", IF($D210="Small Value Procurement", "n/a", IF($D210="Lease of Venue", "n/a", IF($D210="Agency to Agency", "n/a", IF($D210="Direct Contracting", "n/a", IF($D210="Emergency Cases", "n/a","Check Mode of Proc")))))))</f>
        <v>n/a</v>
      </c>
      <c r="F210" s="44" t="str">
        <f t="shared" si="404"/>
        <v>n/a</v>
      </c>
      <c r="G210" s="44" t="str">
        <f t="shared" si="404"/>
        <v>n/a</v>
      </c>
      <c r="H210" s="44" t="str">
        <f t="shared" si="404"/>
        <v>n/a</v>
      </c>
      <c r="I210" s="63"/>
      <c r="J210" s="63"/>
      <c r="K210" s="45" t="str">
        <f t="shared" si="32"/>
        <v>n/a</v>
      </c>
      <c r="L210" s="63"/>
      <c r="M210" s="63"/>
      <c r="N210" s="55"/>
      <c r="O210" s="55"/>
      <c r="P210" s="55"/>
      <c r="Q210" s="55"/>
      <c r="R210" s="46" t="s">
        <v>52</v>
      </c>
      <c r="S210" s="51"/>
      <c r="T210" s="60"/>
      <c r="U210" s="47"/>
      <c r="V210" s="51"/>
      <c r="W210" s="60"/>
      <c r="X210" s="37"/>
      <c r="Y210" s="48" t="str">
        <f t="shared" ref="Y210:AE210" si="405">IF($D210="Public Bidding", "Date Required", IF($D210="Shopping", "n/a", IF($D210="Small Value Procurement", "n/a", IF($D210="Lease of Venue", "n/a", IF($D210="Agency to Agency", "n/a", IF($D210="Direct Contracting", "n/a", IF($D210="Emergency Cases", "n/a","Check Mode of Proc")))))))</f>
        <v>n/a</v>
      </c>
      <c r="Z210" s="48" t="str">
        <f t="shared" si="405"/>
        <v>n/a</v>
      </c>
      <c r="AA210" s="48" t="str">
        <f t="shared" si="405"/>
        <v>n/a</v>
      </c>
      <c r="AB210" s="48" t="str">
        <f t="shared" si="405"/>
        <v>n/a</v>
      </c>
      <c r="AC210" s="48" t="str">
        <f t="shared" si="405"/>
        <v>n/a</v>
      </c>
      <c r="AD210" s="48" t="str">
        <f t="shared" si="405"/>
        <v>n/a</v>
      </c>
      <c r="AE210" s="48" t="str">
        <f t="shared" si="405"/>
        <v>n/a</v>
      </c>
      <c r="AF210" s="49"/>
      <c r="AG210" s="67"/>
      <c r="AH210" s="183"/>
      <c r="AI210" s="66"/>
      <c r="AJ210" s="4"/>
      <c r="AK210" s="66"/>
      <c r="AL210" s="6"/>
      <c r="AM210" s="7"/>
      <c r="AN210" s="6"/>
      <c r="AO210" s="6"/>
      <c r="AP210" s="6"/>
      <c r="AQ210" s="8"/>
      <c r="AR210" s="6"/>
      <c r="AT210" s="6"/>
      <c r="AU210" s="6"/>
      <c r="AV210" s="6"/>
      <c r="AW210" s="6"/>
      <c r="AX210" s="6"/>
      <c r="AY210" s="54"/>
      <c r="AZ210" s="6"/>
      <c r="BA210" s="6"/>
      <c r="BB210" s="6"/>
      <c r="BC210" s="6"/>
    </row>
    <row r="211" spans="1:55" ht="49.5" customHeight="1" x14ac:dyDescent="0.25">
      <c r="A211" s="43" t="str">
        <f>IF(C211=0,"  ",VLOOKUP(C211,CODES!$A$1:$B$145,2,FALSE))</f>
        <v xml:space="preserve">  </v>
      </c>
      <c r="B211" s="66"/>
      <c r="C211" s="4"/>
      <c r="D211" s="52" t="s">
        <v>57</v>
      </c>
      <c r="E211" s="44" t="str">
        <f t="shared" ref="E211:H211" si="406">IF($D211="Public Bidding", "Date Required", IF($D211="Shopping", "n/a", IF($D211="Small Value Procurement", "n/a", IF($D211="Lease of Venue", "n/a", IF($D211="Agency to Agency", "n/a", IF($D211="Direct Contracting", "n/a", IF($D211="Emergency Cases", "n/a","Check Mode of Proc")))))))</f>
        <v>n/a</v>
      </c>
      <c r="F211" s="44" t="str">
        <f t="shared" si="406"/>
        <v>n/a</v>
      </c>
      <c r="G211" s="44" t="str">
        <f t="shared" si="406"/>
        <v>n/a</v>
      </c>
      <c r="H211" s="44" t="str">
        <f t="shared" si="406"/>
        <v>n/a</v>
      </c>
      <c r="I211" s="63"/>
      <c r="J211" s="63"/>
      <c r="K211" s="45" t="str">
        <f t="shared" si="32"/>
        <v>n/a</v>
      </c>
      <c r="L211" s="63"/>
      <c r="M211" s="63"/>
      <c r="N211" s="55"/>
      <c r="O211" s="55"/>
      <c r="P211" s="55"/>
      <c r="Q211" s="55"/>
      <c r="R211" s="46" t="s">
        <v>52</v>
      </c>
      <c r="S211" s="51"/>
      <c r="T211" s="60"/>
      <c r="U211" s="47"/>
      <c r="V211" s="51"/>
      <c r="W211" s="60"/>
      <c r="X211" s="37"/>
      <c r="Y211" s="48" t="str">
        <f t="shared" ref="Y211:AE211" si="407">IF($D211="Public Bidding", "Date Required", IF($D211="Shopping", "n/a", IF($D211="Small Value Procurement", "n/a", IF($D211="Lease of Venue", "n/a", IF($D211="Agency to Agency", "n/a", IF($D211="Direct Contracting", "n/a", IF($D211="Emergency Cases", "n/a","Check Mode of Proc")))))))</f>
        <v>n/a</v>
      </c>
      <c r="Z211" s="48" t="str">
        <f t="shared" si="407"/>
        <v>n/a</v>
      </c>
      <c r="AA211" s="48" t="str">
        <f t="shared" si="407"/>
        <v>n/a</v>
      </c>
      <c r="AB211" s="48" t="str">
        <f t="shared" si="407"/>
        <v>n/a</v>
      </c>
      <c r="AC211" s="48" t="str">
        <f t="shared" si="407"/>
        <v>n/a</v>
      </c>
      <c r="AD211" s="48" t="str">
        <f t="shared" si="407"/>
        <v>n/a</v>
      </c>
      <c r="AE211" s="48" t="str">
        <f t="shared" si="407"/>
        <v>n/a</v>
      </c>
      <c r="AF211" s="49"/>
      <c r="AG211" s="67"/>
      <c r="AH211" s="183"/>
      <c r="AI211" s="66"/>
      <c r="AJ211" s="4"/>
      <c r="AK211" s="66"/>
      <c r="AL211" s="6"/>
      <c r="AM211" s="7"/>
      <c r="AN211" s="6"/>
      <c r="AO211" s="6"/>
      <c r="AP211" s="6"/>
      <c r="AQ211" s="8"/>
      <c r="AR211" s="6"/>
      <c r="AT211" s="6"/>
      <c r="AU211" s="6"/>
      <c r="AV211" s="6"/>
      <c r="AW211" s="6"/>
      <c r="AX211" s="6"/>
      <c r="AY211" s="54"/>
      <c r="AZ211" s="6"/>
      <c r="BA211" s="6"/>
      <c r="BB211" s="6"/>
      <c r="BC211" s="6"/>
    </row>
    <row r="212" spans="1:55" ht="50.25" customHeight="1" x14ac:dyDescent="0.25">
      <c r="A212" s="43" t="str">
        <f>IF(C212=0,"  ",VLOOKUP(C212,CODES!$A$1:$B$145,2,FALSE))</f>
        <v xml:space="preserve">  </v>
      </c>
      <c r="B212" s="66"/>
      <c r="C212" s="4"/>
      <c r="D212" s="52" t="s">
        <v>57</v>
      </c>
      <c r="E212" s="44" t="str">
        <f t="shared" ref="E212:H212" si="408">IF($D212="Public Bidding", "Date Required", IF($D212="Shopping", "n/a", IF($D212="Small Value Procurement", "n/a", IF($D212="Lease of Venue", "n/a", IF($D212="Agency to Agency", "n/a", IF($D212="Direct Contracting", "n/a", IF($D212="Emergency Cases", "n/a","Check Mode of Proc")))))))</f>
        <v>n/a</v>
      </c>
      <c r="F212" s="44" t="str">
        <f t="shared" si="408"/>
        <v>n/a</v>
      </c>
      <c r="G212" s="44" t="str">
        <f t="shared" si="408"/>
        <v>n/a</v>
      </c>
      <c r="H212" s="44" t="str">
        <f t="shared" si="408"/>
        <v>n/a</v>
      </c>
      <c r="I212" s="63"/>
      <c r="J212" s="63"/>
      <c r="K212" s="45" t="str">
        <f t="shared" si="32"/>
        <v>n/a</v>
      </c>
      <c r="L212" s="63"/>
      <c r="M212" s="63"/>
      <c r="N212" s="55"/>
      <c r="O212" s="55"/>
      <c r="P212" s="55"/>
      <c r="Q212" s="55"/>
      <c r="R212" s="46" t="s">
        <v>52</v>
      </c>
      <c r="S212" s="51"/>
      <c r="T212" s="60"/>
      <c r="U212" s="47"/>
      <c r="V212" s="51"/>
      <c r="W212" s="60"/>
      <c r="X212" s="37"/>
      <c r="Y212" s="48" t="str">
        <f t="shared" ref="Y212:AE212" si="409">IF($D212="Public Bidding", "Date Required", IF($D212="Shopping", "n/a", IF($D212="Small Value Procurement", "n/a", IF($D212="Lease of Venue", "n/a", IF($D212="Agency to Agency", "n/a", IF($D212="Direct Contracting", "n/a", IF($D212="Emergency Cases", "n/a","Check Mode of Proc")))))))</f>
        <v>n/a</v>
      </c>
      <c r="Z212" s="48" t="str">
        <f t="shared" si="409"/>
        <v>n/a</v>
      </c>
      <c r="AA212" s="48" t="str">
        <f t="shared" si="409"/>
        <v>n/a</v>
      </c>
      <c r="AB212" s="48" t="str">
        <f t="shared" si="409"/>
        <v>n/a</v>
      </c>
      <c r="AC212" s="48" t="str">
        <f t="shared" si="409"/>
        <v>n/a</v>
      </c>
      <c r="AD212" s="48" t="str">
        <f t="shared" si="409"/>
        <v>n/a</v>
      </c>
      <c r="AE212" s="48" t="str">
        <f t="shared" si="409"/>
        <v>n/a</v>
      </c>
      <c r="AF212" s="49"/>
      <c r="AG212" s="67"/>
      <c r="AH212" s="183"/>
      <c r="AI212" s="66"/>
      <c r="AJ212" s="4"/>
      <c r="AK212" s="66"/>
      <c r="AL212" s="6"/>
      <c r="AM212" s="7"/>
      <c r="AN212" s="6"/>
      <c r="AO212" s="6"/>
      <c r="AP212" s="6"/>
      <c r="AQ212" s="8"/>
      <c r="AR212" s="6"/>
      <c r="AT212" s="6"/>
      <c r="AU212" s="6"/>
      <c r="AV212" s="6"/>
      <c r="AW212" s="6"/>
      <c r="AX212" s="6"/>
      <c r="AY212" s="54"/>
      <c r="AZ212" s="6"/>
      <c r="BA212" s="6"/>
      <c r="BB212" s="6"/>
      <c r="BC212" s="6"/>
    </row>
    <row r="213" spans="1:55" ht="47.25" customHeight="1" x14ac:dyDescent="0.25">
      <c r="A213" s="43" t="str">
        <f>IF(C213=0,"  ",VLOOKUP(C213,CODES!$A$1:$B$145,2,FALSE))</f>
        <v xml:space="preserve">  </v>
      </c>
      <c r="B213" s="66"/>
      <c r="C213" s="4"/>
      <c r="D213" s="52" t="s">
        <v>57</v>
      </c>
      <c r="E213" s="44" t="str">
        <f t="shared" ref="E213:H213" si="410">IF($D213="Public Bidding", "Date Required", IF($D213="Shopping", "n/a", IF($D213="Small Value Procurement", "n/a", IF($D213="Lease of Venue", "n/a", IF($D213="Agency to Agency", "n/a", IF($D213="Direct Contracting", "n/a", IF($D213="Emergency Cases", "n/a","Check Mode of Proc")))))))</f>
        <v>n/a</v>
      </c>
      <c r="F213" s="44" t="str">
        <f t="shared" si="410"/>
        <v>n/a</v>
      </c>
      <c r="G213" s="44" t="str">
        <f t="shared" si="410"/>
        <v>n/a</v>
      </c>
      <c r="H213" s="44" t="str">
        <f t="shared" si="410"/>
        <v>n/a</v>
      </c>
      <c r="I213" s="63"/>
      <c r="J213" s="63"/>
      <c r="K213" s="45" t="str">
        <f t="shared" si="32"/>
        <v>n/a</v>
      </c>
      <c r="L213" s="63"/>
      <c r="M213" s="63"/>
      <c r="N213" s="55"/>
      <c r="O213" s="55"/>
      <c r="P213" s="55"/>
      <c r="Q213" s="55"/>
      <c r="R213" s="46" t="s">
        <v>52</v>
      </c>
      <c r="S213" s="51"/>
      <c r="T213" s="764"/>
      <c r="U213" s="47"/>
      <c r="V213" s="51"/>
      <c r="W213" s="60"/>
      <c r="X213" s="37"/>
      <c r="Y213" s="48" t="str">
        <f t="shared" ref="Y213:AE213" si="411">IF($D213="Public Bidding", "Date Required", IF($D213="Shopping", "n/a", IF($D213="Small Value Procurement", "n/a", IF($D213="Lease of Venue", "n/a", IF($D213="Agency to Agency", "n/a", IF($D213="Direct Contracting", "n/a", IF($D213="Emergency Cases", "n/a","Check Mode of Proc")))))))</f>
        <v>n/a</v>
      </c>
      <c r="Z213" s="48" t="str">
        <f t="shared" si="411"/>
        <v>n/a</v>
      </c>
      <c r="AA213" s="48" t="str">
        <f t="shared" si="411"/>
        <v>n/a</v>
      </c>
      <c r="AB213" s="48" t="str">
        <f t="shared" si="411"/>
        <v>n/a</v>
      </c>
      <c r="AC213" s="48" t="str">
        <f t="shared" si="411"/>
        <v>n/a</v>
      </c>
      <c r="AD213" s="48" t="str">
        <f t="shared" si="411"/>
        <v>n/a</v>
      </c>
      <c r="AE213" s="48" t="str">
        <f t="shared" si="411"/>
        <v>n/a</v>
      </c>
      <c r="AF213" s="49"/>
      <c r="AG213" s="67"/>
      <c r="AH213" s="183"/>
      <c r="AI213" s="66"/>
      <c r="AJ213" s="4"/>
      <c r="AK213" s="66"/>
      <c r="AL213" s="6"/>
      <c r="AM213" s="7"/>
      <c r="AN213" s="6"/>
      <c r="AO213" s="6"/>
      <c r="AP213" s="6"/>
      <c r="AQ213" s="8"/>
      <c r="AR213" s="6"/>
      <c r="AT213" s="6"/>
      <c r="AU213" s="6"/>
      <c r="AV213" s="6"/>
      <c r="AW213" s="6"/>
      <c r="AX213" s="6"/>
      <c r="AY213" s="54"/>
      <c r="AZ213" s="6"/>
      <c r="BA213" s="6"/>
      <c r="BB213" s="6"/>
      <c r="BC213" s="6"/>
    </row>
    <row r="214" spans="1:55" ht="42.75" customHeight="1" x14ac:dyDescent="0.25">
      <c r="A214" s="43" t="str">
        <f>IF(C214=0,"  ",VLOOKUP(C214,CODES!$A$1:$B$145,2,FALSE))</f>
        <v xml:space="preserve">  </v>
      </c>
      <c r="B214" s="66"/>
      <c r="C214" s="4"/>
      <c r="D214" s="52" t="s">
        <v>57</v>
      </c>
      <c r="E214" s="44" t="str">
        <f t="shared" ref="E214:H214" si="412">IF($D214="Public Bidding", "Date Required", IF($D214="Shopping", "n/a", IF($D214="Small Value Procurement", "n/a", IF($D214="Lease of Venue", "n/a", IF($D214="Agency to Agency", "n/a", IF($D214="Direct Contracting", "n/a", IF($D214="Emergency Cases", "n/a","Check Mode of Proc")))))))</f>
        <v>n/a</v>
      </c>
      <c r="F214" s="44" t="str">
        <f t="shared" si="412"/>
        <v>n/a</v>
      </c>
      <c r="G214" s="44" t="str">
        <f t="shared" si="412"/>
        <v>n/a</v>
      </c>
      <c r="H214" s="44" t="str">
        <f t="shared" si="412"/>
        <v>n/a</v>
      </c>
      <c r="I214" s="63"/>
      <c r="J214" s="63"/>
      <c r="K214" s="45" t="str">
        <f t="shared" si="32"/>
        <v>n/a</v>
      </c>
      <c r="L214" s="63"/>
      <c r="M214" s="68"/>
      <c r="N214" s="55"/>
      <c r="O214" s="55"/>
      <c r="P214" s="55"/>
      <c r="Q214" s="55"/>
      <c r="R214" s="46" t="s">
        <v>52</v>
      </c>
      <c r="S214" s="51"/>
      <c r="T214" s="755"/>
      <c r="U214" s="47"/>
      <c r="V214" s="51"/>
      <c r="W214" s="60"/>
      <c r="X214" s="37"/>
      <c r="Y214" s="48" t="str">
        <f t="shared" ref="Y214:AE214" si="413">IF($D214="Public Bidding", "Date Required", IF($D214="Shopping", "n/a", IF($D214="Small Value Procurement", "n/a", IF($D214="Lease of Venue", "n/a", IF($D214="Agency to Agency", "n/a", IF($D214="Direct Contracting", "n/a", IF($D214="Emergency Cases", "n/a","Check Mode of Proc")))))))</f>
        <v>n/a</v>
      </c>
      <c r="Z214" s="48" t="str">
        <f t="shared" si="413"/>
        <v>n/a</v>
      </c>
      <c r="AA214" s="48" t="str">
        <f t="shared" si="413"/>
        <v>n/a</v>
      </c>
      <c r="AB214" s="48" t="str">
        <f t="shared" si="413"/>
        <v>n/a</v>
      </c>
      <c r="AC214" s="48" t="str">
        <f t="shared" si="413"/>
        <v>n/a</v>
      </c>
      <c r="AD214" s="48" t="str">
        <f t="shared" si="413"/>
        <v>n/a</v>
      </c>
      <c r="AE214" s="48" t="str">
        <f t="shared" si="413"/>
        <v>n/a</v>
      </c>
      <c r="AF214" s="49"/>
      <c r="AG214" s="67"/>
      <c r="AH214" s="183"/>
      <c r="AI214" s="66"/>
      <c r="AJ214" s="4"/>
      <c r="AK214" s="66"/>
      <c r="AL214" s="6"/>
      <c r="AM214" s="7"/>
      <c r="AN214" s="6"/>
      <c r="AO214" s="6"/>
      <c r="AP214" s="6"/>
      <c r="AQ214" s="8"/>
      <c r="AR214" s="6"/>
      <c r="AT214" s="6"/>
      <c r="AU214" s="6"/>
      <c r="AV214" s="6"/>
      <c r="AW214" s="6"/>
      <c r="AX214" s="6"/>
      <c r="AY214" s="54"/>
      <c r="AZ214" s="6"/>
      <c r="BA214" s="6"/>
      <c r="BB214" s="6"/>
      <c r="BC214" s="6"/>
    </row>
    <row r="215" spans="1:55" ht="45" customHeight="1" x14ac:dyDescent="0.25">
      <c r="A215" s="43" t="str">
        <f>IF(C215=0,"  ",VLOOKUP(C215,CODES!$A$1:$B$145,2,FALSE))</f>
        <v xml:space="preserve">  </v>
      </c>
      <c r="B215" s="66"/>
      <c r="C215" s="4"/>
      <c r="D215" s="52" t="s">
        <v>57</v>
      </c>
      <c r="E215" s="44" t="str">
        <f t="shared" ref="E215:H215" si="414">IF($D215="Public Bidding", "Date Required", IF($D215="Shopping", "n/a", IF($D215="Small Value Procurement", "n/a", IF($D215="Lease of Venue", "n/a", IF($D215="Agency to Agency", "n/a", IF($D215="Direct Contracting", "n/a", IF($D215="Emergency Cases", "n/a","Check Mode of Proc")))))))</f>
        <v>n/a</v>
      </c>
      <c r="F215" s="44" t="str">
        <f t="shared" si="414"/>
        <v>n/a</v>
      </c>
      <c r="G215" s="44" t="str">
        <f t="shared" si="414"/>
        <v>n/a</v>
      </c>
      <c r="H215" s="44" t="str">
        <f t="shared" si="414"/>
        <v>n/a</v>
      </c>
      <c r="I215" s="68"/>
      <c r="J215" s="68"/>
      <c r="K215" s="45" t="str">
        <f t="shared" si="32"/>
        <v>n/a</v>
      </c>
      <c r="L215" s="68"/>
      <c r="M215" s="63"/>
      <c r="N215" s="55"/>
      <c r="O215" s="55"/>
      <c r="P215" s="55"/>
      <c r="Q215" s="55"/>
      <c r="R215" s="46" t="s">
        <v>52</v>
      </c>
      <c r="S215" s="51"/>
      <c r="T215" s="764"/>
      <c r="U215" s="47"/>
      <c r="V215" s="51"/>
      <c r="W215" s="60"/>
      <c r="X215" s="37"/>
      <c r="Y215" s="48" t="str">
        <f t="shared" ref="Y215:AE215" si="415">IF($D215="Public Bidding", "Date Required", IF($D215="Shopping", "n/a", IF($D215="Small Value Procurement", "n/a", IF($D215="Lease of Venue", "n/a", IF($D215="Agency to Agency", "n/a", IF($D215="Direct Contracting", "n/a", IF($D215="Emergency Cases", "n/a","Check Mode of Proc")))))))</f>
        <v>n/a</v>
      </c>
      <c r="Z215" s="48" t="str">
        <f t="shared" si="415"/>
        <v>n/a</v>
      </c>
      <c r="AA215" s="48" t="str">
        <f t="shared" si="415"/>
        <v>n/a</v>
      </c>
      <c r="AB215" s="48" t="str">
        <f t="shared" si="415"/>
        <v>n/a</v>
      </c>
      <c r="AC215" s="48" t="str">
        <f t="shared" si="415"/>
        <v>n/a</v>
      </c>
      <c r="AD215" s="48" t="str">
        <f t="shared" si="415"/>
        <v>n/a</v>
      </c>
      <c r="AE215" s="48" t="str">
        <f t="shared" si="415"/>
        <v>n/a</v>
      </c>
      <c r="AF215" s="49"/>
      <c r="AG215" s="67"/>
      <c r="AH215" s="183"/>
      <c r="AI215" s="66"/>
      <c r="AJ215" s="4"/>
      <c r="AK215" s="66"/>
      <c r="AL215" s="6"/>
      <c r="AM215" s="7"/>
      <c r="AN215" s="6"/>
      <c r="AO215" s="6"/>
      <c r="AP215" s="6"/>
      <c r="AQ215" s="8"/>
      <c r="AR215" s="6"/>
      <c r="AT215" s="6"/>
      <c r="AU215" s="6"/>
      <c r="AV215" s="6"/>
      <c r="AW215" s="6"/>
      <c r="AX215" s="6"/>
      <c r="AY215" s="54"/>
      <c r="AZ215" s="6"/>
      <c r="BA215" s="6"/>
      <c r="BB215" s="6"/>
      <c r="BC215" s="6"/>
    </row>
    <row r="216" spans="1:55" ht="60.75" customHeight="1" x14ac:dyDescent="0.25">
      <c r="A216" s="43" t="str">
        <f>IF(C216=0,"  ",VLOOKUP(C216,CODES!$A$1:$B$145,2,FALSE))</f>
        <v xml:space="preserve">  </v>
      </c>
      <c r="B216" s="66"/>
      <c r="C216" s="4"/>
      <c r="D216" s="52" t="s">
        <v>57</v>
      </c>
      <c r="E216" s="44" t="str">
        <f t="shared" ref="E216:H216" si="416">IF($D216="Public Bidding", "Date Required", IF($D216="Shopping", "n/a", IF($D216="Small Value Procurement", "n/a", IF($D216="Lease of Venue", "n/a", IF($D216="Agency to Agency", "n/a", IF($D216="Direct Contracting", "n/a", IF($D216="Emergency Cases", "n/a","Check Mode of Proc")))))))</f>
        <v>n/a</v>
      </c>
      <c r="F216" s="44" t="str">
        <f t="shared" si="416"/>
        <v>n/a</v>
      </c>
      <c r="G216" s="44" t="str">
        <f t="shared" si="416"/>
        <v>n/a</v>
      </c>
      <c r="H216" s="44" t="str">
        <f t="shared" si="416"/>
        <v>n/a</v>
      </c>
      <c r="I216" s="63"/>
      <c r="J216" s="63"/>
      <c r="K216" s="45" t="str">
        <f t="shared" si="32"/>
        <v>n/a</v>
      </c>
      <c r="L216" s="68"/>
      <c r="M216" s="68"/>
      <c r="N216" s="55"/>
      <c r="O216" s="55"/>
      <c r="P216" s="55"/>
      <c r="Q216" s="55"/>
      <c r="R216" s="46" t="s">
        <v>52</v>
      </c>
      <c r="S216" s="51"/>
      <c r="T216" s="755"/>
      <c r="U216" s="47"/>
      <c r="V216" s="51"/>
      <c r="W216" s="60"/>
      <c r="X216" s="37"/>
      <c r="Y216" s="48" t="str">
        <f t="shared" ref="Y216:AE216" si="417">IF($D216="Public Bidding", "Date Required", IF($D216="Shopping", "n/a", IF($D216="Small Value Procurement", "n/a", IF($D216="Lease of Venue", "n/a", IF($D216="Agency to Agency", "n/a", IF($D216="Direct Contracting", "n/a", IF($D216="Emergency Cases", "n/a","Check Mode of Proc")))))))</f>
        <v>n/a</v>
      </c>
      <c r="Z216" s="48" t="str">
        <f t="shared" si="417"/>
        <v>n/a</v>
      </c>
      <c r="AA216" s="48" t="str">
        <f t="shared" si="417"/>
        <v>n/a</v>
      </c>
      <c r="AB216" s="48" t="str">
        <f t="shared" si="417"/>
        <v>n/a</v>
      </c>
      <c r="AC216" s="48" t="str">
        <f t="shared" si="417"/>
        <v>n/a</v>
      </c>
      <c r="AD216" s="48" t="str">
        <f t="shared" si="417"/>
        <v>n/a</v>
      </c>
      <c r="AE216" s="48" t="str">
        <f t="shared" si="417"/>
        <v>n/a</v>
      </c>
      <c r="AF216" s="49"/>
      <c r="AG216" s="67"/>
      <c r="AH216" s="183"/>
      <c r="AI216" s="66"/>
      <c r="AJ216" s="4"/>
      <c r="AK216" s="66"/>
      <c r="AL216" s="6"/>
      <c r="AM216" s="7"/>
      <c r="AN216" s="6"/>
      <c r="AO216" s="6"/>
      <c r="AP216" s="6"/>
      <c r="AQ216" s="8"/>
      <c r="AR216" s="6"/>
      <c r="AT216" s="6"/>
      <c r="AU216" s="6"/>
      <c r="AV216" s="6"/>
      <c r="AW216" s="6"/>
      <c r="AX216" s="6"/>
      <c r="AY216" s="54"/>
      <c r="AZ216" s="6"/>
      <c r="BA216" s="6"/>
      <c r="BB216" s="6"/>
      <c r="BC216" s="6"/>
    </row>
    <row r="217" spans="1:55" ht="39" customHeight="1" x14ac:dyDescent="0.25">
      <c r="A217" s="43" t="str">
        <f>IF(C217=0,"  ",VLOOKUP(C217,CODES!$A$1:$B$145,2,FALSE))</f>
        <v xml:space="preserve">  </v>
      </c>
      <c r="B217" s="66"/>
      <c r="C217" s="4"/>
      <c r="D217" s="52" t="s">
        <v>57</v>
      </c>
      <c r="E217" s="44" t="str">
        <f t="shared" ref="E217:H217" si="418">IF($D217="Public Bidding", "Date Required", IF($D217="Shopping", "n/a", IF($D217="Small Value Procurement", "n/a", IF($D217="Lease of Venue", "n/a", IF($D217="Agency to Agency", "n/a", IF($D217="Direct Contracting", "n/a", IF($D217="Emergency Cases", "n/a","Check Mode of Proc")))))))</f>
        <v>n/a</v>
      </c>
      <c r="F217" s="44" t="str">
        <f t="shared" si="418"/>
        <v>n/a</v>
      </c>
      <c r="G217" s="44" t="str">
        <f t="shared" si="418"/>
        <v>n/a</v>
      </c>
      <c r="H217" s="44" t="str">
        <f t="shared" si="418"/>
        <v>n/a</v>
      </c>
      <c r="I217" s="63"/>
      <c r="J217" s="63"/>
      <c r="K217" s="45" t="str">
        <f t="shared" si="32"/>
        <v>n/a</v>
      </c>
      <c r="L217" s="63"/>
      <c r="M217" s="63"/>
      <c r="N217" s="55"/>
      <c r="O217" s="55"/>
      <c r="P217" s="55"/>
      <c r="Q217" s="55"/>
      <c r="R217" s="46" t="s">
        <v>52</v>
      </c>
      <c r="S217" s="51"/>
      <c r="T217" s="764"/>
      <c r="U217" s="47"/>
      <c r="V217" s="51"/>
      <c r="W217" s="60"/>
      <c r="X217" s="37"/>
      <c r="Y217" s="48" t="str">
        <f t="shared" ref="Y217:AE217" si="419">IF($D217="Public Bidding", "Date Required", IF($D217="Shopping", "n/a", IF($D217="Small Value Procurement", "n/a", IF($D217="Lease of Venue", "n/a", IF($D217="Agency to Agency", "n/a", IF($D217="Direct Contracting", "n/a", IF($D217="Emergency Cases", "n/a","Check Mode of Proc")))))))</f>
        <v>n/a</v>
      </c>
      <c r="Z217" s="48" t="str">
        <f t="shared" si="419"/>
        <v>n/a</v>
      </c>
      <c r="AA217" s="48" t="str">
        <f t="shared" si="419"/>
        <v>n/a</v>
      </c>
      <c r="AB217" s="48" t="str">
        <f t="shared" si="419"/>
        <v>n/a</v>
      </c>
      <c r="AC217" s="48" t="str">
        <f t="shared" si="419"/>
        <v>n/a</v>
      </c>
      <c r="AD217" s="48" t="str">
        <f t="shared" si="419"/>
        <v>n/a</v>
      </c>
      <c r="AE217" s="48" t="str">
        <f t="shared" si="419"/>
        <v>n/a</v>
      </c>
      <c r="AF217" s="49"/>
      <c r="AG217" s="67"/>
      <c r="AH217" s="183"/>
      <c r="AI217" s="66"/>
      <c r="AJ217" s="4"/>
      <c r="AK217" s="66"/>
      <c r="AL217" s="6"/>
      <c r="AM217" s="7"/>
      <c r="AN217" s="6"/>
      <c r="AO217" s="6"/>
      <c r="AP217" s="6"/>
      <c r="AQ217" s="8"/>
      <c r="AR217" s="6"/>
      <c r="AT217" s="6"/>
      <c r="AU217" s="6"/>
      <c r="AV217" s="6"/>
      <c r="AW217" s="6"/>
      <c r="AX217" s="6"/>
      <c r="AY217" s="54"/>
      <c r="AZ217" s="6"/>
      <c r="BA217" s="6"/>
      <c r="BB217" s="6"/>
      <c r="BC217" s="6"/>
    </row>
    <row r="218" spans="1:55" ht="39" customHeight="1" x14ac:dyDescent="0.25">
      <c r="A218" s="43" t="str">
        <f>IF(C218=0,"  ",VLOOKUP(C218,CODES!$A$1:$B$145,2,FALSE))</f>
        <v xml:space="preserve">  </v>
      </c>
      <c r="B218" s="66"/>
      <c r="C218" s="4"/>
      <c r="D218" s="52" t="s">
        <v>57</v>
      </c>
      <c r="E218" s="44" t="str">
        <f t="shared" ref="E218:H218" si="420">IF($D218="Public Bidding", "Date Required", IF($D218="Shopping", "n/a", IF($D218="Small Value Procurement", "n/a", IF($D218="Lease of Venue", "n/a", IF($D218="Agency to Agency", "n/a", IF($D218="Direct Contracting", "n/a", IF($D218="Emergency Cases", "n/a","Check Mode of Proc")))))))</f>
        <v>n/a</v>
      </c>
      <c r="F218" s="44" t="str">
        <f t="shared" si="420"/>
        <v>n/a</v>
      </c>
      <c r="G218" s="44" t="str">
        <f t="shared" si="420"/>
        <v>n/a</v>
      </c>
      <c r="H218" s="44" t="str">
        <f t="shared" si="420"/>
        <v>n/a</v>
      </c>
      <c r="I218" s="63"/>
      <c r="J218" s="63"/>
      <c r="K218" s="45" t="str">
        <f t="shared" si="32"/>
        <v>n/a</v>
      </c>
      <c r="L218" s="63"/>
      <c r="M218" s="63"/>
      <c r="N218" s="55"/>
      <c r="O218" s="55"/>
      <c r="P218" s="55"/>
      <c r="Q218" s="55"/>
      <c r="R218" s="46" t="s">
        <v>52</v>
      </c>
      <c r="S218" s="51"/>
      <c r="T218" s="765"/>
      <c r="U218" s="47"/>
      <c r="V218" s="51"/>
      <c r="W218" s="60"/>
      <c r="X218" s="37"/>
      <c r="Y218" s="48" t="str">
        <f t="shared" ref="Y218:AE218" si="421">IF($D218="Public Bidding", "Date Required", IF($D218="Shopping", "n/a", IF($D218="Small Value Procurement", "n/a", IF($D218="Lease of Venue", "n/a", IF($D218="Agency to Agency", "n/a", IF($D218="Direct Contracting", "n/a", IF($D218="Emergency Cases", "n/a","Check Mode of Proc")))))))</f>
        <v>n/a</v>
      </c>
      <c r="Z218" s="48" t="str">
        <f t="shared" si="421"/>
        <v>n/a</v>
      </c>
      <c r="AA218" s="48" t="str">
        <f t="shared" si="421"/>
        <v>n/a</v>
      </c>
      <c r="AB218" s="48" t="str">
        <f t="shared" si="421"/>
        <v>n/a</v>
      </c>
      <c r="AC218" s="48" t="str">
        <f t="shared" si="421"/>
        <v>n/a</v>
      </c>
      <c r="AD218" s="48" t="str">
        <f t="shared" si="421"/>
        <v>n/a</v>
      </c>
      <c r="AE218" s="48" t="str">
        <f t="shared" si="421"/>
        <v>n/a</v>
      </c>
      <c r="AF218" s="49"/>
      <c r="AG218" s="67"/>
      <c r="AH218" s="183"/>
      <c r="AI218" s="66"/>
      <c r="AJ218" s="4"/>
      <c r="AK218" s="66"/>
      <c r="AL218" s="6"/>
      <c r="AM218" s="7"/>
      <c r="AN218" s="6"/>
      <c r="AO218" s="6"/>
      <c r="AP218" s="6"/>
      <c r="AQ218" s="8"/>
      <c r="AR218" s="6"/>
      <c r="AT218" s="6"/>
      <c r="AU218" s="6"/>
      <c r="AV218" s="6"/>
      <c r="AW218" s="6"/>
      <c r="AX218" s="6"/>
      <c r="AY218" s="54"/>
      <c r="AZ218" s="6"/>
      <c r="BA218" s="6"/>
      <c r="BB218" s="6"/>
      <c r="BC218" s="6"/>
    </row>
    <row r="219" spans="1:55" ht="66" customHeight="1" x14ac:dyDescent="0.25">
      <c r="A219" s="43" t="str">
        <f>IF(C219=0,"  ",VLOOKUP(C219,CODES!$A$1:$B$145,2,FALSE))</f>
        <v xml:space="preserve">  </v>
      </c>
      <c r="B219" s="66"/>
      <c r="C219" s="4"/>
      <c r="D219" s="52" t="s">
        <v>57</v>
      </c>
      <c r="E219" s="44" t="str">
        <f t="shared" ref="E219:H219" si="422">IF($D219="Public Bidding", "Date Required", IF($D219="Shopping", "n/a", IF($D219="Small Value Procurement", "n/a", IF($D219="Lease of Venue", "n/a", IF($D219="Agency to Agency", "n/a", IF($D219="Direct Contracting", "n/a", IF($D219="Emergency Cases", "n/a","Check Mode of Proc")))))))</f>
        <v>n/a</v>
      </c>
      <c r="F219" s="44" t="str">
        <f t="shared" si="422"/>
        <v>n/a</v>
      </c>
      <c r="G219" s="44" t="str">
        <f t="shared" si="422"/>
        <v>n/a</v>
      </c>
      <c r="H219" s="44" t="str">
        <f t="shared" si="422"/>
        <v>n/a</v>
      </c>
      <c r="I219" s="63"/>
      <c r="J219" s="63"/>
      <c r="K219" s="45" t="str">
        <f t="shared" si="32"/>
        <v>n/a</v>
      </c>
      <c r="L219" s="63"/>
      <c r="M219" s="63"/>
      <c r="N219" s="55"/>
      <c r="O219" s="55"/>
      <c r="P219" s="55"/>
      <c r="Q219" s="55"/>
      <c r="R219" s="46" t="s">
        <v>52</v>
      </c>
      <c r="S219" s="51"/>
      <c r="T219" s="765"/>
      <c r="U219" s="47"/>
      <c r="V219" s="51"/>
      <c r="W219" s="60"/>
      <c r="X219" s="37"/>
      <c r="Y219" s="48" t="str">
        <f t="shared" ref="Y219:AE219" si="423">IF($D219="Public Bidding", "Date Required", IF($D219="Shopping", "n/a", IF($D219="Small Value Procurement", "n/a", IF($D219="Lease of Venue", "n/a", IF($D219="Agency to Agency", "n/a", IF($D219="Direct Contracting", "n/a", IF($D219="Emergency Cases", "n/a","Check Mode of Proc")))))))</f>
        <v>n/a</v>
      </c>
      <c r="Z219" s="48" t="str">
        <f t="shared" si="423"/>
        <v>n/a</v>
      </c>
      <c r="AA219" s="48" t="str">
        <f t="shared" si="423"/>
        <v>n/a</v>
      </c>
      <c r="AB219" s="48" t="str">
        <f t="shared" si="423"/>
        <v>n/a</v>
      </c>
      <c r="AC219" s="48" t="str">
        <f t="shared" si="423"/>
        <v>n/a</v>
      </c>
      <c r="AD219" s="48" t="str">
        <f t="shared" si="423"/>
        <v>n/a</v>
      </c>
      <c r="AE219" s="48" t="str">
        <f t="shared" si="423"/>
        <v>n/a</v>
      </c>
      <c r="AF219" s="49"/>
      <c r="AG219" s="67"/>
      <c r="AH219" s="183"/>
      <c r="AI219" s="66"/>
      <c r="AJ219" s="4"/>
      <c r="AK219" s="66"/>
      <c r="AL219" s="6"/>
      <c r="AM219" s="7"/>
      <c r="AN219" s="6"/>
      <c r="AO219" s="6"/>
      <c r="AP219" s="6"/>
      <c r="AQ219" s="8"/>
      <c r="AR219" s="6"/>
      <c r="AT219" s="6"/>
      <c r="AU219" s="6"/>
      <c r="AV219" s="6"/>
      <c r="AW219" s="6"/>
      <c r="AX219" s="6"/>
      <c r="AY219" s="54"/>
      <c r="AZ219" s="6"/>
      <c r="BA219" s="6"/>
      <c r="BB219" s="6"/>
      <c r="BC219" s="6"/>
    </row>
    <row r="220" spans="1:55" ht="78" customHeight="1" x14ac:dyDescent="0.25">
      <c r="A220" s="43" t="str">
        <f>IF(C220=0,"  ",VLOOKUP(C220,CODES!$A$1:$B$145,2,FALSE))</f>
        <v xml:space="preserve">  </v>
      </c>
      <c r="B220" s="66"/>
      <c r="C220" s="4"/>
      <c r="D220" s="52" t="s">
        <v>57</v>
      </c>
      <c r="E220" s="44" t="str">
        <f t="shared" ref="E220:H220" si="424">IF($D220="Public Bidding", "Date Required", IF($D220="Shopping", "n/a", IF($D220="Small Value Procurement", "n/a", IF($D220="Lease of Venue", "n/a", IF($D220="Agency to Agency", "n/a", IF($D220="Direct Contracting", "n/a", IF($D220="Emergency Cases", "n/a","Check Mode of Proc")))))))</f>
        <v>n/a</v>
      </c>
      <c r="F220" s="44" t="str">
        <f t="shared" si="424"/>
        <v>n/a</v>
      </c>
      <c r="G220" s="44" t="str">
        <f t="shared" si="424"/>
        <v>n/a</v>
      </c>
      <c r="H220" s="44" t="str">
        <f t="shared" si="424"/>
        <v>n/a</v>
      </c>
      <c r="I220" s="63"/>
      <c r="J220" s="63"/>
      <c r="K220" s="45" t="str">
        <f t="shared" si="32"/>
        <v>n/a</v>
      </c>
      <c r="L220" s="63"/>
      <c r="M220" s="63"/>
      <c r="N220" s="55"/>
      <c r="O220" s="55"/>
      <c r="P220" s="55"/>
      <c r="Q220" s="55"/>
      <c r="R220" s="46" t="s">
        <v>52</v>
      </c>
      <c r="S220" s="51"/>
      <c r="T220" s="765"/>
      <c r="U220" s="47"/>
      <c r="V220" s="51"/>
      <c r="W220" s="60"/>
      <c r="X220" s="37"/>
      <c r="Y220" s="48" t="str">
        <f t="shared" ref="Y220:AE220" si="425">IF($D220="Public Bidding", "Date Required", IF($D220="Shopping", "n/a", IF($D220="Small Value Procurement", "n/a", IF($D220="Lease of Venue", "n/a", IF($D220="Agency to Agency", "n/a", IF($D220="Direct Contracting", "n/a", IF($D220="Emergency Cases", "n/a","Check Mode of Proc")))))))</f>
        <v>n/a</v>
      </c>
      <c r="Z220" s="48" t="str">
        <f t="shared" si="425"/>
        <v>n/a</v>
      </c>
      <c r="AA220" s="48" t="str">
        <f t="shared" si="425"/>
        <v>n/a</v>
      </c>
      <c r="AB220" s="48" t="str">
        <f t="shared" si="425"/>
        <v>n/a</v>
      </c>
      <c r="AC220" s="48" t="str">
        <f t="shared" si="425"/>
        <v>n/a</v>
      </c>
      <c r="AD220" s="48" t="str">
        <f t="shared" si="425"/>
        <v>n/a</v>
      </c>
      <c r="AE220" s="48" t="str">
        <f t="shared" si="425"/>
        <v>n/a</v>
      </c>
      <c r="AF220" s="49"/>
      <c r="AG220" s="67"/>
      <c r="AH220" s="183"/>
      <c r="AI220" s="66"/>
      <c r="AJ220" s="4"/>
      <c r="AK220" s="66"/>
      <c r="AL220" s="6"/>
      <c r="AM220" s="7"/>
      <c r="AN220" s="6"/>
      <c r="AO220" s="6"/>
      <c r="AP220" s="6"/>
      <c r="AQ220" s="8"/>
      <c r="AR220" s="6"/>
      <c r="AT220" s="6"/>
      <c r="AU220" s="6"/>
      <c r="AV220" s="6"/>
      <c r="AW220" s="6"/>
      <c r="AX220" s="6"/>
      <c r="AY220" s="54"/>
      <c r="AZ220" s="6"/>
      <c r="BA220" s="6"/>
      <c r="BB220" s="6"/>
      <c r="BC220" s="6"/>
    </row>
    <row r="221" spans="1:55" ht="39" customHeight="1" x14ac:dyDescent="0.25">
      <c r="A221" s="43" t="str">
        <f>IF(C221=0,"  ",VLOOKUP(C221,CODES!$A$1:$B$145,2,FALSE))</f>
        <v xml:space="preserve">  </v>
      </c>
      <c r="B221" s="66"/>
      <c r="C221" s="4"/>
      <c r="D221" s="52" t="s">
        <v>57</v>
      </c>
      <c r="E221" s="44" t="str">
        <f t="shared" ref="E221:H221" si="426">IF($D221="Public Bidding", "Date Required", IF($D221="Shopping", "n/a", IF($D221="Small Value Procurement", "n/a", IF($D221="Lease of Venue", "n/a", IF($D221="Agency to Agency", "n/a", IF($D221="Direct Contracting", "n/a", IF($D221="Emergency Cases", "n/a","Check Mode of Proc")))))))</f>
        <v>n/a</v>
      </c>
      <c r="F221" s="44" t="str">
        <f t="shared" si="426"/>
        <v>n/a</v>
      </c>
      <c r="G221" s="44" t="str">
        <f t="shared" si="426"/>
        <v>n/a</v>
      </c>
      <c r="H221" s="44" t="str">
        <f t="shared" si="426"/>
        <v>n/a</v>
      </c>
      <c r="I221" s="63"/>
      <c r="J221" s="63"/>
      <c r="K221" s="45" t="str">
        <f t="shared" si="32"/>
        <v>n/a</v>
      </c>
      <c r="L221" s="63"/>
      <c r="M221" s="63"/>
      <c r="N221" s="55"/>
      <c r="O221" s="55"/>
      <c r="P221" s="55"/>
      <c r="Q221" s="55"/>
      <c r="R221" s="46" t="s">
        <v>52</v>
      </c>
      <c r="S221" s="51"/>
      <c r="T221" s="765"/>
      <c r="U221" s="47"/>
      <c r="V221" s="51"/>
      <c r="W221" s="60"/>
      <c r="X221" s="37"/>
      <c r="Y221" s="48" t="str">
        <f t="shared" ref="Y221:AE221" si="427">IF($D221="Public Bidding", "Date Required", IF($D221="Shopping", "n/a", IF($D221="Small Value Procurement", "n/a", IF($D221="Lease of Venue", "n/a", IF($D221="Agency to Agency", "n/a", IF($D221="Direct Contracting", "n/a", IF($D221="Emergency Cases", "n/a","Check Mode of Proc")))))))</f>
        <v>n/a</v>
      </c>
      <c r="Z221" s="48" t="str">
        <f t="shared" si="427"/>
        <v>n/a</v>
      </c>
      <c r="AA221" s="48" t="str">
        <f t="shared" si="427"/>
        <v>n/a</v>
      </c>
      <c r="AB221" s="48" t="str">
        <f t="shared" si="427"/>
        <v>n/a</v>
      </c>
      <c r="AC221" s="48" t="str">
        <f t="shared" si="427"/>
        <v>n/a</v>
      </c>
      <c r="AD221" s="48" t="str">
        <f t="shared" si="427"/>
        <v>n/a</v>
      </c>
      <c r="AE221" s="48" t="str">
        <f t="shared" si="427"/>
        <v>n/a</v>
      </c>
      <c r="AF221" s="49"/>
      <c r="AG221" s="67"/>
      <c r="AH221" s="183"/>
      <c r="AI221" s="66"/>
      <c r="AJ221" s="4"/>
      <c r="AK221" s="66"/>
      <c r="AL221" s="6"/>
      <c r="AM221" s="7"/>
      <c r="AN221" s="6"/>
      <c r="AO221" s="6"/>
      <c r="AP221" s="6"/>
      <c r="AQ221" s="8"/>
      <c r="AR221" s="6"/>
      <c r="AT221" s="6"/>
      <c r="AU221" s="6"/>
      <c r="AV221" s="6"/>
      <c r="AW221" s="6"/>
      <c r="AX221" s="6"/>
      <c r="AY221" s="54"/>
      <c r="AZ221" s="6"/>
      <c r="BA221" s="6"/>
      <c r="BB221" s="6"/>
      <c r="BC221" s="6"/>
    </row>
    <row r="222" spans="1:55" ht="39" customHeight="1" x14ac:dyDescent="0.25">
      <c r="A222" s="43" t="str">
        <f>IF(C222=0,"  ",VLOOKUP(C222,CODES!$A$1:$B$145,2,FALSE))</f>
        <v xml:space="preserve">  </v>
      </c>
      <c r="B222" s="66"/>
      <c r="C222" s="4"/>
      <c r="D222" s="52" t="s">
        <v>57</v>
      </c>
      <c r="E222" s="44" t="str">
        <f t="shared" ref="E222:H222" si="428">IF($D222="Public Bidding", "Date Required", IF($D222="Shopping", "n/a", IF($D222="Small Value Procurement", "n/a", IF($D222="Lease of Venue", "n/a", IF($D222="Agency to Agency", "n/a", IF($D222="Direct Contracting", "n/a", IF($D222="Emergency Cases", "n/a","Check Mode of Proc")))))))</f>
        <v>n/a</v>
      </c>
      <c r="F222" s="44" t="str">
        <f t="shared" si="428"/>
        <v>n/a</v>
      </c>
      <c r="G222" s="44" t="str">
        <f t="shared" si="428"/>
        <v>n/a</v>
      </c>
      <c r="H222" s="44" t="str">
        <f t="shared" si="428"/>
        <v>n/a</v>
      </c>
      <c r="I222" s="63"/>
      <c r="J222" s="63"/>
      <c r="K222" s="45" t="str">
        <f t="shared" si="32"/>
        <v>n/a</v>
      </c>
      <c r="L222" s="63"/>
      <c r="M222" s="63"/>
      <c r="N222" s="55"/>
      <c r="O222" s="55"/>
      <c r="P222" s="55"/>
      <c r="Q222" s="55"/>
      <c r="R222" s="46" t="s">
        <v>52</v>
      </c>
      <c r="S222" s="51"/>
      <c r="T222" s="755"/>
      <c r="U222" s="47"/>
      <c r="V222" s="51"/>
      <c r="W222" s="60"/>
      <c r="X222" s="37"/>
      <c r="Y222" s="48" t="str">
        <f t="shared" ref="Y222:AE222" si="429">IF($D222="Public Bidding", "Date Required", IF($D222="Shopping", "n/a", IF($D222="Small Value Procurement", "n/a", IF($D222="Lease of Venue", "n/a", IF($D222="Agency to Agency", "n/a", IF($D222="Direct Contracting", "n/a", IF($D222="Emergency Cases", "n/a","Check Mode of Proc")))))))</f>
        <v>n/a</v>
      </c>
      <c r="Z222" s="48" t="str">
        <f t="shared" si="429"/>
        <v>n/a</v>
      </c>
      <c r="AA222" s="48" t="str">
        <f t="shared" si="429"/>
        <v>n/a</v>
      </c>
      <c r="AB222" s="48" t="str">
        <f t="shared" si="429"/>
        <v>n/a</v>
      </c>
      <c r="AC222" s="48" t="str">
        <f t="shared" si="429"/>
        <v>n/a</v>
      </c>
      <c r="AD222" s="48" t="str">
        <f t="shared" si="429"/>
        <v>n/a</v>
      </c>
      <c r="AE222" s="48" t="str">
        <f t="shared" si="429"/>
        <v>n/a</v>
      </c>
      <c r="AF222" s="49"/>
      <c r="AG222" s="67"/>
      <c r="AH222" s="183"/>
      <c r="AI222" s="66"/>
      <c r="AJ222" s="4"/>
      <c r="AK222" s="66"/>
      <c r="AL222" s="6"/>
      <c r="AM222" s="7"/>
      <c r="AN222" s="6"/>
      <c r="AO222" s="6"/>
      <c r="AP222" s="6"/>
      <c r="AQ222" s="8"/>
      <c r="AR222" s="6"/>
      <c r="AT222" s="6"/>
      <c r="AU222" s="6"/>
      <c r="AV222" s="6"/>
      <c r="AW222" s="6"/>
      <c r="AX222" s="6"/>
      <c r="AY222" s="54"/>
      <c r="AZ222" s="6"/>
      <c r="BA222" s="6"/>
      <c r="BB222" s="6"/>
      <c r="BC222" s="6"/>
    </row>
    <row r="223" spans="1:55" ht="39" customHeight="1" x14ac:dyDescent="0.25">
      <c r="A223" s="43" t="str">
        <f>IF(C223=0,"  ",VLOOKUP(C223,CODES!$A$1:$B$145,2,FALSE))</f>
        <v xml:space="preserve">  </v>
      </c>
      <c r="B223" s="66"/>
      <c r="C223" s="4"/>
      <c r="D223" s="52" t="s">
        <v>57</v>
      </c>
      <c r="E223" s="44" t="str">
        <f t="shared" ref="E223:H223" si="430">IF($D223="Public Bidding", "Date Required", IF($D223="Shopping", "n/a", IF($D223="Small Value Procurement", "n/a", IF($D223="Lease of Venue", "n/a", IF($D223="Agency to Agency", "n/a", IF($D223="Direct Contracting", "n/a", IF($D223="Emergency Cases", "n/a","Check Mode of Proc")))))))</f>
        <v>n/a</v>
      </c>
      <c r="F223" s="44" t="str">
        <f t="shared" si="430"/>
        <v>n/a</v>
      </c>
      <c r="G223" s="44" t="str">
        <f t="shared" si="430"/>
        <v>n/a</v>
      </c>
      <c r="H223" s="44" t="str">
        <f t="shared" si="430"/>
        <v>n/a</v>
      </c>
      <c r="I223" s="63"/>
      <c r="J223" s="63"/>
      <c r="K223" s="45" t="str">
        <f t="shared" si="32"/>
        <v>n/a</v>
      </c>
      <c r="L223" s="63"/>
      <c r="M223" s="63"/>
      <c r="N223" s="55"/>
      <c r="O223" s="55"/>
      <c r="P223" s="55"/>
      <c r="Q223" s="55"/>
      <c r="R223" s="46" t="s">
        <v>52</v>
      </c>
      <c r="S223" s="51"/>
      <c r="T223" s="764"/>
      <c r="U223" s="47"/>
      <c r="V223" s="51"/>
      <c r="W223" s="60"/>
      <c r="X223" s="37"/>
      <c r="Y223" s="48" t="str">
        <f t="shared" ref="Y223:AE223" si="431">IF($D223="Public Bidding", "Date Required", IF($D223="Shopping", "n/a", IF($D223="Small Value Procurement", "n/a", IF($D223="Lease of Venue", "n/a", IF($D223="Agency to Agency", "n/a", IF($D223="Direct Contracting", "n/a", IF($D223="Emergency Cases", "n/a","Check Mode of Proc")))))))</f>
        <v>n/a</v>
      </c>
      <c r="Z223" s="48" t="str">
        <f t="shared" si="431"/>
        <v>n/a</v>
      </c>
      <c r="AA223" s="48" t="str">
        <f t="shared" si="431"/>
        <v>n/a</v>
      </c>
      <c r="AB223" s="48" t="str">
        <f t="shared" si="431"/>
        <v>n/a</v>
      </c>
      <c r="AC223" s="48" t="str">
        <f t="shared" si="431"/>
        <v>n/a</v>
      </c>
      <c r="AD223" s="48" t="str">
        <f t="shared" si="431"/>
        <v>n/a</v>
      </c>
      <c r="AE223" s="48" t="str">
        <f t="shared" si="431"/>
        <v>n/a</v>
      </c>
      <c r="AF223" s="49"/>
      <c r="AG223" s="67"/>
      <c r="AH223" s="183"/>
      <c r="AI223" s="66"/>
      <c r="AJ223" s="4"/>
      <c r="AK223" s="66"/>
      <c r="AL223" s="6"/>
      <c r="AM223" s="7"/>
      <c r="AN223" s="6"/>
      <c r="AO223" s="6"/>
      <c r="AP223" s="6"/>
      <c r="AQ223" s="8"/>
      <c r="AR223" s="6"/>
      <c r="AT223" s="6"/>
      <c r="AU223" s="6"/>
      <c r="AV223" s="6"/>
      <c r="AW223" s="6"/>
      <c r="AX223" s="6"/>
      <c r="AY223" s="54"/>
      <c r="AZ223" s="6"/>
      <c r="BA223" s="6"/>
      <c r="BB223" s="6"/>
      <c r="BC223" s="6"/>
    </row>
    <row r="224" spans="1:55" ht="39" customHeight="1" x14ac:dyDescent="0.25">
      <c r="A224" s="43" t="str">
        <f>IF(C224=0,"  ",VLOOKUP(C224,CODES!$A$1:$B$145,2,FALSE))</f>
        <v xml:space="preserve">  </v>
      </c>
      <c r="B224" s="66"/>
      <c r="C224" s="4"/>
      <c r="D224" s="52" t="s">
        <v>57</v>
      </c>
      <c r="E224" s="44" t="str">
        <f t="shared" ref="E224:H224" si="432">IF($D224="Public Bidding", "Date Required", IF($D224="Shopping", "n/a", IF($D224="Small Value Procurement", "n/a", IF($D224="Lease of Venue", "n/a", IF($D224="Agency to Agency", "n/a", IF($D224="Direct Contracting", "n/a", IF($D224="Emergency Cases", "n/a","Check Mode of Proc")))))))</f>
        <v>n/a</v>
      </c>
      <c r="F224" s="44" t="str">
        <f t="shared" si="432"/>
        <v>n/a</v>
      </c>
      <c r="G224" s="44" t="str">
        <f t="shared" si="432"/>
        <v>n/a</v>
      </c>
      <c r="H224" s="44" t="str">
        <f t="shared" si="432"/>
        <v>n/a</v>
      </c>
      <c r="I224" s="63"/>
      <c r="J224" s="63"/>
      <c r="K224" s="45" t="str">
        <f t="shared" si="32"/>
        <v>n/a</v>
      </c>
      <c r="L224" s="63"/>
      <c r="M224" s="63"/>
      <c r="N224" s="55"/>
      <c r="O224" s="55"/>
      <c r="P224" s="55"/>
      <c r="Q224" s="55"/>
      <c r="R224" s="46" t="s">
        <v>52</v>
      </c>
      <c r="S224" s="51"/>
      <c r="T224" s="755"/>
      <c r="U224" s="47"/>
      <c r="V224" s="51"/>
      <c r="W224" s="60"/>
      <c r="X224" s="37"/>
      <c r="Y224" s="48" t="str">
        <f t="shared" ref="Y224:AE224" si="433">IF($D224="Public Bidding", "Date Required", IF($D224="Shopping", "n/a", IF($D224="Small Value Procurement", "n/a", IF($D224="Lease of Venue", "n/a", IF($D224="Agency to Agency", "n/a", IF($D224="Direct Contracting", "n/a", IF($D224="Emergency Cases", "n/a","Check Mode of Proc")))))))</f>
        <v>n/a</v>
      </c>
      <c r="Z224" s="48" t="str">
        <f t="shared" si="433"/>
        <v>n/a</v>
      </c>
      <c r="AA224" s="48" t="str">
        <f t="shared" si="433"/>
        <v>n/a</v>
      </c>
      <c r="AB224" s="48" t="str">
        <f t="shared" si="433"/>
        <v>n/a</v>
      </c>
      <c r="AC224" s="48" t="str">
        <f t="shared" si="433"/>
        <v>n/a</v>
      </c>
      <c r="AD224" s="48" t="str">
        <f t="shared" si="433"/>
        <v>n/a</v>
      </c>
      <c r="AE224" s="48" t="str">
        <f t="shared" si="433"/>
        <v>n/a</v>
      </c>
      <c r="AF224" s="49"/>
      <c r="AG224" s="67"/>
      <c r="AH224" s="183"/>
      <c r="AI224" s="66"/>
      <c r="AJ224" s="4"/>
      <c r="AK224" s="66"/>
      <c r="AL224" s="6"/>
      <c r="AM224" s="7"/>
      <c r="AN224" s="6"/>
      <c r="AO224" s="6"/>
      <c r="AP224" s="6"/>
      <c r="AQ224" s="8"/>
      <c r="AR224" s="6"/>
      <c r="AT224" s="6"/>
      <c r="AU224" s="6"/>
      <c r="AV224" s="6"/>
      <c r="AW224" s="6"/>
      <c r="AX224" s="6"/>
      <c r="AY224" s="54"/>
      <c r="AZ224" s="6"/>
      <c r="BA224" s="6"/>
      <c r="BB224" s="6"/>
      <c r="BC224" s="6"/>
    </row>
    <row r="225" spans="1:55" ht="48.75" customHeight="1" x14ac:dyDescent="0.25">
      <c r="A225" s="43" t="str">
        <f>IF(C225=0,"  ",VLOOKUP(C225,CODES!$A$1:$B$145,2,FALSE))</f>
        <v xml:space="preserve">  </v>
      </c>
      <c r="B225" s="66"/>
      <c r="C225" s="4"/>
      <c r="D225" s="52" t="s">
        <v>57</v>
      </c>
      <c r="E225" s="44" t="str">
        <f t="shared" ref="E225:H225" si="434">IF($D225="Public Bidding", "Date Required", IF($D225="Shopping", "n/a", IF($D225="Small Value Procurement", "n/a", IF($D225="Lease of Venue", "n/a", IF($D225="Agency to Agency", "n/a", IF($D225="Direct Contracting", "n/a", IF($D225="Emergency Cases", "n/a","Check Mode of Proc")))))))</f>
        <v>n/a</v>
      </c>
      <c r="F225" s="44" t="str">
        <f t="shared" si="434"/>
        <v>n/a</v>
      </c>
      <c r="G225" s="44" t="str">
        <f t="shared" si="434"/>
        <v>n/a</v>
      </c>
      <c r="H225" s="44" t="str">
        <f t="shared" si="434"/>
        <v>n/a</v>
      </c>
      <c r="I225" s="63"/>
      <c r="J225" s="63"/>
      <c r="K225" s="45" t="str">
        <f t="shared" si="32"/>
        <v>n/a</v>
      </c>
      <c r="L225" s="63"/>
      <c r="M225" s="63"/>
      <c r="N225" s="55"/>
      <c r="O225" s="55"/>
      <c r="P225" s="55"/>
      <c r="Q225" s="55"/>
      <c r="R225" s="46" t="s">
        <v>52</v>
      </c>
      <c r="S225" s="51"/>
      <c r="T225" s="764"/>
      <c r="U225" s="47"/>
      <c r="V225" s="51"/>
      <c r="W225" s="60"/>
      <c r="X225" s="37"/>
      <c r="Y225" s="48" t="str">
        <f t="shared" ref="Y225:AE225" si="435">IF($D225="Public Bidding", "Date Required", IF($D225="Shopping", "n/a", IF($D225="Small Value Procurement", "n/a", IF($D225="Lease of Venue", "n/a", IF($D225="Agency to Agency", "n/a", IF($D225="Direct Contracting", "n/a", IF($D225="Emergency Cases", "n/a","Check Mode of Proc")))))))</f>
        <v>n/a</v>
      </c>
      <c r="Z225" s="48" t="str">
        <f t="shared" si="435"/>
        <v>n/a</v>
      </c>
      <c r="AA225" s="48" t="str">
        <f t="shared" si="435"/>
        <v>n/a</v>
      </c>
      <c r="AB225" s="48" t="str">
        <f t="shared" si="435"/>
        <v>n/a</v>
      </c>
      <c r="AC225" s="48" t="str">
        <f t="shared" si="435"/>
        <v>n/a</v>
      </c>
      <c r="AD225" s="48" t="str">
        <f t="shared" si="435"/>
        <v>n/a</v>
      </c>
      <c r="AE225" s="48" t="str">
        <f t="shared" si="435"/>
        <v>n/a</v>
      </c>
      <c r="AF225" s="49"/>
      <c r="AG225" s="67"/>
      <c r="AH225" s="183"/>
      <c r="AI225" s="66"/>
      <c r="AJ225" s="4"/>
      <c r="AK225" s="66"/>
      <c r="AL225" s="6"/>
      <c r="AM225" s="7"/>
      <c r="AN225" s="6"/>
      <c r="AO225" s="6"/>
      <c r="AP225" s="6"/>
      <c r="AQ225" s="8"/>
      <c r="AR225" s="6"/>
      <c r="AT225" s="6"/>
      <c r="AU225" s="6"/>
      <c r="AV225" s="6"/>
      <c r="AW225" s="6"/>
      <c r="AX225" s="6"/>
      <c r="AY225" s="54"/>
      <c r="AZ225" s="6"/>
      <c r="BA225" s="6"/>
      <c r="BB225" s="6"/>
      <c r="BC225" s="6"/>
    </row>
    <row r="226" spans="1:55" ht="39" customHeight="1" x14ac:dyDescent="0.25">
      <c r="A226" s="43" t="str">
        <f>IF(C226=0,"  ",VLOOKUP(C226,CODES!$A$1:$B$145,2,FALSE))</f>
        <v xml:space="preserve">  </v>
      </c>
      <c r="B226" s="66"/>
      <c r="C226" s="4"/>
      <c r="D226" s="52" t="s">
        <v>57</v>
      </c>
      <c r="E226" s="44" t="str">
        <f t="shared" ref="E226:H226" si="436">IF($D226="Public Bidding", "Date Required", IF($D226="Shopping", "n/a", IF($D226="Small Value Procurement", "n/a", IF($D226="Lease of Venue", "n/a", IF($D226="Agency to Agency", "n/a", IF($D226="Direct Contracting", "n/a", IF($D226="Emergency Cases", "n/a","Check Mode of Proc")))))))</f>
        <v>n/a</v>
      </c>
      <c r="F226" s="44" t="str">
        <f t="shared" si="436"/>
        <v>n/a</v>
      </c>
      <c r="G226" s="44" t="str">
        <f t="shared" si="436"/>
        <v>n/a</v>
      </c>
      <c r="H226" s="44" t="str">
        <f t="shared" si="436"/>
        <v>n/a</v>
      </c>
      <c r="I226" s="63"/>
      <c r="J226" s="63"/>
      <c r="K226" s="45" t="str">
        <f t="shared" si="32"/>
        <v>n/a</v>
      </c>
      <c r="L226" s="63"/>
      <c r="M226" s="63"/>
      <c r="N226" s="55"/>
      <c r="O226" s="55"/>
      <c r="P226" s="55"/>
      <c r="Q226" s="55"/>
      <c r="R226" s="46" t="s">
        <v>52</v>
      </c>
      <c r="S226" s="51"/>
      <c r="T226" s="755"/>
      <c r="U226" s="47"/>
      <c r="V226" s="51"/>
      <c r="W226" s="60"/>
      <c r="X226" s="37"/>
      <c r="Y226" s="48" t="str">
        <f t="shared" ref="Y226:AE226" si="437">IF($D226="Public Bidding", "Date Required", IF($D226="Shopping", "n/a", IF($D226="Small Value Procurement", "n/a", IF($D226="Lease of Venue", "n/a", IF($D226="Agency to Agency", "n/a", IF($D226="Direct Contracting", "n/a", IF($D226="Emergency Cases", "n/a","Check Mode of Proc")))))))</f>
        <v>n/a</v>
      </c>
      <c r="Z226" s="48" t="str">
        <f t="shared" si="437"/>
        <v>n/a</v>
      </c>
      <c r="AA226" s="48" t="str">
        <f t="shared" si="437"/>
        <v>n/a</v>
      </c>
      <c r="AB226" s="48" t="str">
        <f t="shared" si="437"/>
        <v>n/a</v>
      </c>
      <c r="AC226" s="48" t="str">
        <f t="shared" si="437"/>
        <v>n/a</v>
      </c>
      <c r="AD226" s="48" t="str">
        <f t="shared" si="437"/>
        <v>n/a</v>
      </c>
      <c r="AE226" s="48" t="str">
        <f t="shared" si="437"/>
        <v>n/a</v>
      </c>
      <c r="AF226" s="49"/>
      <c r="AG226" s="67"/>
      <c r="AH226" s="183"/>
      <c r="AI226" s="66"/>
      <c r="AJ226" s="4"/>
      <c r="AK226" s="66"/>
      <c r="AL226" s="6"/>
      <c r="AM226" s="7"/>
      <c r="AN226" s="6"/>
      <c r="AO226" s="6"/>
      <c r="AP226" s="6"/>
      <c r="AQ226" s="8"/>
      <c r="AR226" s="6"/>
      <c r="AT226" s="6"/>
      <c r="AU226" s="6"/>
      <c r="AV226" s="6"/>
      <c r="AW226" s="6"/>
      <c r="AX226" s="6"/>
      <c r="AY226" s="54"/>
      <c r="AZ226" s="6"/>
      <c r="BA226" s="6"/>
      <c r="BB226" s="6"/>
      <c r="BC226" s="6"/>
    </row>
    <row r="227" spans="1:55" ht="39" customHeight="1" x14ac:dyDescent="0.25">
      <c r="A227" s="43" t="str">
        <f>IF(C227=0,"  ",VLOOKUP(C227,CODES!$A$1:$B$145,2,FALSE))</f>
        <v xml:space="preserve">  </v>
      </c>
      <c r="B227" s="66"/>
      <c r="C227" s="4"/>
      <c r="D227" s="52" t="s">
        <v>57</v>
      </c>
      <c r="E227" s="44" t="str">
        <f t="shared" ref="E227:H227" si="438">IF($D227="Public Bidding", "Date Required", IF($D227="Shopping", "n/a", IF($D227="Small Value Procurement", "n/a", IF($D227="Lease of Venue", "n/a", IF($D227="Agency to Agency", "n/a", IF($D227="Direct Contracting", "n/a", IF($D227="Emergency Cases", "n/a","Check Mode of Proc")))))))</f>
        <v>n/a</v>
      </c>
      <c r="F227" s="44" t="str">
        <f t="shared" si="438"/>
        <v>n/a</v>
      </c>
      <c r="G227" s="44" t="str">
        <f t="shared" si="438"/>
        <v>n/a</v>
      </c>
      <c r="H227" s="44" t="str">
        <f t="shared" si="438"/>
        <v>n/a</v>
      </c>
      <c r="I227" s="63"/>
      <c r="J227" s="63"/>
      <c r="K227" s="45" t="str">
        <f t="shared" si="32"/>
        <v>n/a</v>
      </c>
      <c r="L227" s="63"/>
      <c r="M227" s="63"/>
      <c r="N227" s="55"/>
      <c r="O227" s="55"/>
      <c r="P227" s="55"/>
      <c r="Q227" s="55"/>
      <c r="R227" s="46" t="s">
        <v>52</v>
      </c>
      <c r="S227" s="51"/>
      <c r="T227" s="764"/>
      <c r="U227" s="47"/>
      <c r="V227" s="51"/>
      <c r="W227" s="60"/>
      <c r="X227" s="37"/>
      <c r="Y227" s="48" t="str">
        <f t="shared" ref="Y227:AE227" si="439">IF($D227="Public Bidding", "Date Required", IF($D227="Shopping", "n/a", IF($D227="Small Value Procurement", "n/a", IF($D227="Lease of Venue", "n/a", IF($D227="Agency to Agency", "n/a", IF($D227="Direct Contracting", "n/a", IF($D227="Emergency Cases", "n/a","Check Mode of Proc")))))))</f>
        <v>n/a</v>
      </c>
      <c r="Z227" s="48" t="str">
        <f t="shared" si="439"/>
        <v>n/a</v>
      </c>
      <c r="AA227" s="48" t="str">
        <f t="shared" si="439"/>
        <v>n/a</v>
      </c>
      <c r="AB227" s="48" t="str">
        <f t="shared" si="439"/>
        <v>n/a</v>
      </c>
      <c r="AC227" s="48" t="str">
        <f t="shared" si="439"/>
        <v>n/a</v>
      </c>
      <c r="AD227" s="48" t="str">
        <f t="shared" si="439"/>
        <v>n/a</v>
      </c>
      <c r="AE227" s="48" t="str">
        <f t="shared" si="439"/>
        <v>n/a</v>
      </c>
      <c r="AF227" s="49"/>
      <c r="AG227" s="67"/>
      <c r="AH227" s="183"/>
      <c r="AI227" s="66"/>
      <c r="AJ227" s="4"/>
      <c r="AK227" s="66"/>
      <c r="AL227" s="6"/>
      <c r="AM227" s="7"/>
      <c r="AN227" s="6"/>
      <c r="AO227" s="6"/>
      <c r="AP227" s="6"/>
      <c r="AQ227" s="8"/>
      <c r="AR227" s="6"/>
      <c r="AT227" s="6"/>
      <c r="AU227" s="6"/>
      <c r="AV227" s="6"/>
      <c r="AW227" s="6"/>
      <c r="AX227" s="6"/>
      <c r="AY227" s="54"/>
      <c r="AZ227" s="6"/>
      <c r="BA227" s="6"/>
      <c r="BB227" s="6"/>
      <c r="BC227" s="6"/>
    </row>
    <row r="228" spans="1:55" ht="49.5" customHeight="1" x14ac:dyDescent="0.25">
      <c r="A228" s="43" t="str">
        <f>IF(C228=0,"  ",VLOOKUP(C228,CODES!$A$1:$B$145,2,FALSE))</f>
        <v xml:space="preserve">  </v>
      </c>
      <c r="B228" s="66"/>
      <c r="C228" s="4"/>
      <c r="D228" s="52" t="s">
        <v>57</v>
      </c>
      <c r="E228" s="44" t="str">
        <f t="shared" ref="E228:H228" si="440">IF($D228="Public Bidding", "Date Required", IF($D228="Shopping", "n/a", IF($D228="Small Value Procurement", "n/a", IF($D228="Lease of Venue", "n/a", IF($D228="Agency to Agency", "n/a", IF($D228="Direct Contracting", "n/a", IF($D228="Emergency Cases", "n/a","Check Mode of Proc")))))))</f>
        <v>n/a</v>
      </c>
      <c r="F228" s="44" t="str">
        <f t="shared" si="440"/>
        <v>n/a</v>
      </c>
      <c r="G228" s="44" t="str">
        <f t="shared" si="440"/>
        <v>n/a</v>
      </c>
      <c r="H228" s="44" t="str">
        <f t="shared" si="440"/>
        <v>n/a</v>
      </c>
      <c r="I228" s="63"/>
      <c r="J228" s="63"/>
      <c r="K228" s="45" t="str">
        <f t="shared" si="32"/>
        <v>n/a</v>
      </c>
      <c r="L228" s="68"/>
      <c r="M228" s="68"/>
      <c r="N228" s="55"/>
      <c r="O228" s="55"/>
      <c r="P228" s="55"/>
      <c r="Q228" s="55"/>
      <c r="R228" s="46" t="s">
        <v>52</v>
      </c>
      <c r="S228" s="51"/>
      <c r="T228" s="755"/>
      <c r="U228" s="47"/>
      <c r="V228" s="51"/>
      <c r="W228" s="60"/>
      <c r="X228" s="37"/>
      <c r="Y228" s="48" t="str">
        <f t="shared" ref="Y228:AE228" si="441">IF($D228="Public Bidding", "Date Required", IF($D228="Shopping", "n/a", IF($D228="Small Value Procurement", "n/a", IF($D228="Lease of Venue", "n/a", IF($D228="Agency to Agency", "n/a", IF($D228="Direct Contracting", "n/a", IF($D228="Emergency Cases", "n/a","Check Mode of Proc")))))))</f>
        <v>n/a</v>
      </c>
      <c r="Z228" s="48" t="str">
        <f t="shared" si="441"/>
        <v>n/a</v>
      </c>
      <c r="AA228" s="48" t="str">
        <f t="shared" si="441"/>
        <v>n/a</v>
      </c>
      <c r="AB228" s="48" t="str">
        <f t="shared" si="441"/>
        <v>n/a</v>
      </c>
      <c r="AC228" s="48" t="str">
        <f t="shared" si="441"/>
        <v>n/a</v>
      </c>
      <c r="AD228" s="48" t="str">
        <f t="shared" si="441"/>
        <v>n/a</v>
      </c>
      <c r="AE228" s="48" t="str">
        <f t="shared" si="441"/>
        <v>n/a</v>
      </c>
      <c r="AF228" s="49"/>
      <c r="AG228" s="67"/>
      <c r="AH228" s="183"/>
      <c r="AI228" s="66"/>
      <c r="AJ228" s="4"/>
      <c r="AK228" s="66"/>
      <c r="AL228" s="6"/>
      <c r="AM228" s="7"/>
      <c r="AN228" s="6"/>
      <c r="AO228" s="6"/>
      <c r="AP228" s="6"/>
      <c r="AQ228" s="8"/>
      <c r="AR228" s="6"/>
      <c r="AT228" s="6"/>
      <c r="AU228" s="6"/>
      <c r="AV228" s="6"/>
      <c r="AW228" s="6"/>
      <c r="AX228" s="6"/>
      <c r="AY228" s="54"/>
      <c r="AZ228" s="6"/>
      <c r="BA228" s="6"/>
      <c r="BB228" s="6"/>
      <c r="BC228" s="6"/>
    </row>
    <row r="229" spans="1:55" ht="39" customHeight="1" x14ac:dyDescent="0.25">
      <c r="A229" s="43" t="str">
        <f>IF(C229=0,"  ",VLOOKUP(C229,CODES!$A$1:$B$145,2,FALSE))</f>
        <v xml:space="preserve">  </v>
      </c>
      <c r="B229" s="66"/>
      <c r="C229" s="4"/>
      <c r="D229" s="52" t="s">
        <v>57</v>
      </c>
      <c r="E229" s="44" t="str">
        <f t="shared" ref="E229:H229" si="442">IF($D229="Public Bidding", "Date Required", IF($D229="Shopping", "n/a", IF($D229="Small Value Procurement", "n/a", IF($D229="Lease of Venue", "n/a", IF($D229="Agency to Agency", "n/a", IF($D229="Direct Contracting", "n/a", IF($D229="Emergency Cases", "n/a","Check Mode of Proc")))))))</f>
        <v>n/a</v>
      </c>
      <c r="F229" s="44" t="str">
        <f t="shared" si="442"/>
        <v>n/a</v>
      </c>
      <c r="G229" s="44" t="str">
        <f t="shared" si="442"/>
        <v>n/a</v>
      </c>
      <c r="H229" s="44" t="str">
        <f t="shared" si="442"/>
        <v>n/a</v>
      </c>
      <c r="I229" s="63"/>
      <c r="J229" s="63"/>
      <c r="K229" s="45" t="str">
        <f t="shared" si="32"/>
        <v>n/a</v>
      </c>
      <c r="L229" s="63"/>
      <c r="M229" s="63"/>
      <c r="N229" s="55"/>
      <c r="O229" s="55"/>
      <c r="P229" s="55"/>
      <c r="Q229" s="55"/>
      <c r="R229" s="46" t="s">
        <v>52</v>
      </c>
      <c r="S229" s="51"/>
      <c r="T229" s="60"/>
      <c r="U229" s="47"/>
      <c r="V229" s="51"/>
      <c r="W229" s="60"/>
      <c r="X229" s="37"/>
      <c r="Y229" s="48" t="str">
        <f t="shared" ref="Y229:AE229" si="443">IF($D229="Public Bidding", "Date Required", IF($D229="Shopping", "n/a", IF($D229="Small Value Procurement", "n/a", IF($D229="Lease of Venue", "n/a", IF($D229="Agency to Agency", "n/a", IF($D229="Direct Contracting", "n/a", IF($D229="Emergency Cases", "n/a","Check Mode of Proc")))))))</f>
        <v>n/a</v>
      </c>
      <c r="Z229" s="48" t="str">
        <f t="shared" si="443"/>
        <v>n/a</v>
      </c>
      <c r="AA229" s="48" t="str">
        <f t="shared" si="443"/>
        <v>n/a</v>
      </c>
      <c r="AB229" s="48" t="str">
        <f t="shared" si="443"/>
        <v>n/a</v>
      </c>
      <c r="AC229" s="48" t="str">
        <f t="shared" si="443"/>
        <v>n/a</v>
      </c>
      <c r="AD229" s="48" t="str">
        <f t="shared" si="443"/>
        <v>n/a</v>
      </c>
      <c r="AE229" s="48" t="str">
        <f t="shared" si="443"/>
        <v>n/a</v>
      </c>
      <c r="AF229" s="49"/>
      <c r="AG229" s="67"/>
      <c r="AH229" s="183"/>
      <c r="AI229" s="66"/>
      <c r="AJ229" s="4"/>
      <c r="AK229" s="66"/>
      <c r="AL229" s="6"/>
      <c r="AM229" s="7"/>
      <c r="AN229" s="6"/>
      <c r="AO229" s="6"/>
      <c r="AP229" s="6"/>
      <c r="AQ229" s="8"/>
      <c r="AR229" s="6"/>
      <c r="AT229" s="6"/>
      <c r="AU229" s="6"/>
      <c r="AV229" s="6"/>
      <c r="AW229" s="6"/>
      <c r="AX229" s="6"/>
      <c r="AY229" s="54"/>
      <c r="AZ229" s="6"/>
      <c r="BA229" s="6"/>
      <c r="BB229" s="6"/>
      <c r="BC229" s="6"/>
    </row>
    <row r="230" spans="1:55" ht="39" customHeight="1" x14ac:dyDescent="0.25">
      <c r="A230" s="43" t="str">
        <f>IF(C230=0,"  ",VLOOKUP(C230,CODES!$A$1:$B$145,2,FALSE))</f>
        <v xml:space="preserve">  </v>
      </c>
      <c r="B230" s="66"/>
      <c r="C230" s="4"/>
      <c r="D230" s="52" t="s">
        <v>57</v>
      </c>
      <c r="E230" s="44" t="str">
        <f t="shared" ref="E230:H230" si="444">IF($D230="Public Bidding", "Date Required", IF($D230="Shopping", "n/a", IF($D230="Small Value Procurement", "n/a", IF($D230="Lease of Venue", "n/a", IF($D230="Agency to Agency", "n/a", IF($D230="Direct Contracting", "n/a", IF($D230="Emergency Cases", "n/a","Check Mode of Proc")))))))</f>
        <v>n/a</v>
      </c>
      <c r="F230" s="44" t="str">
        <f t="shared" si="444"/>
        <v>n/a</v>
      </c>
      <c r="G230" s="44" t="str">
        <f t="shared" si="444"/>
        <v>n/a</v>
      </c>
      <c r="H230" s="44" t="str">
        <f t="shared" si="444"/>
        <v>n/a</v>
      </c>
      <c r="I230" s="63"/>
      <c r="J230" s="63"/>
      <c r="K230" s="45" t="str">
        <f t="shared" si="32"/>
        <v>n/a</v>
      </c>
      <c r="L230" s="63"/>
      <c r="M230" s="63"/>
      <c r="N230" s="55"/>
      <c r="O230" s="55"/>
      <c r="P230" s="55"/>
      <c r="Q230" s="55"/>
      <c r="R230" s="46" t="s">
        <v>52</v>
      </c>
      <c r="S230" s="51"/>
      <c r="T230" s="60"/>
      <c r="U230" s="47"/>
      <c r="V230" s="51"/>
      <c r="W230" s="60"/>
      <c r="X230" s="37"/>
      <c r="Y230" s="48" t="str">
        <f t="shared" ref="Y230:AE230" si="445">IF($D230="Public Bidding", "Date Required", IF($D230="Shopping", "n/a", IF($D230="Small Value Procurement", "n/a", IF($D230="Lease of Venue", "n/a", IF($D230="Agency to Agency", "n/a", IF($D230="Direct Contracting", "n/a", IF($D230="Emergency Cases", "n/a","Check Mode of Proc")))))))</f>
        <v>n/a</v>
      </c>
      <c r="Z230" s="48" t="str">
        <f t="shared" si="445"/>
        <v>n/a</v>
      </c>
      <c r="AA230" s="48" t="str">
        <f t="shared" si="445"/>
        <v>n/a</v>
      </c>
      <c r="AB230" s="48" t="str">
        <f t="shared" si="445"/>
        <v>n/a</v>
      </c>
      <c r="AC230" s="48" t="str">
        <f t="shared" si="445"/>
        <v>n/a</v>
      </c>
      <c r="AD230" s="48" t="str">
        <f t="shared" si="445"/>
        <v>n/a</v>
      </c>
      <c r="AE230" s="48" t="str">
        <f t="shared" si="445"/>
        <v>n/a</v>
      </c>
      <c r="AF230" s="49"/>
      <c r="AG230" s="67"/>
      <c r="AH230" s="183"/>
      <c r="AI230" s="66"/>
      <c r="AJ230" s="4"/>
      <c r="AK230" s="66"/>
      <c r="AL230" s="6"/>
      <c r="AM230" s="7"/>
      <c r="AN230" s="6"/>
      <c r="AO230" s="6"/>
      <c r="AP230" s="6"/>
      <c r="AQ230" s="8"/>
      <c r="AR230" s="6"/>
      <c r="AT230" s="6"/>
      <c r="AU230" s="6"/>
      <c r="AV230" s="6"/>
      <c r="AW230" s="6"/>
      <c r="AX230" s="6"/>
      <c r="AY230" s="54"/>
      <c r="AZ230" s="6"/>
      <c r="BA230" s="6"/>
      <c r="BB230" s="6"/>
      <c r="BC230" s="6"/>
    </row>
    <row r="231" spans="1:55" ht="39" customHeight="1" x14ac:dyDescent="0.25">
      <c r="A231" s="43" t="str">
        <f>IF(C231=0,"  ",VLOOKUP(C231,CODES!$A$1:$B$145,2,FALSE))</f>
        <v xml:space="preserve">  </v>
      </c>
      <c r="B231" s="66"/>
      <c r="C231" s="4"/>
      <c r="D231" s="52" t="s">
        <v>57</v>
      </c>
      <c r="E231" s="44" t="str">
        <f t="shared" ref="E231:H231" si="446">IF($D231="Public Bidding", "Date Required", IF($D231="Shopping", "n/a", IF($D231="Small Value Procurement", "n/a", IF($D231="Lease of Venue", "n/a", IF($D231="Agency to Agency", "n/a", IF($D231="Direct Contracting", "n/a", IF($D231="Emergency Cases", "n/a","Check Mode of Proc")))))))</f>
        <v>n/a</v>
      </c>
      <c r="F231" s="44" t="str">
        <f t="shared" si="446"/>
        <v>n/a</v>
      </c>
      <c r="G231" s="44" t="str">
        <f t="shared" si="446"/>
        <v>n/a</v>
      </c>
      <c r="H231" s="44" t="str">
        <f t="shared" si="446"/>
        <v>n/a</v>
      </c>
      <c r="I231" s="63"/>
      <c r="J231" s="63"/>
      <c r="K231" s="45" t="str">
        <f t="shared" si="32"/>
        <v>n/a</v>
      </c>
      <c r="L231" s="63"/>
      <c r="M231" s="63"/>
      <c r="N231" s="55"/>
      <c r="O231" s="55"/>
      <c r="P231" s="55"/>
      <c r="Q231" s="55"/>
      <c r="R231" s="46" t="s">
        <v>52</v>
      </c>
      <c r="S231" s="51"/>
      <c r="T231" s="764"/>
      <c r="U231" s="47"/>
      <c r="V231" s="51"/>
      <c r="W231" s="60"/>
      <c r="X231" s="37"/>
      <c r="Y231" s="48" t="str">
        <f t="shared" ref="Y231:AE231" si="447">IF($D231="Public Bidding", "Date Required", IF($D231="Shopping", "n/a", IF($D231="Small Value Procurement", "n/a", IF($D231="Lease of Venue", "n/a", IF($D231="Agency to Agency", "n/a", IF($D231="Direct Contracting", "n/a", IF($D231="Emergency Cases", "n/a","Check Mode of Proc")))))))</f>
        <v>n/a</v>
      </c>
      <c r="Z231" s="48" t="str">
        <f t="shared" si="447"/>
        <v>n/a</v>
      </c>
      <c r="AA231" s="48" t="str">
        <f t="shared" si="447"/>
        <v>n/a</v>
      </c>
      <c r="AB231" s="48" t="str">
        <f t="shared" si="447"/>
        <v>n/a</v>
      </c>
      <c r="AC231" s="48" t="str">
        <f t="shared" si="447"/>
        <v>n/a</v>
      </c>
      <c r="AD231" s="48" t="str">
        <f t="shared" si="447"/>
        <v>n/a</v>
      </c>
      <c r="AE231" s="48" t="str">
        <f t="shared" si="447"/>
        <v>n/a</v>
      </c>
      <c r="AF231" s="49"/>
      <c r="AG231" s="67"/>
      <c r="AH231" s="183"/>
      <c r="AI231" s="66"/>
      <c r="AJ231" s="4"/>
      <c r="AK231" s="66"/>
      <c r="AL231" s="6"/>
      <c r="AM231" s="7"/>
      <c r="AN231" s="6"/>
      <c r="AO231" s="6"/>
      <c r="AP231" s="6"/>
      <c r="AQ231" s="8"/>
      <c r="AR231" s="6"/>
      <c r="AT231" s="6"/>
      <c r="AU231" s="6"/>
      <c r="AV231" s="6"/>
      <c r="AW231" s="6"/>
      <c r="AX231" s="6"/>
      <c r="AY231" s="54"/>
      <c r="AZ231" s="6"/>
      <c r="BA231" s="6"/>
      <c r="BB231" s="6"/>
      <c r="BC231" s="6"/>
    </row>
    <row r="232" spans="1:55" ht="39" customHeight="1" x14ac:dyDescent="0.25">
      <c r="A232" s="43" t="str">
        <f>IF(C232=0,"  ",VLOOKUP(C232,CODES!$A$1:$B$145,2,FALSE))</f>
        <v xml:space="preserve">  </v>
      </c>
      <c r="B232" s="66"/>
      <c r="C232" s="4"/>
      <c r="D232" s="52" t="s">
        <v>57</v>
      </c>
      <c r="E232" s="44" t="str">
        <f t="shared" ref="E232:H232" si="448">IF($D232="Public Bidding", "Date Required", IF($D232="Shopping", "n/a", IF($D232="Small Value Procurement", "n/a", IF($D232="Lease of Venue", "n/a", IF($D232="Agency to Agency", "n/a", IF($D232="Direct Contracting", "n/a", IF($D232="Emergency Cases", "n/a","Check Mode of Proc")))))))</f>
        <v>n/a</v>
      </c>
      <c r="F232" s="44" t="str">
        <f t="shared" si="448"/>
        <v>n/a</v>
      </c>
      <c r="G232" s="44" t="str">
        <f t="shared" si="448"/>
        <v>n/a</v>
      </c>
      <c r="H232" s="44" t="str">
        <f t="shared" si="448"/>
        <v>n/a</v>
      </c>
      <c r="I232" s="63"/>
      <c r="J232" s="63"/>
      <c r="K232" s="45" t="str">
        <f t="shared" si="32"/>
        <v>n/a</v>
      </c>
      <c r="L232" s="63"/>
      <c r="M232" s="63"/>
      <c r="N232" s="55"/>
      <c r="O232" s="55"/>
      <c r="P232" s="55"/>
      <c r="Q232" s="55"/>
      <c r="R232" s="46" t="s">
        <v>52</v>
      </c>
      <c r="S232" s="51"/>
      <c r="T232" s="765"/>
      <c r="U232" s="47"/>
      <c r="V232" s="51"/>
      <c r="W232" s="60"/>
      <c r="X232" s="37"/>
      <c r="Y232" s="48" t="str">
        <f t="shared" ref="Y232:AE232" si="449">IF($D232="Public Bidding", "Date Required", IF($D232="Shopping", "n/a", IF($D232="Small Value Procurement", "n/a", IF($D232="Lease of Venue", "n/a", IF($D232="Agency to Agency", "n/a", IF($D232="Direct Contracting", "n/a", IF($D232="Emergency Cases", "n/a","Check Mode of Proc")))))))</f>
        <v>n/a</v>
      </c>
      <c r="Z232" s="48" t="str">
        <f t="shared" si="449"/>
        <v>n/a</v>
      </c>
      <c r="AA232" s="48" t="str">
        <f t="shared" si="449"/>
        <v>n/a</v>
      </c>
      <c r="AB232" s="48" t="str">
        <f t="shared" si="449"/>
        <v>n/a</v>
      </c>
      <c r="AC232" s="48" t="str">
        <f t="shared" si="449"/>
        <v>n/a</v>
      </c>
      <c r="AD232" s="48" t="str">
        <f t="shared" si="449"/>
        <v>n/a</v>
      </c>
      <c r="AE232" s="48" t="str">
        <f t="shared" si="449"/>
        <v>n/a</v>
      </c>
      <c r="AF232" s="49"/>
      <c r="AG232" s="67"/>
      <c r="AH232" s="183"/>
      <c r="AI232" s="66"/>
      <c r="AJ232" s="4"/>
      <c r="AK232" s="66"/>
      <c r="AL232" s="6"/>
      <c r="AM232" s="7"/>
      <c r="AN232" s="6"/>
      <c r="AO232" s="6"/>
      <c r="AP232" s="6"/>
      <c r="AQ232" s="8"/>
      <c r="AR232" s="6"/>
      <c r="AT232" s="6"/>
      <c r="AU232" s="6"/>
      <c r="AV232" s="6"/>
      <c r="AW232" s="6"/>
      <c r="AX232" s="6"/>
      <c r="AY232" s="54"/>
      <c r="AZ232" s="6"/>
      <c r="BA232" s="6"/>
      <c r="BB232" s="6"/>
      <c r="BC232" s="6"/>
    </row>
    <row r="233" spans="1:55" ht="39" customHeight="1" x14ac:dyDescent="0.25">
      <c r="A233" s="43" t="str">
        <f>IF(C233=0,"  ",VLOOKUP(C233,CODES!$A$1:$B$145,2,FALSE))</f>
        <v xml:space="preserve">  </v>
      </c>
      <c r="B233" s="66"/>
      <c r="C233" s="4"/>
      <c r="D233" s="52" t="s">
        <v>57</v>
      </c>
      <c r="E233" s="44" t="str">
        <f t="shared" ref="E233:H233" si="450">IF($D233="Public Bidding", "Date Required", IF($D233="Shopping", "n/a", IF($D233="Small Value Procurement", "n/a", IF($D233="Lease of Venue", "n/a", IF($D233="Agency to Agency", "n/a", IF($D233="Direct Contracting", "n/a", IF($D233="Emergency Cases", "n/a","Check Mode of Proc")))))))</f>
        <v>n/a</v>
      </c>
      <c r="F233" s="44" t="str">
        <f t="shared" si="450"/>
        <v>n/a</v>
      </c>
      <c r="G233" s="44" t="str">
        <f t="shared" si="450"/>
        <v>n/a</v>
      </c>
      <c r="H233" s="44" t="str">
        <f t="shared" si="450"/>
        <v>n/a</v>
      </c>
      <c r="I233" s="63"/>
      <c r="J233" s="63"/>
      <c r="K233" s="45" t="str">
        <f t="shared" si="32"/>
        <v>n/a</v>
      </c>
      <c r="L233" s="63"/>
      <c r="M233" s="63"/>
      <c r="N233" s="55"/>
      <c r="O233" s="55"/>
      <c r="P233" s="55"/>
      <c r="Q233" s="55"/>
      <c r="R233" s="46" t="s">
        <v>52</v>
      </c>
      <c r="S233" s="51"/>
      <c r="T233" s="765"/>
      <c r="U233" s="47"/>
      <c r="V233" s="51"/>
      <c r="W233" s="60"/>
      <c r="X233" s="37"/>
      <c r="Y233" s="48" t="str">
        <f t="shared" ref="Y233:AE233" si="451">IF($D233="Public Bidding", "Date Required", IF($D233="Shopping", "n/a", IF($D233="Small Value Procurement", "n/a", IF($D233="Lease of Venue", "n/a", IF($D233="Agency to Agency", "n/a", IF($D233="Direct Contracting", "n/a", IF($D233="Emergency Cases", "n/a","Check Mode of Proc")))))))</f>
        <v>n/a</v>
      </c>
      <c r="Z233" s="48" t="str">
        <f t="shared" si="451"/>
        <v>n/a</v>
      </c>
      <c r="AA233" s="48" t="str">
        <f t="shared" si="451"/>
        <v>n/a</v>
      </c>
      <c r="AB233" s="48" t="str">
        <f t="shared" si="451"/>
        <v>n/a</v>
      </c>
      <c r="AC233" s="48" t="str">
        <f t="shared" si="451"/>
        <v>n/a</v>
      </c>
      <c r="AD233" s="48" t="str">
        <f t="shared" si="451"/>
        <v>n/a</v>
      </c>
      <c r="AE233" s="48" t="str">
        <f t="shared" si="451"/>
        <v>n/a</v>
      </c>
      <c r="AF233" s="49"/>
      <c r="AG233" s="67"/>
      <c r="AH233" s="183"/>
      <c r="AI233" s="66"/>
      <c r="AJ233" s="4"/>
      <c r="AK233" s="66"/>
      <c r="AL233" s="6"/>
      <c r="AM233" s="7"/>
      <c r="AN233" s="6"/>
      <c r="AO233" s="6"/>
      <c r="AP233" s="6"/>
      <c r="AQ233" s="8"/>
      <c r="AR233" s="6"/>
      <c r="AT233" s="6"/>
      <c r="AU233" s="6"/>
      <c r="AV233" s="6"/>
      <c r="AW233" s="6"/>
      <c r="AX233" s="6"/>
      <c r="AY233" s="54"/>
      <c r="AZ233" s="6"/>
      <c r="BA233" s="6"/>
      <c r="BB233" s="6"/>
      <c r="BC233" s="6"/>
    </row>
    <row r="234" spans="1:55" ht="51.75" customHeight="1" x14ac:dyDescent="0.25">
      <c r="A234" s="43" t="str">
        <f>IF(C234=0,"  ",VLOOKUP(C234,CODES!$A$1:$B$145,2,FALSE))</f>
        <v xml:space="preserve">  </v>
      </c>
      <c r="B234" s="66"/>
      <c r="C234" s="4"/>
      <c r="D234" s="52" t="s">
        <v>57</v>
      </c>
      <c r="E234" s="44" t="str">
        <f t="shared" ref="E234:H234" si="452">IF($D234="Public Bidding", "Date Required", IF($D234="Shopping", "n/a", IF($D234="Small Value Procurement", "n/a", IF($D234="Lease of Venue", "n/a", IF($D234="Agency to Agency", "n/a", IF($D234="Direct Contracting", "n/a", IF($D234="Emergency Cases", "n/a","Check Mode of Proc")))))))</f>
        <v>n/a</v>
      </c>
      <c r="F234" s="44" t="str">
        <f t="shared" si="452"/>
        <v>n/a</v>
      </c>
      <c r="G234" s="44" t="str">
        <f t="shared" si="452"/>
        <v>n/a</v>
      </c>
      <c r="H234" s="44" t="str">
        <f t="shared" si="452"/>
        <v>n/a</v>
      </c>
      <c r="I234" s="63"/>
      <c r="J234" s="63"/>
      <c r="K234" s="45" t="str">
        <f t="shared" si="32"/>
        <v>n/a</v>
      </c>
      <c r="L234" s="68"/>
      <c r="M234" s="68"/>
      <c r="N234" s="55"/>
      <c r="O234" s="55"/>
      <c r="P234" s="55"/>
      <c r="Q234" s="55"/>
      <c r="R234" s="46" t="s">
        <v>52</v>
      </c>
      <c r="S234" s="51"/>
      <c r="T234" s="755"/>
      <c r="U234" s="47"/>
      <c r="V234" s="51"/>
      <c r="W234" s="60"/>
      <c r="X234" s="37"/>
      <c r="Y234" s="48" t="str">
        <f t="shared" ref="Y234:AE234" si="453">IF($D234="Public Bidding", "Date Required", IF($D234="Shopping", "n/a", IF($D234="Small Value Procurement", "n/a", IF($D234="Lease of Venue", "n/a", IF($D234="Agency to Agency", "n/a", IF($D234="Direct Contracting", "n/a", IF($D234="Emergency Cases", "n/a","Check Mode of Proc")))))))</f>
        <v>n/a</v>
      </c>
      <c r="Z234" s="48" t="str">
        <f t="shared" si="453"/>
        <v>n/a</v>
      </c>
      <c r="AA234" s="48" t="str">
        <f t="shared" si="453"/>
        <v>n/a</v>
      </c>
      <c r="AB234" s="48" t="str">
        <f t="shared" si="453"/>
        <v>n/a</v>
      </c>
      <c r="AC234" s="48" t="str">
        <f t="shared" si="453"/>
        <v>n/a</v>
      </c>
      <c r="AD234" s="48" t="str">
        <f t="shared" si="453"/>
        <v>n/a</v>
      </c>
      <c r="AE234" s="48" t="str">
        <f t="shared" si="453"/>
        <v>n/a</v>
      </c>
      <c r="AF234" s="49"/>
      <c r="AG234" s="67"/>
      <c r="AH234" s="183"/>
      <c r="AI234" s="66"/>
      <c r="AJ234" s="4"/>
      <c r="AK234" s="66"/>
      <c r="AL234" s="6"/>
      <c r="AM234" s="7"/>
      <c r="AN234" s="6"/>
      <c r="AO234" s="6"/>
      <c r="AP234" s="6"/>
      <c r="AQ234" s="8"/>
      <c r="AR234" s="6"/>
      <c r="AT234" s="6"/>
      <c r="AU234" s="6"/>
      <c r="AV234" s="6"/>
      <c r="AW234" s="6"/>
      <c r="AX234" s="6"/>
      <c r="AY234" s="54"/>
      <c r="AZ234" s="6"/>
      <c r="BA234" s="6"/>
      <c r="BB234" s="6"/>
      <c r="BC234" s="6"/>
    </row>
    <row r="235" spans="1:55" ht="48" customHeight="1" x14ac:dyDescent="0.25">
      <c r="A235" s="43" t="str">
        <f>IF(C235=0,"  ",VLOOKUP(C235,CODES!$A$1:$B$145,2,FALSE))</f>
        <v xml:space="preserve">  </v>
      </c>
      <c r="B235" s="66"/>
      <c r="C235" s="4"/>
      <c r="D235" s="52" t="s">
        <v>57</v>
      </c>
      <c r="E235" s="44" t="str">
        <f t="shared" ref="E235:H235" si="454">IF($D235="Public Bidding", "Date Required", IF($D235="Shopping", "n/a", IF($D235="Small Value Procurement", "n/a", IF($D235="Lease of Venue", "n/a", IF($D235="Agency to Agency", "n/a", IF($D235="Direct Contracting", "n/a", IF($D235="Emergency Cases", "n/a","Check Mode of Proc")))))))</f>
        <v>n/a</v>
      </c>
      <c r="F235" s="44" t="str">
        <f t="shared" si="454"/>
        <v>n/a</v>
      </c>
      <c r="G235" s="44" t="str">
        <f t="shared" si="454"/>
        <v>n/a</v>
      </c>
      <c r="H235" s="44" t="str">
        <f t="shared" si="454"/>
        <v>n/a</v>
      </c>
      <c r="I235" s="68"/>
      <c r="J235" s="68"/>
      <c r="K235" s="45" t="str">
        <f t="shared" si="32"/>
        <v>n/a</v>
      </c>
      <c r="L235" s="68"/>
      <c r="M235" s="68"/>
      <c r="N235" s="55"/>
      <c r="O235" s="55"/>
      <c r="P235" s="55"/>
      <c r="Q235" s="55"/>
      <c r="R235" s="46" t="s">
        <v>52</v>
      </c>
      <c r="S235" s="51"/>
      <c r="T235" s="60"/>
      <c r="U235" s="47"/>
      <c r="V235" s="51"/>
      <c r="W235" s="60"/>
      <c r="X235" s="37"/>
      <c r="Y235" s="48" t="str">
        <f t="shared" ref="Y235:AE235" si="455">IF($D235="Public Bidding", "Date Required", IF($D235="Shopping", "n/a", IF($D235="Small Value Procurement", "n/a", IF($D235="Lease of Venue", "n/a", IF($D235="Agency to Agency", "n/a", IF($D235="Direct Contracting", "n/a", IF($D235="Emergency Cases", "n/a","Check Mode of Proc")))))))</f>
        <v>n/a</v>
      </c>
      <c r="Z235" s="48" t="str">
        <f t="shared" si="455"/>
        <v>n/a</v>
      </c>
      <c r="AA235" s="48" t="str">
        <f t="shared" si="455"/>
        <v>n/a</v>
      </c>
      <c r="AB235" s="48" t="str">
        <f t="shared" si="455"/>
        <v>n/a</v>
      </c>
      <c r="AC235" s="48" t="str">
        <f t="shared" si="455"/>
        <v>n/a</v>
      </c>
      <c r="AD235" s="48" t="str">
        <f t="shared" si="455"/>
        <v>n/a</v>
      </c>
      <c r="AE235" s="48" t="str">
        <f t="shared" si="455"/>
        <v>n/a</v>
      </c>
      <c r="AF235" s="49"/>
      <c r="AG235" s="67"/>
      <c r="AH235" s="183"/>
      <c r="AI235" s="66"/>
      <c r="AJ235" s="4"/>
      <c r="AK235" s="66"/>
      <c r="AL235" s="6"/>
      <c r="AM235" s="7"/>
      <c r="AN235" s="6"/>
      <c r="AO235" s="6"/>
      <c r="AP235" s="6"/>
      <c r="AQ235" s="8"/>
      <c r="AR235" s="6"/>
      <c r="AT235" s="6"/>
      <c r="AU235" s="6"/>
      <c r="AV235" s="6"/>
      <c r="AW235" s="6"/>
      <c r="AX235" s="6"/>
      <c r="AY235" s="54"/>
      <c r="AZ235" s="6"/>
      <c r="BA235" s="6"/>
      <c r="BB235" s="6"/>
      <c r="BC235" s="6"/>
    </row>
    <row r="236" spans="1:55" ht="39" customHeight="1" x14ac:dyDescent="0.25">
      <c r="A236" s="43" t="str">
        <f>IF(C236=0,"  ",VLOOKUP(C236,CODES!$A$1:$B$145,2,FALSE))</f>
        <v xml:space="preserve">  </v>
      </c>
      <c r="B236" s="66"/>
      <c r="C236" s="4"/>
      <c r="D236" s="52" t="s">
        <v>57</v>
      </c>
      <c r="E236" s="44" t="str">
        <f t="shared" ref="E236:H236" si="456">IF($D236="Public Bidding", "Date Required", IF($D236="Shopping", "n/a", IF($D236="Small Value Procurement", "n/a", IF($D236="Lease of Venue", "n/a", IF($D236="Agency to Agency", "n/a", IF($D236="Direct Contracting", "n/a", IF($D236="Emergency Cases", "n/a","Check Mode of Proc")))))))</f>
        <v>n/a</v>
      </c>
      <c r="F236" s="44" t="str">
        <f t="shared" si="456"/>
        <v>n/a</v>
      </c>
      <c r="G236" s="44" t="str">
        <f t="shared" si="456"/>
        <v>n/a</v>
      </c>
      <c r="H236" s="44" t="str">
        <f t="shared" si="456"/>
        <v>n/a</v>
      </c>
      <c r="I236" s="63"/>
      <c r="J236" s="63"/>
      <c r="K236" s="45" t="str">
        <f t="shared" si="32"/>
        <v>n/a</v>
      </c>
      <c r="L236" s="63"/>
      <c r="M236" s="63"/>
      <c r="N236" s="55"/>
      <c r="O236" s="55"/>
      <c r="P236" s="55"/>
      <c r="Q236" s="55"/>
      <c r="R236" s="46" t="s">
        <v>52</v>
      </c>
      <c r="S236" s="51"/>
      <c r="T236" s="60"/>
      <c r="U236" s="47"/>
      <c r="V236" s="51"/>
      <c r="W236" s="60"/>
      <c r="X236" s="37"/>
      <c r="Y236" s="48" t="str">
        <f t="shared" ref="Y236:AE236" si="457">IF($D236="Public Bidding", "Date Required", IF($D236="Shopping", "n/a", IF($D236="Small Value Procurement", "n/a", IF($D236="Lease of Venue", "n/a", IF($D236="Agency to Agency", "n/a", IF($D236="Direct Contracting", "n/a", IF($D236="Emergency Cases", "n/a","Check Mode of Proc")))))))</f>
        <v>n/a</v>
      </c>
      <c r="Z236" s="48" t="str">
        <f t="shared" si="457"/>
        <v>n/a</v>
      </c>
      <c r="AA236" s="48" t="str">
        <f t="shared" si="457"/>
        <v>n/a</v>
      </c>
      <c r="AB236" s="48" t="str">
        <f t="shared" si="457"/>
        <v>n/a</v>
      </c>
      <c r="AC236" s="48" t="str">
        <f t="shared" si="457"/>
        <v>n/a</v>
      </c>
      <c r="AD236" s="48" t="str">
        <f t="shared" si="457"/>
        <v>n/a</v>
      </c>
      <c r="AE236" s="48" t="str">
        <f t="shared" si="457"/>
        <v>n/a</v>
      </c>
      <c r="AF236" s="49"/>
      <c r="AG236" s="55"/>
      <c r="AH236" s="183"/>
      <c r="AI236" s="66"/>
      <c r="AJ236" s="4"/>
      <c r="AK236" s="66"/>
      <c r="AL236" s="6"/>
      <c r="AM236" s="7"/>
      <c r="AN236" s="6"/>
      <c r="AO236" s="6"/>
      <c r="AP236" s="6"/>
      <c r="AQ236" s="8"/>
      <c r="AR236" s="6"/>
      <c r="AT236" s="6"/>
      <c r="AU236" s="6"/>
      <c r="AV236" s="6"/>
      <c r="AW236" s="6"/>
      <c r="AX236" s="6"/>
      <c r="AY236" s="54"/>
      <c r="AZ236" s="6"/>
      <c r="BA236" s="6"/>
      <c r="BB236" s="6"/>
      <c r="BC236" s="6"/>
    </row>
    <row r="237" spans="1:55" ht="55.5" customHeight="1" x14ac:dyDescent="0.25">
      <c r="A237" s="43" t="str">
        <f>IF(C237=0,"  ",VLOOKUP(C237,CODES!$A$1:$B$145,2,FALSE))</f>
        <v xml:space="preserve">  </v>
      </c>
      <c r="B237" s="66"/>
      <c r="C237" s="4"/>
      <c r="D237" s="52" t="s">
        <v>57</v>
      </c>
      <c r="E237" s="44" t="str">
        <f t="shared" ref="E237:H237" si="458">IF($D237="Public Bidding", "Date Required", IF($D237="Shopping", "n/a", IF($D237="Small Value Procurement", "n/a", IF($D237="Lease of Venue", "n/a", IF($D237="Agency to Agency", "n/a", IF($D237="Direct Contracting", "n/a", IF($D237="Emergency Cases", "n/a","Check Mode of Proc")))))))</f>
        <v>n/a</v>
      </c>
      <c r="F237" s="44" t="str">
        <f t="shared" si="458"/>
        <v>n/a</v>
      </c>
      <c r="G237" s="44" t="str">
        <f t="shared" si="458"/>
        <v>n/a</v>
      </c>
      <c r="H237" s="44" t="str">
        <f t="shared" si="458"/>
        <v>n/a</v>
      </c>
      <c r="I237" s="63"/>
      <c r="J237" s="63"/>
      <c r="K237" s="45" t="str">
        <f t="shared" si="32"/>
        <v>n/a</v>
      </c>
      <c r="L237" s="63"/>
      <c r="M237" s="63"/>
      <c r="N237" s="55"/>
      <c r="O237" s="55"/>
      <c r="P237" s="55"/>
      <c r="Q237" s="55"/>
      <c r="R237" s="46" t="s">
        <v>52</v>
      </c>
      <c r="S237" s="51"/>
      <c r="T237" s="60"/>
      <c r="U237" s="47"/>
      <c r="V237" s="51"/>
      <c r="W237" s="60"/>
      <c r="X237" s="37"/>
      <c r="Y237" s="48" t="str">
        <f t="shared" ref="Y237:AE237" si="459">IF($D237="Public Bidding", "Date Required", IF($D237="Shopping", "n/a", IF($D237="Small Value Procurement", "n/a", IF($D237="Lease of Venue", "n/a", IF($D237="Agency to Agency", "n/a", IF($D237="Direct Contracting", "n/a", IF($D237="Emergency Cases", "n/a","Check Mode of Proc")))))))</f>
        <v>n/a</v>
      </c>
      <c r="Z237" s="48" t="str">
        <f t="shared" si="459"/>
        <v>n/a</v>
      </c>
      <c r="AA237" s="48" t="str">
        <f t="shared" si="459"/>
        <v>n/a</v>
      </c>
      <c r="AB237" s="48" t="str">
        <f t="shared" si="459"/>
        <v>n/a</v>
      </c>
      <c r="AC237" s="48" t="str">
        <f t="shared" si="459"/>
        <v>n/a</v>
      </c>
      <c r="AD237" s="48" t="str">
        <f t="shared" si="459"/>
        <v>n/a</v>
      </c>
      <c r="AE237" s="48" t="str">
        <f t="shared" si="459"/>
        <v>n/a</v>
      </c>
      <c r="AF237" s="49"/>
      <c r="AG237" s="67"/>
      <c r="AH237" s="183"/>
      <c r="AI237" s="66"/>
      <c r="AJ237" s="4"/>
      <c r="AK237" s="66"/>
      <c r="AL237" s="6"/>
      <c r="AM237" s="7"/>
      <c r="AN237" s="6"/>
      <c r="AO237" s="6"/>
      <c r="AP237" s="6"/>
      <c r="AQ237" s="8"/>
      <c r="AR237" s="6"/>
      <c r="AT237" s="6"/>
      <c r="AU237" s="6"/>
      <c r="AV237" s="6"/>
      <c r="AW237" s="6"/>
      <c r="AX237" s="6"/>
      <c r="AY237" s="54"/>
      <c r="AZ237" s="6"/>
      <c r="BA237" s="6"/>
      <c r="BB237" s="6"/>
      <c r="BC237" s="6"/>
    </row>
    <row r="238" spans="1:55" ht="39" customHeight="1" x14ac:dyDescent="0.25">
      <c r="A238" s="43" t="str">
        <f>IF(C238=0,"  ",VLOOKUP(C238,CODES!$A$1:$B$145,2,FALSE))</f>
        <v xml:space="preserve">  </v>
      </c>
      <c r="B238" s="66"/>
      <c r="C238" s="4"/>
      <c r="D238" s="52" t="s">
        <v>57</v>
      </c>
      <c r="E238" s="44" t="str">
        <f t="shared" ref="E238:H238" si="460">IF($D238="Public Bidding", "Date Required", IF($D238="Shopping", "n/a", IF($D238="Small Value Procurement", "n/a", IF($D238="Lease of Venue", "n/a", IF($D238="Agency to Agency", "n/a", IF($D238="Direct Contracting", "n/a", IF($D238="Emergency Cases", "n/a","Check Mode of Proc")))))))</f>
        <v>n/a</v>
      </c>
      <c r="F238" s="44" t="str">
        <f t="shared" si="460"/>
        <v>n/a</v>
      </c>
      <c r="G238" s="44" t="str">
        <f t="shared" si="460"/>
        <v>n/a</v>
      </c>
      <c r="H238" s="44" t="str">
        <f t="shared" si="460"/>
        <v>n/a</v>
      </c>
      <c r="I238" s="209"/>
      <c r="J238" s="63"/>
      <c r="K238" s="45" t="str">
        <f t="shared" si="32"/>
        <v>n/a</v>
      </c>
      <c r="L238" s="63"/>
      <c r="M238" s="63"/>
      <c r="N238" s="55"/>
      <c r="O238" s="55"/>
      <c r="P238" s="55"/>
      <c r="Q238" s="55"/>
      <c r="R238" s="46" t="s">
        <v>52</v>
      </c>
      <c r="S238" s="51"/>
      <c r="T238" s="60"/>
      <c r="U238" s="47"/>
      <c r="V238" s="51"/>
      <c r="W238" s="60"/>
      <c r="X238" s="37"/>
      <c r="Y238" s="48" t="str">
        <f t="shared" ref="Y238:AE238" si="461">IF($D238="Public Bidding", "Date Required", IF($D238="Shopping", "n/a", IF($D238="Small Value Procurement", "n/a", IF($D238="Lease of Venue", "n/a", IF($D238="Agency to Agency", "n/a", IF($D238="Direct Contracting", "n/a", IF($D238="Emergency Cases", "n/a","Check Mode of Proc")))))))</f>
        <v>n/a</v>
      </c>
      <c r="Z238" s="48" t="str">
        <f t="shared" si="461"/>
        <v>n/a</v>
      </c>
      <c r="AA238" s="48" t="str">
        <f t="shared" si="461"/>
        <v>n/a</v>
      </c>
      <c r="AB238" s="48" t="str">
        <f t="shared" si="461"/>
        <v>n/a</v>
      </c>
      <c r="AC238" s="48" t="str">
        <f t="shared" si="461"/>
        <v>n/a</v>
      </c>
      <c r="AD238" s="48" t="str">
        <f t="shared" si="461"/>
        <v>n/a</v>
      </c>
      <c r="AE238" s="48" t="str">
        <f t="shared" si="461"/>
        <v>n/a</v>
      </c>
      <c r="AF238" s="49"/>
      <c r="AG238" s="67"/>
      <c r="AH238" s="183"/>
      <c r="AI238" s="66"/>
      <c r="AJ238" s="4"/>
      <c r="AK238" s="66"/>
      <c r="AL238" s="6"/>
      <c r="AM238" s="7"/>
      <c r="AN238" s="6"/>
      <c r="AO238" s="6"/>
      <c r="AP238" s="6"/>
      <c r="AQ238" s="8"/>
      <c r="AR238" s="6"/>
      <c r="AT238" s="6"/>
      <c r="AU238" s="6"/>
      <c r="AV238" s="6"/>
      <c r="AW238" s="6"/>
      <c r="AX238" s="6"/>
      <c r="AY238" s="54"/>
      <c r="AZ238" s="6"/>
      <c r="BA238" s="6"/>
      <c r="BB238" s="6"/>
      <c r="BC238" s="6"/>
    </row>
    <row r="239" spans="1:55" ht="74.25" customHeight="1" x14ac:dyDescent="0.25">
      <c r="A239" s="43" t="str">
        <f>IF(C239=0,"  ",VLOOKUP(C239,CODES!$A$1:$B$145,2,FALSE))</f>
        <v xml:space="preserve">  </v>
      </c>
      <c r="B239" s="66"/>
      <c r="C239" s="4"/>
      <c r="D239" s="52" t="s">
        <v>57</v>
      </c>
      <c r="E239" s="44" t="str">
        <f t="shared" ref="E239:H239" si="462">IF($D239="Public Bidding", "Date Required", IF($D239="Shopping", "n/a", IF($D239="Small Value Procurement", "n/a", IF($D239="Lease of Venue", "n/a", IF($D239="Agency to Agency", "n/a", IF($D239="Direct Contracting", "n/a", IF($D239="Emergency Cases", "n/a","Check Mode of Proc")))))))</f>
        <v>n/a</v>
      </c>
      <c r="F239" s="44" t="str">
        <f t="shared" si="462"/>
        <v>n/a</v>
      </c>
      <c r="G239" s="44" t="str">
        <f t="shared" si="462"/>
        <v>n/a</v>
      </c>
      <c r="H239" s="44" t="str">
        <f t="shared" si="462"/>
        <v>n/a</v>
      </c>
      <c r="I239" s="63"/>
      <c r="J239" s="63"/>
      <c r="K239" s="45" t="str">
        <f t="shared" si="32"/>
        <v>n/a</v>
      </c>
      <c r="L239" s="63"/>
      <c r="M239" s="63"/>
      <c r="N239" s="55"/>
      <c r="O239" s="55"/>
      <c r="P239" s="55"/>
      <c r="Q239" s="55"/>
      <c r="R239" s="46" t="s">
        <v>52</v>
      </c>
      <c r="S239" s="51"/>
      <c r="T239" s="60"/>
      <c r="U239" s="47"/>
      <c r="V239" s="51"/>
      <c r="W239" s="60"/>
      <c r="X239" s="37"/>
      <c r="Y239" s="48" t="str">
        <f t="shared" ref="Y239:AE239" si="463">IF($D239="Public Bidding", "Date Required", IF($D239="Shopping", "n/a", IF($D239="Small Value Procurement", "n/a", IF($D239="Lease of Venue", "n/a", IF($D239="Agency to Agency", "n/a", IF($D239="Direct Contracting", "n/a", IF($D239="Emergency Cases", "n/a","Check Mode of Proc")))))))</f>
        <v>n/a</v>
      </c>
      <c r="Z239" s="48" t="str">
        <f t="shared" si="463"/>
        <v>n/a</v>
      </c>
      <c r="AA239" s="48" t="str">
        <f t="shared" si="463"/>
        <v>n/a</v>
      </c>
      <c r="AB239" s="48" t="str">
        <f t="shared" si="463"/>
        <v>n/a</v>
      </c>
      <c r="AC239" s="48" t="str">
        <f t="shared" si="463"/>
        <v>n/a</v>
      </c>
      <c r="AD239" s="48" t="str">
        <f t="shared" si="463"/>
        <v>n/a</v>
      </c>
      <c r="AE239" s="48" t="str">
        <f t="shared" si="463"/>
        <v>n/a</v>
      </c>
      <c r="AF239" s="49"/>
      <c r="AG239" s="67"/>
      <c r="AH239" s="183"/>
      <c r="AI239" s="66"/>
      <c r="AJ239" s="4"/>
      <c r="AK239" s="66"/>
      <c r="AL239" s="6"/>
      <c r="AM239" s="7"/>
      <c r="AN239" s="6"/>
      <c r="AO239" s="6"/>
      <c r="AP239" s="6"/>
      <c r="AQ239" s="8"/>
      <c r="AR239" s="6"/>
      <c r="AT239" s="6"/>
      <c r="AU239" s="6"/>
      <c r="AV239" s="6"/>
      <c r="AW239" s="6"/>
      <c r="AX239" s="6"/>
      <c r="AY239" s="54"/>
      <c r="AZ239" s="6"/>
      <c r="BA239" s="6"/>
      <c r="BB239" s="6"/>
      <c r="BC239" s="6"/>
    </row>
    <row r="240" spans="1:55" ht="69.75" customHeight="1" x14ac:dyDescent="0.25">
      <c r="A240" s="43" t="str">
        <f>IF(C240=0,"  ",VLOOKUP(C240,CODES!$A$1:$B$145,2,FALSE))</f>
        <v xml:space="preserve">  </v>
      </c>
      <c r="B240" s="66"/>
      <c r="C240" s="4"/>
      <c r="D240" s="52" t="s">
        <v>57</v>
      </c>
      <c r="E240" s="44" t="str">
        <f t="shared" ref="E240:H240" si="464">IF($D240="Public Bidding", "Date Required", IF($D240="Shopping", "n/a", IF($D240="Small Value Procurement", "n/a", IF($D240="Lease of Venue", "n/a", IF($D240="Agency to Agency", "n/a", IF($D240="Direct Contracting", "n/a", IF($D240="Emergency Cases", "n/a","Check Mode of Proc")))))))</f>
        <v>n/a</v>
      </c>
      <c r="F240" s="44" t="str">
        <f t="shared" si="464"/>
        <v>n/a</v>
      </c>
      <c r="G240" s="44" t="str">
        <f t="shared" si="464"/>
        <v>n/a</v>
      </c>
      <c r="H240" s="44" t="str">
        <f t="shared" si="464"/>
        <v>n/a</v>
      </c>
      <c r="I240" s="63"/>
      <c r="J240" s="63"/>
      <c r="K240" s="45" t="str">
        <f t="shared" si="32"/>
        <v>n/a</v>
      </c>
      <c r="L240" s="63"/>
      <c r="M240" s="63"/>
      <c r="N240" s="55"/>
      <c r="O240" s="55"/>
      <c r="P240" s="55"/>
      <c r="Q240" s="55"/>
      <c r="R240" s="46" t="s">
        <v>52</v>
      </c>
      <c r="S240" s="51"/>
      <c r="T240" s="60"/>
      <c r="U240" s="47"/>
      <c r="V240" s="51"/>
      <c r="W240" s="60"/>
      <c r="X240" s="37"/>
      <c r="Y240" s="48" t="str">
        <f t="shared" ref="Y240:AE240" si="465">IF($D240="Public Bidding", "Date Required", IF($D240="Shopping", "n/a", IF($D240="Small Value Procurement", "n/a", IF($D240="Lease of Venue", "n/a", IF($D240="Agency to Agency", "n/a", IF($D240="Direct Contracting", "n/a", IF($D240="Emergency Cases", "n/a","Check Mode of Proc")))))))</f>
        <v>n/a</v>
      </c>
      <c r="Z240" s="48" t="str">
        <f t="shared" si="465"/>
        <v>n/a</v>
      </c>
      <c r="AA240" s="48" t="str">
        <f t="shared" si="465"/>
        <v>n/a</v>
      </c>
      <c r="AB240" s="48" t="str">
        <f t="shared" si="465"/>
        <v>n/a</v>
      </c>
      <c r="AC240" s="48" t="str">
        <f t="shared" si="465"/>
        <v>n/a</v>
      </c>
      <c r="AD240" s="48" t="str">
        <f t="shared" si="465"/>
        <v>n/a</v>
      </c>
      <c r="AE240" s="48" t="str">
        <f t="shared" si="465"/>
        <v>n/a</v>
      </c>
      <c r="AF240" s="49"/>
      <c r="AG240" s="67"/>
      <c r="AH240" s="183"/>
      <c r="AI240" s="66"/>
      <c r="AJ240" s="4"/>
      <c r="AK240" s="66"/>
      <c r="AL240" s="6"/>
      <c r="AM240" s="7"/>
      <c r="AN240" s="6"/>
      <c r="AO240" s="6"/>
      <c r="AP240" s="6"/>
      <c r="AQ240" s="8"/>
      <c r="AR240" s="6"/>
      <c r="AT240" s="6"/>
      <c r="AU240" s="6"/>
      <c r="AV240" s="6"/>
      <c r="AW240" s="6"/>
      <c r="AX240" s="6"/>
      <c r="AY240" s="54"/>
      <c r="AZ240" s="6"/>
      <c r="BA240" s="6"/>
      <c r="BB240" s="6"/>
      <c r="BC240" s="6"/>
    </row>
    <row r="241" spans="1:55" ht="67.5" customHeight="1" x14ac:dyDescent="0.25">
      <c r="A241" s="43" t="str">
        <f>IF(C241=0,"  ",VLOOKUP(C241,CODES!$A$1:$B$145,2,FALSE))</f>
        <v xml:space="preserve">  </v>
      </c>
      <c r="B241" s="66"/>
      <c r="C241" s="4"/>
      <c r="D241" s="52" t="s">
        <v>57</v>
      </c>
      <c r="E241" s="44" t="str">
        <f t="shared" ref="E241:H241" si="466">IF($D241="Public Bidding", "Date Required", IF($D241="Shopping", "n/a", IF($D241="Small Value Procurement", "n/a", IF($D241="Lease of Venue", "n/a", IF($D241="Agency to Agency", "n/a", IF($D241="Direct Contracting", "n/a", IF($D241="Emergency Cases", "n/a","Check Mode of Proc")))))))</f>
        <v>n/a</v>
      </c>
      <c r="F241" s="44" t="str">
        <f t="shared" si="466"/>
        <v>n/a</v>
      </c>
      <c r="G241" s="44" t="str">
        <f t="shared" si="466"/>
        <v>n/a</v>
      </c>
      <c r="H241" s="44" t="str">
        <f t="shared" si="466"/>
        <v>n/a</v>
      </c>
      <c r="I241" s="63"/>
      <c r="J241" s="63"/>
      <c r="K241" s="45" t="str">
        <f t="shared" si="32"/>
        <v>n/a</v>
      </c>
      <c r="L241" s="63"/>
      <c r="M241" s="63"/>
      <c r="N241" s="55"/>
      <c r="O241" s="55"/>
      <c r="P241" s="67"/>
      <c r="Q241" s="67"/>
      <c r="R241" s="46" t="s">
        <v>52</v>
      </c>
      <c r="S241" s="51"/>
      <c r="T241" s="60"/>
      <c r="U241" s="47"/>
      <c r="V241" s="51"/>
      <c r="W241" s="60"/>
      <c r="X241" s="37"/>
      <c r="Y241" s="48" t="str">
        <f t="shared" ref="Y241:AE241" si="467">IF($D241="Public Bidding", "Date Required", IF($D241="Shopping", "n/a", IF($D241="Small Value Procurement", "n/a", IF($D241="Lease of Venue", "n/a", IF($D241="Agency to Agency", "n/a", IF($D241="Direct Contracting", "n/a", IF($D241="Emergency Cases", "n/a","Check Mode of Proc")))))))</f>
        <v>n/a</v>
      </c>
      <c r="Z241" s="48" t="str">
        <f t="shared" si="467"/>
        <v>n/a</v>
      </c>
      <c r="AA241" s="48" t="str">
        <f t="shared" si="467"/>
        <v>n/a</v>
      </c>
      <c r="AB241" s="48" t="str">
        <f t="shared" si="467"/>
        <v>n/a</v>
      </c>
      <c r="AC241" s="48" t="str">
        <f t="shared" si="467"/>
        <v>n/a</v>
      </c>
      <c r="AD241" s="48" t="str">
        <f t="shared" si="467"/>
        <v>n/a</v>
      </c>
      <c r="AE241" s="48" t="str">
        <f t="shared" si="467"/>
        <v>n/a</v>
      </c>
      <c r="AF241" s="49"/>
      <c r="AG241" s="67"/>
      <c r="AH241" s="183"/>
      <c r="AI241" s="66"/>
      <c r="AJ241" s="4"/>
      <c r="AK241" s="66"/>
      <c r="AL241" s="6"/>
      <c r="AM241" s="7"/>
      <c r="AN241" s="6"/>
      <c r="AO241" s="6"/>
      <c r="AP241" s="6"/>
      <c r="AQ241" s="8"/>
      <c r="AR241" s="6"/>
      <c r="AT241" s="6"/>
      <c r="AU241" s="6"/>
      <c r="AV241" s="6"/>
      <c r="AW241" s="6"/>
      <c r="AX241" s="6"/>
      <c r="AY241" s="54"/>
      <c r="AZ241" s="6"/>
      <c r="BA241" s="6"/>
      <c r="BB241" s="6"/>
      <c r="BC241" s="6"/>
    </row>
    <row r="242" spans="1:55" ht="63" customHeight="1" x14ac:dyDescent="0.25">
      <c r="A242" s="43" t="str">
        <f>IF(C242=0,"  ",VLOOKUP(C242,CODES!$A$1:$B$145,2,FALSE))</f>
        <v xml:space="preserve">  </v>
      </c>
      <c r="B242" s="66"/>
      <c r="C242" s="4"/>
      <c r="D242" s="52" t="s">
        <v>57</v>
      </c>
      <c r="E242" s="44" t="str">
        <f t="shared" ref="E242:H242" si="468">IF($D242="Public Bidding", "Date Required", IF($D242="Shopping", "n/a", IF($D242="Small Value Procurement", "n/a", IF($D242="Lease of Venue", "n/a", IF($D242="Agency to Agency", "n/a", IF($D242="Direct Contracting", "n/a", IF($D242="Emergency Cases", "n/a","Check Mode of Proc")))))))</f>
        <v>n/a</v>
      </c>
      <c r="F242" s="44" t="str">
        <f t="shared" si="468"/>
        <v>n/a</v>
      </c>
      <c r="G242" s="44" t="str">
        <f t="shared" si="468"/>
        <v>n/a</v>
      </c>
      <c r="H242" s="44" t="str">
        <f t="shared" si="468"/>
        <v>n/a</v>
      </c>
      <c r="I242" s="63"/>
      <c r="J242" s="63"/>
      <c r="K242" s="45" t="str">
        <f t="shared" si="32"/>
        <v>n/a</v>
      </c>
      <c r="L242" s="63"/>
      <c r="M242" s="63"/>
      <c r="N242" s="55"/>
      <c r="O242" s="55"/>
      <c r="P242" s="55"/>
      <c r="Q242" s="55"/>
      <c r="R242" s="46" t="s">
        <v>52</v>
      </c>
      <c r="S242" s="51"/>
      <c r="T242" s="60"/>
      <c r="U242" s="47"/>
      <c r="V242" s="51"/>
      <c r="W242" s="60"/>
      <c r="X242" s="37"/>
      <c r="Y242" s="48" t="str">
        <f t="shared" ref="Y242:AE242" si="469">IF($D242="Public Bidding", "Date Required", IF($D242="Shopping", "n/a", IF($D242="Small Value Procurement", "n/a", IF($D242="Lease of Venue", "n/a", IF($D242="Agency to Agency", "n/a", IF($D242="Direct Contracting", "n/a", IF($D242="Emergency Cases", "n/a","Check Mode of Proc")))))))</f>
        <v>n/a</v>
      </c>
      <c r="Z242" s="48" t="str">
        <f t="shared" si="469"/>
        <v>n/a</v>
      </c>
      <c r="AA242" s="48" t="str">
        <f t="shared" si="469"/>
        <v>n/a</v>
      </c>
      <c r="AB242" s="48" t="str">
        <f t="shared" si="469"/>
        <v>n/a</v>
      </c>
      <c r="AC242" s="48" t="str">
        <f t="shared" si="469"/>
        <v>n/a</v>
      </c>
      <c r="AD242" s="48" t="str">
        <f t="shared" si="469"/>
        <v>n/a</v>
      </c>
      <c r="AE242" s="48" t="str">
        <f t="shared" si="469"/>
        <v>n/a</v>
      </c>
      <c r="AF242" s="49"/>
      <c r="AG242" s="67"/>
      <c r="AH242" s="183"/>
      <c r="AI242" s="66"/>
      <c r="AJ242" s="4"/>
      <c r="AK242" s="66"/>
      <c r="AL242" s="6"/>
      <c r="AM242" s="7"/>
      <c r="AN242" s="6"/>
      <c r="AO242" s="6"/>
      <c r="AP242" s="6"/>
      <c r="AQ242" s="8"/>
      <c r="AR242" s="6"/>
      <c r="AT242" s="6"/>
      <c r="AU242" s="6"/>
      <c r="AV242" s="6"/>
      <c r="AW242" s="6"/>
      <c r="AX242" s="6"/>
      <c r="AY242" s="54"/>
      <c r="AZ242" s="6"/>
      <c r="BA242" s="6"/>
      <c r="BB242" s="6"/>
      <c r="BC242" s="6"/>
    </row>
    <row r="243" spans="1:55" ht="48" customHeight="1" x14ac:dyDescent="0.25">
      <c r="A243" s="43" t="str">
        <f>IF(C243=0,"  ",VLOOKUP(C243,CODES!$A$1:$B$145,2,FALSE))</f>
        <v xml:space="preserve">  </v>
      </c>
      <c r="B243" s="66"/>
      <c r="C243" s="4"/>
      <c r="D243" s="52" t="s">
        <v>57</v>
      </c>
      <c r="E243" s="44" t="str">
        <f t="shared" ref="E243:H243" si="470">IF($D243="Public Bidding", "Date Required", IF($D243="Shopping", "n/a", IF($D243="Small Value Procurement", "n/a", IF($D243="Lease of Venue", "n/a", IF($D243="Agency to Agency", "n/a", IF($D243="Direct Contracting", "n/a", IF($D243="Emergency Cases", "n/a","Check Mode of Proc")))))))</f>
        <v>n/a</v>
      </c>
      <c r="F243" s="44" t="str">
        <f t="shared" si="470"/>
        <v>n/a</v>
      </c>
      <c r="G243" s="44" t="str">
        <f t="shared" si="470"/>
        <v>n/a</v>
      </c>
      <c r="H243" s="44" t="str">
        <f t="shared" si="470"/>
        <v>n/a</v>
      </c>
      <c r="I243" s="63"/>
      <c r="J243" s="63"/>
      <c r="K243" s="45" t="str">
        <f t="shared" si="32"/>
        <v>n/a</v>
      </c>
      <c r="L243" s="63"/>
      <c r="M243" s="63"/>
      <c r="N243" s="55"/>
      <c r="O243" s="55"/>
      <c r="P243" s="55"/>
      <c r="Q243" s="55"/>
      <c r="R243" s="46" t="s">
        <v>52</v>
      </c>
      <c r="S243" s="51"/>
      <c r="T243" s="60"/>
      <c r="U243" s="47"/>
      <c r="V243" s="51"/>
      <c r="W243" s="60"/>
      <c r="X243" s="37"/>
      <c r="Y243" s="48" t="str">
        <f t="shared" ref="Y243:AE243" si="471">IF($D243="Public Bidding", "Date Required", IF($D243="Shopping", "n/a", IF($D243="Small Value Procurement", "n/a", IF($D243="Lease of Venue", "n/a", IF($D243="Agency to Agency", "n/a", IF($D243="Direct Contracting", "n/a", IF($D243="Emergency Cases", "n/a","Check Mode of Proc")))))))</f>
        <v>n/a</v>
      </c>
      <c r="Z243" s="48" t="str">
        <f t="shared" si="471"/>
        <v>n/a</v>
      </c>
      <c r="AA243" s="48" t="str">
        <f t="shared" si="471"/>
        <v>n/a</v>
      </c>
      <c r="AB243" s="48" t="str">
        <f t="shared" si="471"/>
        <v>n/a</v>
      </c>
      <c r="AC243" s="48" t="str">
        <f t="shared" si="471"/>
        <v>n/a</v>
      </c>
      <c r="AD243" s="48" t="str">
        <f t="shared" si="471"/>
        <v>n/a</v>
      </c>
      <c r="AE243" s="48" t="str">
        <f t="shared" si="471"/>
        <v>n/a</v>
      </c>
      <c r="AF243" s="49"/>
      <c r="AG243" s="67"/>
      <c r="AH243" s="183"/>
      <c r="AI243" s="66"/>
      <c r="AJ243" s="4"/>
      <c r="AK243" s="66"/>
      <c r="AL243" s="6"/>
      <c r="AM243" s="7"/>
      <c r="AN243" s="6"/>
      <c r="AO243" s="6"/>
      <c r="AP243" s="6"/>
      <c r="AQ243" s="8"/>
      <c r="AR243" s="6"/>
      <c r="AT243" s="6"/>
      <c r="AU243" s="6"/>
      <c r="AV243" s="6"/>
      <c r="AW243" s="6"/>
      <c r="AX243" s="6"/>
      <c r="AY243" s="54"/>
      <c r="AZ243" s="6"/>
      <c r="BA243" s="6"/>
      <c r="BB243" s="6"/>
      <c r="BC243" s="6"/>
    </row>
    <row r="244" spans="1:55" ht="48.75" customHeight="1" x14ac:dyDescent="0.25">
      <c r="A244" s="43" t="str">
        <f>IF(C244=0,"  ",VLOOKUP(C244,CODES!$A$1:$B$145,2,FALSE))</f>
        <v xml:space="preserve">  </v>
      </c>
      <c r="B244" s="66"/>
      <c r="C244" s="4"/>
      <c r="D244" s="52" t="s">
        <v>57</v>
      </c>
      <c r="E244" s="44" t="str">
        <f t="shared" ref="E244:H244" si="472">IF($D244="Public Bidding", "Date Required", IF($D244="Shopping", "n/a", IF($D244="Small Value Procurement", "n/a", IF($D244="Lease of Venue", "n/a", IF($D244="Agency to Agency", "n/a", IF($D244="Direct Contracting", "n/a", IF($D244="Emergency Cases", "n/a","Check Mode of Proc")))))))</f>
        <v>n/a</v>
      </c>
      <c r="F244" s="44" t="str">
        <f t="shared" si="472"/>
        <v>n/a</v>
      </c>
      <c r="G244" s="44" t="str">
        <f t="shared" si="472"/>
        <v>n/a</v>
      </c>
      <c r="H244" s="44" t="str">
        <f t="shared" si="472"/>
        <v>n/a</v>
      </c>
      <c r="I244" s="63"/>
      <c r="J244" s="63"/>
      <c r="K244" s="45" t="str">
        <f t="shared" si="32"/>
        <v>n/a</v>
      </c>
      <c r="L244" s="63"/>
      <c r="M244" s="63"/>
      <c r="N244" s="55"/>
      <c r="O244" s="55"/>
      <c r="P244" s="55"/>
      <c r="Q244" s="55"/>
      <c r="R244" s="46" t="s">
        <v>52</v>
      </c>
      <c r="S244" s="51"/>
      <c r="T244" s="60"/>
      <c r="U244" s="47"/>
      <c r="V244" s="51"/>
      <c r="W244" s="60"/>
      <c r="X244" s="37"/>
      <c r="Y244" s="48" t="str">
        <f t="shared" ref="Y244:AE244" si="473">IF($D244="Public Bidding", "Date Required", IF($D244="Shopping", "n/a", IF($D244="Small Value Procurement", "n/a", IF($D244="Lease of Venue", "n/a", IF($D244="Agency to Agency", "n/a", IF($D244="Direct Contracting", "n/a", IF($D244="Emergency Cases", "n/a","Check Mode of Proc")))))))</f>
        <v>n/a</v>
      </c>
      <c r="Z244" s="48" t="str">
        <f t="shared" si="473"/>
        <v>n/a</v>
      </c>
      <c r="AA244" s="48" t="str">
        <f t="shared" si="473"/>
        <v>n/a</v>
      </c>
      <c r="AB244" s="48" t="str">
        <f t="shared" si="473"/>
        <v>n/a</v>
      </c>
      <c r="AC244" s="48" t="str">
        <f t="shared" si="473"/>
        <v>n/a</v>
      </c>
      <c r="AD244" s="48" t="str">
        <f t="shared" si="473"/>
        <v>n/a</v>
      </c>
      <c r="AE244" s="48" t="str">
        <f t="shared" si="473"/>
        <v>n/a</v>
      </c>
      <c r="AF244" s="49"/>
      <c r="AG244" s="67"/>
      <c r="AH244" s="183"/>
      <c r="AI244" s="66"/>
      <c r="AJ244" s="4"/>
      <c r="AK244" s="66"/>
      <c r="AL244" s="6"/>
      <c r="AM244" s="7"/>
      <c r="AN244" s="6"/>
      <c r="AO244" s="6"/>
      <c r="AP244" s="6"/>
      <c r="AQ244" s="8"/>
      <c r="AR244" s="6"/>
      <c r="AT244" s="6"/>
      <c r="AU244" s="6"/>
      <c r="AV244" s="6"/>
      <c r="AW244" s="6"/>
      <c r="AX244" s="6"/>
      <c r="AY244" s="54"/>
      <c r="AZ244" s="6"/>
      <c r="BA244" s="6"/>
      <c r="BB244" s="6"/>
      <c r="BC244" s="6"/>
    </row>
    <row r="245" spans="1:55" ht="39" customHeight="1" x14ac:dyDescent="0.25">
      <c r="A245" s="43" t="str">
        <f>IF(C245=0,"  ",VLOOKUP(C245,CODES!$A$1:$B$145,2,FALSE))</f>
        <v xml:space="preserve">  </v>
      </c>
      <c r="B245" s="66"/>
      <c r="C245" s="4"/>
      <c r="D245" s="52" t="s">
        <v>57</v>
      </c>
      <c r="E245" s="44" t="str">
        <f t="shared" ref="E245:H245" si="474">IF($D245="Public Bidding", "Date Required", IF($D245="Shopping", "n/a", IF($D245="Small Value Procurement", "n/a", IF($D245="Lease of Venue", "n/a", IF($D245="Agency to Agency", "n/a", IF($D245="Direct Contracting", "n/a", IF($D245="Emergency Cases", "n/a","Check Mode of Proc")))))))</f>
        <v>n/a</v>
      </c>
      <c r="F245" s="44" t="str">
        <f t="shared" si="474"/>
        <v>n/a</v>
      </c>
      <c r="G245" s="44" t="str">
        <f t="shared" si="474"/>
        <v>n/a</v>
      </c>
      <c r="H245" s="44" t="str">
        <f t="shared" si="474"/>
        <v>n/a</v>
      </c>
      <c r="I245" s="63"/>
      <c r="J245" s="63"/>
      <c r="K245" s="45" t="str">
        <f t="shared" si="32"/>
        <v>n/a</v>
      </c>
      <c r="L245" s="63"/>
      <c r="M245" s="63"/>
      <c r="N245" s="55"/>
      <c r="O245" s="55"/>
      <c r="P245" s="55"/>
      <c r="Q245" s="55"/>
      <c r="R245" s="46" t="s">
        <v>52</v>
      </c>
      <c r="S245" s="51"/>
      <c r="T245" s="60"/>
      <c r="U245" s="47"/>
      <c r="V245" s="51"/>
      <c r="W245" s="60"/>
      <c r="X245" s="37"/>
      <c r="Y245" s="48" t="str">
        <f t="shared" ref="Y245:AE245" si="475">IF($D245="Public Bidding", "Date Required", IF($D245="Shopping", "n/a", IF($D245="Small Value Procurement", "n/a", IF($D245="Lease of Venue", "n/a", IF($D245="Agency to Agency", "n/a", IF($D245="Direct Contracting", "n/a", IF($D245="Emergency Cases", "n/a","Check Mode of Proc")))))))</f>
        <v>n/a</v>
      </c>
      <c r="Z245" s="48" t="str">
        <f t="shared" si="475"/>
        <v>n/a</v>
      </c>
      <c r="AA245" s="48" t="str">
        <f t="shared" si="475"/>
        <v>n/a</v>
      </c>
      <c r="AB245" s="48" t="str">
        <f t="shared" si="475"/>
        <v>n/a</v>
      </c>
      <c r="AC245" s="48" t="str">
        <f t="shared" si="475"/>
        <v>n/a</v>
      </c>
      <c r="AD245" s="48" t="str">
        <f t="shared" si="475"/>
        <v>n/a</v>
      </c>
      <c r="AE245" s="48" t="str">
        <f t="shared" si="475"/>
        <v>n/a</v>
      </c>
      <c r="AF245" s="49"/>
      <c r="AG245" s="67"/>
      <c r="AH245" s="183"/>
      <c r="AI245" s="66"/>
      <c r="AJ245" s="4"/>
      <c r="AK245" s="66"/>
      <c r="AL245" s="6"/>
      <c r="AM245" s="7"/>
      <c r="AN245" s="6"/>
      <c r="AO245" s="6"/>
      <c r="AP245" s="6"/>
      <c r="AQ245" s="8"/>
      <c r="AR245" s="6"/>
      <c r="AT245" s="6"/>
      <c r="AU245" s="6"/>
      <c r="AV245" s="6"/>
      <c r="AW245" s="6"/>
      <c r="AX245" s="6"/>
      <c r="AY245" s="54"/>
      <c r="AZ245" s="6"/>
      <c r="BA245" s="6"/>
      <c r="BB245" s="6"/>
      <c r="BC245" s="6"/>
    </row>
    <row r="246" spans="1:55" ht="48.75" customHeight="1" x14ac:dyDescent="0.25">
      <c r="A246" s="43" t="str">
        <f>IF(C246=0,"  ",VLOOKUP(C246,CODES!$A$1:$B$145,2,FALSE))</f>
        <v xml:space="preserve">  </v>
      </c>
      <c r="B246" s="66"/>
      <c r="C246" s="4"/>
      <c r="D246" s="52" t="s">
        <v>57</v>
      </c>
      <c r="E246" s="44" t="str">
        <f t="shared" ref="E246:H246" si="476">IF($D246="Public Bidding", "Date Required", IF($D246="Shopping", "n/a", IF($D246="Small Value Procurement", "n/a", IF($D246="Lease of Venue", "n/a", IF($D246="Agency to Agency", "n/a", IF($D246="Direct Contracting", "n/a", IF($D246="Emergency Cases", "n/a","Check Mode of Proc")))))))</f>
        <v>n/a</v>
      </c>
      <c r="F246" s="44" t="str">
        <f t="shared" si="476"/>
        <v>n/a</v>
      </c>
      <c r="G246" s="44" t="str">
        <f t="shared" si="476"/>
        <v>n/a</v>
      </c>
      <c r="H246" s="44" t="str">
        <f t="shared" si="476"/>
        <v>n/a</v>
      </c>
      <c r="I246" s="63"/>
      <c r="J246" s="63"/>
      <c r="K246" s="45" t="str">
        <f t="shared" si="32"/>
        <v>n/a</v>
      </c>
      <c r="L246" s="63"/>
      <c r="M246" s="63"/>
      <c r="N246" s="55"/>
      <c r="O246" s="55"/>
      <c r="P246" s="55"/>
      <c r="Q246" s="55"/>
      <c r="R246" s="46" t="s">
        <v>52</v>
      </c>
      <c r="S246" s="51"/>
      <c r="T246" s="60"/>
      <c r="U246" s="47"/>
      <c r="V246" s="51"/>
      <c r="W246" s="60"/>
      <c r="X246" s="37"/>
      <c r="Y246" s="48" t="str">
        <f t="shared" ref="Y246:AE246" si="477">IF($D246="Public Bidding", "Date Required", IF($D246="Shopping", "n/a", IF($D246="Small Value Procurement", "n/a", IF($D246="Lease of Venue", "n/a", IF($D246="Agency to Agency", "n/a", IF($D246="Direct Contracting", "n/a", IF($D246="Emergency Cases", "n/a","Check Mode of Proc")))))))</f>
        <v>n/a</v>
      </c>
      <c r="Z246" s="48" t="str">
        <f t="shared" si="477"/>
        <v>n/a</v>
      </c>
      <c r="AA246" s="48" t="str">
        <f t="shared" si="477"/>
        <v>n/a</v>
      </c>
      <c r="AB246" s="48" t="str">
        <f t="shared" si="477"/>
        <v>n/a</v>
      </c>
      <c r="AC246" s="48" t="str">
        <f t="shared" si="477"/>
        <v>n/a</v>
      </c>
      <c r="AD246" s="48" t="str">
        <f t="shared" si="477"/>
        <v>n/a</v>
      </c>
      <c r="AE246" s="48" t="str">
        <f t="shared" si="477"/>
        <v>n/a</v>
      </c>
      <c r="AF246" s="49"/>
      <c r="AG246" s="67"/>
      <c r="AH246" s="183"/>
      <c r="AI246" s="66"/>
      <c r="AJ246" s="4"/>
      <c r="AK246" s="66"/>
      <c r="AL246" s="6"/>
      <c r="AM246" s="7"/>
      <c r="AN246" s="6"/>
      <c r="AO246" s="6"/>
      <c r="AP246" s="6"/>
      <c r="AQ246" s="8"/>
      <c r="AR246" s="6"/>
      <c r="AT246" s="6"/>
      <c r="AU246" s="6"/>
      <c r="AV246" s="6"/>
      <c r="AW246" s="6"/>
      <c r="AX246" s="6"/>
      <c r="AY246" s="54"/>
      <c r="AZ246" s="6"/>
      <c r="BA246" s="6"/>
      <c r="BB246" s="6"/>
      <c r="BC246" s="6"/>
    </row>
    <row r="247" spans="1:55" ht="62.25" customHeight="1" x14ac:dyDescent="0.25">
      <c r="A247" s="43" t="str">
        <f>IF(C247=0,"  ",VLOOKUP(C247,CODES!$A$1:$B$145,2,FALSE))</f>
        <v xml:space="preserve">  </v>
      </c>
      <c r="B247" s="66"/>
      <c r="C247" s="4"/>
      <c r="D247" s="52" t="s">
        <v>57</v>
      </c>
      <c r="E247" s="44" t="str">
        <f t="shared" ref="E247:H247" si="478">IF($D247="Public Bidding", "Date Required", IF($D247="Shopping", "n/a", IF($D247="Small Value Procurement", "n/a", IF($D247="Lease of Venue", "n/a", IF($D247="Agency to Agency", "n/a", IF($D247="Direct Contracting", "n/a", IF($D247="Emergency Cases", "n/a","Check Mode of Proc")))))))</f>
        <v>n/a</v>
      </c>
      <c r="F247" s="44" t="str">
        <f t="shared" si="478"/>
        <v>n/a</v>
      </c>
      <c r="G247" s="44" t="str">
        <f t="shared" si="478"/>
        <v>n/a</v>
      </c>
      <c r="H247" s="44" t="str">
        <f t="shared" si="478"/>
        <v>n/a</v>
      </c>
      <c r="I247" s="63"/>
      <c r="J247" s="63"/>
      <c r="K247" s="45" t="str">
        <f t="shared" si="32"/>
        <v>n/a</v>
      </c>
      <c r="L247" s="63"/>
      <c r="M247" s="63"/>
      <c r="N247" s="55"/>
      <c r="O247" s="55"/>
      <c r="P247" s="55"/>
      <c r="Q247" s="55"/>
      <c r="R247" s="46" t="s">
        <v>52</v>
      </c>
      <c r="S247" s="51"/>
      <c r="T247" s="764"/>
      <c r="U247" s="47"/>
      <c r="V247" s="51"/>
      <c r="W247" s="60"/>
      <c r="X247" s="37"/>
      <c r="Y247" s="48" t="str">
        <f t="shared" ref="Y247:AE247" si="479">IF($D247="Public Bidding", "Date Required", IF($D247="Shopping", "n/a", IF($D247="Small Value Procurement", "n/a", IF($D247="Lease of Venue", "n/a", IF($D247="Agency to Agency", "n/a", IF($D247="Direct Contracting", "n/a", IF($D247="Emergency Cases", "n/a","Check Mode of Proc")))))))</f>
        <v>n/a</v>
      </c>
      <c r="Z247" s="48" t="str">
        <f t="shared" si="479"/>
        <v>n/a</v>
      </c>
      <c r="AA247" s="48" t="str">
        <f t="shared" si="479"/>
        <v>n/a</v>
      </c>
      <c r="AB247" s="48" t="str">
        <f t="shared" si="479"/>
        <v>n/a</v>
      </c>
      <c r="AC247" s="48" t="str">
        <f t="shared" si="479"/>
        <v>n/a</v>
      </c>
      <c r="AD247" s="48" t="str">
        <f t="shared" si="479"/>
        <v>n/a</v>
      </c>
      <c r="AE247" s="48" t="str">
        <f t="shared" si="479"/>
        <v>n/a</v>
      </c>
      <c r="AF247" s="49"/>
      <c r="AG247" s="67"/>
      <c r="AH247" s="183"/>
      <c r="AI247" s="66"/>
      <c r="AJ247" s="4"/>
      <c r="AK247" s="66"/>
      <c r="AL247" s="6"/>
      <c r="AM247" s="7"/>
      <c r="AN247" s="6"/>
      <c r="AO247" s="6"/>
      <c r="AP247" s="6"/>
      <c r="AQ247" s="8"/>
      <c r="AR247" s="6"/>
      <c r="AT247" s="6"/>
      <c r="AU247" s="6"/>
      <c r="AV247" s="6"/>
      <c r="AW247" s="6"/>
      <c r="AX247" s="6"/>
      <c r="AY247" s="54"/>
      <c r="AZ247" s="6"/>
      <c r="BA247" s="6"/>
      <c r="BB247" s="6"/>
      <c r="BC247" s="6"/>
    </row>
    <row r="248" spans="1:55" ht="56.25" customHeight="1" x14ac:dyDescent="0.25">
      <c r="A248" s="43" t="str">
        <f>IF(C248=0,"  ",VLOOKUP(C248,CODES!$A$1:$B$145,2,FALSE))</f>
        <v xml:space="preserve">  </v>
      </c>
      <c r="B248" s="66"/>
      <c r="C248" s="4"/>
      <c r="D248" s="52" t="s">
        <v>57</v>
      </c>
      <c r="E248" s="44" t="str">
        <f t="shared" ref="E248:H248" si="480">IF($D248="Public Bidding", "Date Required", IF($D248="Shopping", "n/a", IF($D248="Small Value Procurement", "n/a", IF($D248="Lease of Venue", "n/a", IF($D248="Agency to Agency", "n/a", IF($D248="Direct Contracting", "n/a", IF($D248="Emergency Cases", "n/a","Check Mode of Proc")))))))</f>
        <v>n/a</v>
      </c>
      <c r="F248" s="44" t="str">
        <f t="shared" si="480"/>
        <v>n/a</v>
      </c>
      <c r="G248" s="44" t="str">
        <f t="shared" si="480"/>
        <v>n/a</v>
      </c>
      <c r="H248" s="44" t="str">
        <f t="shared" si="480"/>
        <v>n/a</v>
      </c>
      <c r="I248" s="63"/>
      <c r="J248" s="63"/>
      <c r="K248" s="45" t="str">
        <f t="shared" si="32"/>
        <v>n/a</v>
      </c>
      <c r="L248" s="63"/>
      <c r="M248" s="63"/>
      <c r="N248" s="55"/>
      <c r="O248" s="55"/>
      <c r="P248" s="55"/>
      <c r="Q248" s="55"/>
      <c r="R248" s="46" t="s">
        <v>52</v>
      </c>
      <c r="S248" s="51"/>
      <c r="T248" s="755"/>
      <c r="U248" s="47"/>
      <c r="V248" s="51"/>
      <c r="W248" s="60"/>
      <c r="X248" s="37"/>
      <c r="Y248" s="48" t="str">
        <f t="shared" ref="Y248:AE248" si="481">IF($D248="Public Bidding", "Date Required", IF($D248="Shopping", "n/a", IF($D248="Small Value Procurement", "n/a", IF($D248="Lease of Venue", "n/a", IF($D248="Agency to Agency", "n/a", IF($D248="Direct Contracting", "n/a", IF($D248="Emergency Cases", "n/a","Check Mode of Proc")))))))</f>
        <v>n/a</v>
      </c>
      <c r="Z248" s="48" t="str">
        <f t="shared" si="481"/>
        <v>n/a</v>
      </c>
      <c r="AA248" s="48" t="str">
        <f t="shared" si="481"/>
        <v>n/a</v>
      </c>
      <c r="AB248" s="48" t="str">
        <f t="shared" si="481"/>
        <v>n/a</v>
      </c>
      <c r="AC248" s="48" t="str">
        <f t="shared" si="481"/>
        <v>n/a</v>
      </c>
      <c r="AD248" s="48" t="str">
        <f t="shared" si="481"/>
        <v>n/a</v>
      </c>
      <c r="AE248" s="48" t="str">
        <f t="shared" si="481"/>
        <v>n/a</v>
      </c>
      <c r="AF248" s="49"/>
      <c r="AG248" s="67"/>
      <c r="AH248" s="183"/>
      <c r="AI248" s="66"/>
      <c r="AJ248" s="4"/>
      <c r="AK248" s="66"/>
      <c r="AL248" s="6"/>
      <c r="AM248" s="7"/>
      <c r="AN248" s="6"/>
      <c r="AO248" s="6"/>
      <c r="AP248" s="6"/>
      <c r="AQ248" s="8"/>
      <c r="AR248" s="6"/>
      <c r="AT248" s="6"/>
      <c r="AU248" s="6"/>
      <c r="AV248" s="6"/>
      <c r="AW248" s="6"/>
      <c r="AX248" s="6"/>
      <c r="AY248" s="54"/>
      <c r="AZ248" s="6"/>
      <c r="BA248" s="6"/>
      <c r="BB248" s="6"/>
      <c r="BC248" s="6"/>
    </row>
    <row r="249" spans="1:55" ht="39" customHeight="1" x14ac:dyDescent="0.25">
      <c r="A249" s="43" t="str">
        <f>IF(C249=0,"  ",VLOOKUP(C249,CODES!$A$1:$B$145,2,FALSE))</f>
        <v xml:space="preserve">  </v>
      </c>
      <c r="B249" s="66"/>
      <c r="C249" s="4"/>
      <c r="D249" s="52" t="s">
        <v>57</v>
      </c>
      <c r="E249" s="44" t="str">
        <f t="shared" ref="E249:H249" si="482">IF($D249="Public Bidding", "Date Required", IF($D249="Shopping", "n/a", IF($D249="Small Value Procurement", "n/a", IF($D249="Lease of Venue", "n/a", IF($D249="Agency to Agency", "n/a", IF($D249="Direct Contracting", "n/a", IF($D249="Emergency Cases", "n/a","Check Mode of Proc")))))))</f>
        <v>n/a</v>
      </c>
      <c r="F249" s="44" t="str">
        <f t="shared" si="482"/>
        <v>n/a</v>
      </c>
      <c r="G249" s="44" t="str">
        <f t="shared" si="482"/>
        <v>n/a</v>
      </c>
      <c r="H249" s="44" t="str">
        <f t="shared" si="482"/>
        <v>n/a</v>
      </c>
      <c r="I249" s="63"/>
      <c r="J249" s="63"/>
      <c r="K249" s="45" t="str">
        <f t="shared" si="32"/>
        <v>n/a</v>
      </c>
      <c r="L249" s="63"/>
      <c r="M249" s="63"/>
      <c r="N249" s="55"/>
      <c r="O249" s="55"/>
      <c r="P249" s="55"/>
      <c r="Q249" s="55"/>
      <c r="R249" s="46" t="s">
        <v>52</v>
      </c>
      <c r="S249" s="51"/>
      <c r="T249" s="60"/>
      <c r="U249" s="47"/>
      <c r="V249" s="51"/>
      <c r="W249" s="60"/>
      <c r="X249" s="37"/>
      <c r="Y249" s="48" t="str">
        <f t="shared" ref="Y249:AE249" si="483">IF($D249="Public Bidding", "Date Required", IF($D249="Shopping", "n/a", IF($D249="Small Value Procurement", "n/a", IF($D249="Lease of Venue", "n/a", IF($D249="Agency to Agency", "n/a", IF($D249="Direct Contracting", "n/a", IF($D249="Emergency Cases", "n/a","Check Mode of Proc")))))))</f>
        <v>n/a</v>
      </c>
      <c r="Z249" s="48" t="str">
        <f t="shared" si="483"/>
        <v>n/a</v>
      </c>
      <c r="AA249" s="48" t="str">
        <f t="shared" si="483"/>
        <v>n/a</v>
      </c>
      <c r="AB249" s="48" t="str">
        <f t="shared" si="483"/>
        <v>n/a</v>
      </c>
      <c r="AC249" s="48" t="str">
        <f t="shared" si="483"/>
        <v>n/a</v>
      </c>
      <c r="AD249" s="48" t="str">
        <f t="shared" si="483"/>
        <v>n/a</v>
      </c>
      <c r="AE249" s="48" t="str">
        <f t="shared" si="483"/>
        <v>n/a</v>
      </c>
      <c r="AF249" s="49"/>
      <c r="AG249" s="67"/>
      <c r="AH249" s="183"/>
      <c r="AI249" s="66"/>
      <c r="AJ249" s="4"/>
      <c r="AK249" s="66"/>
      <c r="AL249" s="6"/>
      <c r="AM249" s="7"/>
      <c r="AN249" s="6"/>
      <c r="AO249" s="6"/>
      <c r="AP249" s="6"/>
      <c r="AQ249" s="8"/>
      <c r="AR249" s="6"/>
      <c r="AT249" s="6"/>
      <c r="AU249" s="6"/>
      <c r="AV249" s="6"/>
      <c r="AW249" s="6"/>
      <c r="AX249" s="6"/>
      <c r="AY249" s="54"/>
      <c r="AZ249" s="6"/>
      <c r="BA249" s="6"/>
      <c r="BB249" s="6"/>
      <c r="BC249" s="6"/>
    </row>
    <row r="250" spans="1:55" ht="39" customHeight="1" x14ac:dyDescent="0.25">
      <c r="A250" s="43" t="str">
        <f>IF(C250=0,"  ",VLOOKUP(C250,CODES!$A$1:$B$145,2,FALSE))</f>
        <v xml:space="preserve">  </v>
      </c>
      <c r="B250" s="216"/>
      <c r="C250" s="4"/>
      <c r="D250" s="52" t="s">
        <v>57</v>
      </c>
      <c r="E250" s="44" t="str">
        <f t="shared" ref="E250:H250" si="484">IF($D250="Public Bidding", "Date Required", IF($D250="Shopping", "n/a", IF($D250="Small Value Procurement", "n/a", IF($D250="Lease of Venue", "n/a", IF($D250="Agency to Agency", "n/a", IF($D250="Direct Contracting", "n/a", IF($D250="Emergency Cases", "n/a","Check Mode of Proc")))))))</f>
        <v>n/a</v>
      </c>
      <c r="F250" s="44" t="str">
        <f t="shared" si="484"/>
        <v>n/a</v>
      </c>
      <c r="G250" s="44" t="str">
        <f t="shared" si="484"/>
        <v>n/a</v>
      </c>
      <c r="H250" s="44" t="str">
        <f t="shared" si="484"/>
        <v>n/a</v>
      </c>
      <c r="I250" s="63"/>
      <c r="J250" s="63"/>
      <c r="K250" s="45" t="str">
        <f t="shared" si="32"/>
        <v>n/a</v>
      </c>
      <c r="L250" s="63"/>
      <c r="M250" s="63"/>
      <c r="N250" s="55"/>
      <c r="O250" s="55"/>
      <c r="P250" s="55"/>
      <c r="Q250" s="55"/>
      <c r="R250" s="46" t="s">
        <v>52</v>
      </c>
      <c r="S250" s="51"/>
      <c r="T250" s="60"/>
      <c r="U250" s="47"/>
      <c r="V250" s="51"/>
      <c r="W250" s="60"/>
      <c r="X250" s="37"/>
      <c r="Y250" s="48" t="str">
        <f t="shared" ref="Y250:AE250" si="485">IF($D250="Public Bidding", "Date Required", IF($D250="Shopping", "n/a", IF($D250="Small Value Procurement", "n/a", IF($D250="Lease of Venue", "n/a", IF($D250="Agency to Agency", "n/a", IF($D250="Direct Contracting", "n/a", IF($D250="Emergency Cases", "n/a","Check Mode of Proc")))))))</f>
        <v>n/a</v>
      </c>
      <c r="Z250" s="48" t="str">
        <f t="shared" si="485"/>
        <v>n/a</v>
      </c>
      <c r="AA250" s="48" t="str">
        <f t="shared" si="485"/>
        <v>n/a</v>
      </c>
      <c r="AB250" s="48" t="str">
        <f t="shared" si="485"/>
        <v>n/a</v>
      </c>
      <c r="AC250" s="48" t="str">
        <f t="shared" si="485"/>
        <v>n/a</v>
      </c>
      <c r="AD250" s="48" t="str">
        <f t="shared" si="485"/>
        <v>n/a</v>
      </c>
      <c r="AE250" s="48" t="str">
        <f t="shared" si="485"/>
        <v>n/a</v>
      </c>
      <c r="AF250" s="49"/>
      <c r="AG250" s="67"/>
      <c r="AH250" s="183"/>
      <c r="AI250" s="66"/>
      <c r="AJ250" s="4"/>
      <c r="AK250" s="66"/>
      <c r="AL250" s="6"/>
      <c r="AM250" s="7"/>
      <c r="AN250" s="6"/>
      <c r="AO250" s="6"/>
      <c r="AP250" s="6"/>
      <c r="AQ250" s="8"/>
      <c r="AR250" s="6"/>
      <c r="AT250" s="6"/>
      <c r="AU250" s="6"/>
      <c r="AV250" s="6"/>
      <c r="AW250" s="6"/>
      <c r="AX250" s="6"/>
      <c r="AY250" s="54"/>
      <c r="AZ250" s="6"/>
      <c r="BA250" s="6"/>
      <c r="BB250" s="6"/>
      <c r="BC250" s="6"/>
    </row>
    <row r="251" spans="1:55" ht="65.25" customHeight="1" x14ac:dyDescent="0.25">
      <c r="A251" s="43" t="str">
        <f>IF(C251=0,"  ",VLOOKUP(C251,CODES!$A$1:$B$145,2,FALSE))</f>
        <v xml:space="preserve">  </v>
      </c>
      <c r="B251" s="66"/>
      <c r="C251" s="4"/>
      <c r="D251" s="52" t="s">
        <v>57</v>
      </c>
      <c r="E251" s="44" t="str">
        <f t="shared" ref="E251:H251" si="486">IF($D251="Public Bidding", "Date Required", IF($D251="Shopping", "n/a", IF($D251="Small Value Procurement", "n/a", IF($D251="Lease of Venue", "n/a", IF($D251="Agency to Agency", "n/a", IF($D251="Direct Contracting", "n/a", IF($D251="Emergency Cases", "n/a","Check Mode of Proc")))))))</f>
        <v>n/a</v>
      </c>
      <c r="F251" s="44" t="str">
        <f t="shared" si="486"/>
        <v>n/a</v>
      </c>
      <c r="G251" s="44" t="str">
        <f t="shared" si="486"/>
        <v>n/a</v>
      </c>
      <c r="H251" s="44" t="str">
        <f t="shared" si="486"/>
        <v>n/a</v>
      </c>
      <c r="I251" s="63"/>
      <c r="J251" s="63"/>
      <c r="K251" s="45" t="str">
        <f t="shared" si="32"/>
        <v>n/a</v>
      </c>
      <c r="L251" s="63"/>
      <c r="M251" s="63"/>
      <c r="N251" s="55"/>
      <c r="O251" s="55"/>
      <c r="P251" s="55"/>
      <c r="Q251" s="55"/>
      <c r="R251" s="46" t="s">
        <v>52</v>
      </c>
      <c r="S251" s="51"/>
      <c r="T251" s="60"/>
      <c r="U251" s="47"/>
      <c r="V251" s="51"/>
      <c r="W251" s="60"/>
      <c r="X251" s="37"/>
      <c r="Y251" s="48" t="str">
        <f t="shared" ref="Y251:AE251" si="487">IF($D251="Public Bidding", "Date Required", IF($D251="Shopping", "n/a", IF($D251="Small Value Procurement", "n/a", IF($D251="Lease of Venue", "n/a", IF($D251="Agency to Agency", "n/a", IF($D251="Direct Contracting", "n/a", IF($D251="Emergency Cases", "n/a","Check Mode of Proc")))))))</f>
        <v>n/a</v>
      </c>
      <c r="Z251" s="48" t="str">
        <f t="shared" si="487"/>
        <v>n/a</v>
      </c>
      <c r="AA251" s="48" t="str">
        <f t="shared" si="487"/>
        <v>n/a</v>
      </c>
      <c r="AB251" s="48" t="str">
        <f t="shared" si="487"/>
        <v>n/a</v>
      </c>
      <c r="AC251" s="48" t="str">
        <f t="shared" si="487"/>
        <v>n/a</v>
      </c>
      <c r="AD251" s="48" t="str">
        <f t="shared" si="487"/>
        <v>n/a</v>
      </c>
      <c r="AE251" s="48" t="str">
        <f t="shared" si="487"/>
        <v>n/a</v>
      </c>
      <c r="AF251" s="49"/>
      <c r="AG251" s="67"/>
      <c r="AH251" s="183"/>
      <c r="AI251" s="66"/>
      <c r="AJ251" s="4"/>
      <c r="AK251" s="66"/>
      <c r="AL251" s="6"/>
      <c r="AM251" s="7"/>
      <c r="AN251" s="6"/>
      <c r="AO251" s="6"/>
      <c r="AP251" s="6"/>
      <c r="AQ251" s="8"/>
      <c r="AR251" s="6"/>
      <c r="AT251" s="6"/>
      <c r="AU251" s="6"/>
      <c r="AV251" s="6"/>
      <c r="AW251" s="6"/>
      <c r="AX251" s="6"/>
      <c r="AY251" s="54"/>
      <c r="AZ251" s="6"/>
      <c r="BA251" s="6"/>
      <c r="BB251" s="6"/>
      <c r="BC251" s="6"/>
    </row>
    <row r="252" spans="1:55" ht="48" customHeight="1" x14ac:dyDescent="0.25">
      <c r="A252" s="43" t="str">
        <f>IF(C252=0,"  ",VLOOKUP(C252,CODES!$A$1:$B$145,2,FALSE))</f>
        <v xml:space="preserve">  </v>
      </c>
      <c r="B252" s="66"/>
      <c r="C252" s="4"/>
      <c r="D252" s="52" t="s">
        <v>57</v>
      </c>
      <c r="E252" s="44" t="str">
        <f t="shared" ref="E252:G252" si="488">IF($D252="Public Bidding", "Date Required", IF($D252="Shopping", "n/a", IF($D252="Small Value Procurement", "n/a", IF($D252="Lease of Venue", "n/a", IF($D252="Agency to Agency", "n/a", IF($D252="Direct Contracting", "n/a", IF($D252="Emergency Cases", "n/a","Check Mode of Proc")))))))</f>
        <v>n/a</v>
      </c>
      <c r="F252" s="44" t="str">
        <f t="shared" si="488"/>
        <v>n/a</v>
      </c>
      <c r="G252" s="44" t="str">
        <f t="shared" si="488"/>
        <v>n/a</v>
      </c>
      <c r="H252" s="44" t="s">
        <v>58</v>
      </c>
      <c r="I252" s="63"/>
      <c r="J252" s="63"/>
      <c r="K252" s="45" t="str">
        <f t="shared" si="32"/>
        <v>n/a</v>
      </c>
      <c r="L252" s="63"/>
      <c r="M252" s="63"/>
      <c r="N252" s="55"/>
      <c r="O252" s="55"/>
      <c r="P252" s="55"/>
      <c r="Q252" s="55"/>
      <c r="R252" s="46" t="s">
        <v>52</v>
      </c>
      <c r="S252" s="51"/>
      <c r="T252" s="764"/>
      <c r="U252" s="47"/>
      <c r="V252" s="51"/>
      <c r="W252" s="60"/>
      <c r="X252" s="37"/>
      <c r="Y252" s="48" t="str">
        <f t="shared" ref="Y252:AE252" si="489">IF($D252="Public Bidding", "Date Required", IF($D252="Shopping", "n/a", IF($D252="Small Value Procurement", "n/a", IF($D252="Lease of Venue", "n/a", IF($D252="Agency to Agency", "n/a", IF($D252="Direct Contracting", "n/a", IF($D252="Emergency Cases", "n/a","Check Mode of Proc")))))))</f>
        <v>n/a</v>
      </c>
      <c r="Z252" s="48" t="str">
        <f t="shared" si="489"/>
        <v>n/a</v>
      </c>
      <c r="AA252" s="48" t="str">
        <f t="shared" si="489"/>
        <v>n/a</v>
      </c>
      <c r="AB252" s="48" t="str">
        <f t="shared" si="489"/>
        <v>n/a</v>
      </c>
      <c r="AC252" s="48" t="str">
        <f t="shared" si="489"/>
        <v>n/a</v>
      </c>
      <c r="AD252" s="48" t="str">
        <f t="shared" si="489"/>
        <v>n/a</v>
      </c>
      <c r="AE252" s="48" t="str">
        <f t="shared" si="489"/>
        <v>n/a</v>
      </c>
      <c r="AF252" s="49"/>
      <c r="AG252" s="67"/>
      <c r="AH252" s="183"/>
      <c r="AI252" s="66"/>
      <c r="AJ252" s="4"/>
      <c r="AK252" s="66"/>
      <c r="AL252" s="6"/>
      <c r="AM252" s="7"/>
      <c r="AN252" s="6"/>
      <c r="AO252" s="6"/>
      <c r="AP252" s="6"/>
      <c r="AQ252" s="8"/>
      <c r="AR252" s="6"/>
      <c r="AT252" s="6"/>
      <c r="AU252" s="6"/>
      <c r="AV252" s="6"/>
      <c r="AW252" s="6"/>
      <c r="AX252" s="6"/>
      <c r="AY252" s="54"/>
      <c r="AZ252" s="6"/>
      <c r="BA252" s="6"/>
      <c r="BB252" s="6"/>
      <c r="BC252" s="6"/>
    </row>
    <row r="253" spans="1:55" ht="39" customHeight="1" x14ac:dyDescent="0.25">
      <c r="A253" s="43" t="str">
        <f>IF(C253=0,"  ",VLOOKUP(C253,CODES!$A$1:$B$145,2,FALSE))</f>
        <v xml:space="preserve">  </v>
      </c>
      <c r="B253" s="66"/>
      <c r="C253" s="4"/>
      <c r="D253" s="52" t="s">
        <v>57</v>
      </c>
      <c r="E253" s="44" t="str">
        <f t="shared" ref="E253:H253" si="490">IF($D253="Public Bidding", "Date Required", IF($D253="Shopping", "n/a", IF($D253="Small Value Procurement", "n/a", IF($D253="Lease of Venue", "n/a", IF($D253="Agency to Agency", "n/a", IF($D253="Direct Contracting", "n/a", IF($D253="Emergency Cases", "n/a","Check Mode of Proc")))))))</f>
        <v>n/a</v>
      </c>
      <c r="F253" s="44" t="str">
        <f t="shared" si="490"/>
        <v>n/a</v>
      </c>
      <c r="G253" s="44" t="str">
        <f t="shared" si="490"/>
        <v>n/a</v>
      </c>
      <c r="H253" s="44" t="str">
        <f t="shared" si="490"/>
        <v>n/a</v>
      </c>
      <c r="I253" s="63"/>
      <c r="J253" s="63"/>
      <c r="K253" s="45" t="str">
        <f t="shared" si="32"/>
        <v>n/a</v>
      </c>
      <c r="L253" s="63"/>
      <c r="M253" s="63"/>
      <c r="N253" s="55"/>
      <c r="O253" s="55"/>
      <c r="P253" s="55"/>
      <c r="Q253" s="55"/>
      <c r="R253" s="46" t="s">
        <v>52</v>
      </c>
      <c r="S253" s="51"/>
      <c r="T253" s="755"/>
      <c r="U253" s="47"/>
      <c r="V253" s="51"/>
      <c r="W253" s="60"/>
      <c r="X253" s="37"/>
      <c r="Y253" s="48" t="str">
        <f t="shared" ref="Y253:AE253" si="491">IF($D253="Public Bidding", "Date Required", IF($D253="Shopping", "n/a", IF($D253="Small Value Procurement", "n/a", IF($D253="Lease of Venue", "n/a", IF($D253="Agency to Agency", "n/a", IF($D253="Direct Contracting", "n/a", IF($D253="Emergency Cases", "n/a","Check Mode of Proc")))))))</f>
        <v>n/a</v>
      </c>
      <c r="Z253" s="48" t="str">
        <f t="shared" si="491"/>
        <v>n/a</v>
      </c>
      <c r="AA253" s="48" t="str">
        <f t="shared" si="491"/>
        <v>n/a</v>
      </c>
      <c r="AB253" s="48" t="str">
        <f t="shared" si="491"/>
        <v>n/a</v>
      </c>
      <c r="AC253" s="48" t="str">
        <f t="shared" si="491"/>
        <v>n/a</v>
      </c>
      <c r="AD253" s="48" t="str">
        <f t="shared" si="491"/>
        <v>n/a</v>
      </c>
      <c r="AE253" s="48" t="str">
        <f t="shared" si="491"/>
        <v>n/a</v>
      </c>
      <c r="AF253" s="49"/>
      <c r="AG253" s="67"/>
      <c r="AH253" s="183"/>
      <c r="AI253" s="66"/>
      <c r="AJ253" s="4"/>
      <c r="AK253" s="66"/>
      <c r="AL253" s="6"/>
      <c r="AM253" s="7"/>
      <c r="AN253" s="6"/>
      <c r="AO253" s="6"/>
      <c r="AP253" s="6"/>
      <c r="AQ253" s="8"/>
      <c r="AR253" s="6"/>
      <c r="AT253" s="6"/>
      <c r="AU253" s="6"/>
      <c r="AV253" s="6"/>
      <c r="AW253" s="6"/>
      <c r="AX253" s="6"/>
      <c r="AY253" s="54"/>
      <c r="AZ253" s="6"/>
      <c r="BA253" s="6"/>
      <c r="BB253" s="6"/>
      <c r="BC253" s="6"/>
    </row>
    <row r="254" spans="1:55" ht="50.25" customHeight="1" x14ac:dyDescent="0.25">
      <c r="A254" s="43" t="str">
        <f>IF(C254=0,"  ",VLOOKUP(C254,CODES!$A$1:$B$145,2,FALSE))</f>
        <v xml:space="preserve">  </v>
      </c>
      <c r="B254" s="66"/>
      <c r="C254" s="4"/>
      <c r="D254" s="52" t="s">
        <v>57</v>
      </c>
      <c r="E254" s="44" t="str">
        <f t="shared" ref="E254:H254" si="492">IF($D254="Public Bidding", "Date Required", IF($D254="Shopping", "n/a", IF($D254="Small Value Procurement", "n/a", IF($D254="Lease of Venue", "n/a", IF($D254="Agency to Agency", "n/a", IF($D254="Direct Contracting", "n/a", IF($D254="Emergency Cases", "n/a","Check Mode of Proc")))))))</f>
        <v>n/a</v>
      </c>
      <c r="F254" s="44" t="str">
        <f t="shared" si="492"/>
        <v>n/a</v>
      </c>
      <c r="G254" s="44" t="str">
        <f t="shared" si="492"/>
        <v>n/a</v>
      </c>
      <c r="H254" s="44" t="str">
        <f t="shared" si="492"/>
        <v>n/a</v>
      </c>
      <c r="I254" s="63"/>
      <c r="J254" s="63"/>
      <c r="K254" s="45" t="str">
        <f t="shared" si="32"/>
        <v>n/a</v>
      </c>
      <c r="L254" s="63"/>
      <c r="M254" s="63"/>
      <c r="N254" s="55"/>
      <c r="O254" s="55"/>
      <c r="P254" s="55"/>
      <c r="Q254" s="55"/>
      <c r="R254" s="46" t="s">
        <v>52</v>
      </c>
      <c r="S254" s="51"/>
      <c r="T254" s="60"/>
      <c r="U254" s="47"/>
      <c r="V254" s="51"/>
      <c r="W254" s="60"/>
      <c r="X254" s="37"/>
      <c r="Y254" s="48" t="str">
        <f t="shared" ref="Y254:AE254" si="493">IF($D254="Public Bidding", "Date Required", IF($D254="Shopping", "n/a", IF($D254="Small Value Procurement", "n/a", IF($D254="Lease of Venue", "n/a", IF($D254="Agency to Agency", "n/a", IF($D254="Direct Contracting", "n/a", IF($D254="Emergency Cases", "n/a","Check Mode of Proc")))))))</f>
        <v>n/a</v>
      </c>
      <c r="Z254" s="48" t="str">
        <f t="shared" si="493"/>
        <v>n/a</v>
      </c>
      <c r="AA254" s="48" t="str">
        <f t="shared" si="493"/>
        <v>n/a</v>
      </c>
      <c r="AB254" s="48" t="str">
        <f t="shared" si="493"/>
        <v>n/a</v>
      </c>
      <c r="AC254" s="48" t="str">
        <f t="shared" si="493"/>
        <v>n/a</v>
      </c>
      <c r="AD254" s="48" t="str">
        <f t="shared" si="493"/>
        <v>n/a</v>
      </c>
      <c r="AE254" s="48" t="str">
        <f t="shared" si="493"/>
        <v>n/a</v>
      </c>
      <c r="AF254" s="49"/>
      <c r="AG254" s="67"/>
      <c r="AH254" s="183"/>
      <c r="AI254" s="66"/>
      <c r="AJ254" s="4"/>
      <c r="AK254" s="66"/>
      <c r="AL254" s="6"/>
      <c r="AM254" s="7"/>
      <c r="AN254" s="6"/>
      <c r="AO254" s="6"/>
      <c r="AP254" s="6"/>
      <c r="AQ254" s="8"/>
      <c r="AR254" s="6"/>
      <c r="AT254" s="6"/>
      <c r="AU254" s="6"/>
      <c r="AV254" s="6"/>
      <c r="AW254" s="6"/>
      <c r="AX254" s="6"/>
      <c r="AY254" s="54"/>
      <c r="AZ254" s="6"/>
      <c r="BA254" s="6"/>
      <c r="BB254" s="6"/>
      <c r="BC254" s="6"/>
    </row>
    <row r="255" spans="1:55" ht="51" customHeight="1" x14ac:dyDescent="0.25">
      <c r="A255" s="43" t="str">
        <f>IF(C255=0,"  ",VLOOKUP(C255,CODES!$A$1:$B$145,2,FALSE))</f>
        <v xml:space="preserve">  </v>
      </c>
      <c r="B255" s="66"/>
      <c r="C255" s="4"/>
      <c r="D255" s="52" t="s">
        <v>57</v>
      </c>
      <c r="E255" s="44" t="str">
        <f t="shared" ref="E255:H255" si="494">IF($D255="Public Bidding", "Date Required", IF($D255="Shopping", "n/a", IF($D255="Small Value Procurement", "n/a", IF($D255="Lease of Venue", "n/a", IF($D255="Agency to Agency", "n/a", IF($D255="Direct Contracting", "n/a", IF($D255="Emergency Cases", "n/a","Check Mode of Proc")))))))</f>
        <v>n/a</v>
      </c>
      <c r="F255" s="44" t="str">
        <f t="shared" si="494"/>
        <v>n/a</v>
      </c>
      <c r="G255" s="44" t="str">
        <f t="shared" si="494"/>
        <v>n/a</v>
      </c>
      <c r="H255" s="44" t="str">
        <f t="shared" si="494"/>
        <v>n/a</v>
      </c>
      <c r="I255" s="63"/>
      <c r="J255" s="63"/>
      <c r="K255" s="45" t="str">
        <f t="shared" si="32"/>
        <v>n/a</v>
      </c>
      <c r="L255" s="63"/>
      <c r="M255" s="63"/>
      <c r="N255" s="55"/>
      <c r="O255" s="55"/>
      <c r="P255" s="55"/>
      <c r="Q255" s="55"/>
      <c r="R255" s="46" t="s">
        <v>52</v>
      </c>
      <c r="S255" s="51"/>
      <c r="T255" s="60"/>
      <c r="U255" s="47"/>
      <c r="V255" s="51"/>
      <c r="W255" s="60"/>
      <c r="X255" s="37"/>
      <c r="Y255" s="48" t="str">
        <f t="shared" ref="Y255:AE255" si="495">IF($D255="Public Bidding", "Date Required", IF($D255="Shopping", "n/a", IF($D255="Small Value Procurement", "n/a", IF($D255="Lease of Venue", "n/a", IF($D255="Agency to Agency", "n/a", IF($D255="Direct Contracting", "n/a", IF($D255="Emergency Cases", "n/a","Check Mode of Proc")))))))</f>
        <v>n/a</v>
      </c>
      <c r="Z255" s="48" t="str">
        <f t="shared" si="495"/>
        <v>n/a</v>
      </c>
      <c r="AA255" s="48" t="str">
        <f t="shared" si="495"/>
        <v>n/a</v>
      </c>
      <c r="AB255" s="48" t="str">
        <f t="shared" si="495"/>
        <v>n/a</v>
      </c>
      <c r="AC255" s="48" t="str">
        <f t="shared" si="495"/>
        <v>n/a</v>
      </c>
      <c r="AD255" s="48" t="str">
        <f t="shared" si="495"/>
        <v>n/a</v>
      </c>
      <c r="AE255" s="48" t="str">
        <f t="shared" si="495"/>
        <v>n/a</v>
      </c>
      <c r="AF255" s="49"/>
      <c r="AG255" s="67"/>
      <c r="AH255" s="183"/>
      <c r="AI255" s="66"/>
      <c r="AJ255" s="4"/>
      <c r="AK255" s="66"/>
      <c r="AL255" s="6"/>
      <c r="AM255" s="7"/>
      <c r="AN255" s="6"/>
      <c r="AO255" s="6"/>
      <c r="AP255" s="6"/>
      <c r="AQ255" s="8"/>
      <c r="AR255" s="6"/>
      <c r="AT255" s="6"/>
      <c r="AU255" s="6"/>
      <c r="AV255" s="6"/>
      <c r="AW255" s="6"/>
      <c r="AX255" s="6"/>
      <c r="AY255" s="54"/>
      <c r="AZ255" s="6"/>
      <c r="BA255" s="6"/>
      <c r="BB255" s="6"/>
      <c r="BC255" s="6"/>
    </row>
    <row r="256" spans="1:55" ht="50.25" customHeight="1" x14ac:dyDescent="0.25">
      <c r="A256" s="43" t="str">
        <f>IF(C256=0,"  ",VLOOKUP(C256,CODES!$A$1:$B$145,2,FALSE))</f>
        <v xml:space="preserve">  </v>
      </c>
      <c r="B256" s="66"/>
      <c r="C256" s="4"/>
      <c r="D256" s="52" t="s">
        <v>57</v>
      </c>
      <c r="E256" s="44" t="str">
        <f t="shared" ref="E256:H256" si="496">IF($D256="Public Bidding", "Date Required", IF($D256="Shopping", "n/a", IF($D256="Small Value Procurement", "n/a", IF($D256="Lease of Venue", "n/a", IF($D256="Agency to Agency", "n/a", IF($D256="Direct Contracting", "n/a", IF($D256="Emergency Cases", "n/a","Check Mode of Proc")))))))</f>
        <v>n/a</v>
      </c>
      <c r="F256" s="44" t="str">
        <f t="shared" si="496"/>
        <v>n/a</v>
      </c>
      <c r="G256" s="44" t="str">
        <f t="shared" si="496"/>
        <v>n/a</v>
      </c>
      <c r="H256" s="44" t="str">
        <f t="shared" si="496"/>
        <v>n/a</v>
      </c>
      <c r="I256" s="63"/>
      <c r="J256" s="68"/>
      <c r="K256" s="45" t="str">
        <f t="shared" si="32"/>
        <v>n/a</v>
      </c>
      <c r="L256" s="63"/>
      <c r="M256" s="63"/>
      <c r="N256" s="55"/>
      <c r="O256" s="55"/>
      <c r="P256" s="55"/>
      <c r="Q256" s="55"/>
      <c r="R256" s="46" t="s">
        <v>52</v>
      </c>
      <c r="S256" s="51"/>
      <c r="T256" s="60"/>
      <c r="U256" s="47"/>
      <c r="V256" s="51"/>
      <c r="W256" s="60"/>
      <c r="X256" s="37"/>
      <c r="Y256" s="48" t="str">
        <f t="shared" ref="Y256:AE256" si="497">IF($D256="Public Bidding", "Date Required", IF($D256="Shopping", "n/a", IF($D256="Small Value Procurement", "n/a", IF($D256="Lease of Venue", "n/a", IF($D256="Agency to Agency", "n/a", IF($D256="Direct Contracting", "n/a", IF($D256="Emergency Cases", "n/a","Check Mode of Proc")))))))</f>
        <v>n/a</v>
      </c>
      <c r="Z256" s="48" t="str">
        <f t="shared" si="497"/>
        <v>n/a</v>
      </c>
      <c r="AA256" s="48" t="str">
        <f t="shared" si="497"/>
        <v>n/a</v>
      </c>
      <c r="AB256" s="48" t="str">
        <f t="shared" si="497"/>
        <v>n/a</v>
      </c>
      <c r="AC256" s="48" t="str">
        <f t="shared" si="497"/>
        <v>n/a</v>
      </c>
      <c r="AD256" s="48" t="str">
        <f t="shared" si="497"/>
        <v>n/a</v>
      </c>
      <c r="AE256" s="48" t="str">
        <f t="shared" si="497"/>
        <v>n/a</v>
      </c>
      <c r="AF256" s="49"/>
      <c r="AG256" s="67"/>
      <c r="AH256" s="183"/>
      <c r="AI256" s="66"/>
      <c r="AJ256" s="4"/>
      <c r="AK256" s="66"/>
      <c r="AL256" s="6"/>
      <c r="AM256" s="7"/>
      <c r="AN256" s="6"/>
      <c r="AO256" s="6"/>
      <c r="AP256" s="6"/>
      <c r="AQ256" s="8"/>
      <c r="AR256" s="6"/>
      <c r="AT256" s="6"/>
      <c r="AU256" s="6"/>
      <c r="AV256" s="6"/>
      <c r="AW256" s="6"/>
      <c r="AX256" s="6"/>
      <c r="AY256" s="54"/>
      <c r="AZ256" s="6"/>
      <c r="BA256" s="6"/>
      <c r="BB256" s="6"/>
      <c r="BC256" s="6"/>
    </row>
    <row r="257" spans="1:55" ht="45.75" customHeight="1" x14ac:dyDescent="0.25">
      <c r="A257" s="43" t="str">
        <f>IF(C257=0,"  ",VLOOKUP(C257,CODES!$A$1:$B$145,2,FALSE))</f>
        <v xml:space="preserve">  </v>
      </c>
      <c r="B257" s="66"/>
      <c r="C257" s="4"/>
      <c r="D257" s="52" t="s">
        <v>57</v>
      </c>
      <c r="E257" s="44" t="str">
        <f t="shared" ref="E257:H257" si="498">IF($D257="Public Bidding", "Date Required", IF($D257="Shopping", "n/a", IF($D257="Small Value Procurement", "n/a", IF($D257="Lease of Venue", "n/a", IF($D257="Agency to Agency", "n/a", IF($D257="Direct Contracting", "n/a", IF($D257="Emergency Cases", "n/a","Check Mode of Proc")))))))</f>
        <v>n/a</v>
      </c>
      <c r="F257" s="44" t="str">
        <f t="shared" si="498"/>
        <v>n/a</v>
      </c>
      <c r="G257" s="44" t="str">
        <f t="shared" si="498"/>
        <v>n/a</v>
      </c>
      <c r="H257" s="44" t="str">
        <f t="shared" si="498"/>
        <v>n/a</v>
      </c>
      <c r="I257" s="63"/>
      <c r="J257" s="68"/>
      <c r="K257" s="45" t="str">
        <f t="shared" si="32"/>
        <v>n/a</v>
      </c>
      <c r="L257" s="63"/>
      <c r="M257" s="63"/>
      <c r="N257" s="55"/>
      <c r="O257" s="55"/>
      <c r="P257" s="55"/>
      <c r="Q257" s="55"/>
      <c r="R257" s="46" t="s">
        <v>52</v>
      </c>
      <c r="S257" s="51"/>
      <c r="T257" s="60"/>
      <c r="U257" s="47"/>
      <c r="V257" s="51"/>
      <c r="W257" s="60"/>
      <c r="X257" s="37"/>
      <c r="Y257" s="48" t="str">
        <f t="shared" ref="Y257:AE257" si="499">IF($D257="Public Bidding", "Date Required", IF($D257="Shopping", "n/a", IF($D257="Small Value Procurement", "n/a", IF($D257="Lease of Venue", "n/a", IF($D257="Agency to Agency", "n/a", IF($D257="Direct Contracting", "n/a", IF($D257="Emergency Cases", "n/a","Check Mode of Proc")))))))</f>
        <v>n/a</v>
      </c>
      <c r="Z257" s="48" t="str">
        <f t="shared" si="499"/>
        <v>n/a</v>
      </c>
      <c r="AA257" s="48" t="str">
        <f t="shared" si="499"/>
        <v>n/a</v>
      </c>
      <c r="AB257" s="48" t="str">
        <f t="shared" si="499"/>
        <v>n/a</v>
      </c>
      <c r="AC257" s="48" t="str">
        <f t="shared" si="499"/>
        <v>n/a</v>
      </c>
      <c r="AD257" s="48" t="str">
        <f t="shared" si="499"/>
        <v>n/a</v>
      </c>
      <c r="AE257" s="48" t="str">
        <f t="shared" si="499"/>
        <v>n/a</v>
      </c>
      <c r="AF257" s="49"/>
      <c r="AG257" s="67"/>
      <c r="AH257" s="183"/>
      <c r="AI257" s="66"/>
      <c r="AJ257" s="4"/>
      <c r="AK257" s="66"/>
      <c r="AL257" s="6"/>
      <c r="AM257" s="7"/>
      <c r="AN257" s="6"/>
      <c r="AO257" s="6"/>
      <c r="AP257" s="6"/>
      <c r="AQ257" s="8"/>
      <c r="AR257" s="6"/>
      <c r="AT257" s="6"/>
      <c r="AU257" s="6"/>
      <c r="AV257" s="6"/>
      <c r="AW257" s="6"/>
      <c r="AX257" s="6"/>
      <c r="AY257" s="54"/>
      <c r="AZ257" s="6"/>
      <c r="BA257" s="6"/>
      <c r="BB257" s="6"/>
      <c r="BC257" s="6"/>
    </row>
    <row r="258" spans="1:55" ht="46.5" customHeight="1" x14ac:dyDescent="0.25">
      <c r="A258" s="43" t="str">
        <f>IF(C258=0,"  ",VLOOKUP(C258,CODES!$A$1:$B$145,2,FALSE))</f>
        <v xml:space="preserve">  </v>
      </c>
      <c r="B258" s="66"/>
      <c r="C258" s="4"/>
      <c r="D258" s="52" t="s">
        <v>57</v>
      </c>
      <c r="E258" s="44" t="str">
        <f t="shared" ref="E258:H258" si="500">IF($D258="Public Bidding", "Date Required", IF($D258="Shopping", "n/a", IF($D258="Small Value Procurement", "n/a", IF($D258="Lease of Venue", "n/a", IF($D258="Agency to Agency", "n/a", IF($D258="Direct Contracting", "n/a", IF($D258="Emergency Cases", "n/a","Check Mode of Proc")))))))</f>
        <v>n/a</v>
      </c>
      <c r="F258" s="44" t="str">
        <f t="shared" si="500"/>
        <v>n/a</v>
      </c>
      <c r="G258" s="44" t="str">
        <f t="shared" si="500"/>
        <v>n/a</v>
      </c>
      <c r="H258" s="44" t="str">
        <f t="shared" si="500"/>
        <v>n/a</v>
      </c>
      <c r="I258" s="63"/>
      <c r="J258" s="68"/>
      <c r="K258" s="45" t="str">
        <f t="shared" si="32"/>
        <v>n/a</v>
      </c>
      <c r="L258" s="63"/>
      <c r="M258" s="63"/>
      <c r="N258" s="55"/>
      <c r="O258" s="55"/>
      <c r="P258" s="55"/>
      <c r="Q258" s="55"/>
      <c r="R258" s="46" t="s">
        <v>52</v>
      </c>
      <c r="S258" s="51"/>
      <c r="T258" s="60"/>
      <c r="U258" s="47"/>
      <c r="V258" s="51"/>
      <c r="W258" s="60"/>
      <c r="X258" s="37"/>
      <c r="Y258" s="48" t="str">
        <f t="shared" ref="Y258:AE258" si="501">IF($D258="Public Bidding", "Date Required", IF($D258="Shopping", "n/a", IF($D258="Small Value Procurement", "n/a", IF($D258="Lease of Venue", "n/a", IF($D258="Agency to Agency", "n/a", IF($D258="Direct Contracting", "n/a", IF($D258="Emergency Cases", "n/a","Check Mode of Proc")))))))</f>
        <v>n/a</v>
      </c>
      <c r="Z258" s="48" t="str">
        <f t="shared" si="501"/>
        <v>n/a</v>
      </c>
      <c r="AA258" s="48" t="str">
        <f t="shared" si="501"/>
        <v>n/a</v>
      </c>
      <c r="AB258" s="48" t="str">
        <f t="shared" si="501"/>
        <v>n/a</v>
      </c>
      <c r="AC258" s="48" t="str">
        <f t="shared" si="501"/>
        <v>n/a</v>
      </c>
      <c r="AD258" s="48" t="str">
        <f t="shared" si="501"/>
        <v>n/a</v>
      </c>
      <c r="AE258" s="48" t="str">
        <f t="shared" si="501"/>
        <v>n/a</v>
      </c>
      <c r="AF258" s="49"/>
      <c r="AG258" s="67"/>
      <c r="AH258" s="183"/>
      <c r="AI258" s="66"/>
      <c r="AJ258" s="4"/>
      <c r="AK258" s="66"/>
      <c r="AL258" s="6"/>
      <c r="AM258" s="7"/>
      <c r="AN258" s="6"/>
      <c r="AO258" s="6"/>
      <c r="AP258" s="6"/>
      <c r="AQ258" s="8"/>
      <c r="AR258" s="6"/>
      <c r="AT258" s="6"/>
      <c r="AU258" s="6"/>
      <c r="AV258" s="6"/>
      <c r="AW258" s="6"/>
      <c r="AX258" s="6"/>
      <c r="AY258" s="54"/>
      <c r="AZ258" s="6"/>
      <c r="BA258" s="6"/>
      <c r="BB258" s="6"/>
      <c r="BC258" s="6"/>
    </row>
    <row r="259" spans="1:55" ht="57" customHeight="1" x14ac:dyDescent="0.25">
      <c r="A259" s="43" t="str">
        <f>IF(C259=0,"  ",VLOOKUP(C259,CODES!$A$1:$B$145,2,FALSE))</f>
        <v xml:space="preserve">  </v>
      </c>
      <c r="B259" s="66"/>
      <c r="C259" s="4"/>
      <c r="D259" s="52" t="s">
        <v>57</v>
      </c>
      <c r="E259" s="44" t="str">
        <f t="shared" ref="E259:H259" si="502">IF($D259="Public Bidding", "Date Required", IF($D259="Shopping", "n/a", IF($D259="Small Value Procurement", "n/a", IF($D259="Lease of Venue", "n/a", IF($D259="Agency to Agency", "n/a", IF($D259="Direct Contracting", "n/a", IF($D259="Emergency Cases", "n/a","Check Mode of Proc")))))))</f>
        <v>n/a</v>
      </c>
      <c r="F259" s="44" t="str">
        <f t="shared" si="502"/>
        <v>n/a</v>
      </c>
      <c r="G259" s="44" t="str">
        <f t="shared" si="502"/>
        <v>n/a</v>
      </c>
      <c r="H259" s="44" t="str">
        <f t="shared" si="502"/>
        <v>n/a</v>
      </c>
      <c r="I259" s="63"/>
      <c r="J259" s="63"/>
      <c r="K259" s="45" t="str">
        <f t="shared" si="32"/>
        <v>n/a</v>
      </c>
      <c r="L259" s="63"/>
      <c r="M259" s="63"/>
      <c r="N259" s="55"/>
      <c r="O259" s="55"/>
      <c r="P259" s="55"/>
      <c r="Q259" s="55"/>
      <c r="R259" s="46" t="s">
        <v>52</v>
      </c>
      <c r="S259" s="51"/>
      <c r="T259" s="764"/>
      <c r="U259" s="47"/>
      <c r="V259" s="51"/>
      <c r="W259" s="60"/>
      <c r="X259" s="37"/>
      <c r="Y259" s="48" t="str">
        <f t="shared" ref="Y259:AE259" si="503">IF($D259="Public Bidding", "Date Required", IF($D259="Shopping", "n/a", IF($D259="Small Value Procurement", "n/a", IF($D259="Lease of Venue", "n/a", IF($D259="Agency to Agency", "n/a", IF($D259="Direct Contracting", "n/a", IF($D259="Emergency Cases", "n/a","Check Mode of Proc")))))))</f>
        <v>n/a</v>
      </c>
      <c r="Z259" s="48" t="str">
        <f t="shared" si="503"/>
        <v>n/a</v>
      </c>
      <c r="AA259" s="48" t="str">
        <f t="shared" si="503"/>
        <v>n/a</v>
      </c>
      <c r="AB259" s="48" t="str">
        <f t="shared" si="503"/>
        <v>n/a</v>
      </c>
      <c r="AC259" s="48" t="str">
        <f t="shared" si="503"/>
        <v>n/a</v>
      </c>
      <c r="AD259" s="48" t="str">
        <f t="shared" si="503"/>
        <v>n/a</v>
      </c>
      <c r="AE259" s="48" t="str">
        <f t="shared" si="503"/>
        <v>n/a</v>
      </c>
      <c r="AF259" s="49"/>
      <c r="AG259" s="67"/>
      <c r="AH259" s="183"/>
      <c r="AI259" s="66"/>
      <c r="AJ259" s="4"/>
      <c r="AK259" s="66"/>
      <c r="AL259" s="6"/>
      <c r="AM259" s="7"/>
      <c r="AN259" s="6"/>
      <c r="AO259" s="6"/>
      <c r="AP259" s="6"/>
      <c r="AQ259" s="8"/>
      <c r="AR259" s="6"/>
      <c r="AT259" s="6"/>
      <c r="AU259" s="6"/>
      <c r="AV259" s="6"/>
      <c r="AW259" s="6"/>
      <c r="AX259" s="6"/>
      <c r="AY259" s="54"/>
      <c r="AZ259" s="6"/>
      <c r="BA259" s="6"/>
      <c r="BB259" s="6"/>
      <c r="BC259" s="6"/>
    </row>
    <row r="260" spans="1:55" ht="39" customHeight="1" x14ac:dyDescent="0.25">
      <c r="A260" s="43" t="str">
        <f>IF(C260=0,"  ",VLOOKUP(C260,CODES!$A$1:$B$145,2,FALSE))</f>
        <v xml:space="preserve">  </v>
      </c>
      <c r="B260" s="66"/>
      <c r="C260" s="4"/>
      <c r="D260" s="52" t="s">
        <v>57</v>
      </c>
      <c r="E260" s="44" t="str">
        <f t="shared" ref="E260:H260" si="504">IF($D260="Public Bidding", "Date Required", IF($D260="Shopping", "n/a", IF($D260="Small Value Procurement", "n/a", IF($D260="Lease of Venue", "n/a", IF($D260="Agency to Agency", "n/a", IF($D260="Direct Contracting", "n/a", IF($D260="Emergency Cases", "n/a","Check Mode of Proc")))))))</f>
        <v>n/a</v>
      </c>
      <c r="F260" s="44" t="str">
        <f t="shared" si="504"/>
        <v>n/a</v>
      </c>
      <c r="G260" s="44" t="str">
        <f t="shared" si="504"/>
        <v>n/a</v>
      </c>
      <c r="H260" s="44" t="str">
        <f t="shared" si="504"/>
        <v>n/a</v>
      </c>
      <c r="I260" s="63"/>
      <c r="J260" s="63"/>
      <c r="K260" s="45" t="str">
        <f t="shared" si="32"/>
        <v>n/a</v>
      </c>
      <c r="L260" s="68"/>
      <c r="M260" s="63"/>
      <c r="N260" s="55"/>
      <c r="O260" s="55"/>
      <c r="P260" s="55"/>
      <c r="Q260" s="55"/>
      <c r="R260" s="46" t="s">
        <v>52</v>
      </c>
      <c r="S260" s="51"/>
      <c r="T260" s="765"/>
      <c r="U260" s="47"/>
      <c r="V260" s="51"/>
      <c r="W260" s="60"/>
      <c r="X260" s="37"/>
      <c r="Y260" s="48" t="str">
        <f t="shared" ref="Y260:AE260" si="505">IF($D260="Public Bidding", "Date Required", IF($D260="Shopping", "n/a", IF($D260="Small Value Procurement", "n/a", IF($D260="Lease of Venue", "n/a", IF($D260="Agency to Agency", "n/a", IF($D260="Direct Contracting", "n/a", IF($D260="Emergency Cases", "n/a","Check Mode of Proc")))))))</f>
        <v>n/a</v>
      </c>
      <c r="Z260" s="48" t="str">
        <f t="shared" si="505"/>
        <v>n/a</v>
      </c>
      <c r="AA260" s="48" t="str">
        <f t="shared" si="505"/>
        <v>n/a</v>
      </c>
      <c r="AB260" s="48" t="str">
        <f t="shared" si="505"/>
        <v>n/a</v>
      </c>
      <c r="AC260" s="48" t="str">
        <f t="shared" si="505"/>
        <v>n/a</v>
      </c>
      <c r="AD260" s="48" t="str">
        <f t="shared" si="505"/>
        <v>n/a</v>
      </c>
      <c r="AE260" s="48" t="str">
        <f t="shared" si="505"/>
        <v>n/a</v>
      </c>
      <c r="AF260" s="49"/>
      <c r="AG260" s="67"/>
      <c r="AH260" s="183"/>
      <c r="AI260" s="66"/>
      <c r="AJ260" s="4"/>
      <c r="AK260" s="66"/>
      <c r="AL260" s="6"/>
      <c r="AM260" s="7"/>
      <c r="AN260" s="6"/>
      <c r="AO260" s="6"/>
      <c r="AP260" s="6"/>
      <c r="AQ260" s="8"/>
      <c r="AR260" s="6"/>
      <c r="AT260" s="6"/>
      <c r="AU260" s="6"/>
      <c r="AV260" s="6"/>
      <c r="AW260" s="6"/>
      <c r="AX260" s="6"/>
      <c r="AY260" s="54"/>
      <c r="AZ260" s="6"/>
      <c r="BA260" s="6"/>
      <c r="BB260" s="6"/>
      <c r="BC260" s="6"/>
    </row>
    <row r="261" spans="1:55" ht="39" customHeight="1" x14ac:dyDescent="0.25">
      <c r="A261" s="43" t="str">
        <f>IF(C261=0,"  ",VLOOKUP(C261,CODES!$A$1:$B$145,2,FALSE))</f>
        <v xml:space="preserve">  </v>
      </c>
      <c r="B261" s="66"/>
      <c r="C261" s="4"/>
      <c r="D261" s="52" t="s">
        <v>57</v>
      </c>
      <c r="E261" s="44" t="str">
        <f t="shared" ref="E261:H261" si="506">IF($D261="Public Bidding", "Date Required", IF($D261="Shopping", "n/a", IF($D261="Small Value Procurement", "n/a", IF($D261="Lease of Venue", "n/a", IF($D261="Agency to Agency", "n/a", IF($D261="Direct Contracting", "n/a", IF($D261="Emergency Cases", "n/a","Check Mode of Proc")))))))</f>
        <v>n/a</v>
      </c>
      <c r="F261" s="44" t="str">
        <f t="shared" si="506"/>
        <v>n/a</v>
      </c>
      <c r="G261" s="44" t="str">
        <f t="shared" si="506"/>
        <v>n/a</v>
      </c>
      <c r="H261" s="44" t="str">
        <f t="shared" si="506"/>
        <v>n/a</v>
      </c>
      <c r="I261" s="63"/>
      <c r="J261" s="63"/>
      <c r="K261" s="45" t="str">
        <f t="shared" si="32"/>
        <v>n/a</v>
      </c>
      <c r="L261" s="63"/>
      <c r="M261" s="63"/>
      <c r="N261" s="55"/>
      <c r="O261" s="55"/>
      <c r="P261" s="55"/>
      <c r="Q261" s="55"/>
      <c r="R261" s="46" t="s">
        <v>52</v>
      </c>
      <c r="S261" s="51"/>
      <c r="T261" s="755"/>
      <c r="U261" s="47"/>
      <c r="V261" s="51"/>
      <c r="W261" s="60"/>
      <c r="X261" s="37"/>
      <c r="Y261" s="48" t="str">
        <f t="shared" ref="Y261:AE261" si="507">IF($D261="Public Bidding", "Date Required", IF($D261="Shopping", "n/a", IF($D261="Small Value Procurement", "n/a", IF($D261="Lease of Venue", "n/a", IF($D261="Agency to Agency", "n/a", IF($D261="Direct Contracting", "n/a", IF($D261="Emergency Cases", "n/a","Check Mode of Proc")))))))</f>
        <v>n/a</v>
      </c>
      <c r="Z261" s="48" t="str">
        <f t="shared" si="507"/>
        <v>n/a</v>
      </c>
      <c r="AA261" s="48" t="str">
        <f t="shared" si="507"/>
        <v>n/a</v>
      </c>
      <c r="AB261" s="48" t="str">
        <f t="shared" si="507"/>
        <v>n/a</v>
      </c>
      <c r="AC261" s="48" t="str">
        <f t="shared" si="507"/>
        <v>n/a</v>
      </c>
      <c r="AD261" s="48" t="str">
        <f t="shared" si="507"/>
        <v>n/a</v>
      </c>
      <c r="AE261" s="48" t="str">
        <f t="shared" si="507"/>
        <v>n/a</v>
      </c>
      <c r="AF261" s="49"/>
      <c r="AG261" s="67"/>
      <c r="AH261" s="183"/>
      <c r="AI261" s="66"/>
      <c r="AJ261" s="4"/>
      <c r="AK261" s="66"/>
      <c r="AL261" s="6"/>
      <c r="AM261" s="7"/>
      <c r="AN261" s="6"/>
      <c r="AO261" s="6"/>
      <c r="AP261" s="6"/>
      <c r="AQ261" s="8"/>
      <c r="AR261" s="6"/>
      <c r="AT261" s="6"/>
      <c r="AU261" s="6"/>
      <c r="AV261" s="6"/>
      <c r="AW261" s="6"/>
      <c r="AX261" s="6"/>
      <c r="AY261" s="54"/>
      <c r="AZ261" s="6"/>
      <c r="BA261" s="6"/>
      <c r="BB261" s="6"/>
      <c r="BC261" s="6"/>
    </row>
    <row r="262" spans="1:55" ht="48" customHeight="1" x14ac:dyDescent="0.25">
      <c r="A262" s="43" t="str">
        <f>IF(C262=0,"  ",VLOOKUP(C262,CODES!$A$1:$B$145,2,FALSE))</f>
        <v xml:space="preserve">  </v>
      </c>
      <c r="B262" s="66"/>
      <c r="C262" s="4"/>
      <c r="D262" s="52" t="s">
        <v>57</v>
      </c>
      <c r="E262" s="44" t="str">
        <f t="shared" ref="E262:H262" si="508">IF($D262="Public Bidding", "Date Required", IF($D262="Shopping", "n/a", IF($D262="Small Value Procurement", "n/a", IF($D262="Lease of Venue", "n/a", IF($D262="Agency to Agency", "n/a", IF($D262="Direct Contracting", "n/a", IF($D262="Emergency Cases", "n/a","Check Mode of Proc")))))))</f>
        <v>n/a</v>
      </c>
      <c r="F262" s="44" t="str">
        <f t="shared" si="508"/>
        <v>n/a</v>
      </c>
      <c r="G262" s="44" t="str">
        <f t="shared" si="508"/>
        <v>n/a</v>
      </c>
      <c r="H262" s="44" t="str">
        <f t="shared" si="508"/>
        <v>n/a</v>
      </c>
      <c r="I262" s="63"/>
      <c r="J262" s="63"/>
      <c r="K262" s="45" t="str">
        <f t="shared" si="32"/>
        <v>n/a</v>
      </c>
      <c r="L262" s="63"/>
      <c r="M262" s="63"/>
      <c r="N262" s="55"/>
      <c r="O262" s="55"/>
      <c r="P262" s="55"/>
      <c r="Q262" s="55"/>
      <c r="R262" s="46" t="s">
        <v>52</v>
      </c>
      <c r="S262" s="51"/>
      <c r="T262" s="60"/>
      <c r="U262" s="47"/>
      <c r="V262" s="51"/>
      <c r="W262" s="60"/>
      <c r="X262" s="37"/>
      <c r="Y262" s="48" t="str">
        <f t="shared" ref="Y262:AE262" si="509">IF($D262="Public Bidding", "Date Required", IF($D262="Shopping", "n/a", IF($D262="Small Value Procurement", "n/a", IF($D262="Lease of Venue", "n/a", IF($D262="Agency to Agency", "n/a", IF($D262="Direct Contracting", "n/a", IF($D262="Emergency Cases", "n/a","Check Mode of Proc")))))))</f>
        <v>n/a</v>
      </c>
      <c r="Z262" s="48" t="str">
        <f t="shared" si="509"/>
        <v>n/a</v>
      </c>
      <c r="AA262" s="48" t="str">
        <f t="shared" si="509"/>
        <v>n/a</v>
      </c>
      <c r="AB262" s="48" t="str">
        <f t="shared" si="509"/>
        <v>n/a</v>
      </c>
      <c r="AC262" s="48" t="str">
        <f t="shared" si="509"/>
        <v>n/a</v>
      </c>
      <c r="AD262" s="48" t="str">
        <f t="shared" si="509"/>
        <v>n/a</v>
      </c>
      <c r="AE262" s="48" t="str">
        <f t="shared" si="509"/>
        <v>n/a</v>
      </c>
      <c r="AF262" s="49"/>
      <c r="AG262" s="67"/>
      <c r="AH262" s="183"/>
      <c r="AI262" s="66"/>
      <c r="AJ262" s="4"/>
      <c r="AK262" s="66"/>
      <c r="AL262" s="6"/>
      <c r="AM262" s="7"/>
      <c r="AN262" s="6"/>
      <c r="AO262" s="6"/>
      <c r="AP262" s="6"/>
      <c r="AQ262" s="8"/>
      <c r="AR262" s="6"/>
      <c r="AT262" s="6"/>
      <c r="AU262" s="6"/>
      <c r="AV262" s="6"/>
      <c r="AW262" s="6"/>
      <c r="AX262" s="6"/>
      <c r="AY262" s="54"/>
      <c r="AZ262" s="6"/>
      <c r="BA262" s="6"/>
      <c r="BB262" s="6"/>
      <c r="BC262" s="6"/>
    </row>
    <row r="263" spans="1:55" ht="42" customHeight="1" x14ac:dyDescent="0.25">
      <c r="A263" s="43" t="str">
        <f>IF(C263=0,"  ",VLOOKUP(C263,CODES!$A$1:$B$145,2,FALSE))</f>
        <v xml:space="preserve">  </v>
      </c>
      <c r="B263" s="66"/>
      <c r="C263" s="4"/>
      <c r="D263" s="52" t="s">
        <v>57</v>
      </c>
      <c r="E263" s="44" t="str">
        <f t="shared" ref="E263:H263" si="510">IF($D263="Public Bidding", "Date Required", IF($D263="Shopping", "n/a", IF($D263="Small Value Procurement", "n/a", IF($D263="Lease of Venue", "n/a", IF($D263="Agency to Agency", "n/a", IF($D263="Direct Contracting", "n/a", IF($D263="Emergency Cases", "n/a","Check Mode of Proc")))))))</f>
        <v>n/a</v>
      </c>
      <c r="F263" s="44" t="str">
        <f t="shared" si="510"/>
        <v>n/a</v>
      </c>
      <c r="G263" s="44" t="str">
        <f t="shared" si="510"/>
        <v>n/a</v>
      </c>
      <c r="H263" s="44" t="str">
        <f t="shared" si="510"/>
        <v>n/a</v>
      </c>
      <c r="I263" s="63"/>
      <c r="J263" s="63"/>
      <c r="K263" s="45" t="str">
        <f t="shared" si="32"/>
        <v>n/a</v>
      </c>
      <c r="L263" s="63"/>
      <c r="M263" s="63"/>
      <c r="N263" s="55"/>
      <c r="O263" s="226"/>
      <c r="P263" s="67"/>
      <c r="Q263" s="67"/>
      <c r="R263" s="46" t="s">
        <v>52</v>
      </c>
      <c r="S263" s="51"/>
      <c r="T263" s="60"/>
      <c r="U263" s="47"/>
      <c r="V263" s="51"/>
      <c r="W263" s="60"/>
      <c r="X263" s="37"/>
      <c r="Y263" s="48" t="str">
        <f t="shared" ref="Y263:AE263" si="511">IF($D263="Public Bidding", "Date Required", IF($D263="Shopping", "n/a", IF($D263="Small Value Procurement", "n/a", IF($D263="Lease of Venue", "n/a", IF($D263="Agency to Agency", "n/a", IF($D263="Direct Contracting", "n/a", IF($D263="Emergency Cases", "n/a","Check Mode of Proc")))))))</f>
        <v>n/a</v>
      </c>
      <c r="Z263" s="48" t="str">
        <f t="shared" si="511"/>
        <v>n/a</v>
      </c>
      <c r="AA263" s="48" t="str">
        <f t="shared" si="511"/>
        <v>n/a</v>
      </c>
      <c r="AB263" s="48" t="str">
        <f t="shared" si="511"/>
        <v>n/a</v>
      </c>
      <c r="AC263" s="48" t="str">
        <f t="shared" si="511"/>
        <v>n/a</v>
      </c>
      <c r="AD263" s="48" t="str">
        <f t="shared" si="511"/>
        <v>n/a</v>
      </c>
      <c r="AE263" s="48" t="str">
        <f t="shared" si="511"/>
        <v>n/a</v>
      </c>
      <c r="AF263" s="49"/>
      <c r="AG263" s="67"/>
      <c r="AH263" s="183"/>
      <c r="AI263" s="66"/>
      <c r="AJ263" s="4"/>
      <c r="AK263" s="66"/>
      <c r="AL263" s="6"/>
      <c r="AM263" s="7"/>
      <c r="AN263" s="6"/>
      <c r="AO263" s="6"/>
      <c r="AP263" s="6"/>
      <c r="AQ263" s="8"/>
      <c r="AR263" s="6"/>
      <c r="AT263" s="6"/>
      <c r="AU263" s="6"/>
      <c r="AV263" s="6"/>
      <c r="AW263" s="6"/>
      <c r="AX263" s="6"/>
      <c r="AY263" s="54"/>
      <c r="AZ263" s="6"/>
      <c r="BA263" s="6"/>
      <c r="BB263" s="6"/>
      <c r="BC263" s="6"/>
    </row>
    <row r="264" spans="1:55" ht="57.75" customHeight="1" x14ac:dyDescent="0.25">
      <c r="A264" s="43" t="str">
        <f>IF(C264=0,"  ",VLOOKUP(C264,CODES!$A$1:$B$145,2,FALSE))</f>
        <v xml:space="preserve">  </v>
      </c>
      <c r="B264" s="66"/>
      <c r="C264" s="4"/>
      <c r="D264" s="52" t="s">
        <v>57</v>
      </c>
      <c r="E264" s="44" t="str">
        <f t="shared" ref="E264:H264" si="512">IF($D264="Public Bidding", "Date Required", IF($D264="Shopping", "n/a", IF($D264="Small Value Procurement", "n/a", IF($D264="Lease of Venue", "n/a", IF($D264="Agency to Agency", "n/a", IF($D264="Direct Contracting", "n/a", IF($D264="Emergency Cases", "n/a","Check Mode of Proc")))))))</f>
        <v>n/a</v>
      </c>
      <c r="F264" s="44" t="str">
        <f t="shared" si="512"/>
        <v>n/a</v>
      </c>
      <c r="G264" s="44" t="str">
        <f t="shared" si="512"/>
        <v>n/a</v>
      </c>
      <c r="H264" s="44" t="str">
        <f t="shared" si="512"/>
        <v>n/a</v>
      </c>
      <c r="I264" s="63"/>
      <c r="J264" s="63"/>
      <c r="K264" s="45" t="str">
        <f t="shared" si="32"/>
        <v>n/a</v>
      </c>
      <c r="L264" s="63"/>
      <c r="M264" s="63"/>
      <c r="N264" s="55"/>
      <c r="O264" s="55"/>
      <c r="P264" s="55"/>
      <c r="Q264" s="55"/>
      <c r="R264" s="46" t="s">
        <v>52</v>
      </c>
      <c r="S264" s="51"/>
      <c r="T264" s="60"/>
      <c r="U264" s="47"/>
      <c r="V264" s="51"/>
      <c r="W264" s="60"/>
      <c r="X264" s="37"/>
      <c r="Y264" s="48" t="str">
        <f t="shared" ref="Y264:AE264" si="513">IF($D264="Public Bidding", "Date Required", IF($D264="Shopping", "n/a", IF($D264="Small Value Procurement", "n/a", IF($D264="Lease of Venue", "n/a", IF($D264="Agency to Agency", "n/a", IF($D264="Direct Contracting", "n/a", IF($D264="Emergency Cases", "n/a","Check Mode of Proc")))))))</f>
        <v>n/a</v>
      </c>
      <c r="Z264" s="48" t="str">
        <f t="shared" si="513"/>
        <v>n/a</v>
      </c>
      <c r="AA264" s="48" t="str">
        <f t="shared" si="513"/>
        <v>n/a</v>
      </c>
      <c r="AB264" s="48" t="str">
        <f t="shared" si="513"/>
        <v>n/a</v>
      </c>
      <c r="AC264" s="48" t="str">
        <f t="shared" si="513"/>
        <v>n/a</v>
      </c>
      <c r="AD264" s="48" t="str">
        <f t="shared" si="513"/>
        <v>n/a</v>
      </c>
      <c r="AE264" s="48" t="str">
        <f t="shared" si="513"/>
        <v>n/a</v>
      </c>
      <c r="AF264" s="49"/>
      <c r="AG264" s="67"/>
      <c r="AH264" s="183"/>
      <c r="AI264" s="66"/>
      <c r="AJ264" s="4"/>
      <c r="AK264" s="66"/>
      <c r="AL264" s="6"/>
      <c r="AM264" s="7"/>
      <c r="AN264" s="6"/>
      <c r="AO264" s="6"/>
      <c r="AP264" s="6"/>
      <c r="AQ264" s="8"/>
      <c r="AR264" s="6"/>
      <c r="AT264" s="6"/>
      <c r="AU264" s="6"/>
      <c r="AV264" s="6"/>
      <c r="AW264" s="6"/>
      <c r="AX264" s="6"/>
      <c r="AY264" s="54"/>
      <c r="AZ264" s="6"/>
      <c r="BA264" s="6"/>
      <c r="BB264" s="6"/>
      <c r="BC264" s="6"/>
    </row>
    <row r="265" spans="1:55" ht="90" customHeight="1" x14ac:dyDescent="0.25">
      <c r="A265" s="43" t="str">
        <f>IF(C265=0,"  ",VLOOKUP(C265,CODES!$A$1:$B$145,2,FALSE))</f>
        <v xml:space="preserve">  </v>
      </c>
      <c r="B265" s="66"/>
      <c r="C265" s="4"/>
      <c r="D265" s="52" t="s">
        <v>57</v>
      </c>
      <c r="E265" s="44" t="str">
        <f t="shared" ref="E265:H265" si="514">IF($D265="Public Bidding", "Date Required", IF($D265="Shopping", "n/a", IF($D265="Small Value Procurement", "n/a", IF($D265="Lease of Venue", "n/a", IF($D265="Agency to Agency", "n/a", IF($D265="Direct Contracting", "n/a", IF($D265="Emergency Cases", "n/a","Check Mode of Proc")))))))</f>
        <v>n/a</v>
      </c>
      <c r="F265" s="44" t="str">
        <f t="shared" si="514"/>
        <v>n/a</v>
      </c>
      <c r="G265" s="44" t="str">
        <f t="shared" si="514"/>
        <v>n/a</v>
      </c>
      <c r="H265" s="44" t="str">
        <f t="shared" si="514"/>
        <v>n/a</v>
      </c>
      <c r="I265" s="63"/>
      <c r="J265" s="63"/>
      <c r="K265" s="45" t="str">
        <f t="shared" si="32"/>
        <v>n/a</v>
      </c>
      <c r="L265" s="63"/>
      <c r="M265" s="63"/>
      <c r="N265" s="55"/>
      <c r="O265" s="55"/>
      <c r="P265" s="55"/>
      <c r="Q265" s="55"/>
      <c r="R265" s="46" t="s">
        <v>52</v>
      </c>
      <c r="S265" s="51"/>
      <c r="T265" s="60"/>
      <c r="U265" s="47"/>
      <c r="V265" s="51"/>
      <c r="W265" s="60"/>
      <c r="X265" s="37"/>
      <c r="Y265" s="48" t="str">
        <f t="shared" ref="Y265:AE265" si="515">IF($D265="Public Bidding", "Date Required", IF($D265="Shopping", "n/a", IF($D265="Small Value Procurement", "n/a", IF($D265="Lease of Venue", "n/a", IF($D265="Agency to Agency", "n/a", IF($D265="Direct Contracting", "n/a", IF($D265="Emergency Cases", "n/a","Check Mode of Proc")))))))</f>
        <v>n/a</v>
      </c>
      <c r="Z265" s="48" t="str">
        <f t="shared" si="515"/>
        <v>n/a</v>
      </c>
      <c r="AA265" s="48" t="str">
        <f t="shared" si="515"/>
        <v>n/a</v>
      </c>
      <c r="AB265" s="48" t="str">
        <f t="shared" si="515"/>
        <v>n/a</v>
      </c>
      <c r="AC265" s="48" t="str">
        <f t="shared" si="515"/>
        <v>n/a</v>
      </c>
      <c r="AD265" s="48" t="str">
        <f t="shared" si="515"/>
        <v>n/a</v>
      </c>
      <c r="AE265" s="48" t="str">
        <f t="shared" si="515"/>
        <v>n/a</v>
      </c>
      <c r="AF265" s="49"/>
      <c r="AG265" s="67"/>
      <c r="AH265" s="183"/>
      <c r="AI265" s="66"/>
      <c r="AJ265" s="4"/>
      <c r="AK265" s="66"/>
      <c r="AL265" s="6"/>
      <c r="AM265" s="7"/>
      <c r="AN265" s="6"/>
      <c r="AO265" s="6"/>
      <c r="AP265" s="6"/>
      <c r="AQ265" s="8"/>
      <c r="AR265" s="6"/>
      <c r="AT265" s="6"/>
      <c r="AU265" s="6"/>
      <c r="AV265" s="6"/>
      <c r="AW265" s="6"/>
      <c r="AX265" s="6"/>
      <c r="AY265" s="54"/>
      <c r="AZ265" s="6"/>
      <c r="BA265" s="6"/>
      <c r="BB265" s="6"/>
      <c r="BC265" s="6"/>
    </row>
    <row r="266" spans="1:55" ht="93.75" customHeight="1" x14ac:dyDescent="0.25">
      <c r="A266" s="43" t="str">
        <f>IF(C266=0,"  ",VLOOKUP(C266,CODES!$A$1:$B$145,2,FALSE))</f>
        <v xml:space="preserve">  </v>
      </c>
      <c r="B266" s="66"/>
      <c r="C266" s="4"/>
      <c r="D266" s="52" t="s">
        <v>57</v>
      </c>
      <c r="E266" s="44" t="str">
        <f t="shared" ref="E266:H266" si="516">IF($D266="Public Bidding", "Date Required", IF($D266="Shopping", "n/a", IF($D266="Small Value Procurement", "n/a", IF($D266="Lease of Venue", "n/a", IF($D266="Agency to Agency", "n/a", IF($D266="Direct Contracting", "n/a", IF($D266="Emergency Cases", "n/a","Check Mode of Proc")))))))</f>
        <v>n/a</v>
      </c>
      <c r="F266" s="44" t="str">
        <f t="shared" si="516"/>
        <v>n/a</v>
      </c>
      <c r="G266" s="44" t="str">
        <f t="shared" si="516"/>
        <v>n/a</v>
      </c>
      <c r="H266" s="44" t="str">
        <f t="shared" si="516"/>
        <v>n/a</v>
      </c>
      <c r="I266" s="63"/>
      <c r="J266" s="63"/>
      <c r="K266" s="45" t="str">
        <f t="shared" si="32"/>
        <v>n/a</v>
      </c>
      <c r="L266" s="63"/>
      <c r="M266" s="63"/>
      <c r="N266" s="55"/>
      <c r="O266" s="55"/>
      <c r="P266" s="55"/>
      <c r="Q266" s="55"/>
      <c r="R266" s="46" t="s">
        <v>52</v>
      </c>
      <c r="S266" s="51"/>
      <c r="T266" s="60"/>
      <c r="U266" s="47"/>
      <c r="V266" s="51"/>
      <c r="W266" s="60"/>
      <c r="X266" s="37"/>
      <c r="Y266" s="48" t="str">
        <f t="shared" ref="Y266:AE266" si="517">IF($D266="Public Bidding", "Date Required", IF($D266="Shopping", "n/a", IF($D266="Small Value Procurement", "n/a", IF($D266="Lease of Venue", "n/a", IF($D266="Agency to Agency", "n/a", IF($D266="Direct Contracting", "n/a", IF($D266="Emergency Cases", "n/a","Check Mode of Proc")))))))</f>
        <v>n/a</v>
      </c>
      <c r="Z266" s="48" t="str">
        <f t="shared" si="517"/>
        <v>n/a</v>
      </c>
      <c r="AA266" s="48" t="str">
        <f t="shared" si="517"/>
        <v>n/a</v>
      </c>
      <c r="AB266" s="48" t="str">
        <f t="shared" si="517"/>
        <v>n/a</v>
      </c>
      <c r="AC266" s="48" t="str">
        <f t="shared" si="517"/>
        <v>n/a</v>
      </c>
      <c r="AD266" s="48" t="str">
        <f t="shared" si="517"/>
        <v>n/a</v>
      </c>
      <c r="AE266" s="48" t="str">
        <f t="shared" si="517"/>
        <v>n/a</v>
      </c>
      <c r="AF266" s="49"/>
      <c r="AG266" s="67"/>
      <c r="AH266" s="183"/>
      <c r="AI266" s="66"/>
      <c r="AJ266" s="4"/>
      <c r="AK266" s="66"/>
      <c r="AL266" s="6"/>
      <c r="AM266" s="7"/>
      <c r="AN266" s="6"/>
      <c r="AO266" s="6"/>
      <c r="AP266" s="6"/>
      <c r="AQ266" s="8"/>
      <c r="AR266" s="6"/>
      <c r="AT266" s="6"/>
      <c r="AU266" s="6"/>
      <c r="AV266" s="6"/>
      <c r="AW266" s="6"/>
      <c r="AX266" s="6"/>
      <c r="AY266" s="54"/>
      <c r="AZ266" s="6"/>
      <c r="BA266" s="6"/>
      <c r="BB266" s="6"/>
      <c r="BC266" s="6"/>
    </row>
    <row r="267" spans="1:55" ht="57.75" customHeight="1" x14ac:dyDescent="0.25">
      <c r="A267" s="43" t="str">
        <f>IF(C267=0,"  ",VLOOKUP(C267,CODES!$A$1:$B$145,2,FALSE))</f>
        <v xml:space="preserve">  </v>
      </c>
      <c r="B267" s="66"/>
      <c r="C267" s="4"/>
      <c r="D267" s="52" t="s">
        <v>57</v>
      </c>
      <c r="E267" s="44" t="str">
        <f t="shared" ref="E267:H267" si="518">IF($D267="Public Bidding", "Date Required", IF($D267="Shopping", "n/a", IF($D267="Small Value Procurement", "n/a", IF($D267="Lease of Venue", "n/a", IF($D267="Agency to Agency", "n/a", IF($D267="Direct Contracting", "n/a", IF($D267="Emergency Cases", "n/a","Check Mode of Proc")))))))</f>
        <v>n/a</v>
      </c>
      <c r="F267" s="44" t="str">
        <f t="shared" si="518"/>
        <v>n/a</v>
      </c>
      <c r="G267" s="44" t="str">
        <f t="shared" si="518"/>
        <v>n/a</v>
      </c>
      <c r="H267" s="44" t="str">
        <f t="shared" si="518"/>
        <v>n/a</v>
      </c>
      <c r="I267" s="63"/>
      <c r="J267" s="63"/>
      <c r="K267" s="45" t="str">
        <f t="shared" si="32"/>
        <v>n/a</v>
      </c>
      <c r="L267" s="63"/>
      <c r="M267" s="63"/>
      <c r="N267" s="55"/>
      <c r="O267" s="55"/>
      <c r="P267" s="55"/>
      <c r="Q267" s="55"/>
      <c r="R267" s="46" t="s">
        <v>52</v>
      </c>
      <c r="S267" s="51"/>
      <c r="T267" s="60"/>
      <c r="U267" s="47"/>
      <c r="V267" s="51"/>
      <c r="W267" s="60"/>
      <c r="X267" s="37"/>
      <c r="Y267" s="48" t="str">
        <f t="shared" ref="Y267:AE267" si="519">IF($D267="Public Bidding", "Date Required", IF($D267="Shopping", "n/a", IF($D267="Small Value Procurement", "n/a", IF($D267="Lease of Venue", "n/a", IF($D267="Agency to Agency", "n/a", IF($D267="Direct Contracting", "n/a", IF($D267="Emergency Cases", "n/a","Check Mode of Proc")))))))</f>
        <v>n/a</v>
      </c>
      <c r="Z267" s="48" t="str">
        <f t="shared" si="519"/>
        <v>n/a</v>
      </c>
      <c r="AA267" s="48" t="str">
        <f t="shared" si="519"/>
        <v>n/a</v>
      </c>
      <c r="AB267" s="48" t="str">
        <f t="shared" si="519"/>
        <v>n/a</v>
      </c>
      <c r="AC267" s="48" t="str">
        <f t="shared" si="519"/>
        <v>n/a</v>
      </c>
      <c r="AD267" s="48" t="str">
        <f t="shared" si="519"/>
        <v>n/a</v>
      </c>
      <c r="AE267" s="48" t="str">
        <f t="shared" si="519"/>
        <v>n/a</v>
      </c>
      <c r="AF267" s="49"/>
      <c r="AG267" s="67"/>
      <c r="AH267" s="183"/>
      <c r="AI267" s="66"/>
      <c r="AJ267" s="4"/>
      <c r="AK267" s="66"/>
      <c r="AL267" s="6"/>
      <c r="AM267" s="7"/>
      <c r="AN267" s="6"/>
      <c r="AO267" s="6"/>
      <c r="AP267" s="6"/>
      <c r="AQ267" s="8"/>
      <c r="AR267" s="6"/>
      <c r="AT267" s="6"/>
      <c r="AU267" s="6"/>
      <c r="AV267" s="6"/>
      <c r="AW267" s="6"/>
      <c r="AX267" s="6"/>
      <c r="AY267" s="54"/>
      <c r="AZ267" s="6"/>
      <c r="BA267" s="6"/>
      <c r="BB267" s="6"/>
      <c r="BC267" s="6"/>
    </row>
    <row r="268" spans="1:55" ht="60" customHeight="1" x14ac:dyDescent="0.25">
      <c r="A268" s="43" t="str">
        <f>IF(C268=0,"  ",VLOOKUP(C268,CODES!$A$1:$B$145,2,FALSE))</f>
        <v xml:space="preserve">  </v>
      </c>
      <c r="B268" s="66"/>
      <c r="C268" s="4"/>
      <c r="D268" s="52" t="s">
        <v>57</v>
      </c>
      <c r="E268" s="44" t="str">
        <f t="shared" ref="E268:H268" si="520">IF($D268="Public Bidding", "Date Required", IF($D268="Shopping", "n/a", IF($D268="Small Value Procurement", "n/a", IF($D268="Lease of Venue", "n/a", IF($D268="Agency to Agency", "n/a", IF($D268="Direct Contracting", "n/a", IF($D268="Emergency Cases", "n/a","Check Mode of Proc")))))))</f>
        <v>n/a</v>
      </c>
      <c r="F268" s="44" t="str">
        <f t="shared" si="520"/>
        <v>n/a</v>
      </c>
      <c r="G268" s="44" t="str">
        <f t="shared" si="520"/>
        <v>n/a</v>
      </c>
      <c r="H268" s="44" t="str">
        <f t="shared" si="520"/>
        <v>n/a</v>
      </c>
      <c r="I268" s="63"/>
      <c r="J268" s="63"/>
      <c r="K268" s="45" t="str">
        <f t="shared" si="32"/>
        <v>n/a</v>
      </c>
      <c r="L268" s="63"/>
      <c r="M268" s="4"/>
      <c r="N268" s="55"/>
      <c r="O268" s="55"/>
      <c r="P268" s="55"/>
      <c r="Q268" s="55"/>
      <c r="R268" s="46" t="s">
        <v>52</v>
      </c>
      <c r="S268" s="51"/>
      <c r="T268" s="60"/>
      <c r="U268" s="47"/>
      <c r="V268" s="51"/>
      <c r="W268" s="60"/>
      <c r="X268" s="37"/>
      <c r="Y268" s="48" t="str">
        <f t="shared" ref="Y268:AE268" si="521">IF($D268="Public Bidding", "Date Required", IF($D268="Shopping", "n/a", IF($D268="Small Value Procurement", "n/a", IF($D268="Lease of Venue", "n/a", IF($D268="Agency to Agency", "n/a", IF($D268="Direct Contracting", "n/a", IF($D268="Emergency Cases", "n/a","Check Mode of Proc")))))))</f>
        <v>n/a</v>
      </c>
      <c r="Z268" s="48" t="str">
        <f t="shared" si="521"/>
        <v>n/a</v>
      </c>
      <c r="AA268" s="48" t="str">
        <f t="shared" si="521"/>
        <v>n/a</v>
      </c>
      <c r="AB268" s="48" t="str">
        <f t="shared" si="521"/>
        <v>n/a</v>
      </c>
      <c r="AC268" s="48" t="str">
        <f t="shared" si="521"/>
        <v>n/a</v>
      </c>
      <c r="AD268" s="48" t="str">
        <f t="shared" si="521"/>
        <v>n/a</v>
      </c>
      <c r="AE268" s="48" t="str">
        <f t="shared" si="521"/>
        <v>n/a</v>
      </c>
      <c r="AF268" s="49"/>
      <c r="AG268" s="67"/>
      <c r="AH268" s="183"/>
      <c r="AI268" s="66"/>
      <c r="AJ268" s="4"/>
      <c r="AK268" s="66"/>
      <c r="AL268" s="6"/>
      <c r="AM268" s="7"/>
      <c r="AN268" s="6"/>
      <c r="AO268" s="6"/>
      <c r="AP268" s="6"/>
      <c r="AQ268" s="8"/>
      <c r="AR268" s="6"/>
      <c r="AT268" s="6"/>
      <c r="AU268" s="6"/>
      <c r="AV268" s="6"/>
      <c r="AW268" s="6"/>
      <c r="AX268" s="6"/>
      <c r="AY268" s="54"/>
      <c r="AZ268" s="6"/>
      <c r="BA268" s="6"/>
      <c r="BB268" s="6"/>
      <c r="BC268" s="6"/>
    </row>
    <row r="269" spans="1:55" ht="52.5" customHeight="1" x14ac:dyDescent="0.25">
      <c r="A269" s="43" t="str">
        <f>IF(C269=0,"  ",VLOOKUP(C269,CODES!$A$1:$B$145,2,FALSE))</f>
        <v xml:space="preserve">  </v>
      </c>
      <c r="B269" s="66"/>
      <c r="C269" s="4"/>
      <c r="D269" s="52" t="s">
        <v>57</v>
      </c>
      <c r="E269" s="44" t="str">
        <f t="shared" ref="E269:H269" si="522">IF($D269="Public Bidding", "Date Required", IF($D269="Shopping", "n/a", IF($D269="Small Value Procurement", "n/a", IF($D269="Lease of Venue", "n/a", IF($D269="Agency to Agency", "n/a", IF($D269="Direct Contracting", "n/a", IF($D269="Emergency Cases", "n/a","Check Mode of Proc")))))))</f>
        <v>n/a</v>
      </c>
      <c r="F269" s="44" t="str">
        <f t="shared" si="522"/>
        <v>n/a</v>
      </c>
      <c r="G269" s="44" t="str">
        <f t="shared" si="522"/>
        <v>n/a</v>
      </c>
      <c r="H269" s="44" t="str">
        <f t="shared" si="522"/>
        <v>n/a</v>
      </c>
      <c r="I269" s="63"/>
      <c r="J269" s="63"/>
      <c r="K269" s="45" t="str">
        <f t="shared" si="32"/>
        <v>n/a</v>
      </c>
      <c r="L269" s="63"/>
      <c r="M269" s="63"/>
      <c r="N269" s="55"/>
      <c r="O269" s="55"/>
      <c r="P269" s="55"/>
      <c r="Q269" s="55"/>
      <c r="R269" s="46" t="s">
        <v>109</v>
      </c>
      <c r="S269" s="51"/>
      <c r="T269" s="60"/>
      <c r="U269" s="47"/>
      <c r="V269" s="51"/>
      <c r="W269" s="60"/>
      <c r="X269" s="37"/>
      <c r="Y269" s="48" t="str">
        <f t="shared" ref="Y269:AE269" si="523">IF($D269="Public Bidding", "Date Required", IF($D269="Shopping", "n/a", IF($D269="Small Value Procurement", "n/a", IF($D269="Lease of Venue", "n/a", IF($D269="Agency to Agency", "n/a", IF($D269="Direct Contracting", "n/a", IF($D269="Emergency Cases", "n/a","Check Mode of Proc")))))))</f>
        <v>n/a</v>
      </c>
      <c r="Z269" s="48" t="str">
        <f t="shared" si="523"/>
        <v>n/a</v>
      </c>
      <c r="AA269" s="48" t="str">
        <f t="shared" si="523"/>
        <v>n/a</v>
      </c>
      <c r="AB269" s="48" t="str">
        <f t="shared" si="523"/>
        <v>n/a</v>
      </c>
      <c r="AC269" s="48" t="str">
        <f t="shared" si="523"/>
        <v>n/a</v>
      </c>
      <c r="AD269" s="48" t="str">
        <f t="shared" si="523"/>
        <v>n/a</v>
      </c>
      <c r="AE269" s="48" t="str">
        <f t="shared" si="523"/>
        <v>n/a</v>
      </c>
      <c r="AF269" s="49"/>
      <c r="AG269" s="67"/>
      <c r="AH269" s="183"/>
      <c r="AI269" s="66"/>
      <c r="AJ269" s="4"/>
      <c r="AK269" s="66"/>
      <c r="AL269" s="6"/>
      <c r="AM269" s="7"/>
      <c r="AN269" s="6"/>
      <c r="AO269" s="6"/>
      <c r="AP269" s="6"/>
      <c r="AQ269" s="8"/>
      <c r="AR269" s="6"/>
      <c r="AT269" s="6"/>
      <c r="AU269" s="6"/>
      <c r="AV269" s="6"/>
      <c r="AW269" s="6"/>
      <c r="AX269" s="6"/>
      <c r="AY269" s="54"/>
      <c r="AZ269" s="6"/>
      <c r="BA269" s="6"/>
      <c r="BB269" s="6"/>
      <c r="BC269" s="6"/>
    </row>
    <row r="270" spans="1:55" ht="45.75" customHeight="1" x14ac:dyDescent="0.25">
      <c r="A270" s="43" t="str">
        <f>IF(C270=0,"  ",VLOOKUP(C270,CODES!$A$1:$B$145,2,FALSE))</f>
        <v xml:space="preserve">  </v>
      </c>
      <c r="B270" s="66"/>
      <c r="C270" s="4"/>
      <c r="D270" s="52" t="s">
        <v>57</v>
      </c>
      <c r="E270" s="44" t="str">
        <f t="shared" ref="E270:H270" si="524">IF($D270="Public Bidding", "Date Required", IF($D270="Shopping", "n/a", IF($D270="Small Value Procurement", "n/a", IF($D270="Lease of Venue", "n/a", IF($D270="Agency to Agency", "n/a", IF($D270="Direct Contracting", "n/a", IF($D270="Emergency Cases", "n/a","Check Mode of Proc")))))))</f>
        <v>n/a</v>
      </c>
      <c r="F270" s="44" t="str">
        <f t="shared" si="524"/>
        <v>n/a</v>
      </c>
      <c r="G270" s="44" t="str">
        <f t="shared" si="524"/>
        <v>n/a</v>
      </c>
      <c r="H270" s="44" t="str">
        <f t="shared" si="524"/>
        <v>n/a</v>
      </c>
      <c r="I270" s="63"/>
      <c r="J270" s="63"/>
      <c r="K270" s="45" t="str">
        <f t="shared" si="32"/>
        <v>n/a</v>
      </c>
      <c r="L270" s="63"/>
      <c r="M270" s="227"/>
      <c r="N270" s="55"/>
      <c r="O270" s="55"/>
      <c r="P270" s="55"/>
      <c r="Q270" s="55"/>
      <c r="R270" s="46" t="s">
        <v>52</v>
      </c>
      <c r="S270" s="51"/>
      <c r="T270" s="60"/>
      <c r="U270" s="47"/>
      <c r="V270" s="51"/>
      <c r="W270" s="60"/>
      <c r="X270" s="37"/>
      <c r="Y270" s="48" t="str">
        <f t="shared" ref="Y270:AE270" si="525">IF($D270="Public Bidding", "Date Required", IF($D270="Shopping", "n/a", IF($D270="Small Value Procurement", "n/a", IF($D270="Lease of Venue", "n/a", IF($D270="Agency to Agency", "n/a", IF($D270="Direct Contracting", "n/a", IF($D270="Emergency Cases", "n/a","Check Mode of Proc")))))))</f>
        <v>n/a</v>
      </c>
      <c r="Z270" s="48" t="str">
        <f t="shared" si="525"/>
        <v>n/a</v>
      </c>
      <c r="AA270" s="48" t="str">
        <f t="shared" si="525"/>
        <v>n/a</v>
      </c>
      <c r="AB270" s="48" t="str">
        <f t="shared" si="525"/>
        <v>n/a</v>
      </c>
      <c r="AC270" s="48" t="str">
        <f t="shared" si="525"/>
        <v>n/a</v>
      </c>
      <c r="AD270" s="48" t="str">
        <f t="shared" si="525"/>
        <v>n/a</v>
      </c>
      <c r="AE270" s="48" t="str">
        <f t="shared" si="525"/>
        <v>n/a</v>
      </c>
      <c r="AF270" s="49"/>
      <c r="AG270" s="67"/>
      <c r="AH270" s="183"/>
      <c r="AI270" s="66"/>
      <c r="AJ270" s="4"/>
      <c r="AK270" s="66"/>
      <c r="AL270" s="6"/>
      <c r="AM270" s="7"/>
      <c r="AN270" s="6"/>
      <c r="AO270" s="6"/>
      <c r="AP270" s="6"/>
      <c r="AQ270" s="8"/>
      <c r="AR270" s="6"/>
      <c r="AT270" s="6"/>
      <c r="AU270" s="6"/>
      <c r="AV270" s="6"/>
      <c r="AW270" s="6"/>
      <c r="AX270" s="6"/>
      <c r="AY270" s="54"/>
      <c r="AZ270" s="6"/>
      <c r="BA270" s="6"/>
      <c r="BB270" s="6"/>
      <c r="BC270" s="6"/>
    </row>
    <row r="271" spans="1:55" ht="63" customHeight="1" x14ac:dyDescent="0.25">
      <c r="A271" s="43" t="str">
        <f>IF(C271=0,"  ",VLOOKUP(C271,CODES!$A$1:$B$145,2,FALSE))</f>
        <v xml:space="preserve">  </v>
      </c>
      <c r="B271" s="66"/>
      <c r="C271" s="4"/>
      <c r="D271" s="52" t="s">
        <v>57</v>
      </c>
      <c r="E271" s="44" t="str">
        <f t="shared" ref="E271:H271" si="526">IF($D271="Public Bidding", "Date Required", IF($D271="Shopping", "n/a", IF($D271="Small Value Procurement", "n/a", IF($D271="Lease of Venue", "n/a", IF($D271="Agency to Agency", "n/a", IF($D271="Direct Contracting", "n/a", IF($D271="Emergency Cases", "n/a","Check Mode of Proc")))))))</f>
        <v>n/a</v>
      </c>
      <c r="F271" s="44" t="str">
        <f t="shared" si="526"/>
        <v>n/a</v>
      </c>
      <c r="G271" s="44" t="str">
        <f t="shared" si="526"/>
        <v>n/a</v>
      </c>
      <c r="H271" s="44" t="str">
        <f t="shared" si="526"/>
        <v>n/a</v>
      </c>
      <c r="I271" s="63"/>
      <c r="J271" s="63"/>
      <c r="K271" s="45" t="str">
        <f t="shared" si="32"/>
        <v>n/a</v>
      </c>
      <c r="L271" s="63"/>
      <c r="M271" s="63"/>
      <c r="N271" s="55"/>
      <c r="O271" s="55"/>
      <c r="P271" s="55"/>
      <c r="Q271" s="55"/>
      <c r="R271" s="46" t="s">
        <v>52</v>
      </c>
      <c r="S271" s="51"/>
      <c r="T271" s="60"/>
      <c r="U271" s="47"/>
      <c r="V271" s="51"/>
      <c r="W271" s="60"/>
      <c r="X271" s="37"/>
      <c r="Y271" s="48" t="str">
        <f t="shared" ref="Y271:AE271" si="527">IF($D271="Public Bidding", "Date Required", IF($D271="Shopping", "n/a", IF($D271="Small Value Procurement", "n/a", IF($D271="Lease of Venue", "n/a", IF($D271="Agency to Agency", "n/a", IF($D271="Direct Contracting", "n/a", IF($D271="Emergency Cases", "n/a","Check Mode of Proc")))))))</f>
        <v>n/a</v>
      </c>
      <c r="Z271" s="48" t="str">
        <f t="shared" si="527"/>
        <v>n/a</v>
      </c>
      <c r="AA271" s="48" t="str">
        <f t="shared" si="527"/>
        <v>n/a</v>
      </c>
      <c r="AB271" s="48" t="str">
        <f t="shared" si="527"/>
        <v>n/a</v>
      </c>
      <c r="AC271" s="48" t="str">
        <f t="shared" si="527"/>
        <v>n/a</v>
      </c>
      <c r="AD271" s="48" t="str">
        <f t="shared" si="527"/>
        <v>n/a</v>
      </c>
      <c r="AE271" s="48" t="str">
        <f t="shared" si="527"/>
        <v>n/a</v>
      </c>
      <c r="AF271" s="49"/>
      <c r="AG271" s="67"/>
      <c r="AH271" s="183"/>
      <c r="AI271" s="66"/>
      <c r="AJ271" s="4"/>
      <c r="AK271" s="66"/>
      <c r="AL271" s="6"/>
      <c r="AM271" s="7"/>
      <c r="AN271" s="6"/>
      <c r="AO271" s="6"/>
      <c r="AP271" s="6"/>
      <c r="AQ271" s="8"/>
      <c r="AR271" s="6"/>
      <c r="AT271" s="6"/>
      <c r="AU271" s="6"/>
      <c r="AV271" s="6"/>
      <c r="AW271" s="6"/>
      <c r="AX271" s="6"/>
      <c r="AY271" s="54"/>
      <c r="AZ271" s="6"/>
      <c r="BA271" s="6"/>
      <c r="BB271" s="6"/>
      <c r="BC271" s="6"/>
    </row>
    <row r="272" spans="1:55" ht="39" customHeight="1" x14ac:dyDescent="0.25">
      <c r="A272" s="43" t="str">
        <f>IF(C272=0,"  ",VLOOKUP(C272,CODES!$A$1:$B$145,2,FALSE))</f>
        <v xml:space="preserve">  </v>
      </c>
      <c r="B272" s="66"/>
      <c r="C272" s="4"/>
      <c r="D272" s="52" t="s">
        <v>57</v>
      </c>
      <c r="E272" s="44" t="str">
        <f t="shared" ref="E272:H272" si="528">IF($D272="Public Bidding", "Date Required", IF($D272="Shopping", "n/a", IF($D272="Small Value Procurement", "n/a", IF($D272="Lease of Venue", "n/a", IF($D272="Agency to Agency", "n/a", IF($D272="Direct Contracting", "n/a", IF($D272="Emergency Cases", "n/a","Check Mode of Proc")))))))</f>
        <v>n/a</v>
      </c>
      <c r="F272" s="44" t="str">
        <f t="shared" si="528"/>
        <v>n/a</v>
      </c>
      <c r="G272" s="44" t="str">
        <f t="shared" si="528"/>
        <v>n/a</v>
      </c>
      <c r="H272" s="44" t="str">
        <f t="shared" si="528"/>
        <v>n/a</v>
      </c>
      <c r="I272" s="63"/>
      <c r="J272" s="63"/>
      <c r="K272" s="45" t="str">
        <f t="shared" si="32"/>
        <v>n/a</v>
      </c>
      <c r="L272" s="63"/>
      <c r="M272" s="63"/>
      <c r="N272" s="55"/>
      <c r="O272" s="55"/>
      <c r="P272" s="55"/>
      <c r="Q272" s="55"/>
      <c r="R272" s="46" t="s">
        <v>52</v>
      </c>
      <c r="S272" s="51"/>
      <c r="T272" s="60"/>
      <c r="U272" s="47"/>
      <c r="V272" s="51"/>
      <c r="W272" s="60"/>
      <c r="X272" s="37"/>
      <c r="Y272" s="48" t="str">
        <f t="shared" ref="Y272:AE272" si="529">IF($D272="Public Bidding", "Date Required", IF($D272="Shopping", "n/a", IF($D272="Small Value Procurement", "n/a", IF($D272="Lease of Venue", "n/a", IF($D272="Agency to Agency", "n/a", IF($D272="Direct Contracting", "n/a", IF($D272="Emergency Cases", "n/a","Check Mode of Proc")))))))</f>
        <v>n/a</v>
      </c>
      <c r="Z272" s="48" t="str">
        <f t="shared" si="529"/>
        <v>n/a</v>
      </c>
      <c r="AA272" s="48" t="str">
        <f t="shared" si="529"/>
        <v>n/a</v>
      </c>
      <c r="AB272" s="48" t="str">
        <f t="shared" si="529"/>
        <v>n/a</v>
      </c>
      <c r="AC272" s="48" t="str">
        <f t="shared" si="529"/>
        <v>n/a</v>
      </c>
      <c r="AD272" s="48" t="str">
        <f t="shared" si="529"/>
        <v>n/a</v>
      </c>
      <c r="AE272" s="48" t="str">
        <f t="shared" si="529"/>
        <v>n/a</v>
      </c>
      <c r="AF272" s="49"/>
      <c r="AG272" s="67"/>
      <c r="AH272" s="183"/>
      <c r="AI272" s="66"/>
      <c r="AJ272" s="4"/>
      <c r="AK272" s="66"/>
      <c r="AL272" s="6"/>
      <c r="AM272" s="7"/>
      <c r="AN272" s="6"/>
      <c r="AO272" s="6"/>
      <c r="AP272" s="6"/>
      <c r="AQ272" s="8"/>
      <c r="AR272" s="6"/>
      <c r="AT272" s="6"/>
      <c r="AU272" s="6"/>
      <c r="AV272" s="6"/>
      <c r="AW272" s="6"/>
      <c r="AX272" s="6"/>
      <c r="AY272" s="54"/>
      <c r="AZ272" s="6"/>
      <c r="BA272" s="6"/>
      <c r="BB272" s="6"/>
      <c r="BC272" s="6"/>
    </row>
    <row r="273" spans="1:55" ht="56.25" customHeight="1" x14ac:dyDescent="0.25">
      <c r="A273" s="43" t="str">
        <f>IF(C273=0,"  ",VLOOKUP(C273,CODES!$A$1:$B$145,2,FALSE))</f>
        <v xml:space="preserve">  </v>
      </c>
      <c r="B273" s="66"/>
      <c r="C273" s="4"/>
      <c r="D273" s="52" t="s">
        <v>57</v>
      </c>
      <c r="E273" s="44" t="str">
        <f t="shared" ref="E273:H273" si="530">IF($D273="Public Bidding", "Date Required", IF($D273="Shopping", "n/a", IF($D273="Small Value Procurement", "n/a", IF($D273="Lease of Venue", "n/a", IF($D273="Agency to Agency", "n/a", IF($D273="Direct Contracting", "n/a", IF($D273="Emergency Cases", "n/a","Check Mode of Proc")))))))</f>
        <v>n/a</v>
      </c>
      <c r="F273" s="44" t="str">
        <f t="shared" si="530"/>
        <v>n/a</v>
      </c>
      <c r="G273" s="44" t="str">
        <f t="shared" si="530"/>
        <v>n/a</v>
      </c>
      <c r="H273" s="44" t="str">
        <f t="shared" si="530"/>
        <v>n/a</v>
      </c>
      <c r="I273" s="63"/>
      <c r="J273" s="63"/>
      <c r="K273" s="45" t="str">
        <f t="shared" si="32"/>
        <v>n/a</v>
      </c>
      <c r="L273" s="63"/>
      <c r="M273" s="63"/>
      <c r="N273" s="55"/>
      <c r="O273" s="55"/>
      <c r="P273" s="55"/>
      <c r="Q273" s="55"/>
      <c r="R273" s="46" t="s">
        <v>52</v>
      </c>
      <c r="S273" s="51"/>
      <c r="T273" s="60"/>
      <c r="U273" s="47"/>
      <c r="V273" s="51"/>
      <c r="W273" s="217"/>
      <c r="X273" s="37"/>
      <c r="Y273" s="48" t="str">
        <f t="shared" ref="Y273:AE273" si="531">IF($D273="Public Bidding", "Date Required", IF($D273="Shopping", "n/a", IF($D273="Small Value Procurement", "n/a", IF($D273="Lease of Venue", "n/a", IF($D273="Agency to Agency", "n/a", IF($D273="Direct Contracting", "n/a", IF($D273="Emergency Cases", "n/a","Check Mode of Proc")))))))</f>
        <v>n/a</v>
      </c>
      <c r="Z273" s="48" t="str">
        <f t="shared" si="531"/>
        <v>n/a</v>
      </c>
      <c r="AA273" s="48" t="str">
        <f t="shared" si="531"/>
        <v>n/a</v>
      </c>
      <c r="AB273" s="48" t="str">
        <f t="shared" si="531"/>
        <v>n/a</v>
      </c>
      <c r="AC273" s="48" t="str">
        <f t="shared" si="531"/>
        <v>n/a</v>
      </c>
      <c r="AD273" s="48" t="str">
        <f t="shared" si="531"/>
        <v>n/a</v>
      </c>
      <c r="AE273" s="48" t="str">
        <f t="shared" si="531"/>
        <v>n/a</v>
      </c>
      <c r="AF273" s="49"/>
      <c r="AG273" s="67"/>
      <c r="AH273" s="183"/>
      <c r="AI273" s="66"/>
      <c r="AJ273" s="4"/>
      <c r="AK273" s="66"/>
      <c r="AL273" s="6"/>
      <c r="AM273" s="7"/>
      <c r="AN273" s="6"/>
      <c r="AO273" s="6"/>
      <c r="AP273" s="6"/>
      <c r="AQ273" s="8"/>
      <c r="AR273" s="6"/>
      <c r="AT273" s="6"/>
      <c r="AU273" s="6"/>
      <c r="AV273" s="6"/>
      <c r="AW273" s="6"/>
      <c r="AX273" s="6"/>
      <c r="AY273" s="54"/>
      <c r="AZ273" s="6"/>
      <c r="BA273" s="6"/>
      <c r="BB273" s="6"/>
      <c r="BC273" s="6"/>
    </row>
    <row r="274" spans="1:55" ht="54.75" customHeight="1" x14ac:dyDescent="0.25">
      <c r="A274" s="43" t="str">
        <f>IF(C274=0,"  ",VLOOKUP(C274,CODES!$A$1:$B$145,2,FALSE))</f>
        <v xml:space="preserve">  </v>
      </c>
      <c r="B274" s="66"/>
      <c r="C274" s="4"/>
      <c r="D274" s="52" t="s">
        <v>57</v>
      </c>
      <c r="E274" s="44" t="str">
        <f t="shared" ref="E274:H274" si="532">IF($D274="Public Bidding", "Date Required", IF($D274="Shopping", "n/a", IF($D274="Small Value Procurement", "n/a", IF($D274="Lease of Venue", "n/a", IF($D274="Agency to Agency", "n/a", IF($D274="Direct Contracting", "n/a", IF($D274="Emergency Cases", "n/a","Check Mode of Proc")))))))</f>
        <v>n/a</v>
      </c>
      <c r="F274" s="44" t="str">
        <f t="shared" si="532"/>
        <v>n/a</v>
      </c>
      <c r="G274" s="44" t="str">
        <f t="shared" si="532"/>
        <v>n/a</v>
      </c>
      <c r="H274" s="44" t="str">
        <f t="shared" si="532"/>
        <v>n/a</v>
      </c>
      <c r="I274" s="4"/>
      <c r="J274" s="4"/>
      <c r="K274" s="45" t="str">
        <f t="shared" si="32"/>
        <v>n/a</v>
      </c>
      <c r="L274" s="63"/>
      <c r="M274" s="63"/>
      <c r="N274" s="55"/>
      <c r="O274" s="55"/>
      <c r="P274" s="55"/>
      <c r="Q274" s="55"/>
      <c r="R274" s="46" t="s">
        <v>52</v>
      </c>
      <c r="S274" s="51"/>
      <c r="T274" s="60"/>
      <c r="U274" s="47"/>
      <c r="V274" s="51"/>
      <c r="W274" s="228"/>
      <c r="X274" s="37"/>
      <c r="Y274" s="48" t="str">
        <f t="shared" ref="Y274:AE274" si="533">IF($D274="Public Bidding", "Date Required", IF($D274="Shopping", "n/a", IF($D274="Small Value Procurement", "n/a", IF($D274="Lease of Venue", "n/a", IF($D274="Agency to Agency", "n/a", IF($D274="Direct Contracting", "n/a", IF($D274="Emergency Cases", "n/a","Check Mode of Proc")))))))</f>
        <v>n/a</v>
      </c>
      <c r="Z274" s="48" t="str">
        <f t="shared" si="533"/>
        <v>n/a</v>
      </c>
      <c r="AA274" s="48" t="str">
        <f t="shared" si="533"/>
        <v>n/a</v>
      </c>
      <c r="AB274" s="48" t="str">
        <f t="shared" si="533"/>
        <v>n/a</v>
      </c>
      <c r="AC274" s="48" t="str">
        <f t="shared" si="533"/>
        <v>n/a</v>
      </c>
      <c r="AD274" s="48" t="str">
        <f t="shared" si="533"/>
        <v>n/a</v>
      </c>
      <c r="AE274" s="48" t="str">
        <f t="shared" si="533"/>
        <v>n/a</v>
      </c>
      <c r="AF274" s="49"/>
      <c r="AG274" s="67"/>
      <c r="AH274" s="183"/>
      <c r="AI274" s="66"/>
      <c r="AJ274" s="4"/>
      <c r="AK274" s="66"/>
      <c r="AL274" s="6"/>
      <c r="AM274" s="7"/>
      <c r="AN274" s="6"/>
      <c r="AO274" s="6"/>
      <c r="AP274" s="6"/>
      <c r="AQ274" s="8"/>
      <c r="AR274" s="6"/>
      <c r="AT274" s="6"/>
      <c r="AU274" s="6"/>
      <c r="AV274" s="6"/>
      <c r="AW274" s="6"/>
      <c r="AX274" s="6"/>
      <c r="AY274" s="54"/>
      <c r="AZ274" s="6"/>
      <c r="BA274" s="6"/>
      <c r="BB274" s="6"/>
      <c r="BC274" s="6"/>
    </row>
    <row r="275" spans="1:55" ht="48" customHeight="1" x14ac:dyDescent="0.25">
      <c r="A275" s="43" t="str">
        <f>IF(C275=0,"  ",VLOOKUP(C275,CODES!$A$1:$B$145,2,FALSE))</f>
        <v xml:space="preserve">  </v>
      </c>
      <c r="B275" s="66"/>
      <c r="C275" s="4"/>
      <c r="D275" s="52" t="s">
        <v>57</v>
      </c>
      <c r="E275" s="44" t="str">
        <f t="shared" ref="E275:H275" si="534">IF($D275="Public Bidding", "Date Required", IF($D275="Shopping", "n/a", IF($D275="Small Value Procurement", "n/a", IF($D275="Lease of Venue", "n/a", IF($D275="Agency to Agency", "n/a", IF($D275="Direct Contracting", "n/a", IF($D275="Emergency Cases", "n/a","Check Mode of Proc")))))))</f>
        <v>n/a</v>
      </c>
      <c r="F275" s="44" t="str">
        <f t="shared" si="534"/>
        <v>n/a</v>
      </c>
      <c r="G275" s="44" t="str">
        <f t="shared" si="534"/>
        <v>n/a</v>
      </c>
      <c r="H275" s="44" t="str">
        <f t="shared" si="534"/>
        <v>n/a</v>
      </c>
      <c r="I275" s="63"/>
      <c r="J275" s="63"/>
      <c r="K275" s="45" t="str">
        <f t="shared" si="32"/>
        <v>n/a</v>
      </c>
      <c r="L275" s="63"/>
      <c r="M275" s="63"/>
      <c r="N275" s="55"/>
      <c r="O275" s="55"/>
      <c r="P275" s="55"/>
      <c r="Q275" s="55"/>
      <c r="R275" s="46" t="s">
        <v>52</v>
      </c>
      <c r="S275" s="51"/>
      <c r="T275" s="60"/>
      <c r="U275" s="47"/>
      <c r="V275" s="51"/>
      <c r="W275" s="218"/>
      <c r="X275" s="37"/>
      <c r="Y275" s="48" t="str">
        <f t="shared" ref="Y275:AE275" si="535">IF($D275="Public Bidding", "Date Required", IF($D275="Shopping", "n/a", IF($D275="Small Value Procurement", "n/a", IF($D275="Lease of Venue", "n/a", IF($D275="Agency to Agency", "n/a", IF($D275="Direct Contracting", "n/a", IF($D275="Emergency Cases", "n/a","Check Mode of Proc")))))))</f>
        <v>n/a</v>
      </c>
      <c r="Z275" s="48" t="str">
        <f t="shared" si="535"/>
        <v>n/a</v>
      </c>
      <c r="AA275" s="48" t="str">
        <f t="shared" si="535"/>
        <v>n/a</v>
      </c>
      <c r="AB275" s="48" t="str">
        <f t="shared" si="535"/>
        <v>n/a</v>
      </c>
      <c r="AC275" s="48" t="str">
        <f t="shared" si="535"/>
        <v>n/a</v>
      </c>
      <c r="AD275" s="48" t="str">
        <f t="shared" si="535"/>
        <v>n/a</v>
      </c>
      <c r="AE275" s="48" t="str">
        <f t="shared" si="535"/>
        <v>n/a</v>
      </c>
      <c r="AF275" s="49"/>
      <c r="AG275" s="67"/>
      <c r="AH275" s="183"/>
      <c r="AI275" s="66"/>
      <c r="AJ275" s="4"/>
      <c r="AK275" s="66"/>
      <c r="AL275" s="6"/>
      <c r="AM275" s="7"/>
      <c r="AN275" s="6"/>
      <c r="AO275" s="6"/>
      <c r="AP275" s="6"/>
      <c r="AQ275" s="8"/>
      <c r="AR275" s="6"/>
      <c r="AT275" s="6"/>
      <c r="AU275" s="6"/>
      <c r="AV275" s="6"/>
      <c r="AW275" s="6"/>
      <c r="AX275" s="6"/>
      <c r="AY275" s="54"/>
      <c r="AZ275" s="6"/>
      <c r="BA275" s="6"/>
      <c r="BB275" s="6"/>
      <c r="BC275" s="6"/>
    </row>
    <row r="276" spans="1:55" ht="39" customHeight="1" x14ac:dyDescent="0.25">
      <c r="A276" s="43" t="str">
        <f>IF(C276=0,"  ",VLOOKUP(C276,CODES!$A$1:$B$145,2,FALSE))</f>
        <v xml:space="preserve">  </v>
      </c>
      <c r="B276" s="66"/>
      <c r="C276" s="4"/>
      <c r="D276" s="52" t="s">
        <v>57</v>
      </c>
      <c r="E276" s="44" t="str">
        <f t="shared" ref="E276:H276" si="536">IF($D276="Public Bidding", "Date Required", IF($D276="Shopping", "n/a", IF($D276="Small Value Procurement", "n/a", IF($D276="Lease of Venue", "n/a", IF($D276="Agency to Agency", "n/a", IF($D276="Direct Contracting", "n/a", IF($D276="Emergency Cases", "n/a","Check Mode of Proc")))))))</f>
        <v>n/a</v>
      </c>
      <c r="F276" s="44" t="str">
        <f t="shared" si="536"/>
        <v>n/a</v>
      </c>
      <c r="G276" s="44" t="str">
        <f t="shared" si="536"/>
        <v>n/a</v>
      </c>
      <c r="H276" s="44" t="str">
        <f t="shared" si="536"/>
        <v>n/a</v>
      </c>
      <c r="I276" s="63"/>
      <c r="J276" s="63"/>
      <c r="K276" s="45" t="str">
        <f t="shared" si="32"/>
        <v>n/a</v>
      </c>
      <c r="L276" s="63"/>
      <c r="M276" s="63"/>
      <c r="N276" s="55"/>
      <c r="O276" s="55"/>
      <c r="P276" s="55"/>
      <c r="Q276" s="55"/>
      <c r="R276" s="46" t="s">
        <v>52</v>
      </c>
      <c r="S276" s="51"/>
      <c r="T276" s="60"/>
      <c r="U276" s="47"/>
      <c r="V276" s="51"/>
      <c r="W276" s="60"/>
      <c r="X276" s="37"/>
      <c r="Y276" s="48" t="str">
        <f t="shared" ref="Y276:AE276" si="537">IF($D276="Public Bidding", "Date Required", IF($D276="Shopping", "n/a", IF($D276="Small Value Procurement", "n/a", IF($D276="Lease of Venue", "n/a", IF($D276="Agency to Agency", "n/a", IF($D276="Direct Contracting", "n/a", IF($D276="Emergency Cases", "n/a","Check Mode of Proc")))))))</f>
        <v>n/a</v>
      </c>
      <c r="Z276" s="48" t="str">
        <f t="shared" si="537"/>
        <v>n/a</v>
      </c>
      <c r="AA276" s="48" t="str">
        <f t="shared" si="537"/>
        <v>n/a</v>
      </c>
      <c r="AB276" s="48" t="str">
        <f t="shared" si="537"/>
        <v>n/a</v>
      </c>
      <c r="AC276" s="48" t="str">
        <f t="shared" si="537"/>
        <v>n/a</v>
      </c>
      <c r="AD276" s="48" t="str">
        <f t="shared" si="537"/>
        <v>n/a</v>
      </c>
      <c r="AE276" s="48" t="str">
        <f t="shared" si="537"/>
        <v>n/a</v>
      </c>
      <c r="AF276" s="49"/>
      <c r="AG276" s="67"/>
      <c r="AH276" s="183"/>
      <c r="AI276" s="66"/>
      <c r="AJ276" s="4"/>
      <c r="AK276" s="66"/>
      <c r="AL276" s="6"/>
      <c r="AM276" s="7"/>
      <c r="AN276" s="6"/>
      <c r="AO276" s="6"/>
      <c r="AP276" s="6"/>
      <c r="AQ276" s="8"/>
      <c r="AR276" s="6"/>
      <c r="AT276" s="6"/>
      <c r="AU276" s="6"/>
      <c r="AV276" s="6"/>
      <c r="AW276" s="6"/>
      <c r="AX276" s="6"/>
      <c r="AY276" s="54"/>
      <c r="AZ276" s="6"/>
      <c r="BA276" s="6"/>
      <c r="BB276" s="6"/>
      <c r="BC276" s="6"/>
    </row>
    <row r="277" spans="1:55" ht="50.25" customHeight="1" x14ac:dyDescent="0.25">
      <c r="A277" s="43" t="str">
        <f>IF(C277=0,"  ",VLOOKUP(C277,CODES!$A$1:$B$145,2,FALSE))</f>
        <v xml:space="preserve">  </v>
      </c>
      <c r="B277" s="66"/>
      <c r="C277" s="4"/>
      <c r="D277" s="52" t="s">
        <v>57</v>
      </c>
      <c r="E277" s="44" t="str">
        <f t="shared" ref="E277:H277" si="538">IF($D277="Public Bidding", "Date Required", IF($D277="Shopping", "n/a", IF($D277="Small Value Procurement", "n/a", IF($D277="Lease of Venue", "n/a", IF($D277="Agency to Agency", "n/a", IF($D277="Direct Contracting", "n/a", IF($D277="Emergency Cases", "n/a","Check Mode of Proc")))))))</f>
        <v>n/a</v>
      </c>
      <c r="F277" s="44" t="str">
        <f t="shared" si="538"/>
        <v>n/a</v>
      </c>
      <c r="G277" s="44" t="str">
        <f t="shared" si="538"/>
        <v>n/a</v>
      </c>
      <c r="H277" s="44" t="str">
        <f t="shared" si="538"/>
        <v>n/a</v>
      </c>
      <c r="I277" s="63"/>
      <c r="J277" s="63"/>
      <c r="K277" s="45" t="str">
        <f t="shared" si="32"/>
        <v>n/a</v>
      </c>
      <c r="L277" s="63"/>
      <c r="M277" s="63"/>
      <c r="N277" s="55"/>
      <c r="O277" s="55"/>
      <c r="P277" s="55"/>
      <c r="Q277" s="55"/>
      <c r="R277" s="46" t="s">
        <v>52</v>
      </c>
      <c r="S277" s="51"/>
      <c r="T277" s="60"/>
      <c r="U277" s="47"/>
      <c r="V277" s="51"/>
      <c r="W277" s="60"/>
      <c r="X277" s="37"/>
      <c r="Y277" s="48" t="str">
        <f t="shared" ref="Y277:AE277" si="539">IF($D277="Public Bidding", "Date Required", IF($D277="Shopping", "n/a", IF($D277="Small Value Procurement", "n/a", IF($D277="Lease of Venue", "n/a", IF($D277="Agency to Agency", "n/a", IF($D277="Direct Contracting", "n/a", IF($D277="Emergency Cases", "n/a","Check Mode of Proc")))))))</f>
        <v>n/a</v>
      </c>
      <c r="Z277" s="48" t="str">
        <f t="shared" si="539"/>
        <v>n/a</v>
      </c>
      <c r="AA277" s="48" t="str">
        <f t="shared" si="539"/>
        <v>n/a</v>
      </c>
      <c r="AB277" s="48" t="str">
        <f t="shared" si="539"/>
        <v>n/a</v>
      </c>
      <c r="AC277" s="48" t="str">
        <f t="shared" si="539"/>
        <v>n/a</v>
      </c>
      <c r="AD277" s="48" t="str">
        <f t="shared" si="539"/>
        <v>n/a</v>
      </c>
      <c r="AE277" s="48" t="str">
        <f t="shared" si="539"/>
        <v>n/a</v>
      </c>
      <c r="AF277" s="49"/>
      <c r="AG277" s="67"/>
      <c r="AH277" s="183"/>
      <c r="AI277" s="66"/>
      <c r="AJ277" s="4"/>
      <c r="AK277" s="66"/>
      <c r="AL277" s="6"/>
      <c r="AM277" s="7"/>
      <c r="AN277" s="6"/>
      <c r="AO277" s="6"/>
      <c r="AP277" s="6"/>
      <c r="AQ277" s="8"/>
      <c r="AR277" s="6"/>
      <c r="AT277" s="6"/>
      <c r="AU277" s="6"/>
      <c r="AV277" s="6"/>
      <c r="AW277" s="6"/>
      <c r="AX277" s="6"/>
      <c r="AY277" s="54"/>
      <c r="AZ277" s="6"/>
      <c r="BA277" s="6"/>
      <c r="BB277" s="6"/>
      <c r="BC277" s="6"/>
    </row>
    <row r="278" spans="1:55" ht="75.75" customHeight="1" x14ac:dyDescent="0.25">
      <c r="A278" s="43" t="str">
        <f>IF(C278=0,"  ",VLOOKUP(C278,CODES!$A$1:$B$145,2,FALSE))</f>
        <v xml:space="preserve">  </v>
      </c>
      <c r="B278" s="66"/>
      <c r="C278" s="4"/>
      <c r="D278" s="52" t="s">
        <v>57</v>
      </c>
      <c r="E278" s="44" t="str">
        <f t="shared" ref="E278:H278" si="540">IF($D278="Public Bidding", "Date Required", IF($D278="Shopping", "n/a", IF($D278="Small Value Procurement", "n/a", IF($D278="Lease of Venue", "n/a", IF($D278="Agency to Agency", "n/a", IF($D278="Direct Contracting", "n/a", IF($D278="Emergency Cases", "n/a","Check Mode of Proc")))))))</f>
        <v>n/a</v>
      </c>
      <c r="F278" s="44" t="str">
        <f t="shared" si="540"/>
        <v>n/a</v>
      </c>
      <c r="G278" s="44" t="str">
        <f t="shared" si="540"/>
        <v>n/a</v>
      </c>
      <c r="H278" s="44" t="str">
        <f t="shared" si="540"/>
        <v>n/a</v>
      </c>
      <c r="I278" s="63"/>
      <c r="J278" s="63"/>
      <c r="K278" s="45" t="str">
        <f t="shared" si="32"/>
        <v>n/a</v>
      </c>
      <c r="L278" s="63"/>
      <c r="M278" s="63"/>
      <c r="N278" s="55"/>
      <c r="O278" s="55"/>
      <c r="P278" s="55"/>
      <c r="Q278" s="55"/>
      <c r="R278" s="46" t="s">
        <v>52</v>
      </c>
      <c r="S278" s="51"/>
      <c r="T278" s="60"/>
      <c r="U278" s="47"/>
      <c r="V278" s="51"/>
      <c r="W278" s="60"/>
      <c r="X278" s="37"/>
      <c r="Y278" s="48" t="str">
        <f t="shared" ref="Y278:AE278" si="541">IF($D278="Public Bidding", "Date Required", IF($D278="Shopping", "n/a", IF($D278="Small Value Procurement", "n/a", IF($D278="Lease of Venue", "n/a", IF($D278="Agency to Agency", "n/a", IF($D278="Direct Contracting", "n/a", IF($D278="Emergency Cases", "n/a","Check Mode of Proc")))))))</f>
        <v>n/a</v>
      </c>
      <c r="Z278" s="48" t="str">
        <f t="shared" si="541"/>
        <v>n/a</v>
      </c>
      <c r="AA278" s="48" t="str">
        <f t="shared" si="541"/>
        <v>n/a</v>
      </c>
      <c r="AB278" s="48" t="str">
        <f t="shared" si="541"/>
        <v>n/a</v>
      </c>
      <c r="AC278" s="48" t="str">
        <f t="shared" si="541"/>
        <v>n/a</v>
      </c>
      <c r="AD278" s="48" t="str">
        <f t="shared" si="541"/>
        <v>n/a</v>
      </c>
      <c r="AE278" s="48" t="str">
        <f t="shared" si="541"/>
        <v>n/a</v>
      </c>
      <c r="AF278" s="49"/>
      <c r="AG278" s="67"/>
      <c r="AH278" s="183"/>
      <c r="AI278" s="66"/>
      <c r="AJ278" s="4"/>
      <c r="AK278" s="66"/>
      <c r="AL278" s="6"/>
      <c r="AM278" s="7"/>
      <c r="AN278" s="6"/>
      <c r="AO278" s="6"/>
      <c r="AP278" s="6"/>
      <c r="AQ278" s="8"/>
      <c r="AR278" s="6"/>
      <c r="AT278" s="6"/>
      <c r="AU278" s="6"/>
      <c r="AV278" s="6"/>
      <c r="AW278" s="6"/>
      <c r="AX278" s="6"/>
      <c r="AY278" s="54"/>
      <c r="AZ278" s="6"/>
      <c r="BA278" s="6"/>
      <c r="BB278" s="6"/>
      <c r="BC278" s="6"/>
    </row>
    <row r="279" spans="1:55" ht="48.75" customHeight="1" x14ac:dyDescent="0.25">
      <c r="A279" s="43" t="str">
        <f>IF(C279=0,"  ",VLOOKUP(C279,CODES!$A$1:$B$145,2,FALSE))</f>
        <v xml:space="preserve">  </v>
      </c>
      <c r="B279" s="66"/>
      <c r="C279" s="4"/>
      <c r="D279" s="52" t="s">
        <v>57</v>
      </c>
      <c r="E279" s="44" t="str">
        <f t="shared" ref="E279:H279" si="542">IF($D279="Public Bidding", "Date Required", IF($D279="Shopping", "n/a", IF($D279="Small Value Procurement", "n/a", IF($D279="Lease of Venue", "n/a", IF($D279="Agency to Agency", "n/a", IF($D279="Direct Contracting", "n/a", IF($D279="Emergency Cases", "n/a","Check Mode of Proc")))))))</f>
        <v>n/a</v>
      </c>
      <c r="F279" s="44" t="str">
        <f t="shared" si="542"/>
        <v>n/a</v>
      </c>
      <c r="G279" s="44" t="str">
        <f t="shared" si="542"/>
        <v>n/a</v>
      </c>
      <c r="H279" s="44" t="str">
        <f t="shared" si="542"/>
        <v>n/a</v>
      </c>
      <c r="I279" s="63"/>
      <c r="J279" s="63"/>
      <c r="K279" s="45" t="str">
        <f t="shared" si="32"/>
        <v>n/a</v>
      </c>
      <c r="L279" s="63"/>
      <c r="M279" s="63"/>
      <c r="N279" s="55"/>
      <c r="O279" s="55"/>
      <c r="P279" s="55"/>
      <c r="Q279" s="55"/>
      <c r="R279" s="46" t="s">
        <v>52</v>
      </c>
      <c r="S279" s="51"/>
      <c r="T279" s="60"/>
      <c r="U279" s="47"/>
      <c r="V279" s="51"/>
      <c r="W279" s="60"/>
      <c r="X279" s="37"/>
      <c r="Y279" s="48" t="str">
        <f t="shared" ref="Y279:AE279" si="543">IF($D279="Public Bidding", "Date Required", IF($D279="Shopping", "n/a", IF($D279="Small Value Procurement", "n/a", IF($D279="Lease of Venue", "n/a", IF($D279="Agency to Agency", "n/a", IF($D279="Direct Contracting", "n/a", IF($D279="Emergency Cases", "n/a","Check Mode of Proc")))))))</f>
        <v>n/a</v>
      </c>
      <c r="Z279" s="48" t="str">
        <f t="shared" si="543"/>
        <v>n/a</v>
      </c>
      <c r="AA279" s="48" t="str">
        <f t="shared" si="543"/>
        <v>n/a</v>
      </c>
      <c r="AB279" s="48" t="str">
        <f t="shared" si="543"/>
        <v>n/a</v>
      </c>
      <c r="AC279" s="48" t="str">
        <f t="shared" si="543"/>
        <v>n/a</v>
      </c>
      <c r="AD279" s="48" t="str">
        <f t="shared" si="543"/>
        <v>n/a</v>
      </c>
      <c r="AE279" s="48" t="str">
        <f t="shared" si="543"/>
        <v>n/a</v>
      </c>
      <c r="AF279" s="49"/>
      <c r="AG279" s="67"/>
      <c r="AH279" s="183"/>
      <c r="AI279" s="66"/>
      <c r="AJ279" s="4"/>
      <c r="AK279" s="66"/>
      <c r="AL279" s="6"/>
      <c r="AM279" s="7"/>
      <c r="AN279" s="6"/>
      <c r="AO279" s="6"/>
      <c r="AP279" s="6"/>
      <c r="AQ279" s="8"/>
      <c r="AR279" s="6"/>
      <c r="AT279" s="6"/>
      <c r="AU279" s="6"/>
      <c r="AV279" s="6"/>
      <c r="AW279" s="6"/>
      <c r="AX279" s="6"/>
      <c r="AY279" s="54"/>
      <c r="AZ279" s="6"/>
      <c r="BA279" s="6"/>
      <c r="BB279" s="6"/>
      <c r="BC279" s="6"/>
    </row>
    <row r="280" spans="1:55" ht="39" customHeight="1" x14ac:dyDescent="0.25">
      <c r="A280" s="43" t="str">
        <f>IF(C280=0,"  ",VLOOKUP(C280,CODES!$A$1:$B$145,2,FALSE))</f>
        <v xml:space="preserve">  </v>
      </c>
      <c r="B280" s="66"/>
      <c r="C280" s="4"/>
      <c r="D280" s="52" t="s">
        <v>57</v>
      </c>
      <c r="E280" s="44" t="str">
        <f t="shared" ref="E280:H280" si="544">IF($D280="Public Bidding", "Date Required", IF($D280="Shopping", "n/a", IF($D280="Small Value Procurement", "n/a", IF($D280="Lease of Venue", "n/a", IF($D280="Agency to Agency", "n/a", IF($D280="Direct Contracting", "n/a", IF($D280="Emergency Cases", "n/a","Check Mode of Proc")))))))</f>
        <v>n/a</v>
      </c>
      <c r="F280" s="44" t="str">
        <f t="shared" si="544"/>
        <v>n/a</v>
      </c>
      <c r="G280" s="44" t="str">
        <f t="shared" si="544"/>
        <v>n/a</v>
      </c>
      <c r="H280" s="44" t="str">
        <f t="shared" si="544"/>
        <v>n/a</v>
      </c>
      <c r="I280" s="63"/>
      <c r="J280" s="63"/>
      <c r="K280" s="45" t="str">
        <f t="shared" si="32"/>
        <v>n/a</v>
      </c>
      <c r="L280" s="63"/>
      <c r="M280" s="63"/>
      <c r="N280" s="55"/>
      <c r="O280" s="55"/>
      <c r="P280" s="55"/>
      <c r="Q280" s="55"/>
      <c r="R280" s="46" t="s">
        <v>52</v>
      </c>
      <c r="S280" s="51"/>
      <c r="T280" s="60"/>
      <c r="U280" s="47"/>
      <c r="V280" s="51"/>
      <c r="W280" s="60"/>
      <c r="X280" s="37"/>
      <c r="Y280" s="48" t="str">
        <f t="shared" ref="Y280:AE280" si="545">IF($D280="Public Bidding", "Date Required", IF($D280="Shopping", "n/a", IF($D280="Small Value Procurement", "n/a", IF($D280="Lease of Venue", "n/a", IF($D280="Agency to Agency", "n/a", IF($D280="Direct Contracting", "n/a", IF($D280="Emergency Cases", "n/a","Check Mode of Proc")))))))</f>
        <v>n/a</v>
      </c>
      <c r="Z280" s="48" t="str">
        <f t="shared" si="545"/>
        <v>n/a</v>
      </c>
      <c r="AA280" s="48" t="str">
        <f t="shared" si="545"/>
        <v>n/a</v>
      </c>
      <c r="AB280" s="48" t="str">
        <f t="shared" si="545"/>
        <v>n/a</v>
      </c>
      <c r="AC280" s="48" t="str">
        <f t="shared" si="545"/>
        <v>n/a</v>
      </c>
      <c r="AD280" s="48" t="str">
        <f t="shared" si="545"/>
        <v>n/a</v>
      </c>
      <c r="AE280" s="48" t="str">
        <f t="shared" si="545"/>
        <v>n/a</v>
      </c>
      <c r="AF280" s="49"/>
      <c r="AG280" s="67"/>
      <c r="AH280" s="183"/>
      <c r="AI280" s="66"/>
      <c r="AJ280" s="4"/>
      <c r="AK280" s="66"/>
      <c r="AL280" s="6"/>
      <c r="AM280" s="7"/>
      <c r="AN280" s="6"/>
      <c r="AO280" s="6"/>
      <c r="AP280" s="6"/>
      <c r="AQ280" s="8"/>
      <c r="AR280" s="6"/>
      <c r="AT280" s="6"/>
      <c r="AU280" s="6"/>
      <c r="AV280" s="6"/>
      <c r="AW280" s="6"/>
      <c r="AX280" s="6"/>
      <c r="AY280" s="54"/>
      <c r="AZ280" s="6"/>
      <c r="BA280" s="6"/>
      <c r="BB280" s="6"/>
      <c r="BC280" s="6"/>
    </row>
    <row r="281" spans="1:55" ht="45.75" customHeight="1" x14ac:dyDescent="0.25">
      <c r="A281" s="43" t="str">
        <f>IF(C281=0,"  ",VLOOKUP(C281,CODES!$A$1:$B$145,2,FALSE))</f>
        <v xml:space="preserve">  </v>
      </c>
      <c r="B281" s="66"/>
      <c r="C281" s="4"/>
      <c r="D281" s="52" t="s">
        <v>57</v>
      </c>
      <c r="E281" s="44" t="str">
        <f t="shared" ref="E281:H281" si="546">IF($D281="Public Bidding", "Date Required", IF($D281="Shopping", "n/a", IF($D281="Small Value Procurement", "n/a", IF($D281="Lease of Venue", "n/a", IF($D281="Agency to Agency", "n/a", IF($D281="Direct Contracting", "n/a", IF($D281="Emergency Cases", "n/a","Check Mode of Proc")))))))</f>
        <v>n/a</v>
      </c>
      <c r="F281" s="44" t="str">
        <f t="shared" si="546"/>
        <v>n/a</v>
      </c>
      <c r="G281" s="44" t="str">
        <f t="shared" si="546"/>
        <v>n/a</v>
      </c>
      <c r="H281" s="44" t="str">
        <f t="shared" si="546"/>
        <v>n/a</v>
      </c>
      <c r="I281" s="63"/>
      <c r="J281" s="63"/>
      <c r="K281" s="45" t="str">
        <f t="shared" si="32"/>
        <v>n/a</v>
      </c>
      <c r="L281" s="63"/>
      <c r="M281" s="63"/>
      <c r="N281" s="55"/>
      <c r="O281" s="55"/>
      <c r="P281" s="55"/>
      <c r="Q281" s="55"/>
      <c r="R281" s="46" t="s">
        <v>52</v>
      </c>
      <c r="S281" s="51"/>
      <c r="T281" s="60"/>
      <c r="U281" s="47"/>
      <c r="V281" s="51"/>
      <c r="W281" s="60"/>
      <c r="X281" s="37"/>
      <c r="Y281" s="48" t="str">
        <f t="shared" ref="Y281:AE281" si="547">IF($D281="Public Bidding", "Date Required", IF($D281="Shopping", "n/a", IF($D281="Small Value Procurement", "n/a", IF($D281="Lease of Venue", "n/a", IF($D281="Agency to Agency", "n/a", IF($D281="Direct Contracting", "n/a", IF($D281="Emergency Cases", "n/a","Check Mode of Proc")))))))</f>
        <v>n/a</v>
      </c>
      <c r="Z281" s="48" t="str">
        <f t="shared" si="547"/>
        <v>n/a</v>
      </c>
      <c r="AA281" s="48" t="str">
        <f t="shared" si="547"/>
        <v>n/a</v>
      </c>
      <c r="AB281" s="48" t="str">
        <f t="shared" si="547"/>
        <v>n/a</v>
      </c>
      <c r="AC281" s="48" t="str">
        <f t="shared" si="547"/>
        <v>n/a</v>
      </c>
      <c r="AD281" s="48" t="str">
        <f t="shared" si="547"/>
        <v>n/a</v>
      </c>
      <c r="AE281" s="48" t="str">
        <f t="shared" si="547"/>
        <v>n/a</v>
      </c>
      <c r="AF281" s="49"/>
      <c r="AG281" s="67"/>
      <c r="AH281" s="183"/>
      <c r="AI281" s="66"/>
      <c r="AJ281" s="4"/>
      <c r="AK281" s="66"/>
      <c r="AL281" s="6"/>
      <c r="AM281" s="7"/>
      <c r="AN281" s="6"/>
      <c r="AO281" s="6"/>
      <c r="AP281" s="6"/>
      <c r="AQ281" s="8"/>
      <c r="AR281" s="6"/>
      <c r="AT281" s="6"/>
      <c r="AU281" s="6"/>
      <c r="AV281" s="6"/>
      <c r="AW281" s="6"/>
      <c r="AX281" s="6"/>
      <c r="AY281" s="54"/>
      <c r="AZ281" s="6"/>
      <c r="BA281" s="6"/>
      <c r="BB281" s="6"/>
      <c r="BC281" s="6"/>
    </row>
    <row r="282" spans="1:55" ht="111.75" customHeight="1" x14ac:dyDescent="0.25">
      <c r="A282" s="43" t="str">
        <f>IF(C282=0,"  ",VLOOKUP(C282,CODES!$A$1:$B$145,2,FALSE))</f>
        <v xml:space="preserve">  </v>
      </c>
      <c r="B282" s="66"/>
      <c r="C282" s="4"/>
      <c r="D282" s="52" t="s">
        <v>57</v>
      </c>
      <c r="E282" s="44" t="str">
        <f t="shared" ref="E282:H282" si="548">IF($D282="Public Bidding", "Date Required", IF($D282="Shopping", "n/a", IF($D282="Small Value Procurement", "n/a", IF($D282="Lease of Venue", "n/a", IF($D282="Agency to Agency", "n/a", IF($D282="Direct Contracting", "n/a", IF($D282="Emergency Cases", "n/a","Check Mode of Proc")))))))</f>
        <v>n/a</v>
      </c>
      <c r="F282" s="44" t="str">
        <f t="shared" si="548"/>
        <v>n/a</v>
      </c>
      <c r="G282" s="44" t="str">
        <f t="shared" si="548"/>
        <v>n/a</v>
      </c>
      <c r="H282" s="44" t="str">
        <f t="shared" si="548"/>
        <v>n/a</v>
      </c>
      <c r="I282" s="63"/>
      <c r="J282" s="63"/>
      <c r="K282" s="45" t="str">
        <f t="shared" si="32"/>
        <v>n/a</v>
      </c>
      <c r="L282" s="63"/>
      <c r="M282" s="63"/>
      <c r="N282" s="55"/>
      <c r="O282" s="55"/>
      <c r="P282" s="55"/>
      <c r="Q282" s="55"/>
      <c r="R282" s="46" t="s">
        <v>52</v>
      </c>
      <c r="S282" s="51"/>
      <c r="T282" s="60"/>
      <c r="U282" s="47"/>
      <c r="V282" s="51"/>
      <c r="W282" s="60"/>
      <c r="X282" s="37"/>
      <c r="Y282" s="48" t="str">
        <f t="shared" ref="Y282:AE282" si="549">IF($D282="Public Bidding", "Date Required", IF($D282="Shopping", "n/a", IF($D282="Small Value Procurement", "n/a", IF($D282="Lease of Venue", "n/a", IF($D282="Agency to Agency", "n/a", IF($D282="Direct Contracting", "n/a", IF($D282="Emergency Cases", "n/a","Check Mode of Proc")))))))</f>
        <v>n/a</v>
      </c>
      <c r="Z282" s="48" t="str">
        <f t="shared" si="549"/>
        <v>n/a</v>
      </c>
      <c r="AA282" s="48" t="str">
        <f t="shared" si="549"/>
        <v>n/a</v>
      </c>
      <c r="AB282" s="48" t="str">
        <f t="shared" si="549"/>
        <v>n/a</v>
      </c>
      <c r="AC282" s="48" t="str">
        <f t="shared" si="549"/>
        <v>n/a</v>
      </c>
      <c r="AD282" s="48" t="str">
        <f t="shared" si="549"/>
        <v>n/a</v>
      </c>
      <c r="AE282" s="48" t="str">
        <f t="shared" si="549"/>
        <v>n/a</v>
      </c>
      <c r="AF282" s="49"/>
      <c r="AG282" s="67"/>
      <c r="AH282" s="183"/>
      <c r="AI282" s="66"/>
      <c r="AJ282" s="4"/>
      <c r="AK282" s="66"/>
      <c r="AL282" s="6"/>
      <c r="AM282" s="7"/>
      <c r="AN282" s="6"/>
      <c r="AO282" s="6"/>
      <c r="AP282" s="6"/>
      <c r="AQ282" s="8"/>
      <c r="AR282" s="6"/>
      <c r="AT282" s="6"/>
      <c r="AU282" s="6"/>
      <c r="AV282" s="6"/>
      <c r="AW282" s="6"/>
      <c r="AX282" s="6"/>
      <c r="AY282" s="54"/>
      <c r="AZ282" s="6"/>
      <c r="BA282" s="6"/>
      <c r="BB282" s="6"/>
      <c r="BC282" s="6"/>
    </row>
    <row r="283" spans="1:55" ht="48.75" customHeight="1" x14ac:dyDescent="0.25">
      <c r="A283" s="43" t="str">
        <f>IF(C283=0,"  ",VLOOKUP(C283,CODES!$A$1:$B$145,2,FALSE))</f>
        <v xml:space="preserve">  </v>
      </c>
      <c r="B283" s="66"/>
      <c r="C283" s="4"/>
      <c r="D283" s="52" t="s">
        <v>57</v>
      </c>
      <c r="E283" s="44" t="str">
        <f t="shared" ref="E283:H283" si="550">IF($D283="Public Bidding", "Date Required", IF($D283="Shopping", "n/a", IF($D283="Small Value Procurement", "n/a", IF($D283="Lease of Venue", "n/a", IF($D283="Agency to Agency", "n/a", IF($D283="Direct Contracting", "n/a", IF($D283="Emergency Cases", "n/a","Check Mode of Proc")))))))</f>
        <v>n/a</v>
      </c>
      <c r="F283" s="44" t="str">
        <f t="shared" si="550"/>
        <v>n/a</v>
      </c>
      <c r="G283" s="44" t="str">
        <f t="shared" si="550"/>
        <v>n/a</v>
      </c>
      <c r="H283" s="44" t="str">
        <f t="shared" si="550"/>
        <v>n/a</v>
      </c>
      <c r="I283" s="68"/>
      <c r="J283" s="68"/>
      <c r="K283" s="45" t="str">
        <f t="shared" si="32"/>
        <v>n/a</v>
      </c>
      <c r="L283" s="63"/>
      <c r="M283" s="63"/>
      <c r="N283" s="55"/>
      <c r="O283" s="55"/>
      <c r="P283" s="55"/>
      <c r="Q283" s="55"/>
      <c r="R283" s="46" t="s">
        <v>52</v>
      </c>
      <c r="S283" s="51"/>
      <c r="T283" s="778"/>
      <c r="U283" s="47"/>
      <c r="V283" s="51"/>
      <c r="W283" s="60"/>
      <c r="X283" s="37"/>
      <c r="Y283" s="48" t="str">
        <f t="shared" ref="Y283:AE283" si="551">IF($D283="Public Bidding", "Date Required", IF($D283="Shopping", "n/a", IF($D283="Small Value Procurement", "n/a", IF($D283="Lease of Venue", "n/a", IF($D283="Agency to Agency", "n/a", IF($D283="Direct Contracting", "n/a", IF($D283="Emergency Cases", "n/a","Check Mode of Proc")))))))</f>
        <v>n/a</v>
      </c>
      <c r="Z283" s="48" t="str">
        <f t="shared" si="551"/>
        <v>n/a</v>
      </c>
      <c r="AA283" s="48" t="str">
        <f t="shared" si="551"/>
        <v>n/a</v>
      </c>
      <c r="AB283" s="48" t="str">
        <f t="shared" si="551"/>
        <v>n/a</v>
      </c>
      <c r="AC283" s="48" t="str">
        <f t="shared" si="551"/>
        <v>n/a</v>
      </c>
      <c r="AD283" s="48" t="str">
        <f t="shared" si="551"/>
        <v>n/a</v>
      </c>
      <c r="AE283" s="48" t="str">
        <f t="shared" si="551"/>
        <v>n/a</v>
      </c>
      <c r="AF283" s="49"/>
      <c r="AG283" s="67"/>
      <c r="AH283" s="183"/>
      <c r="AI283" s="66"/>
      <c r="AJ283" s="4"/>
      <c r="AK283" s="66"/>
      <c r="AL283" s="6"/>
      <c r="AM283" s="7"/>
      <c r="AN283" s="6"/>
      <c r="AO283" s="6"/>
      <c r="AP283" s="6"/>
      <c r="AQ283" s="8"/>
      <c r="AR283" s="6"/>
      <c r="AT283" s="6"/>
      <c r="AU283" s="6"/>
      <c r="AV283" s="6"/>
      <c r="AW283" s="6"/>
      <c r="AX283" s="6"/>
      <c r="AY283" s="54"/>
      <c r="AZ283" s="6"/>
      <c r="BA283" s="6"/>
      <c r="BB283" s="6"/>
      <c r="BC283" s="6"/>
    </row>
    <row r="284" spans="1:55" ht="51" customHeight="1" x14ac:dyDescent="0.25">
      <c r="A284" s="43" t="str">
        <f>IF(C284=0,"  ",VLOOKUP(C284,CODES!$A$1:$B$145,2,FALSE))</f>
        <v xml:space="preserve">  </v>
      </c>
      <c r="B284" s="66"/>
      <c r="C284" s="4"/>
      <c r="D284" s="52" t="s">
        <v>57</v>
      </c>
      <c r="E284" s="44" t="str">
        <f t="shared" ref="E284:H284" si="552">IF($D284="Public Bidding", "Date Required", IF($D284="Shopping", "n/a", IF($D284="Small Value Procurement", "n/a", IF($D284="Lease of Venue", "n/a", IF($D284="Agency to Agency", "n/a", IF($D284="Direct Contracting", "n/a", IF($D284="Emergency Cases", "n/a","Check Mode of Proc")))))))</f>
        <v>n/a</v>
      </c>
      <c r="F284" s="44" t="str">
        <f t="shared" si="552"/>
        <v>n/a</v>
      </c>
      <c r="G284" s="44" t="str">
        <f t="shared" si="552"/>
        <v>n/a</v>
      </c>
      <c r="H284" s="44" t="str">
        <f t="shared" si="552"/>
        <v>n/a</v>
      </c>
      <c r="I284" s="63"/>
      <c r="J284" s="229"/>
      <c r="K284" s="45" t="str">
        <f t="shared" si="32"/>
        <v>n/a</v>
      </c>
      <c r="L284" s="63"/>
      <c r="M284" s="63"/>
      <c r="N284" s="55"/>
      <c r="O284" s="55"/>
      <c r="P284" s="55"/>
      <c r="Q284" s="55"/>
      <c r="R284" s="46" t="s">
        <v>52</v>
      </c>
      <c r="S284" s="51"/>
      <c r="T284" s="779"/>
      <c r="U284" s="47"/>
      <c r="V284" s="51"/>
      <c r="W284" s="60"/>
      <c r="X284" s="37"/>
      <c r="Y284" s="48" t="str">
        <f t="shared" ref="Y284:AE284" si="553">IF($D284="Public Bidding", "Date Required", IF($D284="Shopping", "n/a", IF($D284="Small Value Procurement", "n/a", IF($D284="Lease of Venue", "n/a", IF($D284="Agency to Agency", "n/a", IF($D284="Direct Contracting", "n/a", IF($D284="Emergency Cases", "n/a","Check Mode of Proc")))))))</f>
        <v>n/a</v>
      </c>
      <c r="Z284" s="48" t="str">
        <f t="shared" si="553"/>
        <v>n/a</v>
      </c>
      <c r="AA284" s="48" t="str">
        <f t="shared" si="553"/>
        <v>n/a</v>
      </c>
      <c r="AB284" s="48" t="str">
        <f t="shared" si="553"/>
        <v>n/a</v>
      </c>
      <c r="AC284" s="48" t="str">
        <f t="shared" si="553"/>
        <v>n/a</v>
      </c>
      <c r="AD284" s="48" t="str">
        <f t="shared" si="553"/>
        <v>n/a</v>
      </c>
      <c r="AE284" s="48" t="str">
        <f t="shared" si="553"/>
        <v>n/a</v>
      </c>
      <c r="AF284" s="49"/>
      <c r="AG284" s="67"/>
      <c r="AH284" s="183"/>
      <c r="AI284" s="66"/>
      <c r="AJ284" s="4"/>
      <c r="AK284" s="66"/>
      <c r="AL284" s="6"/>
      <c r="AM284" s="7"/>
      <c r="AN284" s="6"/>
      <c r="AO284" s="6"/>
      <c r="AP284" s="6"/>
      <c r="AQ284" s="8"/>
      <c r="AR284" s="6"/>
      <c r="AT284" s="6"/>
      <c r="AU284" s="6"/>
      <c r="AV284" s="6"/>
      <c r="AW284" s="6"/>
      <c r="AX284" s="6"/>
      <c r="AY284" s="54"/>
      <c r="AZ284" s="6"/>
      <c r="BA284" s="6"/>
      <c r="BB284" s="6"/>
      <c r="BC284" s="6"/>
    </row>
    <row r="285" spans="1:55" ht="71.25" customHeight="1" x14ac:dyDescent="0.25">
      <c r="A285" s="43" t="str">
        <f>IF(C285=0,"  ",VLOOKUP(C285,CODES!$A$1:$B$145,2,FALSE))</f>
        <v xml:space="preserve">  </v>
      </c>
      <c r="B285" s="66"/>
      <c r="C285" s="4"/>
      <c r="D285" s="52" t="s">
        <v>57</v>
      </c>
      <c r="E285" s="44" t="str">
        <f t="shared" ref="E285:H285" si="554">IF($D285="Public Bidding", "Date Required", IF($D285="Shopping", "n/a", IF($D285="Small Value Procurement", "n/a", IF($D285="Lease of Venue", "n/a", IF($D285="Agency to Agency", "n/a", IF($D285="Direct Contracting", "n/a", IF($D285="Emergency Cases", "n/a","Check Mode of Proc")))))))</f>
        <v>n/a</v>
      </c>
      <c r="F285" s="44" t="str">
        <f t="shared" si="554"/>
        <v>n/a</v>
      </c>
      <c r="G285" s="44" t="str">
        <f t="shared" si="554"/>
        <v>n/a</v>
      </c>
      <c r="H285" s="44" t="str">
        <f t="shared" si="554"/>
        <v>n/a</v>
      </c>
      <c r="I285" s="230"/>
      <c r="J285" s="231"/>
      <c r="K285" s="76" t="str">
        <f t="shared" si="32"/>
        <v>n/a</v>
      </c>
      <c r="L285" s="63"/>
      <c r="M285" s="63"/>
      <c r="N285" s="55"/>
      <c r="O285" s="55"/>
      <c r="P285" s="55"/>
      <c r="Q285" s="55"/>
      <c r="R285" s="46" t="s">
        <v>52</v>
      </c>
      <c r="S285" s="179"/>
      <c r="T285" s="780"/>
      <c r="U285" s="178"/>
      <c r="V285" s="51"/>
      <c r="W285" s="232"/>
      <c r="X285" s="37"/>
      <c r="Y285" s="48" t="str">
        <f t="shared" ref="Y285:AE285" si="555">IF($D285="Public Bidding", "Date Required", IF($D285="Shopping", "n/a", IF($D285="Small Value Procurement", "n/a", IF($D285="Lease of Venue", "n/a", IF($D285="Agency to Agency", "n/a", IF($D285="Direct Contracting", "n/a", IF($D285="Emergency Cases", "n/a","Check Mode of Proc")))))))</f>
        <v>n/a</v>
      </c>
      <c r="Z285" s="48" t="str">
        <f t="shared" si="555"/>
        <v>n/a</v>
      </c>
      <c r="AA285" s="48" t="str">
        <f t="shared" si="555"/>
        <v>n/a</v>
      </c>
      <c r="AB285" s="48" t="str">
        <f t="shared" si="555"/>
        <v>n/a</v>
      </c>
      <c r="AC285" s="48" t="str">
        <f t="shared" si="555"/>
        <v>n/a</v>
      </c>
      <c r="AD285" s="48" t="str">
        <f t="shared" si="555"/>
        <v>n/a</v>
      </c>
      <c r="AE285" s="48" t="str">
        <f t="shared" si="555"/>
        <v>n/a</v>
      </c>
      <c r="AF285" s="49"/>
      <c r="AG285" s="67"/>
      <c r="AH285" s="183"/>
      <c r="AI285" s="66"/>
      <c r="AJ285" s="4"/>
      <c r="AK285" s="66"/>
      <c r="AL285" s="6"/>
      <c r="AM285" s="7"/>
      <c r="AN285" s="6"/>
      <c r="AO285" s="6"/>
      <c r="AP285" s="6"/>
      <c r="AQ285" s="8"/>
      <c r="AR285" s="6"/>
      <c r="AT285" s="6"/>
      <c r="AU285" s="6"/>
      <c r="AV285" s="6"/>
      <c r="AW285" s="6"/>
      <c r="AX285" s="6"/>
      <c r="AY285" s="54"/>
      <c r="AZ285" s="6"/>
      <c r="BA285" s="6"/>
      <c r="BB285" s="6"/>
      <c r="BC285" s="6"/>
    </row>
    <row r="286" spans="1:55" ht="69" customHeight="1" x14ac:dyDescent="0.25">
      <c r="A286" s="43" t="str">
        <f>IF(C286=0,"  ",VLOOKUP(C286,CODES!$A$1:$B$145,2,FALSE))</f>
        <v xml:space="preserve">  </v>
      </c>
      <c r="B286" s="66"/>
      <c r="C286" s="4"/>
      <c r="D286" s="52" t="s">
        <v>57</v>
      </c>
      <c r="E286" s="44" t="str">
        <f t="shared" ref="E286:H286" si="556">IF($D286="Public Bidding", "Date Required", IF($D286="Shopping", "n/a", IF($D286="Small Value Procurement", "n/a", IF($D286="Lease of Venue", "n/a", IF($D286="Agency to Agency", "n/a", IF($D286="Direct Contracting", "n/a", IF($D286="Emergency Cases", "n/a","Check Mode of Proc")))))))</f>
        <v>n/a</v>
      </c>
      <c r="F286" s="44" t="str">
        <f t="shared" si="556"/>
        <v>n/a</v>
      </c>
      <c r="G286" s="44" t="str">
        <f t="shared" si="556"/>
        <v>n/a</v>
      </c>
      <c r="H286" s="44" t="str">
        <f t="shared" si="556"/>
        <v>n/a</v>
      </c>
      <c r="I286" s="63"/>
      <c r="J286" s="233"/>
      <c r="K286" s="45" t="str">
        <f t="shared" si="32"/>
        <v>n/a</v>
      </c>
      <c r="L286" s="63"/>
      <c r="M286" s="63"/>
      <c r="N286" s="55"/>
      <c r="O286" s="55"/>
      <c r="P286" s="55"/>
      <c r="Q286" s="55"/>
      <c r="R286" s="46" t="s">
        <v>52</v>
      </c>
      <c r="S286" s="51"/>
      <c r="T286" s="60"/>
      <c r="U286" s="47"/>
      <c r="V286" s="51"/>
      <c r="W286" s="60"/>
      <c r="X286" s="37"/>
      <c r="Y286" s="48" t="str">
        <f t="shared" ref="Y286:AE286" si="557">IF($D286="Public Bidding", "Date Required", IF($D286="Shopping", "n/a", IF($D286="Small Value Procurement", "n/a", IF($D286="Lease of Venue", "n/a", IF($D286="Agency to Agency", "n/a", IF($D286="Direct Contracting", "n/a", IF($D286="Emergency Cases", "n/a","Check Mode of Proc")))))))</f>
        <v>n/a</v>
      </c>
      <c r="Z286" s="48" t="str">
        <f t="shared" si="557"/>
        <v>n/a</v>
      </c>
      <c r="AA286" s="48" t="str">
        <f t="shared" si="557"/>
        <v>n/a</v>
      </c>
      <c r="AB286" s="48" t="str">
        <f t="shared" si="557"/>
        <v>n/a</v>
      </c>
      <c r="AC286" s="48" t="str">
        <f t="shared" si="557"/>
        <v>n/a</v>
      </c>
      <c r="AD286" s="48" t="str">
        <f t="shared" si="557"/>
        <v>n/a</v>
      </c>
      <c r="AE286" s="48" t="str">
        <f t="shared" si="557"/>
        <v>n/a</v>
      </c>
      <c r="AF286" s="49"/>
      <c r="AG286" s="67"/>
      <c r="AH286" s="183"/>
      <c r="AI286" s="234"/>
      <c r="AJ286" s="4"/>
      <c r="AK286" s="66"/>
      <c r="AL286" s="6"/>
      <c r="AM286" s="7"/>
      <c r="AN286" s="6"/>
      <c r="AO286" s="6"/>
      <c r="AP286" s="6"/>
      <c r="AQ286" s="8"/>
      <c r="AR286" s="6"/>
      <c r="AT286" s="6"/>
      <c r="AU286" s="6"/>
      <c r="AV286" s="6"/>
      <c r="AW286" s="6"/>
      <c r="AX286" s="6"/>
      <c r="AY286" s="54"/>
      <c r="AZ286" s="6"/>
      <c r="BA286" s="6"/>
      <c r="BB286" s="6"/>
      <c r="BC286" s="6"/>
    </row>
    <row r="287" spans="1:55" ht="80.25" customHeight="1" x14ac:dyDescent="0.25">
      <c r="A287" s="43" t="str">
        <f>IF(C287=0,"  ",VLOOKUP(C287,CODES!$A$1:$B$145,2,FALSE))</f>
        <v xml:space="preserve">  </v>
      </c>
      <c r="B287" s="235"/>
      <c r="C287" s="4"/>
      <c r="D287" s="52" t="s">
        <v>57</v>
      </c>
      <c r="E287" s="44" t="str">
        <f t="shared" ref="E287:H287" si="558">IF($D287="Public Bidding", "Date Required", IF($D287="Shopping", "n/a", IF($D287="Small Value Procurement", "n/a", IF($D287="Lease of Venue", "n/a", IF($D287="Agency to Agency", "n/a", IF($D287="Direct Contracting", "n/a", IF($D287="Emergency Cases", "n/a","Check Mode of Proc")))))))</f>
        <v>n/a</v>
      </c>
      <c r="F287" s="44" t="str">
        <f t="shared" si="558"/>
        <v>n/a</v>
      </c>
      <c r="G287" s="44" t="str">
        <f t="shared" si="558"/>
        <v>n/a</v>
      </c>
      <c r="H287" s="44" t="str">
        <f t="shared" si="558"/>
        <v>n/a</v>
      </c>
      <c r="I287" s="63"/>
      <c r="J287" s="63"/>
      <c r="K287" s="45" t="str">
        <f t="shared" si="32"/>
        <v>n/a</v>
      </c>
      <c r="L287" s="63"/>
      <c r="M287" s="63"/>
      <c r="N287" s="55"/>
      <c r="O287" s="55"/>
      <c r="P287" s="55"/>
      <c r="Q287" s="55"/>
      <c r="R287" s="46" t="s">
        <v>52</v>
      </c>
      <c r="S287" s="51"/>
      <c r="T287" s="60"/>
      <c r="U287" s="47"/>
      <c r="V287" s="51"/>
      <c r="W287" s="60"/>
      <c r="X287" s="37"/>
      <c r="Y287" s="48" t="str">
        <f t="shared" ref="Y287:AE287" si="559">IF($D287="Public Bidding", "Date Required", IF($D287="Shopping", "n/a", IF($D287="Small Value Procurement", "n/a", IF($D287="Lease of Venue", "n/a", IF($D287="Agency to Agency", "n/a", IF($D287="Direct Contracting", "n/a", IF($D287="Emergency Cases", "n/a","Check Mode of Proc")))))))</f>
        <v>n/a</v>
      </c>
      <c r="Z287" s="48" t="str">
        <f t="shared" si="559"/>
        <v>n/a</v>
      </c>
      <c r="AA287" s="48" t="str">
        <f t="shared" si="559"/>
        <v>n/a</v>
      </c>
      <c r="AB287" s="48" t="str">
        <f t="shared" si="559"/>
        <v>n/a</v>
      </c>
      <c r="AC287" s="48" t="str">
        <f t="shared" si="559"/>
        <v>n/a</v>
      </c>
      <c r="AD287" s="48" t="str">
        <f t="shared" si="559"/>
        <v>n/a</v>
      </c>
      <c r="AE287" s="48" t="str">
        <f t="shared" si="559"/>
        <v>n/a</v>
      </c>
      <c r="AF287" s="49"/>
      <c r="AG287" s="67"/>
      <c r="AH287" s="183"/>
      <c r="AI287" s="234"/>
      <c r="AJ287" s="4"/>
      <c r="AK287" s="66"/>
      <c r="AL287" s="6"/>
      <c r="AM287" s="7"/>
      <c r="AN287" s="6"/>
      <c r="AO287" s="6"/>
      <c r="AP287" s="6"/>
      <c r="AQ287" s="8"/>
      <c r="AR287" s="6"/>
      <c r="AT287" s="6"/>
      <c r="AU287" s="6"/>
      <c r="AV287" s="6"/>
      <c r="AW287" s="6"/>
      <c r="AX287" s="6"/>
      <c r="AY287" s="54"/>
      <c r="AZ287" s="6"/>
      <c r="BA287" s="6"/>
      <c r="BB287" s="6"/>
      <c r="BC287" s="6"/>
    </row>
    <row r="288" spans="1:55" ht="62.25" customHeight="1" x14ac:dyDescent="0.25">
      <c r="A288" s="43" t="str">
        <f>IF(C288=0,"  ",VLOOKUP(C288,CODES!$A$1:$B$145,2,FALSE))</f>
        <v xml:space="preserve">  </v>
      </c>
      <c r="B288" s="66"/>
      <c r="C288" s="4"/>
      <c r="D288" s="52" t="s">
        <v>57</v>
      </c>
      <c r="E288" s="44" t="str">
        <f t="shared" ref="E288:H288" si="560">IF($D288="Public Bidding", "Date Required", IF($D288="Shopping", "n/a", IF($D288="Small Value Procurement", "n/a", IF($D288="Lease of Venue", "n/a", IF($D288="Agency to Agency", "n/a", IF($D288="Direct Contracting", "n/a", IF($D288="Emergency Cases", "n/a","Check Mode of Proc")))))))</f>
        <v>n/a</v>
      </c>
      <c r="F288" s="44" t="str">
        <f t="shared" si="560"/>
        <v>n/a</v>
      </c>
      <c r="G288" s="44" t="str">
        <f t="shared" si="560"/>
        <v>n/a</v>
      </c>
      <c r="H288" s="44" t="str">
        <f t="shared" si="560"/>
        <v>n/a</v>
      </c>
      <c r="I288" s="63"/>
      <c r="J288" s="63"/>
      <c r="K288" s="45" t="str">
        <f t="shared" si="32"/>
        <v>n/a</v>
      </c>
      <c r="L288" s="63"/>
      <c r="M288" s="63"/>
      <c r="N288" s="55"/>
      <c r="O288" s="55"/>
      <c r="P288" s="55"/>
      <c r="Q288" s="55"/>
      <c r="R288" s="46" t="s">
        <v>52</v>
      </c>
      <c r="S288" s="51"/>
      <c r="T288" s="60"/>
      <c r="U288" s="47"/>
      <c r="V288" s="51"/>
      <c r="W288" s="60"/>
      <c r="X288" s="37"/>
      <c r="Y288" s="48" t="str">
        <f t="shared" ref="Y288:AE288" si="561">IF($D288="Public Bidding", "Date Required", IF($D288="Shopping", "n/a", IF($D288="Small Value Procurement", "n/a", IF($D288="Lease of Venue", "n/a", IF($D288="Agency to Agency", "n/a", IF($D288="Direct Contracting", "n/a", IF($D288="Emergency Cases", "n/a","Check Mode of Proc")))))))</f>
        <v>n/a</v>
      </c>
      <c r="Z288" s="48" t="str">
        <f t="shared" si="561"/>
        <v>n/a</v>
      </c>
      <c r="AA288" s="48" t="str">
        <f t="shared" si="561"/>
        <v>n/a</v>
      </c>
      <c r="AB288" s="48" t="str">
        <f t="shared" si="561"/>
        <v>n/a</v>
      </c>
      <c r="AC288" s="48" t="str">
        <f t="shared" si="561"/>
        <v>n/a</v>
      </c>
      <c r="AD288" s="48" t="str">
        <f t="shared" si="561"/>
        <v>n/a</v>
      </c>
      <c r="AE288" s="48" t="str">
        <f t="shared" si="561"/>
        <v>n/a</v>
      </c>
      <c r="AF288" s="49"/>
      <c r="AG288" s="67"/>
      <c r="AH288" s="183"/>
      <c r="AI288" s="234"/>
      <c r="AJ288" s="4"/>
      <c r="AK288" s="66"/>
      <c r="AL288" s="6"/>
      <c r="AM288" s="7"/>
      <c r="AN288" s="6"/>
      <c r="AO288" s="6"/>
      <c r="AP288" s="6"/>
      <c r="AQ288" s="8"/>
      <c r="AR288" s="6"/>
      <c r="AT288" s="6"/>
      <c r="AU288" s="6"/>
      <c r="AV288" s="6"/>
      <c r="AW288" s="6"/>
      <c r="AX288" s="6"/>
      <c r="AY288" s="54"/>
      <c r="AZ288" s="6"/>
      <c r="BA288" s="6"/>
      <c r="BB288" s="6"/>
      <c r="BC288" s="6"/>
    </row>
    <row r="289" spans="1:55" ht="52.5" customHeight="1" x14ac:dyDescent="0.25">
      <c r="A289" s="43" t="str">
        <f>IF(C289=0,"  ",VLOOKUP(C289,CODES!$A$1:$B$145,2,FALSE))</f>
        <v xml:space="preserve">  </v>
      </c>
      <c r="B289" s="236"/>
      <c r="C289" s="4"/>
      <c r="D289" s="52" t="s">
        <v>57</v>
      </c>
      <c r="E289" s="44" t="str">
        <f t="shared" ref="E289:H289" si="562">IF($D289="Public Bidding", "Date Required", IF($D289="Shopping", "n/a", IF($D289="Small Value Procurement", "n/a", IF($D289="Lease of Venue", "n/a", IF($D289="Agency to Agency", "n/a", IF($D289="Direct Contracting", "n/a", IF($D289="Emergency Cases", "n/a","Check Mode of Proc")))))))</f>
        <v>n/a</v>
      </c>
      <c r="F289" s="44" t="str">
        <f t="shared" si="562"/>
        <v>n/a</v>
      </c>
      <c r="G289" s="44" t="str">
        <f t="shared" si="562"/>
        <v>n/a</v>
      </c>
      <c r="H289" s="77" t="str">
        <f t="shared" si="562"/>
        <v>n/a</v>
      </c>
      <c r="I289" s="63"/>
      <c r="J289" s="63"/>
      <c r="K289" s="45" t="str">
        <f t="shared" si="32"/>
        <v>n/a</v>
      </c>
      <c r="L289" s="63"/>
      <c r="M289" s="63"/>
      <c r="N289" s="55"/>
      <c r="O289" s="55"/>
      <c r="P289" s="55"/>
      <c r="Q289" s="55"/>
      <c r="R289" s="46" t="s">
        <v>52</v>
      </c>
      <c r="S289" s="51"/>
      <c r="T289" s="195"/>
      <c r="U289" s="47"/>
      <c r="V289" s="51"/>
      <c r="W289" s="195"/>
      <c r="X289" s="37"/>
      <c r="Y289" s="48" t="str">
        <f t="shared" ref="Y289:AE289" si="563">IF($D289="Public Bidding", "Date Required", IF($D289="Shopping", "n/a", IF($D289="Small Value Procurement", "n/a", IF($D289="Lease of Venue", "n/a", IF($D289="Agency to Agency", "n/a", IF($D289="Direct Contracting", "n/a", IF($D289="Emergency Cases", "n/a","Check Mode of Proc")))))))</f>
        <v>n/a</v>
      </c>
      <c r="Z289" s="48" t="str">
        <f t="shared" si="563"/>
        <v>n/a</v>
      </c>
      <c r="AA289" s="48" t="str">
        <f t="shared" si="563"/>
        <v>n/a</v>
      </c>
      <c r="AB289" s="48" t="str">
        <f t="shared" si="563"/>
        <v>n/a</v>
      </c>
      <c r="AC289" s="48" t="str">
        <f t="shared" si="563"/>
        <v>n/a</v>
      </c>
      <c r="AD289" s="48" t="str">
        <f t="shared" si="563"/>
        <v>n/a</v>
      </c>
      <c r="AE289" s="48" t="str">
        <f t="shared" si="563"/>
        <v>n/a</v>
      </c>
      <c r="AF289" s="49"/>
      <c r="AG289" s="67"/>
      <c r="AH289" s="183"/>
      <c r="AI289" s="66"/>
      <c r="AJ289" s="4"/>
      <c r="AK289" s="66"/>
      <c r="AL289" s="6"/>
      <c r="AM289" s="7"/>
      <c r="AN289" s="6"/>
      <c r="AO289" s="6"/>
      <c r="AP289" s="6"/>
      <c r="AQ289" s="8"/>
      <c r="AR289" s="6"/>
      <c r="AT289" s="6"/>
      <c r="AU289" s="6"/>
      <c r="AV289" s="6"/>
      <c r="AW289" s="6"/>
      <c r="AX289" s="6"/>
      <c r="AY289" s="54"/>
      <c r="AZ289" s="6"/>
      <c r="BA289" s="6"/>
      <c r="BB289" s="6"/>
      <c r="BC289" s="6"/>
    </row>
    <row r="290" spans="1:55" ht="71.25" customHeight="1" x14ac:dyDescent="0.25">
      <c r="A290" s="43" t="str">
        <f>IF(C290=0,"  ",VLOOKUP(C290,CODES!$A$1:$B$145,2,FALSE))</f>
        <v xml:space="preserve">  </v>
      </c>
      <c r="B290" s="66"/>
      <c r="C290" s="4"/>
      <c r="D290" s="52" t="s">
        <v>57</v>
      </c>
      <c r="E290" s="44" t="str">
        <f t="shared" ref="E290:H290" si="564">IF($D290="Public Bidding", "Date Required", IF($D290="Shopping", "n/a", IF($D290="Small Value Procurement", "n/a", IF($D290="Lease of Venue", "n/a", IF($D290="Agency to Agency", "n/a", IF($D290="Direct Contracting", "n/a", IF($D290="Emergency Cases", "n/a","Check Mode of Proc")))))))</f>
        <v>n/a</v>
      </c>
      <c r="F290" s="44" t="str">
        <f t="shared" si="564"/>
        <v>n/a</v>
      </c>
      <c r="G290" s="44" t="str">
        <f t="shared" si="564"/>
        <v>n/a</v>
      </c>
      <c r="H290" s="44" t="str">
        <f t="shared" si="564"/>
        <v>n/a</v>
      </c>
      <c r="I290" s="233"/>
      <c r="J290" s="233"/>
      <c r="K290" s="45" t="str">
        <f t="shared" si="32"/>
        <v>n/a</v>
      </c>
      <c r="L290" s="63"/>
      <c r="M290" s="63"/>
      <c r="N290" s="55"/>
      <c r="O290" s="55"/>
      <c r="P290" s="55"/>
      <c r="Q290" s="55"/>
      <c r="R290" s="46" t="s">
        <v>52</v>
      </c>
      <c r="S290" s="51"/>
      <c r="T290" s="60"/>
      <c r="U290" s="47"/>
      <c r="V290" s="51"/>
      <c r="W290" s="60"/>
      <c r="X290" s="37"/>
      <c r="Y290" s="48" t="str">
        <f t="shared" ref="Y290:AE290" si="565">IF($D290="Public Bidding", "Date Required", IF($D290="Shopping", "n/a", IF($D290="Small Value Procurement", "n/a", IF($D290="Lease of Venue", "n/a", IF($D290="Agency to Agency", "n/a", IF($D290="Direct Contracting", "n/a", IF($D290="Emergency Cases", "n/a","Check Mode of Proc")))))))</f>
        <v>n/a</v>
      </c>
      <c r="Z290" s="48" t="str">
        <f t="shared" si="565"/>
        <v>n/a</v>
      </c>
      <c r="AA290" s="48" t="str">
        <f t="shared" si="565"/>
        <v>n/a</v>
      </c>
      <c r="AB290" s="48" t="str">
        <f t="shared" si="565"/>
        <v>n/a</v>
      </c>
      <c r="AC290" s="48" t="str">
        <f t="shared" si="565"/>
        <v>n/a</v>
      </c>
      <c r="AD290" s="48" t="str">
        <f t="shared" si="565"/>
        <v>n/a</v>
      </c>
      <c r="AE290" s="48" t="str">
        <f t="shared" si="565"/>
        <v>n/a</v>
      </c>
      <c r="AF290" s="49"/>
      <c r="AG290" s="67"/>
      <c r="AH290" s="183"/>
      <c r="AI290" s="66"/>
      <c r="AJ290" s="4"/>
      <c r="AK290" s="66"/>
      <c r="AL290" s="6"/>
      <c r="AM290" s="7"/>
      <c r="AN290" s="6"/>
      <c r="AO290" s="6"/>
      <c r="AP290" s="6"/>
      <c r="AQ290" s="8"/>
      <c r="AR290" s="6"/>
      <c r="AT290" s="6"/>
      <c r="AU290" s="6"/>
      <c r="AV290" s="6"/>
      <c r="AW290" s="6"/>
      <c r="AX290" s="6"/>
      <c r="AY290" s="54"/>
      <c r="AZ290" s="6"/>
      <c r="BA290" s="6"/>
      <c r="BB290" s="6"/>
      <c r="BC290" s="6"/>
    </row>
    <row r="291" spans="1:55" ht="48" customHeight="1" x14ac:dyDescent="0.25">
      <c r="A291" s="43" t="str">
        <f>IF(C291=0,"  ",VLOOKUP(C291,CODES!$A$1:$B$145,2,FALSE))</f>
        <v xml:space="preserve">  </v>
      </c>
      <c r="B291" s="66"/>
      <c r="C291" s="4"/>
      <c r="D291" s="52" t="s">
        <v>57</v>
      </c>
      <c r="E291" s="44" t="str">
        <f t="shared" ref="E291:H291" si="566">IF($D291="Public Bidding", "Date Required", IF($D291="Shopping", "n/a", IF($D291="Small Value Procurement", "n/a", IF($D291="Lease of Venue", "n/a", IF($D291="Agency to Agency", "n/a", IF($D291="Direct Contracting", "n/a", IF($D291="Emergency Cases", "n/a","Check Mode of Proc")))))))</f>
        <v>n/a</v>
      </c>
      <c r="F291" s="44" t="str">
        <f t="shared" si="566"/>
        <v>n/a</v>
      </c>
      <c r="G291" s="44" t="str">
        <f t="shared" si="566"/>
        <v>n/a</v>
      </c>
      <c r="H291" s="44" t="str">
        <f t="shared" si="566"/>
        <v>n/a</v>
      </c>
      <c r="I291" s="63"/>
      <c r="J291" s="63"/>
      <c r="K291" s="45" t="str">
        <f t="shared" si="32"/>
        <v>n/a</v>
      </c>
      <c r="L291" s="63"/>
      <c r="M291" s="63"/>
      <c r="N291" s="55"/>
      <c r="O291" s="55"/>
      <c r="P291" s="55"/>
      <c r="Q291" s="55"/>
      <c r="R291" s="46" t="s">
        <v>52</v>
      </c>
      <c r="S291" s="51"/>
      <c r="T291" s="60"/>
      <c r="U291" s="47"/>
      <c r="V291" s="51"/>
      <c r="W291" s="60"/>
      <c r="X291" s="37"/>
      <c r="Y291" s="48" t="str">
        <f t="shared" ref="Y291:AE291" si="567">IF($D291="Public Bidding", "Date Required", IF($D291="Shopping", "n/a", IF($D291="Small Value Procurement", "n/a", IF($D291="Lease of Venue", "n/a", IF($D291="Agency to Agency", "n/a", IF($D291="Direct Contracting", "n/a", IF($D291="Emergency Cases", "n/a","Check Mode of Proc")))))))</f>
        <v>n/a</v>
      </c>
      <c r="Z291" s="48" t="str">
        <f t="shared" si="567"/>
        <v>n/a</v>
      </c>
      <c r="AA291" s="48" t="str">
        <f t="shared" si="567"/>
        <v>n/a</v>
      </c>
      <c r="AB291" s="48" t="str">
        <f t="shared" si="567"/>
        <v>n/a</v>
      </c>
      <c r="AC291" s="48" t="str">
        <f t="shared" si="567"/>
        <v>n/a</v>
      </c>
      <c r="AD291" s="48" t="str">
        <f t="shared" si="567"/>
        <v>n/a</v>
      </c>
      <c r="AE291" s="48" t="str">
        <f t="shared" si="567"/>
        <v>n/a</v>
      </c>
      <c r="AF291" s="49"/>
      <c r="AG291" s="67"/>
      <c r="AH291" s="183"/>
      <c r="AI291" s="66"/>
      <c r="AJ291" s="4"/>
      <c r="AK291" s="66"/>
      <c r="AL291" s="6"/>
      <c r="AM291" s="7"/>
      <c r="AN291" s="6"/>
      <c r="AO291" s="6"/>
      <c r="AP291" s="6"/>
      <c r="AQ291" s="8"/>
      <c r="AR291" s="6"/>
      <c r="AT291" s="6"/>
      <c r="AU291" s="6"/>
      <c r="AV291" s="6"/>
      <c r="AW291" s="6"/>
      <c r="AX291" s="6"/>
      <c r="AY291" s="54"/>
      <c r="AZ291" s="6"/>
      <c r="BA291" s="6"/>
      <c r="BB291" s="6"/>
      <c r="BC291" s="6"/>
    </row>
    <row r="292" spans="1:55" ht="47.25" customHeight="1" x14ac:dyDescent="0.25">
      <c r="A292" s="43" t="str">
        <f>IF(C292=0,"  ",VLOOKUP(C292,CODES!$A$1:$B$145,2,FALSE))</f>
        <v xml:space="preserve">  </v>
      </c>
      <c r="B292" s="66"/>
      <c r="C292" s="4"/>
      <c r="D292" s="52" t="s">
        <v>57</v>
      </c>
      <c r="E292" s="44" t="str">
        <f t="shared" ref="E292:H292" si="568">IF($D292="Public Bidding", "Date Required", IF($D292="Shopping", "n/a", IF($D292="Small Value Procurement", "n/a", IF($D292="Lease of Venue", "n/a", IF($D292="Agency to Agency", "n/a", IF($D292="Direct Contracting", "n/a", IF($D292="Emergency Cases", "n/a","Check Mode of Proc")))))))</f>
        <v>n/a</v>
      </c>
      <c r="F292" s="44" t="str">
        <f t="shared" si="568"/>
        <v>n/a</v>
      </c>
      <c r="G292" s="44" t="str">
        <f t="shared" si="568"/>
        <v>n/a</v>
      </c>
      <c r="H292" s="44" t="str">
        <f t="shared" si="568"/>
        <v>n/a</v>
      </c>
      <c r="I292" s="63"/>
      <c r="J292" s="63"/>
      <c r="K292" s="45" t="str">
        <f t="shared" si="32"/>
        <v>n/a</v>
      </c>
      <c r="L292" s="63"/>
      <c r="M292" s="63"/>
      <c r="N292" s="55"/>
      <c r="O292" s="55"/>
      <c r="P292" s="55"/>
      <c r="Q292" s="55"/>
      <c r="R292" s="46" t="s">
        <v>52</v>
      </c>
      <c r="S292" s="51"/>
      <c r="T292" s="60"/>
      <c r="U292" s="47"/>
      <c r="V292" s="51"/>
      <c r="W292" s="60"/>
      <c r="X292" s="37"/>
      <c r="Y292" s="48" t="str">
        <f t="shared" ref="Y292:AE292" si="569">IF($D292="Public Bidding", "Date Required", IF($D292="Shopping", "n/a", IF($D292="Small Value Procurement", "n/a", IF($D292="Lease of Venue", "n/a", IF($D292="Agency to Agency", "n/a", IF($D292="Direct Contracting", "n/a", IF($D292="Emergency Cases", "n/a","Check Mode of Proc")))))))</f>
        <v>n/a</v>
      </c>
      <c r="Z292" s="48" t="str">
        <f t="shared" si="569"/>
        <v>n/a</v>
      </c>
      <c r="AA292" s="48" t="str">
        <f t="shared" si="569"/>
        <v>n/a</v>
      </c>
      <c r="AB292" s="48" t="str">
        <f t="shared" si="569"/>
        <v>n/a</v>
      </c>
      <c r="AC292" s="48" t="str">
        <f t="shared" si="569"/>
        <v>n/a</v>
      </c>
      <c r="AD292" s="48" t="str">
        <f t="shared" si="569"/>
        <v>n/a</v>
      </c>
      <c r="AE292" s="48" t="str">
        <f t="shared" si="569"/>
        <v>n/a</v>
      </c>
      <c r="AF292" s="49"/>
      <c r="AG292" s="67"/>
      <c r="AH292" s="183"/>
      <c r="AI292" s="66"/>
      <c r="AJ292" s="4"/>
      <c r="AK292" s="66"/>
      <c r="AL292" s="6"/>
      <c r="AM292" s="7"/>
      <c r="AN292" s="6"/>
      <c r="AO292" s="6"/>
      <c r="AP292" s="6"/>
      <c r="AQ292" s="8"/>
      <c r="AR292" s="6"/>
      <c r="AT292" s="6"/>
      <c r="AU292" s="6"/>
      <c r="AV292" s="6"/>
      <c r="AW292" s="6"/>
      <c r="AX292" s="6"/>
      <c r="AY292" s="54"/>
      <c r="AZ292" s="6"/>
      <c r="BA292" s="6"/>
      <c r="BB292" s="6"/>
      <c r="BC292" s="6"/>
    </row>
    <row r="293" spans="1:55" ht="73.5" customHeight="1" x14ac:dyDescent="0.25">
      <c r="A293" s="43" t="str">
        <f>IF(C293=0,"  ",VLOOKUP(C293,CODES!$A$1:$B$145,2,FALSE))</f>
        <v xml:space="preserve">  </v>
      </c>
      <c r="B293" s="66"/>
      <c r="C293" s="4"/>
      <c r="D293" s="52" t="s">
        <v>57</v>
      </c>
      <c r="E293" s="44" t="str">
        <f t="shared" ref="E293:H293" si="570">IF($D293="Public Bidding", "Date Required", IF($D293="Shopping", "n/a", IF($D293="Small Value Procurement", "n/a", IF($D293="Lease of Venue", "n/a", IF($D293="Agency to Agency", "n/a", IF($D293="Direct Contracting", "n/a", IF($D293="Emergency Cases", "n/a","Check Mode of Proc")))))))</f>
        <v>n/a</v>
      </c>
      <c r="F293" s="44" t="str">
        <f t="shared" si="570"/>
        <v>n/a</v>
      </c>
      <c r="G293" s="44" t="str">
        <f t="shared" si="570"/>
        <v>n/a</v>
      </c>
      <c r="H293" s="44" t="str">
        <f t="shared" si="570"/>
        <v>n/a</v>
      </c>
      <c r="I293" s="233"/>
      <c r="J293" s="233"/>
      <c r="K293" s="45" t="str">
        <f t="shared" si="32"/>
        <v>n/a</v>
      </c>
      <c r="L293" s="63"/>
      <c r="M293" s="63"/>
      <c r="N293" s="55"/>
      <c r="O293" s="55"/>
      <c r="P293" s="55"/>
      <c r="Q293" s="55"/>
      <c r="R293" s="46" t="s">
        <v>52</v>
      </c>
      <c r="S293" s="51"/>
      <c r="T293" s="60"/>
      <c r="U293" s="47"/>
      <c r="V293" s="51"/>
      <c r="W293" s="60"/>
      <c r="X293" s="37"/>
      <c r="Y293" s="48" t="str">
        <f t="shared" ref="Y293:AE293" si="571">IF($D293="Public Bidding", "Date Required", IF($D293="Shopping", "n/a", IF($D293="Small Value Procurement", "n/a", IF($D293="Lease of Venue", "n/a", IF($D293="Agency to Agency", "n/a", IF($D293="Direct Contracting", "n/a", IF($D293="Emergency Cases", "n/a","Check Mode of Proc")))))))</f>
        <v>n/a</v>
      </c>
      <c r="Z293" s="48" t="str">
        <f t="shared" si="571"/>
        <v>n/a</v>
      </c>
      <c r="AA293" s="48" t="str">
        <f t="shared" si="571"/>
        <v>n/a</v>
      </c>
      <c r="AB293" s="48" t="str">
        <f t="shared" si="571"/>
        <v>n/a</v>
      </c>
      <c r="AC293" s="48" t="str">
        <f t="shared" si="571"/>
        <v>n/a</v>
      </c>
      <c r="AD293" s="48" t="str">
        <f t="shared" si="571"/>
        <v>n/a</v>
      </c>
      <c r="AE293" s="48" t="str">
        <f t="shared" si="571"/>
        <v>n/a</v>
      </c>
      <c r="AF293" s="49"/>
      <c r="AG293" s="67"/>
      <c r="AH293" s="183"/>
      <c r="AI293" s="66"/>
      <c r="AJ293" s="4"/>
      <c r="AK293" s="66"/>
      <c r="AL293" s="6"/>
      <c r="AM293" s="7"/>
      <c r="AN293" s="6"/>
      <c r="AO293" s="6"/>
      <c r="AP293" s="6"/>
      <c r="AQ293" s="8"/>
      <c r="AR293" s="6"/>
      <c r="AT293" s="6"/>
      <c r="AU293" s="6"/>
      <c r="AV293" s="6"/>
      <c r="AW293" s="6"/>
      <c r="AX293" s="6"/>
      <c r="AY293" s="54"/>
      <c r="AZ293" s="6"/>
      <c r="BA293" s="6"/>
      <c r="BB293" s="6"/>
      <c r="BC293" s="6"/>
    </row>
    <row r="294" spans="1:55" ht="62.25" customHeight="1" x14ac:dyDescent="0.25">
      <c r="A294" s="43" t="str">
        <f>IF(C294=0,"  ",VLOOKUP(C294,CODES!$A$1:$B$145,2,FALSE))</f>
        <v xml:space="preserve">  </v>
      </c>
      <c r="B294" s="66"/>
      <c r="C294" s="4"/>
      <c r="D294" s="52" t="s">
        <v>57</v>
      </c>
      <c r="E294" s="44" t="str">
        <f t="shared" ref="E294:H294" si="572">IF($D294="Public Bidding", "Date Required", IF($D294="Shopping", "n/a", IF($D294="Small Value Procurement", "n/a", IF($D294="Lease of Venue", "n/a", IF($D294="Agency to Agency", "n/a", IF($D294="Direct Contracting", "n/a", IF($D294="Emergency Cases", "n/a","Check Mode of Proc")))))))</f>
        <v>n/a</v>
      </c>
      <c r="F294" s="44" t="str">
        <f t="shared" si="572"/>
        <v>n/a</v>
      </c>
      <c r="G294" s="44" t="str">
        <f t="shared" si="572"/>
        <v>n/a</v>
      </c>
      <c r="H294" s="44" t="str">
        <f t="shared" si="572"/>
        <v>n/a</v>
      </c>
      <c r="I294" s="233"/>
      <c r="J294" s="233"/>
      <c r="K294" s="45" t="str">
        <f t="shared" si="32"/>
        <v>n/a</v>
      </c>
      <c r="L294" s="63"/>
      <c r="M294" s="63"/>
      <c r="N294" s="55"/>
      <c r="O294" s="55"/>
      <c r="P294" s="55"/>
      <c r="Q294" s="55"/>
      <c r="R294" s="46" t="s">
        <v>52</v>
      </c>
      <c r="S294" s="51"/>
      <c r="T294" s="60"/>
      <c r="U294" s="47"/>
      <c r="V294" s="51"/>
      <c r="W294" s="60"/>
      <c r="X294" s="37"/>
      <c r="Y294" s="48" t="str">
        <f t="shared" ref="Y294:AE294" si="573">IF($D294="Public Bidding", "Date Required", IF($D294="Shopping", "n/a", IF($D294="Small Value Procurement", "n/a", IF($D294="Lease of Venue", "n/a", IF($D294="Agency to Agency", "n/a", IF($D294="Direct Contracting", "n/a", IF($D294="Emergency Cases", "n/a","Check Mode of Proc")))))))</f>
        <v>n/a</v>
      </c>
      <c r="Z294" s="48" t="str">
        <f t="shared" si="573"/>
        <v>n/a</v>
      </c>
      <c r="AA294" s="48" t="str">
        <f t="shared" si="573"/>
        <v>n/a</v>
      </c>
      <c r="AB294" s="48" t="str">
        <f t="shared" si="573"/>
        <v>n/a</v>
      </c>
      <c r="AC294" s="48" t="str">
        <f t="shared" si="573"/>
        <v>n/a</v>
      </c>
      <c r="AD294" s="48" t="str">
        <f t="shared" si="573"/>
        <v>n/a</v>
      </c>
      <c r="AE294" s="48" t="str">
        <f t="shared" si="573"/>
        <v>n/a</v>
      </c>
      <c r="AF294" s="49"/>
      <c r="AG294" s="67"/>
      <c r="AH294" s="183"/>
      <c r="AI294" s="66"/>
      <c r="AJ294" s="4"/>
      <c r="AK294" s="66"/>
      <c r="AL294" s="6"/>
      <c r="AM294" s="7"/>
      <c r="AN294" s="6"/>
      <c r="AO294" s="6"/>
      <c r="AP294" s="6"/>
      <c r="AQ294" s="8"/>
      <c r="AR294" s="6"/>
      <c r="AT294" s="6"/>
      <c r="AU294" s="6"/>
      <c r="AV294" s="6"/>
      <c r="AW294" s="6"/>
      <c r="AX294" s="6"/>
      <c r="AY294" s="54"/>
      <c r="AZ294" s="6"/>
      <c r="BA294" s="6"/>
      <c r="BB294" s="6"/>
      <c r="BC294" s="6"/>
    </row>
    <row r="295" spans="1:55" ht="62.25" customHeight="1" x14ac:dyDescent="0.25">
      <c r="A295" s="43" t="str">
        <f>IF(C295=0,"  ",VLOOKUP(C295,CODES!$A$1:$B$145,2,FALSE))</f>
        <v xml:space="preserve">  </v>
      </c>
      <c r="B295" s="66"/>
      <c r="C295" s="4"/>
      <c r="D295" s="52" t="s">
        <v>57</v>
      </c>
      <c r="E295" s="44" t="str">
        <f t="shared" ref="E295:H295" si="574">IF($D295="Public Bidding", "Date Required", IF($D295="Shopping", "n/a", IF($D295="Small Value Procurement", "n/a", IF($D295="Lease of Venue", "n/a", IF($D295="Agency to Agency", "n/a", IF($D295="Direct Contracting", "n/a", IF($D295="Emergency Cases", "n/a","Check Mode of Proc")))))))</f>
        <v>n/a</v>
      </c>
      <c r="F295" s="44" t="str">
        <f t="shared" si="574"/>
        <v>n/a</v>
      </c>
      <c r="G295" s="44" t="str">
        <f t="shared" si="574"/>
        <v>n/a</v>
      </c>
      <c r="H295" s="44" t="str">
        <f t="shared" si="574"/>
        <v>n/a</v>
      </c>
      <c r="I295" s="233"/>
      <c r="J295" s="233"/>
      <c r="K295" s="45" t="str">
        <f t="shared" si="32"/>
        <v>n/a</v>
      </c>
      <c r="L295" s="63"/>
      <c r="M295" s="63"/>
      <c r="N295" s="55"/>
      <c r="O295" s="55"/>
      <c r="P295" s="55"/>
      <c r="Q295" s="55"/>
      <c r="R295" s="46" t="s">
        <v>52</v>
      </c>
      <c r="S295" s="51"/>
      <c r="T295" s="60"/>
      <c r="U295" s="47"/>
      <c r="V295" s="51"/>
      <c r="W295" s="60"/>
      <c r="X295" s="37"/>
      <c r="Y295" s="48" t="str">
        <f t="shared" ref="Y295:AE295" si="575">IF($D295="Public Bidding", "Date Required", IF($D295="Shopping", "n/a", IF($D295="Small Value Procurement", "n/a", IF($D295="Lease of Venue", "n/a", IF($D295="Agency to Agency", "n/a", IF($D295="Direct Contracting", "n/a", IF($D295="Emergency Cases", "n/a","Check Mode of Proc")))))))</f>
        <v>n/a</v>
      </c>
      <c r="Z295" s="48" t="str">
        <f t="shared" si="575"/>
        <v>n/a</v>
      </c>
      <c r="AA295" s="48" t="str">
        <f t="shared" si="575"/>
        <v>n/a</v>
      </c>
      <c r="AB295" s="48" t="str">
        <f t="shared" si="575"/>
        <v>n/a</v>
      </c>
      <c r="AC295" s="48" t="str">
        <f t="shared" si="575"/>
        <v>n/a</v>
      </c>
      <c r="AD295" s="48" t="str">
        <f t="shared" si="575"/>
        <v>n/a</v>
      </c>
      <c r="AE295" s="48" t="str">
        <f t="shared" si="575"/>
        <v>n/a</v>
      </c>
      <c r="AF295" s="49"/>
      <c r="AG295" s="67"/>
      <c r="AH295" s="183"/>
      <c r="AI295" s="66"/>
      <c r="AJ295" s="4"/>
      <c r="AK295" s="66"/>
      <c r="AL295" s="6"/>
      <c r="AM295" s="7"/>
      <c r="AN295" s="6"/>
      <c r="AO295" s="6"/>
      <c r="AP295" s="6"/>
      <c r="AQ295" s="8"/>
      <c r="AR295" s="6"/>
      <c r="AT295" s="6"/>
      <c r="AU295" s="6"/>
      <c r="AV295" s="6"/>
      <c r="AW295" s="6"/>
      <c r="AX295" s="6"/>
      <c r="AY295" s="54"/>
      <c r="AZ295" s="6"/>
      <c r="BA295" s="6"/>
      <c r="BB295" s="6"/>
      <c r="BC295" s="6"/>
    </row>
    <row r="296" spans="1:55" ht="66.75" customHeight="1" x14ac:dyDescent="0.25">
      <c r="A296" s="43" t="str">
        <f>IF(C296=0,"  ",VLOOKUP(C296,CODES!$A$1:$B$145,2,FALSE))</f>
        <v xml:space="preserve">  </v>
      </c>
      <c r="B296" s="66"/>
      <c r="C296" s="4"/>
      <c r="D296" s="52" t="s">
        <v>57</v>
      </c>
      <c r="E296" s="44" t="str">
        <f t="shared" ref="E296:H296" si="576">IF($D296="Public Bidding", "Date Required", IF($D296="Shopping", "n/a", IF($D296="Small Value Procurement", "n/a", IF($D296="Lease of Venue", "n/a", IF($D296="Agency to Agency", "n/a", IF($D296="Direct Contracting", "n/a", IF($D296="Emergency Cases", "n/a","Check Mode of Proc")))))))</f>
        <v>n/a</v>
      </c>
      <c r="F296" s="44" t="str">
        <f t="shared" si="576"/>
        <v>n/a</v>
      </c>
      <c r="G296" s="44" t="str">
        <f t="shared" si="576"/>
        <v>n/a</v>
      </c>
      <c r="H296" s="44" t="str">
        <f t="shared" si="576"/>
        <v>n/a</v>
      </c>
      <c r="I296" s="63"/>
      <c r="J296" s="63"/>
      <c r="K296" s="45" t="str">
        <f t="shared" si="32"/>
        <v>n/a</v>
      </c>
      <c r="L296" s="63"/>
      <c r="M296" s="63"/>
      <c r="N296" s="55"/>
      <c r="O296" s="55"/>
      <c r="P296" s="67"/>
      <c r="Q296" s="67"/>
      <c r="R296" s="46" t="s">
        <v>52</v>
      </c>
      <c r="S296" s="51"/>
      <c r="T296" s="60"/>
      <c r="U296" s="47"/>
      <c r="V296" s="51"/>
      <c r="W296" s="60"/>
      <c r="X296" s="37"/>
      <c r="Y296" s="48" t="str">
        <f t="shared" ref="Y296:AE296" si="577">IF($D296="Public Bidding", "Date Required", IF($D296="Shopping", "n/a", IF($D296="Small Value Procurement", "n/a", IF($D296="Lease of Venue", "n/a", IF($D296="Agency to Agency", "n/a", IF($D296="Direct Contracting", "n/a", IF($D296="Emergency Cases", "n/a","Check Mode of Proc")))))))</f>
        <v>n/a</v>
      </c>
      <c r="Z296" s="48" t="str">
        <f t="shared" si="577"/>
        <v>n/a</v>
      </c>
      <c r="AA296" s="48" t="str">
        <f t="shared" si="577"/>
        <v>n/a</v>
      </c>
      <c r="AB296" s="48" t="str">
        <f t="shared" si="577"/>
        <v>n/a</v>
      </c>
      <c r="AC296" s="48" t="str">
        <f t="shared" si="577"/>
        <v>n/a</v>
      </c>
      <c r="AD296" s="48" t="str">
        <f t="shared" si="577"/>
        <v>n/a</v>
      </c>
      <c r="AE296" s="48" t="str">
        <f t="shared" si="577"/>
        <v>n/a</v>
      </c>
      <c r="AF296" s="49"/>
      <c r="AG296" s="67"/>
      <c r="AH296" s="183"/>
      <c r="AI296" s="66"/>
      <c r="AJ296" s="4"/>
      <c r="AK296" s="66"/>
      <c r="AL296" s="6"/>
      <c r="AM296" s="7"/>
      <c r="AN296" s="6"/>
      <c r="AO296" s="6"/>
      <c r="AP296" s="6"/>
      <c r="AQ296" s="8"/>
      <c r="AR296" s="6"/>
      <c r="AT296" s="6"/>
      <c r="AU296" s="6"/>
      <c r="AV296" s="6"/>
      <c r="AW296" s="6"/>
      <c r="AX296" s="6"/>
      <c r="AY296" s="54"/>
      <c r="AZ296" s="6"/>
      <c r="BA296" s="6"/>
      <c r="BB296" s="6"/>
      <c r="BC296" s="6"/>
    </row>
    <row r="297" spans="1:55" ht="78.75" customHeight="1" x14ac:dyDescent="0.25">
      <c r="A297" s="43" t="str">
        <f>IF(C297=0,"  ",VLOOKUP(C297,CODES!$A$1:$B$145,2,FALSE))</f>
        <v xml:space="preserve">  </v>
      </c>
      <c r="B297" s="66"/>
      <c r="C297" s="4"/>
      <c r="D297" s="52" t="s">
        <v>57</v>
      </c>
      <c r="E297" s="44" t="str">
        <f t="shared" ref="E297:H297" si="578">IF($D297="Public Bidding", "Date Required", IF($D297="Shopping", "n/a", IF($D297="Small Value Procurement", "n/a", IF($D297="Lease of Venue", "n/a", IF($D297="Agency to Agency", "n/a", IF($D297="Direct Contracting", "n/a", IF($D297="Emergency Cases", "n/a","Check Mode of Proc")))))))</f>
        <v>n/a</v>
      </c>
      <c r="F297" s="44" t="str">
        <f t="shared" si="578"/>
        <v>n/a</v>
      </c>
      <c r="G297" s="44" t="str">
        <f t="shared" si="578"/>
        <v>n/a</v>
      </c>
      <c r="H297" s="44" t="str">
        <f t="shared" si="578"/>
        <v>n/a</v>
      </c>
      <c r="I297" s="63"/>
      <c r="J297" s="63"/>
      <c r="K297" s="45" t="str">
        <f t="shared" si="32"/>
        <v>n/a</v>
      </c>
      <c r="L297" s="63"/>
      <c r="M297" s="63"/>
      <c r="N297" s="55"/>
      <c r="O297" s="55"/>
      <c r="P297" s="55"/>
      <c r="Q297" s="55"/>
      <c r="R297" s="46" t="s">
        <v>52</v>
      </c>
      <c r="S297" s="51"/>
      <c r="T297" s="60"/>
      <c r="U297" s="47"/>
      <c r="V297" s="51"/>
      <c r="W297" s="60"/>
      <c r="X297" s="37"/>
      <c r="Y297" s="48" t="str">
        <f t="shared" ref="Y297:AE297" si="579">IF($D297="Public Bidding", "Date Required", IF($D297="Shopping", "n/a", IF($D297="Small Value Procurement", "n/a", IF($D297="Lease of Venue", "n/a", IF($D297="Agency to Agency", "n/a", IF($D297="Direct Contracting", "n/a", IF($D297="Emergency Cases", "n/a","Check Mode of Proc")))))))</f>
        <v>n/a</v>
      </c>
      <c r="Z297" s="48" t="str">
        <f t="shared" si="579"/>
        <v>n/a</v>
      </c>
      <c r="AA297" s="48" t="str">
        <f t="shared" si="579"/>
        <v>n/a</v>
      </c>
      <c r="AB297" s="48" t="str">
        <f t="shared" si="579"/>
        <v>n/a</v>
      </c>
      <c r="AC297" s="48" t="str">
        <f t="shared" si="579"/>
        <v>n/a</v>
      </c>
      <c r="AD297" s="48" t="str">
        <f t="shared" si="579"/>
        <v>n/a</v>
      </c>
      <c r="AE297" s="48" t="str">
        <f t="shared" si="579"/>
        <v>n/a</v>
      </c>
      <c r="AF297" s="49"/>
      <c r="AG297" s="67"/>
      <c r="AH297" s="183"/>
      <c r="AI297" s="66"/>
      <c r="AJ297" s="4"/>
      <c r="AK297" s="66"/>
      <c r="AL297" s="6"/>
      <c r="AM297" s="7"/>
      <c r="AN297" s="6"/>
      <c r="AO297" s="6"/>
      <c r="AP297" s="6"/>
      <c r="AQ297" s="8"/>
      <c r="AR297" s="6"/>
      <c r="AT297" s="6"/>
      <c r="AU297" s="6"/>
      <c r="AV297" s="6"/>
      <c r="AW297" s="6"/>
      <c r="AX297" s="6"/>
      <c r="AY297" s="54"/>
      <c r="AZ297" s="6"/>
      <c r="BA297" s="6"/>
      <c r="BB297" s="6"/>
      <c r="BC297" s="6"/>
    </row>
    <row r="298" spans="1:55" ht="77.25" customHeight="1" x14ac:dyDescent="0.25">
      <c r="A298" s="43" t="str">
        <f>IF(C298=0,"  ",VLOOKUP(C298,CODES!$A$1:$B$145,2,FALSE))</f>
        <v xml:space="preserve">  </v>
      </c>
      <c r="B298" s="66"/>
      <c r="C298" s="4"/>
      <c r="D298" s="52" t="s">
        <v>57</v>
      </c>
      <c r="E298" s="44" t="str">
        <f t="shared" ref="E298:H298" si="580">IF($D298="Public Bidding", "Date Required", IF($D298="Shopping", "n/a", IF($D298="Small Value Procurement", "n/a", IF($D298="Lease of Venue", "n/a", IF($D298="Agency to Agency", "n/a", IF($D298="Direct Contracting", "n/a", IF($D298="Emergency Cases", "n/a","Check Mode of Proc")))))))</f>
        <v>n/a</v>
      </c>
      <c r="F298" s="44" t="str">
        <f t="shared" si="580"/>
        <v>n/a</v>
      </c>
      <c r="G298" s="44" t="str">
        <f t="shared" si="580"/>
        <v>n/a</v>
      </c>
      <c r="H298" s="44" t="str">
        <f t="shared" si="580"/>
        <v>n/a</v>
      </c>
      <c r="I298" s="63"/>
      <c r="J298" s="63"/>
      <c r="K298" s="45" t="str">
        <f t="shared" si="32"/>
        <v>n/a</v>
      </c>
      <c r="L298" s="63"/>
      <c r="M298" s="63"/>
      <c r="N298" s="55"/>
      <c r="O298" s="55"/>
      <c r="P298" s="55"/>
      <c r="Q298" s="55"/>
      <c r="R298" s="46" t="s">
        <v>52</v>
      </c>
      <c r="S298" s="51"/>
      <c r="T298" s="60"/>
      <c r="U298" s="47"/>
      <c r="V298" s="51"/>
      <c r="W298" s="60"/>
      <c r="X298" s="37"/>
      <c r="Y298" s="48" t="str">
        <f t="shared" ref="Y298:AE298" si="581">IF($D298="Public Bidding", "Date Required", IF($D298="Shopping", "n/a", IF($D298="Small Value Procurement", "n/a", IF($D298="Lease of Venue", "n/a", IF($D298="Agency to Agency", "n/a", IF($D298="Direct Contracting", "n/a", IF($D298="Emergency Cases", "n/a","Check Mode of Proc")))))))</f>
        <v>n/a</v>
      </c>
      <c r="Z298" s="48" t="str">
        <f t="shared" si="581"/>
        <v>n/a</v>
      </c>
      <c r="AA298" s="48" t="str">
        <f t="shared" si="581"/>
        <v>n/a</v>
      </c>
      <c r="AB298" s="48" t="str">
        <f t="shared" si="581"/>
        <v>n/a</v>
      </c>
      <c r="AC298" s="48" t="str">
        <f t="shared" si="581"/>
        <v>n/a</v>
      </c>
      <c r="AD298" s="48" t="str">
        <f t="shared" si="581"/>
        <v>n/a</v>
      </c>
      <c r="AE298" s="48" t="str">
        <f t="shared" si="581"/>
        <v>n/a</v>
      </c>
      <c r="AF298" s="49"/>
      <c r="AG298" s="67"/>
      <c r="AH298" s="183"/>
      <c r="AI298" s="66"/>
      <c r="AJ298" s="4"/>
      <c r="AK298" s="220"/>
      <c r="AL298" s="6"/>
      <c r="AM298" s="7"/>
      <c r="AN298" s="6"/>
      <c r="AO298" s="6"/>
      <c r="AP298" s="6"/>
      <c r="AQ298" s="8"/>
      <c r="AR298" s="6"/>
      <c r="AT298" s="6"/>
      <c r="AU298" s="6"/>
      <c r="AV298" s="6"/>
      <c r="AW298" s="6"/>
      <c r="AX298" s="6"/>
      <c r="AY298" s="54"/>
      <c r="AZ298" s="6"/>
      <c r="BA298" s="6"/>
      <c r="BB298" s="6"/>
      <c r="BC298" s="6"/>
    </row>
    <row r="299" spans="1:55" ht="54.75" customHeight="1" x14ac:dyDescent="0.25">
      <c r="A299" s="43" t="str">
        <f>IF(C299=0,"  ",VLOOKUP(C299,CODES!$A$1:$B$145,2,FALSE))</f>
        <v xml:space="preserve">  </v>
      </c>
      <c r="B299" s="66"/>
      <c r="C299" s="4"/>
      <c r="D299" s="52" t="s">
        <v>57</v>
      </c>
      <c r="E299" s="44" t="str">
        <f t="shared" ref="E299:H299" si="582">IF($D299="Public Bidding", "Date Required", IF($D299="Shopping", "n/a", IF($D299="Small Value Procurement", "n/a", IF($D299="Lease of Venue", "n/a", IF($D299="Agency to Agency", "n/a", IF($D299="Direct Contracting", "n/a", IF($D299="Emergency Cases", "n/a","Check Mode of Proc")))))))</f>
        <v>n/a</v>
      </c>
      <c r="F299" s="44" t="str">
        <f t="shared" si="582"/>
        <v>n/a</v>
      </c>
      <c r="G299" s="44" t="str">
        <f t="shared" si="582"/>
        <v>n/a</v>
      </c>
      <c r="H299" s="44" t="str">
        <f t="shared" si="582"/>
        <v>n/a</v>
      </c>
      <c r="I299" s="63"/>
      <c r="J299" s="63"/>
      <c r="K299" s="45" t="str">
        <f t="shared" si="32"/>
        <v>n/a</v>
      </c>
      <c r="L299" s="63"/>
      <c r="M299" s="63"/>
      <c r="N299" s="55"/>
      <c r="O299" s="55"/>
      <c r="P299" s="55"/>
      <c r="Q299" s="55"/>
      <c r="R299" s="46" t="s">
        <v>52</v>
      </c>
      <c r="S299" s="51"/>
      <c r="T299" s="60"/>
      <c r="U299" s="47"/>
      <c r="V299" s="51"/>
      <c r="W299" s="60"/>
      <c r="X299" s="37"/>
      <c r="Y299" s="48" t="str">
        <f t="shared" ref="Y299:AE299" si="583">IF($D299="Public Bidding", "Date Required", IF($D299="Shopping", "n/a", IF($D299="Small Value Procurement", "n/a", IF($D299="Lease of Venue", "n/a", IF($D299="Agency to Agency", "n/a", IF($D299="Direct Contracting", "n/a", IF($D299="Emergency Cases", "n/a","Check Mode of Proc")))))))</f>
        <v>n/a</v>
      </c>
      <c r="Z299" s="48" t="str">
        <f t="shared" si="583"/>
        <v>n/a</v>
      </c>
      <c r="AA299" s="48" t="str">
        <f t="shared" si="583"/>
        <v>n/a</v>
      </c>
      <c r="AB299" s="48" t="str">
        <f t="shared" si="583"/>
        <v>n/a</v>
      </c>
      <c r="AC299" s="48" t="str">
        <f t="shared" si="583"/>
        <v>n/a</v>
      </c>
      <c r="AD299" s="48" t="str">
        <f t="shared" si="583"/>
        <v>n/a</v>
      </c>
      <c r="AE299" s="48" t="str">
        <f t="shared" si="583"/>
        <v>n/a</v>
      </c>
      <c r="AF299" s="49"/>
      <c r="AG299" s="67"/>
      <c r="AH299" s="183"/>
      <c r="AI299" s="66"/>
      <c r="AJ299" s="4"/>
      <c r="AK299" s="66"/>
      <c r="AL299" s="6"/>
      <c r="AM299" s="7"/>
      <c r="AN299" s="6"/>
      <c r="AO299" s="6"/>
      <c r="AP299" s="6"/>
      <c r="AQ299" s="8"/>
      <c r="AR299" s="6"/>
      <c r="AT299" s="6"/>
      <c r="AU299" s="6"/>
      <c r="AV299" s="6"/>
      <c r="AW299" s="6"/>
      <c r="AX299" s="6"/>
      <c r="AY299" s="54"/>
      <c r="AZ299" s="6"/>
      <c r="BA299" s="6"/>
      <c r="BB299" s="6"/>
      <c r="BC299" s="6"/>
    </row>
    <row r="300" spans="1:55" ht="39" customHeight="1" x14ac:dyDescent="0.25">
      <c r="A300" s="43" t="str">
        <f>IF(C300=0,"  ",VLOOKUP(C300,CODES!$A$1:$B$145,2,FALSE))</f>
        <v xml:space="preserve">  </v>
      </c>
      <c r="B300" s="66"/>
      <c r="C300" s="4"/>
      <c r="D300" s="52" t="s">
        <v>57</v>
      </c>
      <c r="E300" s="44" t="str">
        <f t="shared" ref="E300:H300" si="584">IF($D300="Public Bidding", "Date Required", IF($D300="Shopping", "n/a", IF($D300="Small Value Procurement", "n/a", IF($D300="Lease of Venue", "n/a", IF($D300="Agency to Agency", "n/a", IF($D300="Direct Contracting", "n/a", IF($D300="Emergency Cases", "n/a","Check Mode of Proc")))))))</f>
        <v>n/a</v>
      </c>
      <c r="F300" s="44" t="str">
        <f t="shared" si="584"/>
        <v>n/a</v>
      </c>
      <c r="G300" s="44" t="str">
        <f t="shared" si="584"/>
        <v>n/a</v>
      </c>
      <c r="H300" s="44" t="str">
        <f t="shared" si="584"/>
        <v>n/a</v>
      </c>
      <c r="I300" s="63"/>
      <c r="J300" s="63"/>
      <c r="K300" s="45" t="str">
        <f t="shared" si="32"/>
        <v>n/a</v>
      </c>
      <c r="L300" s="63"/>
      <c r="M300" s="63"/>
      <c r="N300" s="55"/>
      <c r="O300" s="55"/>
      <c r="P300" s="55"/>
      <c r="Q300" s="55"/>
      <c r="R300" s="46" t="s">
        <v>52</v>
      </c>
      <c r="S300" s="51"/>
      <c r="T300" s="60"/>
      <c r="U300" s="47"/>
      <c r="V300" s="51"/>
      <c r="W300" s="60"/>
      <c r="X300" s="37"/>
      <c r="Y300" s="48" t="str">
        <f t="shared" ref="Y300:AE300" si="585">IF($D300="Public Bidding", "Date Required", IF($D300="Shopping", "n/a", IF($D300="Small Value Procurement", "n/a", IF($D300="Lease of Venue", "n/a", IF($D300="Agency to Agency", "n/a", IF($D300="Direct Contracting", "n/a", IF($D300="Emergency Cases", "n/a","Check Mode of Proc")))))))</f>
        <v>n/a</v>
      </c>
      <c r="Z300" s="48" t="str">
        <f t="shared" si="585"/>
        <v>n/a</v>
      </c>
      <c r="AA300" s="48" t="str">
        <f t="shared" si="585"/>
        <v>n/a</v>
      </c>
      <c r="AB300" s="48" t="str">
        <f t="shared" si="585"/>
        <v>n/a</v>
      </c>
      <c r="AC300" s="48" t="str">
        <f t="shared" si="585"/>
        <v>n/a</v>
      </c>
      <c r="AD300" s="48" t="str">
        <f t="shared" si="585"/>
        <v>n/a</v>
      </c>
      <c r="AE300" s="48" t="str">
        <f t="shared" si="585"/>
        <v>n/a</v>
      </c>
      <c r="AF300" s="49"/>
      <c r="AG300" s="67"/>
      <c r="AH300" s="183"/>
      <c r="AI300" s="66"/>
      <c r="AJ300" s="4"/>
      <c r="AK300" s="66"/>
      <c r="AL300" s="6"/>
      <c r="AM300" s="7"/>
      <c r="AN300" s="6"/>
      <c r="AO300" s="6"/>
      <c r="AP300" s="6"/>
      <c r="AQ300" s="8"/>
      <c r="AR300" s="6"/>
      <c r="AT300" s="6"/>
      <c r="AU300" s="6"/>
      <c r="AV300" s="6"/>
      <c r="AW300" s="6"/>
      <c r="AX300" s="6"/>
      <c r="AY300" s="54"/>
      <c r="AZ300" s="6"/>
      <c r="BA300" s="6"/>
      <c r="BB300" s="6"/>
      <c r="BC300" s="6"/>
    </row>
    <row r="301" spans="1:55" ht="49.5" customHeight="1" x14ac:dyDescent="0.25">
      <c r="A301" s="43" t="str">
        <f>IF(C301=0,"  ",VLOOKUP(C301,CODES!$A$1:$B$145,2,FALSE))</f>
        <v xml:space="preserve">  </v>
      </c>
      <c r="B301" s="66"/>
      <c r="C301" s="4"/>
      <c r="D301" s="52" t="s">
        <v>57</v>
      </c>
      <c r="E301" s="44" t="str">
        <f t="shared" ref="E301:H301" si="586">IF($D301="Public Bidding", "Date Required", IF($D301="Shopping", "n/a", IF($D301="Small Value Procurement", "n/a", IF($D301="Lease of Venue", "n/a", IF($D301="Agency to Agency", "n/a", IF($D301="Direct Contracting", "n/a", IF($D301="Emergency Cases", "n/a","Check Mode of Proc")))))))</f>
        <v>n/a</v>
      </c>
      <c r="F301" s="44" t="str">
        <f t="shared" si="586"/>
        <v>n/a</v>
      </c>
      <c r="G301" s="44" t="str">
        <f t="shared" si="586"/>
        <v>n/a</v>
      </c>
      <c r="H301" s="44" t="str">
        <f t="shared" si="586"/>
        <v>n/a</v>
      </c>
      <c r="I301" s="63"/>
      <c r="J301" s="63"/>
      <c r="K301" s="45" t="str">
        <f t="shared" si="32"/>
        <v>n/a</v>
      </c>
      <c r="L301" s="63"/>
      <c r="M301" s="63"/>
      <c r="N301" s="55"/>
      <c r="O301" s="55"/>
      <c r="P301" s="55"/>
      <c r="Q301" s="55"/>
      <c r="R301" s="46" t="s">
        <v>52</v>
      </c>
      <c r="S301" s="51"/>
      <c r="T301" s="60"/>
      <c r="U301" s="47"/>
      <c r="V301" s="51"/>
      <c r="W301" s="60"/>
      <c r="X301" s="37"/>
      <c r="Y301" s="48" t="str">
        <f t="shared" ref="Y301:AE301" si="587">IF($D301="Public Bidding", "Date Required", IF($D301="Shopping", "n/a", IF($D301="Small Value Procurement", "n/a", IF($D301="Lease of Venue", "n/a", IF($D301="Agency to Agency", "n/a", IF($D301="Direct Contracting", "n/a", IF($D301="Emergency Cases", "n/a","Check Mode of Proc")))))))</f>
        <v>n/a</v>
      </c>
      <c r="Z301" s="48" t="str">
        <f t="shared" si="587"/>
        <v>n/a</v>
      </c>
      <c r="AA301" s="48" t="str">
        <f t="shared" si="587"/>
        <v>n/a</v>
      </c>
      <c r="AB301" s="48" t="str">
        <f t="shared" si="587"/>
        <v>n/a</v>
      </c>
      <c r="AC301" s="48" t="str">
        <f t="shared" si="587"/>
        <v>n/a</v>
      </c>
      <c r="AD301" s="48" t="str">
        <f t="shared" si="587"/>
        <v>n/a</v>
      </c>
      <c r="AE301" s="48" t="str">
        <f t="shared" si="587"/>
        <v>n/a</v>
      </c>
      <c r="AF301" s="49"/>
      <c r="AG301" s="67"/>
      <c r="AH301" s="183"/>
      <c r="AI301" s="66"/>
      <c r="AJ301" s="4"/>
      <c r="AK301" s="66"/>
      <c r="AL301" s="6"/>
      <c r="AM301" s="7"/>
      <c r="AN301" s="6"/>
      <c r="AO301" s="6"/>
      <c r="AP301" s="6"/>
      <c r="AQ301" s="8"/>
      <c r="AR301" s="6"/>
      <c r="AT301" s="6"/>
      <c r="AU301" s="6"/>
      <c r="AV301" s="6"/>
      <c r="AW301" s="6"/>
      <c r="AX301" s="6"/>
      <c r="AY301" s="54"/>
      <c r="AZ301" s="6"/>
      <c r="BA301" s="6"/>
      <c r="BB301" s="6"/>
      <c r="BC301" s="6"/>
    </row>
    <row r="302" spans="1:55" ht="137.25" customHeight="1" x14ac:dyDescent="0.25">
      <c r="A302" s="43" t="str">
        <f>IF(C302=0,"  ",VLOOKUP(C302,CODES!$A$1:$B$145,2,FALSE))</f>
        <v xml:space="preserve">  </v>
      </c>
      <c r="B302" s="66"/>
      <c r="C302" s="4"/>
      <c r="D302" s="52" t="s">
        <v>57</v>
      </c>
      <c r="E302" s="44" t="str">
        <f t="shared" ref="E302:H302" si="588">IF($D302="Public Bidding", "Date Required", IF($D302="Shopping", "n/a", IF($D302="Small Value Procurement", "n/a", IF($D302="Lease of Venue", "n/a", IF($D302="Agency to Agency", "n/a", IF($D302="Direct Contracting", "n/a", IF($D302="Emergency Cases", "n/a","Check Mode of Proc")))))))</f>
        <v>n/a</v>
      </c>
      <c r="F302" s="44" t="str">
        <f t="shared" si="588"/>
        <v>n/a</v>
      </c>
      <c r="G302" s="44" t="str">
        <f t="shared" si="588"/>
        <v>n/a</v>
      </c>
      <c r="H302" s="44" t="str">
        <f t="shared" si="588"/>
        <v>n/a</v>
      </c>
      <c r="I302" s="63"/>
      <c r="J302" s="63"/>
      <c r="K302" s="45" t="str">
        <f t="shared" si="32"/>
        <v>n/a</v>
      </c>
      <c r="L302" s="63"/>
      <c r="M302" s="63"/>
      <c r="N302" s="55"/>
      <c r="O302" s="55"/>
      <c r="P302" s="55"/>
      <c r="Q302" s="55"/>
      <c r="R302" s="46" t="s">
        <v>52</v>
      </c>
      <c r="S302" s="51"/>
      <c r="T302" s="60"/>
      <c r="U302" s="47"/>
      <c r="V302" s="51"/>
      <c r="W302" s="60"/>
      <c r="X302" s="37"/>
      <c r="Y302" s="48" t="str">
        <f t="shared" ref="Y302:AE302" si="589">IF($D302="Public Bidding", "Date Required", IF($D302="Shopping", "n/a", IF($D302="Small Value Procurement", "n/a", IF($D302="Lease of Venue", "n/a", IF($D302="Agency to Agency", "n/a", IF($D302="Direct Contracting", "n/a", IF($D302="Emergency Cases", "n/a","Check Mode of Proc")))))))</f>
        <v>n/a</v>
      </c>
      <c r="Z302" s="48" t="str">
        <f t="shared" si="589"/>
        <v>n/a</v>
      </c>
      <c r="AA302" s="48" t="str">
        <f t="shared" si="589"/>
        <v>n/a</v>
      </c>
      <c r="AB302" s="48" t="str">
        <f t="shared" si="589"/>
        <v>n/a</v>
      </c>
      <c r="AC302" s="48" t="str">
        <f t="shared" si="589"/>
        <v>n/a</v>
      </c>
      <c r="AD302" s="48" t="str">
        <f t="shared" si="589"/>
        <v>n/a</v>
      </c>
      <c r="AE302" s="48" t="str">
        <f t="shared" si="589"/>
        <v>n/a</v>
      </c>
      <c r="AF302" s="49"/>
      <c r="AG302" s="67"/>
      <c r="AH302" s="183"/>
      <c r="AI302" s="66"/>
      <c r="AJ302" s="4"/>
      <c r="AK302" s="66"/>
      <c r="AL302" s="6"/>
      <c r="AM302" s="7"/>
      <c r="AN302" s="6"/>
      <c r="AO302" s="6"/>
      <c r="AP302" s="6"/>
      <c r="AQ302" s="8"/>
      <c r="AR302" s="6"/>
      <c r="AT302" s="6"/>
      <c r="AU302" s="6"/>
      <c r="AV302" s="6"/>
      <c r="AW302" s="6"/>
      <c r="AX302" s="6"/>
      <c r="AY302" s="54"/>
      <c r="AZ302" s="6"/>
      <c r="BA302" s="6"/>
      <c r="BB302" s="6"/>
      <c r="BC302" s="6"/>
    </row>
    <row r="303" spans="1:55" ht="109.5" customHeight="1" x14ac:dyDescent="0.25">
      <c r="A303" s="43" t="str">
        <f>IF(C303=0,"  ",VLOOKUP(C303,CODES!$A$1:$B$145,2,FALSE))</f>
        <v xml:space="preserve">  </v>
      </c>
      <c r="B303" s="66"/>
      <c r="C303" s="4"/>
      <c r="D303" s="52" t="s">
        <v>57</v>
      </c>
      <c r="E303" s="44" t="str">
        <f t="shared" ref="E303:H303" si="590">IF($D303="Public Bidding", "Date Required", IF($D303="Shopping", "n/a", IF($D303="Small Value Procurement", "n/a", IF($D303="Lease of Venue", "n/a", IF($D303="Agency to Agency", "n/a", IF($D303="Direct Contracting", "n/a", IF($D303="Emergency Cases", "n/a","Check Mode of Proc")))))))</f>
        <v>n/a</v>
      </c>
      <c r="F303" s="44" t="str">
        <f t="shared" si="590"/>
        <v>n/a</v>
      </c>
      <c r="G303" s="44" t="str">
        <f t="shared" si="590"/>
        <v>n/a</v>
      </c>
      <c r="H303" s="44" t="str">
        <f t="shared" si="590"/>
        <v>n/a</v>
      </c>
      <c r="I303" s="63"/>
      <c r="J303" s="63"/>
      <c r="K303" s="45" t="str">
        <f t="shared" si="32"/>
        <v>n/a</v>
      </c>
      <c r="L303" s="63"/>
      <c r="M303" s="63"/>
      <c r="N303" s="55"/>
      <c r="O303" s="55"/>
      <c r="P303" s="55"/>
      <c r="Q303" s="55"/>
      <c r="R303" s="46" t="s">
        <v>52</v>
      </c>
      <c r="S303" s="739"/>
      <c r="T303" s="764"/>
      <c r="U303" s="47"/>
      <c r="V303" s="51"/>
      <c r="W303" s="60"/>
      <c r="X303" s="37"/>
      <c r="Y303" s="48" t="str">
        <f t="shared" ref="Y303:AE303" si="591">IF($D303="Public Bidding", "Date Required", IF($D303="Shopping", "n/a", IF($D303="Small Value Procurement", "n/a", IF($D303="Lease of Venue", "n/a", IF($D303="Agency to Agency", "n/a", IF($D303="Direct Contracting", "n/a", IF($D303="Emergency Cases", "n/a","Check Mode of Proc")))))))</f>
        <v>n/a</v>
      </c>
      <c r="Z303" s="48" t="str">
        <f t="shared" si="591"/>
        <v>n/a</v>
      </c>
      <c r="AA303" s="48" t="str">
        <f t="shared" si="591"/>
        <v>n/a</v>
      </c>
      <c r="AB303" s="48" t="str">
        <f t="shared" si="591"/>
        <v>n/a</v>
      </c>
      <c r="AC303" s="48" t="str">
        <f t="shared" si="591"/>
        <v>n/a</v>
      </c>
      <c r="AD303" s="48" t="str">
        <f t="shared" si="591"/>
        <v>n/a</v>
      </c>
      <c r="AE303" s="48" t="str">
        <f t="shared" si="591"/>
        <v>n/a</v>
      </c>
      <c r="AF303" s="49"/>
      <c r="AG303" s="67"/>
      <c r="AH303" s="183"/>
      <c r="AI303" s="66"/>
      <c r="AJ303" s="4"/>
      <c r="AK303" s="66"/>
      <c r="AL303" s="6"/>
      <c r="AM303" s="7"/>
      <c r="AN303" s="6"/>
      <c r="AO303" s="6"/>
      <c r="AP303" s="6"/>
      <c r="AQ303" s="8"/>
      <c r="AR303" s="6"/>
      <c r="AT303" s="6"/>
      <c r="AU303" s="6"/>
      <c r="AV303" s="6"/>
      <c r="AW303" s="6"/>
      <c r="AX303" s="6"/>
      <c r="AY303" s="54"/>
      <c r="AZ303" s="6"/>
      <c r="BA303" s="6"/>
      <c r="BB303" s="6"/>
      <c r="BC303" s="6"/>
    </row>
    <row r="304" spans="1:55" ht="47.25" customHeight="1" x14ac:dyDescent="0.25">
      <c r="A304" s="43" t="str">
        <f>IF(C304=0,"  ",VLOOKUP(C304,CODES!$A$1:$B$145,2,FALSE))</f>
        <v xml:space="preserve">  </v>
      </c>
      <c r="B304" s="66"/>
      <c r="C304" s="4"/>
      <c r="D304" s="52" t="s">
        <v>57</v>
      </c>
      <c r="E304" s="44" t="str">
        <f t="shared" ref="E304:H304" si="592">IF($D304="Public Bidding", "Date Required", IF($D304="Shopping", "n/a", IF($D304="Small Value Procurement", "n/a", IF($D304="Lease of Venue", "n/a", IF($D304="Agency to Agency", "n/a", IF($D304="Direct Contracting", "n/a", IF($D304="Emergency Cases", "n/a","Check Mode of Proc")))))))</f>
        <v>n/a</v>
      </c>
      <c r="F304" s="44" t="str">
        <f t="shared" si="592"/>
        <v>n/a</v>
      </c>
      <c r="G304" s="44" t="str">
        <f t="shared" si="592"/>
        <v>n/a</v>
      </c>
      <c r="H304" s="44" t="str">
        <f t="shared" si="592"/>
        <v>n/a</v>
      </c>
      <c r="I304" s="63"/>
      <c r="J304" s="63"/>
      <c r="K304" s="45" t="str">
        <f t="shared" si="32"/>
        <v>n/a</v>
      </c>
      <c r="L304" s="63"/>
      <c r="M304" s="63"/>
      <c r="N304" s="55"/>
      <c r="O304" s="55"/>
      <c r="P304" s="55"/>
      <c r="Q304" s="55"/>
      <c r="R304" s="46" t="s">
        <v>52</v>
      </c>
      <c r="S304" s="765"/>
      <c r="T304" s="765"/>
      <c r="U304" s="47"/>
      <c r="V304" s="51"/>
      <c r="W304" s="60"/>
      <c r="X304" s="37"/>
      <c r="Y304" s="48" t="str">
        <f t="shared" ref="Y304:AE304" si="593">IF($D304="Public Bidding", "Date Required", IF($D304="Shopping", "n/a", IF($D304="Small Value Procurement", "n/a", IF($D304="Lease of Venue", "n/a", IF($D304="Agency to Agency", "n/a", IF($D304="Direct Contracting", "n/a", IF($D304="Emergency Cases", "n/a","Check Mode of Proc")))))))</f>
        <v>n/a</v>
      </c>
      <c r="Z304" s="48" t="str">
        <f t="shared" si="593"/>
        <v>n/a</v>
      </c>
      <c r="AA304" s="48" t="str">
        <f t="shared" si="593"/>
        <v>n/a</v>
      </c>
      <c r="AB304" s="48" t="str">
        <f t="shared" si="593"/>
        <v>n/a</v>
      </c>
      <c r="AC304" s="48" t="str">
        <f t="shared" si="593"/>
        <v>n/a</v>
      </c>
      <c r="AD304" s="48" t="str">
        <f t="shared" si="593"/>
        <v>n/a</v>
      </c>
      <c r="AE304" s="48" t="str">
        <f t="shared" si="593"/>
        <v>n/a</v>
      </c>
      <c r="AF304" s="49"/>
      <c r="AG304" s="67"/>
      <c r="AH304" s="183"/>
      <c r="AI304" s="66"/>
      <c r="AJ304" s="4"/>
      <c r="AK304" s="66"/>
      <c r="AL304" s="6"/>
      <c r="AM304" s="7"/>
      <c r="AN304" s="6"/>
      <c r="AO304" s="6"/>
      <c r="AP304" s="6"/>
      <c r="AQ304" s="8"/>
      <c r="AR304" s="6"/>
      <c r="AT304" s="6"/>
      <c r="AU304" s="6"/>
      <c r="AV304" s="6"/>
      <c r="AW304" s="6"/>
      <c r="AX304" s="6"/>
      <c r="AY304" s="54"/>
      <c r="AZ304" s="6"/>
      <c r="BA304" s="6"/>
      <c r="BB304" s="6"/>
      <c r="BC304" s="6"/>
    </row>
    <row r="305" spans="1:55" ht="49.5" customHeight="1" x14ac:dyDescent="0.25">
      <c r="A305" s="43" t="str">
        <f>IF(C305=0,"  ",VLOOKUP(C305,CODES!$A$1:$B$145,2,FALSE))</f>
        <v xml:space="preserve">  </v>
      </c>
      <c r="B305" s="66"/>
      <c r="C305" s="4"/>
      <c r="D305" s="52" t="s">
        <v>57</v>
      </c>
      <c r="E305" s="44" t="str">
        <f t="shared" ref="E305:H305" si="594">IF($D305="Public Bidding", "Date Required", IF($D305="Shopping", "n/a", IF($D305="Small Value Procurement", "n/a", IF($D305="Lease of Venue", "n/a", IF($D305="Agency to Agency", "n/a", IF($D305="Direct Contracting", "n/a", IF($D305="Emergency Cases", "n/a","Check Mode of Proc")))))))</f>
        <v>n/a</v>
      </c>
      <c r="F305" s="44" t="str">
        <f t="shared" si="594"/>
        <v>n/a</v>
      </c>
      <c r="G305" s="44" t="str">
        <f t="shared" si="594"/>
        <v>n/a</v>
      </c>
      <c r="H305" s="44" t="str">
        <f t="shared" si="594"/>
        <v>n/a</v>
      </c>
      <c r="I305" s="63"/>
      <c r="J305" s="63"/>
      <c r="K305" s="45" t="str">
        <f t="shared" si="32"/>
        <v>n/a</v>
      </c>
      <c r="L305" s="63"/>
      <c r="M305" s="63"/>
      <c r="N305" s="55"/>
      <c r="O305" s="55"/>
      <c r="P305" s="55"/>
      <c r="Q305" s="55"/>
      <c r="R305" s="46" t="s">
        <v>52</v>
      </c>
      <c r="S305" s="755"/>
      <c r="T305" s="755"/>
      <c r="U305" s="47"/>
      <c r="V305" s="51"/>
      <c r="W305" s="60"/>
      <c r="X305" s="37"/>
      <c r="Y305" s="48" t="str">
        <f t="shared" ref="Y305:AE305" si="595">IF($D305="Public Bidding", "Date Required", IF($D305="Shopping", "n/a", IF($D305="Small Value Procurement", "n/a", IF($D305="Lease of Venue", "n/a", IF($D305="Agency to Agency", "n/a", IF($D305="Direct Contracting", "n/a", IF($D305="Emergency Cases", "n/a","Check Mode of Proc")))))))</f>
        <v>n/a</v>
      </c>
      <c r="Z305" s="48" t="str">
        <f t="shared" si="595"/>
        <v>n/a</v>
      </c>
      <c r="AA305" s="48" t="str">
        <f t="shared" si="595"/>
        <v>n/a</v>
      </c>
      <c r="AB305" s="48" t="str">
        <f t="shared" si="595"/>
        <v>n/a</v>
      </c>
      <c r="AC305" s="48" t="str">
        <f t="shared" si="595"/>
        <v>n/a</v>
      </c>
      <c r="AD305" s="48" t="str">
        <f t="shared" si="595"/>
        <v>n/a</v>
      </c>
      <c r="AE305" s="48" t="str">
        <f t="shared" si="595"/>
        <v>n/a</v>
      </c>
      <c r="AF305" s="49"/>
      <c r="AG305" s="67"/>
      <c r="AH305" s="183"/>
      <c r="AI305" s="66"/>
      <c r="AJ305" s="4"/>
      <c r="AK305" s="66"/>
      <c r="AL305" s="6"/>
      <c r="AM305" s="7"/>
      <c r="AN305" s="6"/>
      <c r="AO305" s="6"/>
      <c r="AP305" s="6"/>
      <c r="AQ305" s="8"/>
      <c r="AR305" s="6"/>
      <c r="AT305" s="6"/>
      <c r="AU305" s="6"/>
      <c r="AV305" s="6"/>
      <c r="AW305" s="6"/>
      <c r="AX305" s="6"/>
      <c r="AY305" s="54"/>
      <c r="AZ305" s="6"/>
      <c r="BA305" s="6"/>
      <c r="BB305" s="6"/>
      <c r="BC305" s="6"/>
    </row>
    <row r="306" spans="1:55" ht="60" customHeight="1" x14ac:dyDescent="0.25">
      <c r="A306" s="43" t="str">
        <f>IF(C306=0,"  ",VLOOKUP(C306,CODES!$A$1:$B$145,2,FALSE))</f>
        <v xml:space="preserve">  </v>
      </c>
      <c r="B306" s="66"/>
      <c r="C306" s="4"/>
      <c r="D306" s="52" t="s">
        <v>57</v>
      </c>
      <c r="E306" s="44" t="str">
        <f t="shared" ref="E306:H306" si="596">IF($D306="Public Bidding", "Date Required", IF($D306="Shopping", "n/a", IF($D306="Small Value Procurement", "n/a", IF($D306="Lease of Venue", "n/a", IF($D306="Agency to Agency", "n/a", IF($D306="Direct Contracting", "n/a", IF($D306="Emergency Cases", "n/a","Check Mode of Proc")))))))</f>
        <v>n/a</v>
      </c>
      <c r="F306" s="44" t="str">
        <f t="shared" si="596"/>
        <v>n/a</v>
      </c>
      <c r="G306" s="44" t="str">
        <f t="shared" si="596"/>
        <v>n/a</v>
      </c>
      <c r="H306" s="44" t="str">
        <f t="shared" si="596"/>
        <v>n/a</v>
      </c>
      <c r="I306" s="63"/>
      <c r="J306" s="63"/>
      <c r="K306" s="45" t="str">
        <f t="shared" si="32"/>
        <v>n/a</v>
      </c>
      <c r="L306" s="63"/>
      <c r="M306" s="63"/>
      <c r="N306" s="55"/>
      <c r="O306" s="55"/>
      <c r="P306" s="55"/>
      <c r="Q306" s="55"/>
      <c r="R306" s="46" t="s">
        <v>52</v>
      </c>
      <c r="S306" s="51"/>
      <c r="T306" s="60"/>
      <c r="U306" s="47"/>
      <c r="V306" s="51"/>
      <c r="W306" s="60"/>
      <c r="X306" s="37"/>
      <c r="Y306" s="48" t="str">
        <f t="shared" ref="Y306:AE306" si="597">IF($D306="Public Bidding", "Date Required", IF($D306="Shopping", "n/a", IF($D306="Small Value Procurement", "n/a", IF($D306="Lease of Venue", "n/a", IF($D306="Agency to Agency", "n/a", IF($D306="Direct Contracting", "n/a", IF($D306="Emergency Cases", "n/a","Check Mode of Proc")))))))</f>
        <v>n/a</v>
      </c>
      <c r="Z306" s="48" t="str">
        <f t="shared" si="597"/>
        <v>n/a</v>
      </c>
      <c r="AA306" s="48" t="str">
        <f t="shared" si="597"/>
        <v>n/a</v>
      </c>
      <c r="AB306" s="48" t="str">
        <f t="shared" si="597"/>
        <v>n/a</v>
      </c>
      <c r="AC306" s="48" t="str">
        <f t="shared" si="597"/>
        <v>n/a</v>
      </c>
      <c r="AD306" s="48" t="str">
        <f t="shared" si="597"/>
        <v>n/a</v>
      </c>
      <c r="AE306" s="48" t="str">
        <f t="shared" si="597"/>
        <v>n/a</v>
      </c>
      <c r="AF306" s="49"/>
      <c r="AG306" s="67"/>
      <c r="AH306" s="183"/>
      <c r="AI306" s="66"/>
      <c r="AJ306" s="4"/>
      <c r="AK306" s="66"/>
      <c r="AL306" s="6"/>
      <c r="AM306" s="7"/>
      <c r="AN306" s="6"/>
      <c r="AO306" s="6"/>
      <c r="AP306" s="6"/>
      <c r="AQ306" s="8"/>
      <c r="AR306" s="6"/>
      <c r="AT306" s="6"/>
      <c r="AU306" s="6"/>
      <c r="AV306" s="6"/>
      <c r="AW306" s="6"/>
      <c r="AX306" s="6"/>
      <c r="AY306" s="54"/>
      <c r="AZ306" s="6"/>
      <c r="BA306" s="6"/>
      <c r="BB306" s="6"/>
      <c r="BC306" s="6"/>
    </row>
    <row r="307" spans="1:55" ht="58.5" customHeight="1" x14ac:dyDescent="0.25">
      <c r="A307" s="43" t="str">
        <f>IF(C307=0,"  ",VLOOKUP(C307,CODES!$A$1:$B$145,2,FALSE))</f>
        <v xml:space="preserve">  </v>
      </c>
      <c r="B307" s="66"/>
      <c r="C307" s="4"/>
      <c r="D307" s="52" t="s">
        <v>57</v>
      </c>
      <c r="E307" s="44" t="str">
        <f t="shared" ref="E307:H307" si="598">IF($D307="Public Bidding", "Date Required", IF($D307="Shopping", "n/a", IF($D307="Small Value Procurement", "n/a", IF($D307="Lease of Venue", "n/a", IF($D307="Agency to Agency", "n/a", IF($D307="Direct Contracting", "n/a", IF($D307="Emergency Cases", "n/a","Check Mode of Proc")))))))</f>
        <v>n/a</v>
      </c>
      <c r="F307" s="44" t="str">
        <f t="shared" si="598"/>
        <v>n/a</v>
      </c>
      <c r="G307" s="44" t="str">
        <f t="shared" si="598"/>
        <v>n/a</v>
      </c>
      <c r="H307" s="44" t="str">
        <f t="shared" si="598"/>
        <v>n/a</v>
      </c>
      <c r="I307" s="63"/>
      <c r="J307" s="63"/>
      <c r="K307" s="45" t="str">
        <f t="shared" si="32"/>
        <v>n/a</v>
      </c>
      <c r="L307" s="63"/>
      <c r="M307" s="63"/>
      <c r="N307" s="55"/>
      <c r="O307" s="55"/>
      <c r="P307" s="55"/>
      <c r="Q307" s="55"/>
      <c r="R307" s="46" t="s">
        <v>52</v>
      </c>
      <c r="S307" s="51"/>
      <c r="T307" s="237"/>
      <c r="U307" s="47"/>
      <c r="V307" s="51"/>
      <c r="W307" s="60"/>
      <c r="X307" s="37"/>
      <c r="Y307" s="48" t="str">
        <f t="shared" ref="Y307:AE307" si="599">IF($D307="Public Bidding", "Date Required", IF($D307="Shopping", "n/a", IF($D307="Small Value Procurement", "n/a", IF($D307="Lease of Venue", "n/a", IF($D307="Agency to Agency", "n/a", IF($D307="Direct Contracting", "n/a", IF($D307="Emergency Cases", "n/a","Check Mode of Proc")))))))</f>
        <v>n/a</v>
      </c>
      <c r="Z307" s="48" t="str">
        <f t="shared" si="599"/>
        <v>n/a</v>
      </c>
      <c r="AA307" s="48" t="str">
        <f t="shared" si="599"/>
        <v>n/a</v>
      </c>
      <c r="AB307" s="48" t="str">
        <f t="shared" si="599"/>
        <v>n/a</v>
      </c>
      <c r="AC307" s="48" t="str">
        <f t="shared" si="599"/>
        <v>n/a</v>
      </c>
      <c r="AD307" s="48" t="str">
        <f t="shared" si="599"/>
        <v>n/a</v>
      </c>
      <c r="AE307" s="48" t="str">
        <f t="shared" si="599"/>
        <v>n/a</v>
      </c>
      <c r="AF307" s="49"/>
      <c r="AG307" s="67"/>
      <c r="AH307" s="183"/>
      <c r="AI307" s="66"/>
      <c r="AJ307" s="4"/>
      <c r="AK307" s="66"/>
      <c r="AL307" s="6"/>
      <c r="AM307" s="7"/>
      <c r="AN307" s="6"/>
      <c r="AO307" s="6"/>
      <c r="AP307" s="6"/>
      <c r="AQ307" s="8"/>
      <c r="AR307" s="6"/>
      <c r="AT307" s="6"/>
      <c r="AU307" s="6"/>
      <c r="AV307" s="6"/>
      <c r="AW307" s="6"/>
      <c r="AX307" s="6"/>
      <c r="AY307" s="54"/>
      <c r="AZ307" s="6"/>
      <c r="BA307" s="6"/>
      <c r="BB307" s="6"/>
      <c r="BC307" s="6"/>
    </row>
    <row r="308" spans="1:55" ht="63" customHeight="1" x14ac:dyDescent="0.25">
      <c r="A308" s="43" t="str">
        <f>IF(C308=0,"  ",VLOOKUP(C308,CODES!$A$1:$B$145,2,FALSE))</f>
        <v xml:space="preserve">  </v>
      </c>
      <c r="B308" s="66"/>
      <c r="C308" s="4"/>
      <c r="D308" s="52" t="s">
        <v>57</v>
      </c>
      <c r="E308" s="44" t="str">
        <f t="shared" ref="E308:H308" si="600">IF($D308="Public Bidding", "Date Required", IF($D308="Shopping", "n/a", IF($D308="Small Value Procurement", "n/a", IF($D308="Lease of Venue", "n/a", IF($D308="Agency to Agency", "n/a", IF($D308="Direct Contracting", "n/a", IF($D308="Emergency Cases", "n/a","Check Mode of Proc")))))))</f>
        <v>n/a</v>
      </c>
      <c r="F308" s="44" t="str">
        <f t="shared" si="600"/>
        <v>n/a</v>
      </c>
      <c r="G308" s="44" t="str">
        <f t="shared" si="600"/>
        <v>n/a</v>
      </c>
      <c r="H308" s="44" t="str">
        <f t="shared" si="600"/>
        <v>n/a</v>
      </c>
      <c r="I308" s="63"/>
      <c r="J308" s="63"/>
      <c r="K308" s="45" t="str">
        <f t="shared" si="32"/>
        <v>n/a</v>
      </c>
      <c r="L308" s="63"/>
      <c r="M308" s="63"/>
      <c r="N308" s="55"/>
      <c r="O308" s="55"/>
      <c r="P308" s="55"/>
      <c r="Q308" s="55"/>
      <c r="R308" s="46" t="s">
        <v>52</v>
      </c>
      <c r="S308" s="51"/>
      <c r="T308" s="60"/>
      <c r="U308" s="47"/>
      <c r="V308" s="51"/>
      <c r="W308" s="60"/>
      <c r="X308" s="37"/>
      <c r="Y308" s="48" t="str">
        <f t="shared" ref="Y308:AE308" si="601">IF($D308="Public Bidding", "Date Required", IF($D308="Shopping", "n/a", IF($D308="Small Value Procurement", "n/a", IF($D308="Lease of Venue", "n/a", IF($D308="Agency to Agency", "n/a", IF($D308="Direct Contracting", "n/a", IF($D308="Emergency Cases", "n/a","Check Mode of Proc")))))))</f>
        <v>n/a</v>
      </c>
      <c r="Z308" s="48" t="str">
        <f t="shared" si="601"/>
        <v>n/a</v>
      </c>
      <c r="AA308" s="48" t="str">
        <f t="shared" si="601"/>
        <v>n/a</v>
      </c>
      <c r="AB308" s="48" t="str">
        <f t="shared" si="601"/>
        <v>n/a</v>
      </c>
      <c r="AC308" s="48" t="str">
        <f t="shared" si="601"/>
        <v>n/a</v>
      </c>
      <c r="AD308" s="48" t="str">
        <f t="shared" si="601"/>
        <v>n/a</v>
      </c>
      <c r="AE308" s="48" t="str">
        <f t="shared" si="601"/>
        <v>n/a</v>
      </c>
      <c r="AF308" s="49"/>
      <c r="AG308" s="67"/>
      <c r="AH308" s="183"/>
      <c r="AI308" s="66"/>
      <c r="AJ308" s="4"/>
      <c r="AK308" s="66"/>
      <c r="AL308" s="6"/>
      <c r="AM308" s="7"/>
      <c r="AN308" s="6"/>
      <c r="AO308" s="6"/>
      <c r="AP308" s="6"/>
      <c r="AQ308" s="8"/>
      <c r="AR308" s="6"/>
      <c r="AT308" s="6"/>
      <c r="AU308" s="6"/>
      <c r="AV308" s="6"/>
      <c r="AW308" s="6"/>
      <c r="AX308" s="6"/>
      <c r="AY308" s="54"/>
      <c r="AZ308" s="6"/>
      <c r="BA308" s="6"/>
      <c r="BB308" s="6"/>
      <c r="BC308" s="6"/>
    </row>
    <row r="309" spans="1:55" ht="48.75" customHeight="1" x14ac:dyDescent="0.25">
      <c r="A309" s="43" t="str">
        <f>IF(C309=0,"  ",VLOOKUP(C309,CODES!$A$1:$B$145,2,FALSE))</f>
        <v xml:space="preserve">  </v>
      </c>
      <c r="B309" s="66"/>
      <c r="C309" s="4"/>
      <c r="D309" s="52" t="s">
        <v>57</v>
      </c>
      <c r="E309" s="44" t="str">
        <f t="shared" ref="E309:H309" si="602">IF($D309="Public Bidding", "Date Required", IF($D309="Shopping", "n/a", IF($D309="Small Value Procurement", "n/a", IF($D309="Lease of Venue", "n/a", IF($D309="Agency to Agency", "n/a", IF($D309="Direct Contracting", "n/a", IF($D309="Emergency Cases", "n/a","Check Mode of Proc")))))))</f>
        <v>n/a</v>
      </c>
      <c r="F309" s="44" t="str">
        <f t="shared" si="602"/>
        <v>n/a</v>
      </c>
      <c r="G309" s="44" t="str">
        <f t="shared" si="602"/>
        <v>n/a</v>
      </c>
      <c r="H309" s="44" t="str">
        <f t="shared" si="602"/>
        <v>n/a</v>
      </c>
      <c r="I309" s="63"/>
      <c r="J309" s="63"/>
      <c r="K309" s="45" t="str">
        <f t="shared" si="32"/>
        <v>n/a</v>
      </c>
      <c r="L309" s="63"/>
      <c r="M309" s="63"/>
      <c r="N309" s="55"/>
      <c r="O309" s="55"/>
      <c r="P309" s="55"/>
      <c r="Q309" s="55"/>
      <c r="R309" s="46" t="s">
        <v>52</v>
      </c>
      <c r="S309" s="51"/>
      <c r="T309" s="60"/>
      <c r="U309" s="47"/>
      <c r="V309" s="51"/>
      <c r="W309" s="60"/>
      <c r="X309" s="37"/>
      <c r="Y309" s="48" t="str">
        <f t="shared" ref="Y309:AE309" si="603">IF($D309="Public Bidding", "Date Required", IF($D309="Shopping", "n/a", IF($D309="Small Value Procurement", "n/a", IF($D309="Lease of Venue", "n/a", IF($D309="Agency to Agency", "n/a", IF($D309="Direct Contracting", "n/a", IF($D309="Emergency Cases", "n/a","Check Mode of Proc")))))))</f>
        <v>n/a</v>
      </c>
      <c r="Z309" s="48" t="str">
        <f t="shared" si="603"/>
        <v>n/a</v>
      </c>
      <c r="AA309" s="48" t="str">
        <f t="shared" si="603"/>
        <v>n/a</v>
      </c>
      <c r="AB309" s="48" t="str">
        <f t="shared" si="603"/>
        <v>n/a</v>
      </c>
      <c r="AC309" s="48" t="str">
        <f t="shared" si="603"/>
        <v>n/a</v>
      </c>
      <c r="AD309" s="48" t="str">
        <f t="shared" si="603"/>
        <v>n/a</v>
      </c>
      <c r="AE309" s="48" t="str">
        <f t="shared" si="603"/>
        <v>n/a</v>
      </c>
      <c r="AF309" s="49"/>
      <c r="AG309" s="67"/>
      <c r="AH309" s="183"/>
      <c r="AI309" s="66"/>
      <c r="AJ309" s="4"/>
      <c r="AK309" s="66"/>
      <c r="AL309" s="6"/>
      <c r="AM309" s="7"/>
      <c r="AN309" s="6"/>
      <c r="AO309" s="6"/>
      <c r="AP309" s="6"/>
      <c r="AQ309" s="8"/>
      <c r="AR309" s="6"/>
      <c r="AT309" s="6"/>
      <c r="AU309" s="6"/>
      <c r="AV309" s="6"/>
      <c r="AW309" s="6"/>
      <c r="AX309" s="6"/>
      <c r="AY309" s="54"/>
      <c r="AZ309" s="6"/>
      <c r="BA309" s="6"/>
      <c r="BB309" s="6"/>
      <c r="BC309" s="6"/>
    </row>
    <row r="310" spans="1:55" ht="39" customHeight="1" x14ac:dyDescent="0.25">
      <c r="A310" s="43" t="str">
        <f>IF(C310=0,"  ",VLOOKUP(C310,CODES!$A$1:$B$145,2,FALSE))</f>
        <v xml:space="preserve">  </v>
      </c>
      <c r="B310" s="66"/>
      <c r="C310" s="4"/>
      <c r="D310" s="52" t="s">
        <v>57</v>
      </c>
      <c r="E310" s="44" t="str">
        <f t="shared" ref="E310:H310" si="604">IF($D310="Public Bidding", "Date Required", IF($D310="Shopping", "n/a", IF($D310="Small Value Procurement", "n/a", IF($D310="Lease of Venue", "n/a", IF($D310="Agency to Agency", "n/a", IF($D310="Direct Contracting", "n/a", IF($D310="Emergency Cases", "n/a","Check Mode of Proc")))))))</f>
        <v>n/a</v>
      </c>
      <c r="F310" s="44" t="str">
        <f t="shared" si="604"/>
        <v>n/a</v>
      </c>
      <c r="G310" s="44" t="str">
        <f t="shared" si="604"/>
        <v>n/a</v>
      </c>
      <c r="H310" s="44" t="str">
        <f t="shared" si="604"/>
        <v>n/a</v>
      </c>
      <c r="I310" s="63"/>
      <c r="J310" s="63"/>
      <c r="K310" s="45" t="str">
        <f t="shared" si="32"/>
        <v>n/a</v>
      </c>
      <c r="L310" s="63"/>
      <c r="M310" s="63"/>
      <c r="N310" s="55"/>
      <c r="O310" s="55"/>
      <c r="P310" s="55"/>
      <c r="Q310" s="55"/>
      <c r="R310" s="46" t="s">
        <v>52</v>
      </c>
      <c r="S310" s="51"/>
      <c r="T310" s="60"/>
      <c r="U310" s="47"/>
      <c r="V310" s="51"/>
      <c r="W310" s="60"/>
      <c r="X310" s="37"/>
      <c r="Y310" s="48" t="str">
        <f t="shared" ref="Y310:AE310" si="605">IF($D310="Public Bidding", "Date Required", IF($D310="Shopping", "n/a", IF($D310="Small Value Procurement", "n/a", IF($D310="Lease of Venue", "n/a", IF($D310="Agency to Agency", "n/a", IF($D310="Direct Contracting", "n/a", IF($D310="Emergency Cases", "n/a","Check Mode of Proc")))))))</f>
        <v>n/a</v>
      </c>
      <c r="Z310" s="48" t="str">
        <f t="shared" si="605"/>
        <v>n/a</v>
      </c>
      <c r="AA310" s="48" t="str">
        <f t="shared" si="605"/>
        <v>n/a</v>
      </c>
      <c r="AB310" s="48" t="str">
        <f t="shared" si="605"/>
        <v>n/a</v>
      </c>
      <c r="AC310" s="48" t="str">
        <f t="shared" si="605"/>
        <v>n/a</v>
      </c>
      <c r="AD310" s="48" t="str">
        <f t="shared" si="605"/>
        <v>n/a</v>
      </c>
      <c r="AE310" s="48" t="str">
        <f t="shared" si="605"/>
        <v>n/a</v>
      </c>
      <c r="AF310" s="49"/>
      <c r="AG310" s="67"/>
      <c r="AH310" s="183"/>
      <c r="AI310" s="66"/>
      <c r="AJ310" s="4"/>
      <c r="AK310" s="66"/>
      <c r="AL310" s="6"/>
      <c r="AM310" s="7"/>
      <c r="AN310" s="6"/>
      <c r="AO310" s="6"/>
      <c r="AP310" s="6"/>
      <c r="AQ310" s="8"/>
      <c r="AR310" s="6"/>
      <c r="AT310" s="6"/>
      <c r="AU310" s="6"/>
      <c r="AV310" s="6"/>
      <c r="AW310" s="6"/>
      <c r="AX310" s="6"/>
      <c r="AY310" s="54"/>
      <c r="AZ310" s="6"/>
      <c r="BA310" s="6"/>
      <c r="BB310" s="6"/>
      <c r="BC310" s="6"/>
    </row>
    <row r="311" spans="1:55" ht="39" customHeight="1" x14ac:dyDescent="0.25">
      <c r="A311" s="43" t="str">
        <f>IF(C311=0,"  ",VLOOKUP(C311,CODES!$A$1:$B$145,2,FALSE))</f>
        <v xml:space="preserve">  </v>
      </c>
      <c r="B311" s="66"/>
      <c r="C311" s="4"/>
      <c r="D311" s="52" t="s">
        <v>57</v>
      </c>
      <c r="E311" s="44" t="str">
        <f t="shared" ref="E311:H311" si="606">IF($D311="Public Bidding", "Date Required", IF($D311="Shopping", "n/a", IF($D311="Small Value Procurement", "n/a", IF($D311="Lease of Venue", "n/a", IF($D311="Agency to Agency", "n/a", IF($D311="Direct Contracting", "n/a", IF($D311="Emergency Cases", "n/a","Check Mode of Proc")))))))</f>
        <v>n/a</v>
      </c>
      <c r="F311" s="44" t="str">
        <f t="shared" si="606"/>
        <v>n/a</v>
      </c>
      <c r="G311" s="44" t="str">
        <f t="shared" si="606"/>
        <v>n/a</v>
      </c>
      <c r="H311" s="44" t="str">
        <f t="shared" si="606"/>
        <v>n/a</v>
      </c>
      <c r="I311" s="63"/>
      <c r="J311" s="63"/>
      <c r="K311" s="45" t="str">
        <f t="shared" si="32"/>
        <v>n/a</v>
      </c>
      <c r="L311" s="63"/>
      <c r="M311" s="63"/>
      <c r="N311" s="55"/>
      <c r="O311" s="55"/>
      <c r="P311" s="55"/>
      <c r="Q311" s="55"/>
      <c r="R311" s="46" t="s">
        <v>52</v>
      </c>
      <c r="S311" s="51"/>
      <c r="T311" s="60"/>
      <c r="U311" s="47"/>
      <c r="V311" s="51"/>
      <c r="W311" s="60"/>
      <c r="X311" s="37"/>
      <c r="Y311" s="48" t="str">
        <f t="shared" ref="Y311:AE311" si="607">IF($D311="Public Bidding", "Date Required", IF($D311="Shopping", "n/a", IF($D311="Small Value Procurement", "n/a", IF($D311="Lease of Venue", "n/a", IF($D311="Agency to Agency", "n/a", IF($D311="Direct Contracting", "n/a", IF($D311="Emergency Cases", "n/a","Check Mode of Proc")))))))</f>
        <v>n/a</v>
      </c>
      <c r="Z311" s="48" t="str">
        <f t="shared" si="607"/>
        <v>n/a</v>
      </c>
      <c r="AA311" s="48" t="str">
        <f t="shared" si="607"/>
        <v>n/a</v>
      </c>
      <c r="AB311" s="48" t="str">
        <f t="shared" si="607"/>
        <v>n/a</v>
      </c>
      <c r="AC311" s="48" t="str">
        <f t="shared" si="607"/>
        <v>n/a</v>
      </c>
      <c r="AD311" s="48" t="str">
        <f t="shared" si="607"/>
        <v>n/a</v>
      </c>
      <c r="AE311" s="48" t="str">
        <f t="shared" si="607"/>
        <v>n/a</v>
      </c>
      <c r="AF311" s="49"/>
      <c r="AG311" s="67"/>
      <c r="AH311" s="183"/>
      <c r="AI311" s="66"/>
      <c r="AJ311" s="4"/>
      <c r="AK311" s="66"/>
      <c r="AL311" s="6"/>
      <c r="AM311" s="7"/>
      <c r="AN311" s="6"/>
      <c r="AO311" s="6"/>
      <c r="AP311" s="6"/>
      <c r="AQ311" s="8"/>
      <c r="AR311" s="6"/>
      <c r="AT311" s="6"/>
      <c r="AU311" s="6"/>
      <c r="AV311" s="6"/>
      <c r="AW311" s="6"/>
      <c r="AX311" s="6"/>
      <c r="AY311" s="54"/>
      <c r="AZ311" s="6"/>
      <c r="BA311" s="6"/>
      <c r="BB311" s="6"/>
      <c r="BC311" s="6"/>
    </row>
    <row r="312" spans="1:55" ht="78.75" customHeight="1" x14ac:dyDescent="0.25">
      <c r="A312" s="43" t="str">
        <f>IF(C312=0,"  ",VLOOKUP(C312,CODES!$A$1:$B$145,2,FALSE))</f>
        <v xml:space="preserve">  </v>
      </c>
      <c r="B312" s="66"/>
      <c r="C312" s="4"/>
      <c r="D312" s="52" t="s">
        <v>57</v>
      </c>
      <c r="E312" s="44" t="str">
        <f t="shared" ref="E312:H312" si="608">IF($D312="Public Bidding", "Date Required", IF($D312="Shopping", "n/a", IF($D312="Small Value Procurement", "n/a", IF($D312="Lease of Venue", "n/a", IF($D312="Agency to Agency", "n/a", IF($D312="Direct Contracting", "n/a", IF($D312="Emergency Cases", "n/a","Check Mode of Proc")))))))</f>
        <v>n/a</v>
      </c>
      <c r="F312" s="44" t="str">
        <f t="shared" si="608"/>
        <v>n/a</v>
      </c>
      <c r="G312" s="44" t="str">
        <f t="shared" si="608"/>
        <v>n/a</v>
      </c>
      <c r="H312" s="44" t="str">
        <f t="shared" si="608"/>
        <v>n/a</v>
      </c>
      <c r="I312" s="63"/>
      <c r="J312" s="63"/>
      <c r="K312" s="45" t="str">
        <f t="shared" si="32"/>
        <v>n/a</v>
      </c>
      <c r="L312" s="63"/>
      <c r="M312" s="63"/>
      <c r="N312" s="55"/>
      <c r="O312" s="55"/>
      <c r="P312" s="55"/>
      <c r="Q312" s="55"/>
      <c r="R312" s="46" t="s">
        <v>52</v>
      </c>
      <c r="S312" s="51"/>
      <c r="T312" s="60"/>
      <c r="U312" s="47"/>
      <c r="V312" s="51"/>
      <c r="W312" s="60"/>
      <c r="X312" s="37"/>
      <c r="Y312" s="48" t="str">
        <f t="shared" ref="Y312:AE312" si="609">IF($D312="Public Bidding", "Date Required", IF($D312="Shopping", "n/a", IF($D312="Small Value Procurement", "n/a", IF($D312="Lease of Venue", "n/a", IF($D312="Agency to Agency", "n/a", IF($D312="Direct Contracting", "n/a", IF($D312="Emergency Cases", "n/a","Check Mode of Proc")))))))</f>
        <v>n/a</v>
      </c>
      <c r="Z312" s="48" t="str">
        <f t="shared" si="609"/>
        <v>n/a</v>
      </c>
      <c r="AA312" s="48" t="str">
        <f t="shared" si="609"/>
        <v>n/a</v>
      </c>
      <c r="AB312" s="48" t="str">
        <f t="shared" si="609"/>
        <v>n/a</v>
      </c>
      <c r="AC312" s="48" t="str">
        <f t="shared" si="609"/>
        <v>n/a</v>
      </c>
      <c r="AD312" s="48" t="str">
        <f t="shared" si="609"/>
        <v>n/a</v>
      </c>
      <c r="AE312" s="48" t="str">
        <f t="shared" si="609"/>
        <v>n/a</v>
      </c>
      <c r="AF312" s="49"/>
      <c r="AG312" s="67"/>
      <c r="AH312" s="183"/>
      <c r="AI312" s="66"/>
      <c r="AJ312" s="4"/>
      <c r="AK312" s="66"/>
      <c r="AL312" s="6"/>
      <c r="AM312" s="7"/>
      <c r="AN312" s="6"/>
      <c r="AO312" s="6"/>
      <c r="AP312" s="6"/>
      <c r="AQ312" s="8"/>
      <c r="AR312" s="6"/>
      <c r="AT312" s="6"/>
      <c r="AU312" s="6"/>
      <c r="AV312" s="6"/>
      <c r="AW312" s="6"/>
      <c r="AX312" s="6"/>
      <c r="AY312" s="54"/>
      <c r="AZ312" s="6"/>
      <c r="BA312" s="6"/>
      <c r="BB312" s="6"/>
      <c r="BC312" s="6"/>
    </row>
    <row r="313" spans="1:55" ht="63.75" customHeight="1" x14ac:dyDescent="0.25">
      <c r="A313" s="43" t="str">
        <f>IF(C313=0,"  ",VLOOKUP(C313,CODES!$A$1:$B$145,2,FALSE))</f>
        <v xml:space="preserve">  </v>
      </c>
      <c r="B313" s="66"/>
      <c r="C313" s="4"/>
      <c r="D313" s="52" t="s">
        <v>57</v>
      </c>
      <c r="E313" s="44" t="str">
        <f t="shared" ref="E313:H313" si="610">IF($D313="Public Bidding", "Date Required", IF($D313="Shopping", "n/a", IF($D313="Small Value Procurement", "n/a", IF($D313="Lease of Venue", "n/a", IF($D313="Agency to Agency", "n/a", IF($D313="Direct Contracting", "n/a", IF($D313="Emergency Cases", "n/a","Check Mode of Proc")))))))</f>
        <v>n/a</v>
      </c>
      <c r="F313" s="44" t="str">
        <f t="shared" si="610"/>
        <v>n/a</v>
      </c>
      <c r="G313" s="44" t="str">
        <f t="shared" si="610"/>
        <v>n/a</v>
      </c>
      <c r="H313" s="44" t="str">
        <f t="shared" si="610"/>
        <v>n/a</v>
      </c>
      <c r="I313" s="63"/>
      <c r="J313" s="63"/>
      <c r="K313" s="45" t="str">
        <f t="shared" si="32"/>
        <v>n/a</v>
      </c>
      <c r="L313" s="63"/>
      <c r="M313" s="63"/>
      <c r="N313" s="55"/>
      <c r="O313" s="55"/>
      <c r="P313" s="55"/>
      <c r="Q313" s="55"/>
      <c r="R313" s="46" t="s">
        <v>52</v>
      </c>
      <c r="S313" s="51"/>
      <c r="T313" s="60"/>
      <c r="U313" s="47"/>
      <c r="V313" s="51"/>
      <c r="W313" s="60"/>
      <c r="X313" s="37"/>
      <c r="Y313" s="48" t="str">
        <f t="shared" ref="Y313:AE313" si="611">IF($D313="Public Bidding", "Date Required", IF($D313="Shopping", "n/a", IF($D313="Small Value Procurement", "n/a", IF($D313="Lease of Venue", "n/a", IF($D313="Agency to Agency", "n/a", IF($D313="Direct Contracting", "n/a", IF($D313="Emergency Cases", "n/a","Check Mode of Proc")))))))</f>
        <v>n/a</v>
      </c>
      <c r="Z313" s="48" t="str">
        <f t="shared" si="611"/>
        <v>n/a</v>
      </c>
      <c r="AA313" s="48" t="str">
        <f t="shared" si="611"/>
        <v>n/a</v>
      </c>
      <c r="AB313" s="48" t="str">
        <f t="shared" si="611"/>
        <v>n/a</v>
      </c>
      <c r="AC313" s="48" t="str">
        <f t="shared" si="611"/>
        <v>n/a</v>
      </c>
      <c r="AD313" s="48" t="str">
        <f t="shared" si="611"/>
        <v>n/a</v>
      </c>
      <c r="AE313" s="48" t="str">
        <f t="shared" si="611"/>
        <v>n/a</v>
      </c>
      <c r="AF313" s="49"/>
      <c r="AG313" s="67"/>
      <c r="AH313" s="183"/>
      <c r="AI313" s="66"/>
      <c r="AJ313" s="4"/>
      <c r="AK313" s="66"/>
      <c r="AL313" s="6"/>
      <c r="AM313" s="7"/>
      <c r="AN313" s="6"/>
      <c r="AO313" s="6"/>
      <c r="AP313" s="6"/>
      <c r="AQ313" s="8"/>
      <c r="AR313" s="6"/>
      <c r="AT313" s="6"/>
      <c r="AU313" s="6"/>
      <c r="AV313" s="6"/>
      <c r="AW313" s="6"/>
      <c r="AX313" s="6"/>
      <c r="AY313" s="54"/>
      <c r="AZ313" s="6"/>
      <c r="BA313" s="6"/>
      <c r="BB313" s="6"/>
      <c r="BC313" s="6"/>
    </row>
    <row r="314" spans="1:55" ht="55.5" customHeight="1" x14ac:dyDescent="0.25">
      <c r="A314" s="43" t="str">
        <f>IF(C314=0,"  ",VLOOKUP(C314,CODES!$A$1:$B$145,2,FALSE))</f>
        <v xml:space="preserve">  </v>
      </c>
      <c r="B314" s="66"/>
      <c r="C314" s="4"/>
      <c r="D314" s="52" t="s">
        <v>57</v>
      </c>
      <c r="E314" s="44" t="str">
        <f t="shared" ref="E314:H314" si="612">IF($D314="Public Bidding", "Date Required", IF($D314="Shopping", "n/a", IF($D314="Small Value Procurement", "n/a", IF($D314="Lease of Venue", "n/a", IF($D314="Agency to Agency", "n/a", IF($D314="Direct Contracting", "n/a", IF($D314="Emergency Cases", "n/a","Check Mode of Proc")))))))</f>
        <v>n/a</v>
      </c>
      <c r="F314" s="44" t="str">
        <f t="shared" si="612"/>
        <v>n/a</v>
      </c>
      <c r="G314" s="44" t="str">
        <f t="shared" si="612"/>
        <v>n/a</v>
      </c>
      <c r="H314" s="44" t="str">
        <f t="shared" si="612"/>
        <v>n/a</v>
      </c>
      <c r="I314" s="63"/>
      <c r="J314" s="63"/>
      <c r="K314" s="45" t="str">
        <f t="shared" si="32"/>
        <v>n/a</v>
      </c>
      <c r="L314" s="63"/>
      <c r="M314" s="63"/>
      <c r="N314" s="55"/>
      <c r="O314" s="55"/>
      <c r="P314" s="55"/>
      <c r="Q314" s="55"/>
      <c r="R314" s="46" t="s">
        <v>52</v>
      </c>
      <c r="S314" s="51"/>
      <c r="T314" s="60"/>
      <c r="U314" s="47"/>
      <c r="V314" s="51"/>
      <c r="W314" s="60"/>
      <c r="X314" s="37"/>
      <c r="Y314" s="48" t="str">
        <f t="shared" ref="Y314:AE314" si="613">IF($D314="Public Bidding", "Date Required", IF($D314="Shopping", "n/a", IF($D314="Small Value Procurement", "n/a", IF($D314="Lease of Venue", "n/a", IF($D314="Agency to Agency", "n/a", IF($D314="Direct Contracting", "n/a", IF($D314="Emergency Cases", "n/a","Check Mode of Proc")))))))</f>
        <v>n/a</v>
      </c>
      <c r="Z314" s="48" t="str">
        <f t="shared" si="613"/>
        <v>n/a</v>
      </c>
      <c r="AA314" s="48" t="str">
        <f t="shared" si="613"/>
        <v>n/a</v>
      </c>
      <c r="AB314" s="48" t="str">
        <f t="shared" si="613"/>
        <v>n/a</v>
      </c>
      <c r="AC314" s="48" t="str">
        <f t="shared" si="613"/>
        <v>n/a</v>
      </c>
      <c r="AD314" s="48" t="str">
        <f t="shared" si="613"/>
        <v>n/a</v>
      </c>
      <c r="AE314" s="48" t="str">
        <f t="shared" si="613"/>
        <v>n/a</v>
      </c>
      <c r="AF314" s="49"/>
      <c r="AG314" s="67"/>
      <c r="AH314" s="183"/>
      <c r="AI314" s="66"/>
      <c r="AJ314" s="4"/>
      <c r="AK314" s="66"/>
      <c r="AL314" s="6"/>
      <c r="AM314" s="7"/>
      <c r="AN314" s="6"/>
      <c r="AO314" s="6"/>
      <c r="AP314" s="6"/>
      <c r="AQ314" s="8"/>
      <c r="AR314" s="6"/>
      <c r="AT314" s="6"/>
      <c r="AU314" s="6"/>
      <c r="AV314" s="6"/>
      <c r="AW314" s="6"/>
      <c r="AX314" s="6"/>
      <c r="AY314" s="54"/>
      <c r="AZ314" s="6"/>
      <c r="BA314" s="6"/>
      <c r="BB314" s="6"/>
      <c r="BC314" s="6"/>
    </row>
    <row r="315" spans="1:55" ht="107.25" customHeight="1" x14ac:dyDescent="0.25">
      <c r="A315" s="43" t="str">
        <f>IF(C315=0,"  ",VLOOKUP(C315,CODES!$A$1:$B$145,2,FALSE))</f>
        <v xml:space="preserve">  </v>
      </c>
      <c r="B315" s="66"/>
      <c r="C315" s="4"/>
      <c r="D315" s="52" t="s">
        <v>57</v>
      </c>
      <c r="E315" s="44" t="str">
        <f t="shared" ref="E315:H315" si="614">IF($D315="Public Bidding", "Date Required", IF($D315="Shopping", "n/a", IF($D315="Small Value Procurement", "n/a", IF($D315="Lease of Venue", "n/a", IF($D315="Agency to Agency", "n/a", IF($D315="Direct Contracting", "n/a", IF($D315="Emergency Cases", "n/a","Check Mode of Proc")))))))</f>
        <v>n/a</v>
      </c>
      <c r="F315" s="44" t="str">
        <f t="shared" si="614"/>
        <v>n/a</v>
      </c>
      <c r="G315" s="44" t="str">
        <f t="shared" si="614"/>
        <v>n/a</v>
      </c>
      <c r="H315" s="44" t="str">
        <f t="shared" si="614"/>
        <v>n/a</v>
      </c>
      <c r="I315" s="63"/>
      <c r="J315" s="63"/>
      <c r="K315" s="45" t="str">
        <f t="shared" si="32"/>
        <v>n/a</v>
      </c>
      <c r="L315" s="63"/>
      <c r="M315" s="63"/>
      <c r="N315" s="55"/>
      <c r="O315" s="55"/>
      <c r="P315" s="55"/>
      <c r="Q315" s="55"/>
      <c r="R315" s="46" t="s">
        <v>52</v>
      </c>
      <c r="S315" s="51"/>
      <c r="T315" s="60"/>
      <c r="U315" s="47"/>
      <c r="V315" s="51"/>
      <c r="W315" s="60"/>
      <c r="X315" s="37"/>
      <c r="Y315" s="48" t="str">
        <f t="shared" ref="Y315:AE315" si="615">IF($D315="Public Bidding", "Date Required", IF($D315="Shopping", "n/a", IF($D315="Small Value Procurement", "n/a", IF($D315="Lease of Venue", "n/a", IF($D315="Agency to Agency", "n/a", IF($D315="Direct Contracting", "n/a", IF($D315="Emergency Cases", "n/a","Check Mode of Proc")))))))</f>
        <v>n/a</v>
      </c>
      <c r="Z315" s="48" t="str">
        <f t="shared" si="615"/>
        <v>n/a</v>
      </c>
      <c r="AA315" s="48" t="str">
        <f t="shared" si="615"/>
        <v>n/a</v>
      </c>
      <c r="AB315" s="48" t="str">
        <f t="shared" si="615"/>
        <v>n/a</v>
      </c>
      <c r="AC315" s="48" t="str">
        <f t="shared" si="615"/>
        <v>n/a</v>
      </c>
      <c r="AD315" s="48" t="str">
        <f t="shared" si="615"/>
        <v>n/a</v>
      </c>
      <c r="AE315" s="48" t="str">
        <f t="shared" si="615"/>
        <v>n/a</v>
      </c>
      <c r="AF315" s="49"/>
      <c r="AG315" s="67"/>
      <c r="AH315" s="183"/>
      <c r="AI315" s="66"/>
      <c r="AJ315" s="4"/>
      <c r="AK315" s="66"/>
      <c r="AL315" s="6"/>
      <c r="AM315" s="7"/>
      <c r="AN315" s="6"/>
      <c r="AO315" s="6"/>
      <c r="AP315" s="6"/>
      <c r="AQ315" s="8"/>
      <c r="AR315" s="6"/>
      <c r="AT315" s="6"/>
      <c r="AU315" s="6"/>
      <c r="AV315" s="6"/>
      <c r="AW315" s="6"/>
      <c r="AX315" s="6"/>
      <c r="AY315" s="54"/>
      <c r="AZ315" s="6"/>
      <c r="BA315" s="6"/>
      <c r="BB315" s="6"/>
      <c r="BC315" s="6"/>
    </row>
    <row r="316" spans="1:55" ht="47.25" customHeight="1" x14ac:dyDescent="0.25">
      <c r="A316" s="43" t="str">
        <f>IF(C316=0,"  ",VLOOKUP(C316,CODES!$A$1:$B$145,2,FALSE))</f>
        <v xml:space="preserve">  </v>
      </c>
      <c r="B316" s="66"/>
      <c r="C316" s="4"/>
      <c r="D316" s="52" t="s">
        <v>57</v>
      </c>
      <c r="E316" s="44" t="str">
        <f t="shared" ref="E316:H316" si="616">IF($D316="Public Bidding", "Date Required", IF($D316="Shopping", "n/a", IF($D316="Small Value Procurement", "n/a", IF($D316="Lease of Venue", "n/a", IF($D316="Agency to Agency", "n/a", IF($D316="Direct Contracting", "n/a", IF($D316="Emergency Cases", "n/a","Check Mode of Proc")))))))</f>
        <v>n/a</v>
      </c>
      <c r="F316" s="44" t="str">
        <f t="shared" si="616"/>
        <v>n/a</v>
      </c>
      <c r="G316" s="44" t="str">
        <f t="shared" si="616"/>
        <v>n/a</v>
      </c>
      <c r="H316" s="44" t="str">
        <f t="shared" si="616"/>
        <v>n/a</v>
      </c>
      <c r="I316" s="63"/>
      <c r="J316" s="63"/>
      <c r="K316" s="45" t="str">
        <f t="shared" si="32"/>
        <v>n/a</v>
      </c>
      <c r="L316" s="63"/>
      <c r="M316" s="63"/>
      <c r="N316" s="55"/>
      <c r="O316" s="55"/>
      <c r="P316" s="55"/>
      <c r="Q316" s="55"/>
      <c r="R316" s="46" t="s">
        <v>52</v>
      </c>
      <c r="S316" s="51"/>
      <c r="T316" s="60"/>
      <c r="U316" s="47"/>
      <c r="V316" s="51"/>
      <c r="W316" s="60"/>
      <c r="X316" s="37"/>
      <c r="Y316" s="48" t="str">
        <f t="shared" ref="Y316:AE316" si="617">IF($D316="Public Bidding", "Date Required", IF($D316="Shopping", "n/a", IF($D316="Small Value Procurement", "n/a", IF($D316="Lease of Venue", "n/a", IF($D316="Agency to Agency", "n/a", IF($D316="Direct Contracting", "n/a", IF($D316="Emergency Cases", "n/a","Check Mode of Proc")))))))</f>
        <v>n/a</v>
      </c>
      <c r="Z316" s="48" t="str">
        <f t="shared" si="617"/>
        <v>n/a</v>
      </c>
      <c r="AA316" s="48" t="str">
        <f t="shared" si="617"/>
        <v>n/a</v>
      </c>
      <c r="AB316" s="48" t="str">
        <f t="shared" si="617"/>
        <v>n/a</v>
      </c>
      <c r="AC316" s="48" t="str">
        <f t="shared" si="617"/>
        <v>n/a</v>
      </c>
      <c r="AD316" s="48" t="str">
        <f t="shared" si="617"/>
        <v>n/a</v>
      </c>
      <c r="AE316" s="48" t="str">
        <f t="shared" si="617"/>
        <v>n/a</v>
      </c>
      <c r="AF316" s="49"/>
      <c r="AG316" s="67"/>
      <c r="AH316" s="183"/>
      <c r="AI316" s="66"/>
      <c r="AJ316" s="4"/>
      <c r="AK316" s="66"/>
      <c r="AL316" s="6"/>
      <c r="AM316" s="7"/>
      <c r="AN316" s="6"/>
      <c r="AO316" s="6"/>
      <c r="AP316" s="6"/>
      <c r="AQ316" s="8"/>
      <c r="AR316" s="6"/>
      <c r="AT316" s="6"/>
      <c r="AU316" s="6"/>
      <c r="AV316" s="6"/>
      <c r="AW316" s="6"/>
      <c r="AX316" s="6"/>
      <c r="AY316" s="54"/>
      <c r="AZ316" s="6"/>
      <c r="BA316" s="6"/>
      <c r="BB316" s="6"/>
      <c r="BC316" s="6"/>
    </row>
    <row r="317" spans="1:55" ht="39" customHeight="1" x14ac:dyDescent="0.25">
      <c r="A317" s="43" t="str">
        <f>IF(C317=0,"  ",VLOOKUP(C317,CODES!$A$1:$B$145,2,FALSE))</f>
        <v xml:space="preserve">  </v>
      </c>
      <c r="B317" s="66"/>
      <c r="C317" s="4"/>
      <c r="D317" s="52" t="s">
        <v>57</v>
      </c>
      <c r="E317" s="44" t="str">
        <f t="shared" ref="E317:H317" si="618">IF($D317="Public Bidding", "Date Required", IF($D317="Shopping", "n/a", IF($D317="Small Value Procurement", "n/a", IF($D317="Lease of Venue", "n/a", IF($D317="Agency to Agency", "n/a", IF($D317="Direct Contracting", "n/a", IF($D317="Emergency Cases", "n/a","Check Mode of Proc")))))))</f>
        <v>n/a</v>
      </c>
      <c r="F317" s="44" t="str">
        <f t="shared" si="618"/>
        <v>n/a</v>
      </c>
      <c r="G317" s="44" t="str">
        <f t="shared" si="618"/>
        <v>n/a</v>
      </c>
      <c r="H317" s="44" t="str">
        <f t="shared" si="618"/>
        <v>n/a</v>
      </c>
      <c r="I317" s="63"/>
      <c r="J317" s="63"/>
      <c r="K317" s="45" t="str">
        <f t="shared" si="32"/>
        <v>n/a</v>
      </c>
      <c r="L317" s="63"/>
      <c r="M317" s="63"/>
      <c r="N317" s="55"/>
      <c r="O317" s="55"/>
      <c r="P317" s="67"/>
      <c r="Q317" s="67"/>
      <c r="R317" s="46" t="s">
        <v>52</v>
      </c>
      <c r="S317" s="51"/>
      <c r="T317" s="60"/>
      <c r="U317" s="47"/>
      <c r="V317" s="51"/>
      <c r="W317" s="60"/>
      <c r="X317" s="37"/>
      <c r="Y317" s="48" t="str">
        <f t="shared" ref="Y317:AE317" si="619">IF($D317="Public Bidding", "Date Required", IF($D317="Shopping", "n/a", IF($D317="Small Value Procurement", "n/a", IF($D317="Lease of Venue", "n/a", IF($D317="Agency to Agency", "n/a", IF($D317="Direct Contracting", "n/a", IF($D317="Emergency Cases", "n/a","Check Mode of Proc")))))))</f>
        <v>n/a</v>
      </c>
      <c r="Z317" s="48" t="str">
        <f t="shared" si="619"/>
        <v>n/a</v>
      </c>
      <c r="AA317" s="48" t="str">
        <f t="shared" si="619"/>
        <v>n/a</v>
      </c>
      <c r="AB317" s="48" t="str">
        <f t="shared" si="619"/>
        <v>n/a</v>
      </c>
      <c r="AC317" s="48" t="str">
        <f t="shared" si="619"/>
        <v>n/a</v>
      </c>
      <c r="AD317" s="48" t="str">
        <f t="shared" si="619"/>
        <v>n/a</v>
      </c>
      <c r="AE317" s="48" t="str">
        <f t="shared" si="619"/>
        <v>n/a</v>
      </c>
      <c r="AF317" s="49"/>
      <c r="AG317" s="67"/>
      <c r="AH317" s="183"/>
      <c r="AI317" s="66"/>
      <c r="AJ317" s="4"/>
      <c r="AK317" s="66"/>
      <c r="AL317" s="6"/>
      <c r="AM317" s="7"/>
      <c r="AN317" s="6"/>
      <c r="AO317" s="6"/>
      <c r="AP317" s="6"/>
      <c r="AQ317" s="8"/>
      <c r="AR317" s="6"/>
      <c r="AT317" s="6"/>
      <c r="AU317" s="6"/>
      <c r="AV317" s="6"/>
      <c r="AW317" s="6"/>
      <c r="AX317" s="6"/>
      <c r="AY317" s="54"/>
      <c r="AZ317" s="6"/>
      <c r="BA317" s="6"/>
      <c r="BB317" s="6"/>
      <c r="BC317" s="6"/>
    </row>
    <row r="318" spans="1:55" ht="53.25" customHeight="1" x14ac:dyDescent="0.25">
      <c r="A318" s="43" t="str">
        <f>IF(C318=0,"  ",VLOOKUP(C318,CODES!$A$1:$B$145,2,FALSE))</f>
        <v xml:space="preserve">  </v>
      </c>
      <c r="B318" s="66"/>
      <c r="C318" s="4"/>
      <c r="D318" s="52" t="s">
        <v>57</v>
      </c>
      <c r="E318" s="44" t="str">
        <f t="shared" ref="E318:H318" si="620">IF($D318="Public Bidding", "Date Required", IF($D318="Shopping", "n/a", IF($D318="Small Value Procurement", "n/a", IF($D318="Lease of Venue", "n/a", IF($D318="Agency to Agency", "n/a", IF($D318="Direct Contracting", "n/a", IF($D318="Emergency Cases", "n/a","Check Mode of Proc")))))))</f>
        <v>n/a</v>
      </c>
      <c r="F318" s="44" t="str">
        <f t="shared" si="620"/>
        <v>n/a</v>
      </c>
      <c r="G318" s="44" t="str">
        <f t="shared" si="620"/>
        <v>n/a</v>
      </c>
      <c r="H318" s="44" t="str">
        <f t="shared" si="620"/>
        <v>n/a</v>
      </c>
      <c r="I318" s="63"/>
      <c r="J318" s="63"/>
      <c r="K318" s="238" t="str">
        <f t="shared" si="32"/>
        <v>n/a</v>
      </c>
      <c r="L318" s="63"/>
      <c r="M318" s="68"/>
      <c r="N318" s="55"/>
      <c r="O318" s="55"/>
      <c r="P318" s="55"/>
      <c r="Q318" s="55"/>
      <c r="R318" s="46" t="s">
        <v>52</v>
      </c>
      <c r="S318" s="51"/>
      <c r="T318" s="60"/>
      <c r="U318" s="47"/>
      <c r="V318" s="51"/>
      <c r="W318" s="60"/>
      <c r="X318" s="37"/>
      <c r="Y318" s="48" t="str">
        <f t="shared" ref="Y318:AE318" si="621">IF($D318="Public Bidding", "Date Required", IF($D318="Shopping", "n/a", IF($D318="Small Value Procurement", "n/a", IF($D318="Lease of Venue", "n/a", IF($D318="Agency to Agency", "n/a", IF($D318="Direct Contracting", "n/a", IF($D318="Emergency Cases", "n/a","Check Mode of Proc")))))))</f>
        <v>n/a</v>
      </c>
      <c r="Z318" s="48" t="str">
        <f t="shared" si="621"/>
        <v>n/a</v>
      </c>
      <c r="AA318" s="48" t="str">
        <f t="shared" si="621"/>
        <v>n/a</v>
      </c>
      <c r="AB318" s="48" t="str">
        <f t="shared" si="621"/>
        <v>n/a</v>
      </c>
      <c r="AC318" s="48" t="str">
        <f t="shared" si="621"/>
        <v>n/a</v>
      </c>
      <c r="AD318" s="48" t="str">
        <f t="shared" si="621"/>
        <v>n/a</v>
      </c>
      <c r="AE318" s="48" t="str">
        <f t="shared" si="621"/>
        <v>n/a</v>
      </c>
      <c r="AF318" s="49"/>
      <c r="AG318" s="67"/>
      <c r="AH318" s="183"/>
      <c r="AI318" s="66"/>
      <c r="AJ318" s="4"/>
      <c r="AK318" s="66"/>
      <c r="AL318" s="6"/>
      <c r="AM318" s="7"/>
      <c r="AN318" s="6"/>
      <c r="AO318" s="6"/>
      <c r="AP318" s="6"/>
      <c r="AQ318" s="8"/>
      <c r="AR318" s="6"/>
      <c r="AT318" s="6"/>
      <c r="AU318" s="6"/>
      <c r="AV318" s="6"/>
      <c r="AW318" s="6"/>
      <c r="AX318" s="6"/>
      <c r="AY318" s="54"/>
      <c r="AZ318" s="6"/>
      <c r="BA318" s="6"/>
      <c r="BB318" s="6"/>
      <c r="BC318" s="6"/>
    </row>
    <row r="319" spans="1:55" ht="52.5" customHeight="1" x14ac:dyDescent="0.25">
      <c r="A319" s="43" t="str">
        <f>IF(C319=0,"  ",VLOOKUP(C319,CODES!$A$1:$B$145,2,FALSE))</f>
        <v xml:space="preserve">  </v>
      </c>
      <c r="B319" s="66"/>
      <c r="C319" s="4"/>
      <c r="D319" s="52" t="s">
        <v>57</v>
      </c>
      <c r="E319" s="44" t="str">
        <f t="shared" ref="E319:H319" si="622">IF($D319="Public Bidding", "Date Required", IF($D319="Shopping", "n/a", IF($D319="Small Value Procurement", "n/a", IF($D319="Lease of Venue", "n/a", IF($D319="Agency to Agency", "n/a", IF($D319="Direct Contracting", "n/a", IF($D319="Emergency Cases", "n/a","Check Mode of Proc")))))))</f>
        <v>n/a</v>
      </c>
      <c r="F319" s="44" t="str">
        <f t="shared" si="622"/>
        <v>n/a</v>
      </c>
      <c r="G319" s="44" t="str">
        <f t="shared" si="622"/>
        <v>n/a</v>
      </c>
      <c r="H319" s="44" t="str">
        <f t="shared" si="622"/>
        <v>n/a</v>
      </c>
      <c r="I319" s="63"/>
      <c r="J319" s="63"/>
      <c r="K319" s="238" t="str">
        <f t="shared" si="32"/>
        <v>n/a</v>
      </c>
      <c r="L319" s="63"/>
      <c r="M319" s="63"/>
      <c r="N319" s="55"/>
      <c r="O319" s="55"/>
      <c r="P319" s="67"/>
      <c r="Q319" s="67"/>
      <c r="R319" s="46" t="s">
        <v>52</v>
      </c>
      <c r="S319" s="51"/>
      <c r="T319" s="60"/>
      <c r="U319" s="47"/>
      <c r="V319" s="51"/>
      <c r="W319" s="60"/>
      <c r="X319" s="37"/>
      <c r="Y319" s="48" t="str">
        <f t="shared" ref="Y319:AE319" si="623">IF($D319="Public Bidding", "Date Required", IF($D319="Shopping", "n/a", IF($D319="Small Value Procurement", "n/a", IF($D319="Lease of Venue", "n/a", IF($D319="Agency to Agency", "n/a", IF($D319="Direct Contracting", "n/a", IF($D319="Emergency Cases", "n/a","Check Mode of Proc")))))))</f>
        <v>n/a</v>
      </c>
      <c r="Z319" s="48" t="str">
        <f t="shared" si="623"/>
        <v>n/a</v>
      </c>
      <c r="AA319" s="48" t="str">
        <f t="shared" si="623"/>
        <v>n/a</v>
      </c>
      <c r="AB319" s="48" t="str">
        <f t="shared" si="623"/>
        <v>n/a</v>
      </c>
      <c r="AC319" s="48" t="str">
        <f t="shared" si="623"/>
        <v>n/a</v>
      </c>
      <c r="AD319" s="48" t="str">
        <f t="shared" si="623"/>
        <v>n/a</v>
      </c>
      <c r="AE319" s="48" t="str">
        <f t="shared" si="623"/>
        <v>n/a</v>
      </c>
      <c r="AF319" s="49"/>
      <c r="AG319" s="67"/>
      <c r="AH319" s="183"/>
      <c r="AI319" s="66"/>
      <c r="AJ319" s="4"/>
      <c r="AK319" s="66"/>
      <c r="AL319" s="6"/>
      <c r="AM319" s="7"/>
      <c r="AN319" s="6"/>
      <c r="AO319" s="6"/>
      <c r="AP319" s="6"/>
      <c r="AQ319" s="8"/>
      <c r="AR319" s="6"/>
      <c r="AT319" s="6"/>
      <c r="AU319" s="6"/>
      <c r="AV319" s="6"/>
      <c r="AW319" s="6"/>
      <c r="AX319" s="6"/>
      <c r="AY319" s="54"/>
      <c r="AZ319" s="6"/>
      <c r="BA319" s="6"/>
      <c r="BB319" s="6"/>
      <c r="BC319" s="6"/>
    </row>
    <row r="320" spans="1:55" ht="63.75" customHeight="1" x14ac:dyDescent="0.25">
      <c r="A320" s="43" t="str">
        <f>IF(C320=0,"  ",VLOOKUP(C320,CODES!$A$1:$B$145,2,FALSE))</f>
        <v xml:space="preserve">  </v>
      </c>
      <c r="B320" s="66"/>
      <c r="C320" s="4"/>
      <c r="D320" s="52" t="s">
        <v>57</v>
      </c>
      <c r="E320" s="44" t="str">
        <f t="shared" ref="E320:G320" si="624">IF($C320="Public Bidding", "Date Required", IF($C320="Shopping", "n/a", IF($C320="Small Value Procurement", "n/a", IF($C320="Lease of Venue", "n/a", IF($C320="Agency to Agency", "n/a", IF($C320="Direct Contracting", "n/a", IF($C320="Emergency Cases", "n/a","Check Mode of Proc")))))))</f>
        <v>Check Mode of Proc</v>
      </c>
      <c r="F320" s="44" t="str">
        <f t="shared" si="624"/>
        <v>Check Mode of Proc</v>
      </c>
      <c r="G320" s="44" t="str">
        <f t="shared" si="624"/>
        <v>Check Mode of Proc</v>
      </c>
      <c r="H320" s="44" t="s">
        <v>58</v>
      </c>
      <c r="I320" s="63"/>
      <c r="J320" s="63"/>
      <c r="K320" s="238" t="s">
        <v>58</v>
      </c>
      <c r="L320" s="63"/>
      <c r="M320" s="63"/>
      <c r="N320" s="55"/>
      <c r="O320" s="55"/>
      <c r="P320" s="55"/>
      <c r="Q320" s="55"/>
      <c r="R320" s="51" t="s">
        <v>52</v>
      </c>
      <c r="S320" s="239"/>
      <c r="T320" s="60"/>
      <c r="U320" s="79"/>
      <c r="V320" s="239"/>
      <c r="W320" s="60"/>
      <c r="X320" s="44"/>
      <c r="Y320" s="48" t="str">
        <f t="shared" ref="Y320:AD320" si="625">IF($C320="Public Bidding", "Date Required", IF($C320="Shopping", "n/a", IF($C320="Small Value Procurement", "n/a", IF($C320="Lease of Venue", "n/a", IF($C320="Agency to Agency", "n/a", IF($C320="Direct Contracting", "n/a", IF($C320="Emergency Cases", "n/a","Check Mode of Proc")))))))</f>
        <v>Check Mode of Proc</v>
      </c>
      <c r="Z320" s="48" t="str">
        <f t="shared" si="625"/>
        <v>Check Mode of Proc</v>
      </c>
      <c r="AA320" s="48" t="str">
        <f t="shared" si="625"/>
        <v>Check Mode of Proc</v>
      </c>
      <c r="AB320" s="48" t="str">
        <f t="shared" si="625"/>
        <v>Check Mode of Proc</v>
      </c>
      <c r="AC320" s="48" t="str">
        <f t="shared" si="625"/>
        <v>Check Mode of Proc</v>
      </c>
      <c r="AD320" s="48" t="str">
        <f t="shared" si="625"/>
        <v>Check Mode of Proc</v>
      </c>
      <c r="AE320" s="49" t="s">
        <v>122</v>
      </c>
      <c r="AF320" s="50"/>
      <c r="AG320" s="67"/>
      <c r="AH320" s="183"/>
      <c r="AI320" s="66"/>
      <c r="AJ320" s="4"/>
      <c r="AK320" s="66"/>
      <c r="AL320" s="6"/>
      <c r="AM320" s="7"/>
      <c r="AN320" s="6"/>
      <c r="AO320" s="6"/>
      <c r="AP320" s="6"/>
      <c r="AQ320" s="8"/>
      <c r="AR320" s="6"/>
      <c r="AT320" s="6"/>
      <c r="AU320" s="6"/>
      <c r="AV320" s="6"/>
      <c r="AW320" s="6"/>
      <c r="AX320" s="6"/>
      <c r="AY320" s="54"/>
      <c r="AZ320" s="6"/>
      <c r="BA320" s="6"/>
      <c r="BB320" s="6"/>
      <c r="BC320" s="6"/>
    </row>
    <row r="321" spans="1:55" ht="50.25" customHeight="1" x14ac:dyDescent="0.25">
      <c r="A321" s="43" t="str">
        <f>IF(C321=0,"  ",VLOOKUP(C321,CODES!$A$1:$B$145,2,FALSE))</f>
        <v xml:space="preserve">  </v>
      </c>
      <c r="B321" s="66"/>
      <c r="C321" s="4"/>
      <c r="D321" s="52" t="s">
        <v>57</v>
      </c>
      <c r="E321" s="44" t="str">
        <f t="shared" ref="E321:H321" si="626">IF($D321="Public Bidding", "Date Required", IF($D321="Shopping", "n/a", IF($D321="Small Value Procurement", "n/a", IF($D321="Lease of Venue", "n/a", IF($D321="Agency to Agency", "n/a", IF($D321="Direct Contracting", "n/a", IF($D321="Emergency Cases", "n/a","Check Mode of Proc")))))))</f>
        <v>n/a</v>
      </c>
      <c r="F321" s="44" t="str">
        <f t="shared" si="626"/>
        <v>n/a</v>
      </c>
      <c r="G321" s="44" t="str">
        <f t="shared" si="626"/>
        <v>n/a</v>
      </c>
      <c r="H321" s="44" t="str">
        <f t="shared" si="626"/>
        <v>n/a</v>
      </c>
      <c r="I321" s="63"/>
      <c r="J321" s="63"/>
      <c r="K321" s="238" t="str">
        <f t="shared" ref="K321:K345" si="627">IF($D321="Public Bidding", "Date Required", IF($D321="Shopping", "n/a", IF($D321="Small Value Procurement", "n/a", IF($D321="Lease of Venue", "n/a", IF($D321="Agency to Agency", "n/a", IF($D321="Direct Contracting", "n/a", IF($D321="Emergency Cases", "n/a","Check Mode of Proc")))))))</f>
        <v>n/a</v>
      </c>
      <c r="L321" s="63"/>
      <c r="M321" s="63"/>
      <c r="N321" s="55"/>
      <c r="O321" s="55"/>
      <c r="P321" s="55"/>
      <c r="Q321" s="55"/>
      <c r="R321" s="46" t="s">
        <v>52</v>
      </c>
      <c r="S321" s="51"/>
      <c r="T321" s="60"/>
      <c r="U321" s="47"/>
      <c r="V321" s="51"/>
      <c r="W321" s="60"/>
      <c r="X321" s="37"/>
      <c r="Y321" s="48" t="str">
        <f t="shared" ref="Y321:AE321" si="628">IF($D321="Public Bidding", "Date Required", IF($D321="Shopping", "n/a", IF($D321="Small Value Procurement", "n/a", IF($D321="Lease of Venue", "n/a", IF($D321="Agency to Agency", "n/a", IF($D321="Direct Contracting", "n/a", IF($D321="Emergency Cases", "n/a","Check Mode of Proc")))))))</f>
        <v>n/a</v>
      </c>
      <c r="Z321" s="48" t="str">
        <f t="shared" si="628"/>
        <v>n/a</v>
      </c>
      <c r="AA321" s="48" t="str">
        <f t="shared" si="628"/>
        <v>n/a</v>
      </c>
      <c r="AB321" s="48" t="str">
        <f t="shared" si="628"/>
        <v>n/a</v>
      </c>
      <c r="AC321" s="48" t="str">
        <f t="shared" si="628"/>
        <v>n/a</v>
      </c>
      <c r="AD321" s="48" t="str">
        <f t="shared" si="628"/>
        <v>n/a</v>
      </c>
      <c r="AE321" s="48" t="str">
        <f t="shared" si="628"/>
        <v>n/a</v>
      </c>
      <c r="AF321" s="49"/>
      <c r="AG321" s="67"/>
      <c r="AH321" s="183"/>
      <c r="AI321" s="66"/>
      <c r="AJ321" s="4"/>
      <c r="AK321" s="66"/>
      <c r="AL321" s="6"/>
      <c r="AM321" s="7"/>
      <c r="AN321" s="6"/>
      <c r="AO321" s="6"/>
      <c r="AP321" s="6"/>
      <c r="AQ321" s="8"/>
      <c r="AR321" s="6"/>
      <c r="AT321" s="6"/>
      <c r="AU321" s="6"/>
      <c r="AV321" s="6"/>
      <c r="AW321" s="6"/>
      <c r="AX321" s="6"/>
      <c r="AY321" s="54"/>
      <c r="AZ321" s="6"/>
      <c r="BA321" s="6"/>
      <c r="BB321" s="6"/>
      <c r="BC321" s="6"/>
    </row>
    <row r="322" spans="1:55" ht="63.75" customHeight="1" x14ac:dyDescent="0.25">
      <c r="A322" s="43" t="str">
        <f>IF(C322=0,"  ",VLOOKUP(C322,CODES!$A$1:$B$145,2,FALSE))</f>
        <v xml:space="preserve">  </v>
      </c>
      <c r="B322" s="66"/>
      <c r="C322" s="4"/>
      <c r="D322" s="52" t="s">
        <v>57</v>
      </c>
      <c r="E322" s="44" t="str">
        <f t="shared" ref="E322:H322" si="629">IF($D322="Public Bidding", "Date Required", IF($D322="Shopping", "n/a", IF($D322="Small Value Procurement", "n/a", IF($D322="Lease of Venue", "n/a", IF($D322="Agency to Agency", "n/a", IF($D322="Direct Contracting", "n/a", IF($D322="Emergency Cases", "n/a","Check Mode of Proc")))))))</f>
        <v>n/a</v>
      </c>
      <c r="F322" s="44" t="str">
        <f t="shared" si="629"/>
        <v>n/a</v>
      </c>
      <c r="G322" s="44" t="str">
        <f t="shared" si="629"/>
        <v>n/a</v>
      </c>
      <c r="H322" s="44" t="str">
        <f t="shared" si="629"/>
        <v>n/a</v>
      </c>
      <c r="I322" s="63"/>
      <c r="J322" s="63"/>
      <c r="K322" s="45" t="str">
        <f t="shared" si="627"/>
        <v>n/a</v>
      </c>
      <c r="L322" s="63"/>
      <c r="M322" s="63"/>
      <c r="N322" s="55"/>
      <c r="O322" s="55"/>
      <c r="P322" s="67"/>
      <c r="Q322" s="67"/>
      <c r="R322" s="46" t="s">
        <v>52</v>
      </c>
      <c r="S322" s="51"/>
      <c r="T322" s="60"/>
      <c r="U322" s="47"/>
      <c r="V322" s="51"/>
      <c r="W322" s="60"/>
      <c r="X322" s="37"/>
      <c r="Y322" s="48" t="str">
        <f t="shared" ref="Y322:AE322" si="630">IF($D322="Public Bidding", "Date Required", IF($D322="Shopping", "n/a", IF($D322="Small Value Procurement", "n/a", IF($D322="Lease of Venue", "n/a", IF($D322="Agency to Agency", "n/a", IF($D322="Direct Contracting", "n/a", IF($D322="Emergency Cases", "n/a","Check Mode of Proc")))))))</f>
        <v>n/a</v>
      </c>
      <c r="Z322" s="48" t="str">
        <f t="shared" si="630"/>
        <v>n/a</v>
      </c>
      <c r="AA322" s="48" t="str">
        <f t="shared" si="630"/>
        <v>n/a</v>
      </c>
      <c r="AB322" s="48" t="str">
        <f t="shared" si="630"/>
        <v>n/a</v>
      </c>
      <c r="AC322" s="48" t="str">
        <f t="shared" si="630"/>
        <v>n/a</v>
      </c>
      <c r="AD322" s="48" t="str">
        <f t="shared" si="630"/>
        <v>n/a</v>
      </c>
      <c r="AE322" s="48" t="str">
        <f t="shared" si="630"/>
        <v>n/a</v>
      </c>
      <c r="AF322" s="49"/>
      <c r="AG322" s="67"/>
      <c r="AH322" s="183"/>
      <c r="AI322" s="66"/>
      <c r="AJ322" s="4"/>
      <c r="AK322" s="66"/>
      <c r="AL322" s="6"/>
      <c r="AM322" s="7"/>
      <c r="AN322" s="6"/>
      <c r="AO322" s="6"/>
      <c r="AP322" s="6"/>
      <c r="AQ322" s="8"/>
      <c r="AR322" s="6"/>
      <c r="AT322" s="6"/>
      <c r="AU322" s="6"/>
      <c r="AV322" s="6"/>
      <c r="AW322" s="6"/>
      <c r="AX322" s="6"/>
      <c r="AY322" s="54"/>
      <c r="AZ322" s="6"/>
      <c r="BA322" s="6"/>
      <c r="BB322" s="6"/>
      <c r="BC322" s="6"/>
    </row>
    <row r="323" spans="1:55" ht="77.25" customHeight="1" x14ac:dyDescent="0.25">
      <c r="A323" s="43" t="str">
        <f>IF(C323=0,"  ",VLOOKUP(C323,CODES!$A$1:$B$145,2,FALSE))</f>
        <v xml:space="preserve">  </v>
      </c>
      <c r="B323" s="66"/>
      <c r="C323" s="4"/>
      <c r="D323" s="52" t="s">
        <v>57</v>
      </c>
      <c r="E323" s="44" t="str">
        <f t="shared" ref="E323:H323" si="631">IF($D323="Public Bidding", "Date Required", IF($D323="Shopping", "n/a", IF($D323="Small Value Procurement", "n/a", IF($D323="Lease of Venue", "n/a", IF($D323="Agency to Agency", "n/a", IF($D323="Direct Contracting", "n/a", IF($D323="Emergency Cases", "n/a","Check Mode of Proc")))))))</f>
        <v>n/a</v>
      </c>
      <c r="F323" s="44" t="str">
        <f t="shared" si="631"/>
        <v>n/a</v>
      </c>
      <c r="G323" s="44" t="str">
        <f t="shared" si="631"/>
        <v>n/a</v>
      </c>
      <c r="H323" s="44" t="str">
        <f t="shared" si="631"/>
        <v>n/a</v>
      </c>
      <c r="I323" s="63"/>
      <c r="J323" s="63"/>
      <c r="K323" s="45" t="str">
        <f t="shared" si="627"/>
        <v>n/a</v>
      </c>
      <c r="L323" s="63"/>
      <c r="M323" s="63"/>
      <c r="N323" s="55"/>
      <c r="O323" s="55"/>
      <c r="P323" s="55"/>
      <c r="Q323" s="55"/>
      <c r="R323" s="46" t="s">
        <v>52</v>
      </c>
      <c r="S323" s="51"/>
      <c r="T323" s="60"/>
      <c r="U323" s="47"/>
      <c r="V323" s="51"/>
      <c r="W323" s="60"/>
      <c r="X323" s="37"/>
      <c r="Y323" s="48" t="str">
        <f t="shared" ref="Y323:AE323" si="632">IF($D323="Public Bidding", "Date Required", IF($D323="Shopping", "n/a", IF($D323="Small Value Procurement", "n/a", IF($D323="Lease of Venue", "n/a", IF($D323="Agency to Agency", "n/a", IF($D323="Direct Contracting", "n/a", IF($D323="Emergency Cases", "n/a","Check Mode of Proc")))))))</f>
        <v>n/a</v>
      </c>
      <c r="Z323" s="48" t="str">
        <f t="shared" si="632"/>
        <v>n/a</v>
      </c>
      <c r="AA323" s="48" t="str">
        <f t="shared" si="632"/>
        <v>n/a</v>
      </c>
      <c r="AB323" s="48" t="str">
        <f t="shared" si="632"/>
        <v>n/a</v>
      </c>
      <c r="AC323" s="48" t="str">
        <f t="shared" si="632"/>
        <v>n/a</v>
      </c>
      <c r="AD323" s="48" t="str">
        <f t="shared" si="632"/>
        <v>n/a</v>
      </c>
      <c r="AE323" s="48" t="str">
        <f t="shared" si="632"/>
        <v>n/a</v>
      </c>
      <c r="AF323" s="49"/>
      <c r="AG323" s="67"/>
      <c r="AH323" s="183"/>
      <c r="AI323" s="66"/>
      <c r="AJ323" s="4"/>
      <c r="AK323" s="66"/>
      <c r="AL323" s="6"/>
      <c r="AM323" s="7"/>
      <c r="AN323" s="6"/>
      <c r="AO323" s="6"/>
      <c r="AP323" s="6"/>
      <c r="AQ323" s="8"/>
      <c r="AR323" s="6"/>
      <c r="AT323" s="6"/>
      <c r="AU323" s="6"/>
      <c r="AV323" s="6"/>
      <c r="AW323" s="6"/>
      <c r="AX323" s="6"/>
      <c r="AY323" s="54"/>
      <c r="AZ323" s="6"/>
      <c r="BA323" s="6"/>
      <c r="BB323" s="6"/>
      <c r="BC323" s="6"/>
    </row>
    <row r="324" spans="1:55" ht="62.25" customHeight="1" x14ac:dyDescent="0.25">
      <c r="A324" s="43" t="str">
        <f>IF(C324=0,"  ",VLOOKUP(C324,CODES!$A$1:$B$145,2,FALSE))</f>
        <v xml:space="preserve">  </v>
      </c>
      <c r="B324" s="66"/>
      <c r="C324" s="4"/>
      <c r="D324" s="52" t="s">
        <v>57</v>
      </c>
      <c r="E324" s="44" t="str">
        <f t="shared" ref="E324:H324" si="633">IF($D324="Public Bidding", "Date Required", IF($D324="Shopping", "n/a", IF($D324="Small Value Procurement", "n/a", IF($D324="Lease of Venue", "n/a", IF($D324="Agency to Agency", "n/a", IF($D324="Direct Contracting", "n/a", IF($D324="Emergency Cases", "n/a","Check Mode of Proc")))))))</f>
        <v>n/a</v>
      </c>
      <c r="F324" s="44" t="str">
        <f t="shared" si="633"/>
        <v>n/a</v>
      </c>
      <c r="G324" s="44" t="str">
        <f t="shared" si="633"/>
        <v>n/a</v>
      </c>
      <c r="H324" s="44" t="str">
        <f t="shared" si="633"/>
        <v>n/a</v>
      </c>
      <c r="I324" s="63"/>
      <c r="J324" s="63"/>
      <c r="K324" s="45" t="str">
        <f t="shared" si="627"/>
        <v>n/a</v>
      </c>
      <c r="L324" s="63"/>
      <c r="M324" s="63"/>
      <c r="N324" s="55"/>
      <c r="O324" s="55"/>
      <c r="P324" s="55"/>
      <c r="Q324" s="55"/>
      <c r="R324" s="46" t="s">
        <v>52</v>
      </c>
      <c r="S324" s="51"/>
      <c r="T324" s="60"/>
      <c r="U324" s="47"/>
      <c r="V324" s="51"/>
      <c r="W324" s="60"/>
      <c r="X324" s="37"/>
      <c r="Y324" s="48" t="str">
        <f t="shared" ref="Y324:AE324" si="634">IF($D324="Public Bidding", "Date Required", IF($D324="Shopping", "n/a", IF($D324="Small Value Procurement", "n/a", IF($D324="Lease of Venue", "n/a", IF($D324="Agency to Agency", "n/a", IF($D324="Direct Contracting", "n/a", IF($D324="Emergency Cases", "n/a","Check Mode of Proc")))))))</f>
        <v>n/a</v>
      </c>
      <c r="Z324" s="48" t="str">
        <f t="shared" si="634"/>
        <v>n/a</v>
      </c>
      <c r="AA324" s="48" t="str">
        <f t="shared" si="634"/>
        <v>n/a</v>
      </c>
      <c r="AB324" s="48" t="str">
        <f t="shared" si="634"/>
        <v>n/a</v>
      </c>
      <c r="AC324" s="48" t="str">
        <f t="shared" si="634"/>
        <v>n/a</v>
      </c>
      <c r="AD324" s="48" t="str">
        <f t="shared" si="634"/>
        <v>n/a</v>
      </c>
      <c r="AE324" s="48" t="str">
        <f t="shared" si="634"/>
        <v>n/a</v>
      </c>
      <c r="AF324" s="49"/>
      <c r="AG324" s="67"/>
      <c r="AH324" s="183"/>
      <c r="AI324" s="66"/>
      <c r="AJ324" s="4"/>
      <c r="AK324" s="66"/>
      <c r="AL324" s="6"/>
      <c r="AM324" s="7"/>
      <c r="AN324" s="6"/>
      <c r="AO324" s="6"/>
      <c r="AP324" s="6"/>
      <c r="AQ324" s="8"/>
      <c r="AR324" s="6"/>
      <c r="AT324" s="6"/>
      <c r="AU324" s="6"/>
      <c r="AV324" s="6"/>
      <c r="AW324" s="6"/>
      <c r="AX324" s="6"/>
      <c r="AY324" s="54"/>
      <c r="AZ324" s="6"/>
      <c r="BA324" s="6"/>
      <c r="BB324" s="6"/>
      <c r="BC324" s="6"/>
    </row>
    <row r="325" spans="1:55" ht="39" customHeight="1" x14ac:dyDescent="0.25">
      <c r="A325" s="43" t="str">
        <f>IF(C325=0,"  ",VLOOKUP(C325,CODES!$A$1:$B$145,2,FALSE))</f>
        <v xml:space="preserve">  </v>
      </c>
      <c r="B325" s="66"/>
      <c r="C325" s="4"/>
      <c r="D325" s="52" t="s">
        <v>57</v>
      </c>
      <c r="E325" s="44" t="str">
        <f t="shared" ref="E325:H325" si="635">IF($D325="Public Bidding", "Date Required", IF($D325="Shopping", "n/a", IF($D325="Small Value Procurement", "n/a", IF($D325="Lease of Venue", "n/a", IF($D325="Agency to Agency", "n/a", IF($D325="Direct Contracting", "n/a", IF($D325="Emergency Cases", "n/a","Check Mode of Proc")))))))</f>
        <v>n/a</v>
      </c>
      <c r="F325" s="44" t="str">
        <f t="shared" si="635"/>
        <v>n/a</v>
      </c>
      <c r="G325" s="44" t="str">
        <f t="shared" si="635"/>
        <v>n/a</v>
      </c>
      <c r="H325" s="44" t="str">
        <f t="shared" si="635"/>
        <v>n/a</v>
      </c>
      <c r="I325" s="63"/>
      <c r="J325" s="63"/>
      <c r="K325" s="45" t="str">
        <f t="shared" si="627"/>
        <v>n/a</v>
      </c>
      <c r="L325" s="63"/>
      <c r="M325" s="63"/>
      <c r="N325" s="55"/>
      <c r="O325" s="55"/>
      <c r="P325" s="55"/>
      <c r="Q325" s="55"/>
      <c r="R325" s="46" t="s">
        <v>52</v>
      </c>
      <c r="S325" s="51"/>
      <c r="T325" s="60"/>
      <c r="U325" s="47"/>
      <c r="V325" s="51"/>
      <c r="W325" s="60"/>
      <c r="X325" s="37"/>
      <c r="Y325" s="48" t="str">
        <f t="shared" ref="Y325:AE325" si="636">IF($D325="Public Bidding", "Date Required", IF($D325="Shopping", "n/a", IF($D325="Small Value Procurement", "n/a", IF($D325="Lease of Venue", "n/a", IF($D325="Agency to Agency", "n/a", IF($D325="Direct Contracting", "n/a", IF($D325="Emergency Cases", "n/a","Check Mode of Proc")))))))</f>
        <v>n/a</v>
      </c>
      <c r="Z325" s="48" t="str">
        <f t="shared" si="636"/>
        <v>n/a</v>
      </c>
      <c r="AA325" s="48" t="str">
        <f t="shared" si="636"/>
        <v>n/a</v>
      </c>
      <c r="AB325" s="48" t="str">
        <f t="shared" si="636"/>
        <v>n/a</v>
      </c>
      <c r="AC325" s="48" t="str">
        <f t="shared" si="636"/>
        <v>n/a</v>
      </c>
      <c r="AD325" s="48" t="str">
        <f t="shared" si="636"/>
        <v>n/a</v>
      </c>
      <c r="AE325" s="48" t="str">
        <f t="shared" si="636"/>
        <v>n/a</v>
      </c>
      <c r="AF325" s="49"/>
      <c r="AG325" s="67"/>
      <c r="AH325" s="183"/>
      <c r="AI325" s="66"/>
      <c r="AJ325" s="4"/>
      <c r="AK325" s="66"/>
      <c r="AL325" s="6"/>
      <c r="AM325" s="7"/>
      <c r="AN325" s="6"/>
      <c r="AO325" s="6"/>
      <c r="AP325" s="6"/>
      <c r="AQ325" s="8"/>
      <c r="AR325" s="6"/>
      <c r="AT325" s="6"/>
      <c r="AU325" s="6"/>
      <c r="AV325" s="6"/>
      <c r="AW325" s="6"/>
      <c r="AX325" s="6"/>
      <c r="AY325" s="54"/>
      <c r="AZ325" s="6"/>
      <c r="BA325" s="6"/>
      <c r="BB325" s="6"/>
      <c r="BC325" s="6"/>
    </row>
    <row r="326" spans="1:55" ht="39" customHeight="1" x14ac:dyDescent="0.25">
      <c r="A326" s="43" t="str">
        <f>IF(C326=0,"  ",VLOOKUP(C326,CODES!$A$1:$B$145,2,FALSE))</f>
        <v xml:space="preserve">  </v>
      </c>
      <c r="B326" s="66"/>
      <c r="C326" s="4"/>
      <c r="D326" s="52" t="s">
        <v>57</v>
      </c>
      <c r="E326" s="44" t="str">
        <f t="shared" ref="E326:H326" si="637">IF($D326="Public Bidding", "Date Required", IF($D326="Shopping", "n/a", IF($D326="Small Value Procurement", "n/a", IF($D326="Lease of Venue", "n/a", IF($D326="Agency to Agency", "n/a", IF($D326="Direct Contracting", "n/a", IF($D326="Emergency Cases", "n/a","Check Mode of Proc")))))))</f>
        <v>n/a</v>
      </c>
      <c r="F326" s="44" t="str">
        <f t="shared" si="637"/>
        <v>n/a</v>
      </c>
      <c r="G326" s="44" t="str">
        <f t="shared" si="637"/>
        <v>n/a</v>
      </c>
      <c r="H326" s="44" t="str">
        <f t="shared" si="637"/>
        <v>n/a</v>
      </c>
      <c r="I326" s="63"/>
      <c r="J326" s="63"/>
      <c r="K326" s="45" t="str">
        <f t="shared" si="627"/>
        <v>n/a</v>
      </c>
      <c r="L326" s="63"/>
      <c r="M326" s="63"/>
      <c r="N326" s="55"/>
      <c r="O326" s="55"/>
      <c r="P326" s="55"/>
      <c r="Q326" s="55"/>
      <c r="R326" s="46" t="s">
        <v>52</v>
      </c>
      <c r="S326" s="51"/>
      <c r="T326" s="60"/>
      <c r="U326" s="47"/>
      <c r="V326" s="51"/>
      <c r="W326" s="60"/>
      <c r="X326" s="37"/>
      <c r="Y326" s="48" t="str">
        <f t="shared" ref="Y326:AE326" si="638">IF($D326="Public Bidding", "Date Required", IF($D326="Shopping", "n/a", IF($D326="Small Value Procurement", "n/a", IF($D326="Lease of Venue", "n/a", IF($D326="Agency to Agency", "n/a", IF($D326="Direct Contracting", "n/a", IF($D326="Emergency Cases", "n/a","Check Mode of Proc")))))))</f>
        <v>n/a</v>
      </c>
      <c r="Z326" s="48" t="str">
        <f t="shared" si="638"/>
        <v>n/a</v>
      </c>
      <c r="AA326" s="48" t="str">
        <f t="shared" si="638"/>
        <v>n/a</v>
      </c>
      <c r="AB326" s="48" t="str">
        <f t="shared" si="638"/>
        <v>n/a</v>
      </c>
      <c r="AC326" s="48" t="str">
        <f t="shared" si="638"/>
        <v>n/a</v>
      </c>
      <c r="AD326" s="48" t="str">
        <f t="shared" si="638"/>
        <v>n/a</v>
      </c>
      <c r="AE326" s="48" t="str">
        <f t="shared" si="638"/>
        <v>n/a</v>
      </c>
      <c r="AF326" s="49"/>
      <c r="AG326" s="67"/>
      <c r="AH326" s="183"/>
      <c r="AI326" s="66"/>
      <c r="AJ326" s="4"/>
      <c r="AK326" s="66"/>
      <c r="AL326" s="6"/>
      <c r="AM326" s="7"/>
      <c r="AN326" s="6"/>
      <c r="AO326" s="6"/>
      <c r="AP326" s="6"/>
      <c r="AQ326" s="8"/>
      <c r="AR326" s="6"/>
      <c r="AT326" s="6"/>
      <c r="AU326" s="6"/>
      <c r="AV326" s="6"/>
      <c r="AW326" s="6"/>
      <c r="AX326" s="6"/>
      <c r="AY326" s="54"/>
      <c r="AZ326" s="6"/>
      <c r="BA326" s="6"/>
      <c r="BB326" s="6"/>
      <c r="BC326" s="6"/>
    </row>
    <row r="327" spans="1:55" ht="39" customHeight="1" x14ac:dyDescent="0.25">
      <c r="A327" s="43" t="str">
        <f>IF(C327=0,"  ",VLOOKUP(C327,CODES!$A$1:$B$145,2,FALSE))</f>
        <v xml:space="preserve">  </v>
      </c>
      <c r="B327" s="66"/>
      <c r="C327" s="4"/>
      <c r="D327" s="52" t="s">
        <v>57</v>
      </c>
      <c r="E327" s="44" t="str">
        <f t="shared" ref="E327:H327" si="639">IF($D327="Public Bidding", "Date Required", IF($D327="Shopping", "n/a", IF($D327="Small Value Procurement", "n/a", IF($D327="Lease of Venue", "n/a", IF($D327="Agency to Agency", "n/a", IF($D327="Direct Contracting", "n/a", IF($D327="Emergency Cases", "n/a","Check Mode of Proc")))))))</f>
        <v>n/a</v>
      </c>
      <c r="F327" s="44" t="str">
        <f t="shared" si="639"/>
        <v>n/a</v>
      </c>
      <c r="G327" s="44" t="str">
        <f t="shared" si="639"/>
        <v>n/a</v>
      </c>
      <c r="H327" s="44" t="str">
        <f t="shared" si="639"/>
        <v>n/a</v>
      </c>
      <c r="I327" s="63"/>
      <c r="J327" s="63"/>
      <c r="K327" s="45" t="str">
        <f t="shared" si="627"/>
        <v>n/a</v>
      </c>
      <c r="L327" s="63"/>
      <c r="M327" s="63"/>
      <c r="N327" s="55"/>
      <c r="O327" s="55"/>
      <c r="P327" s="55"/>
      <c r="Q327" s="55"/>
      <c r="R327" s="46" t="s">
        <v>52</v>
      </c>
      <c r="S327" s="51"/>
      <c r="T327" s="60"/>
      <c r="U327" s="47"/>
      <c r="V327" s="51"/>
      <c r="W327" s="60"/>
      <c r="X327" s="37"/>
      <c r="Y327" s="48" t="str">
        <f t="shared" ref="Y327:AE327" si="640">IF($D327="Public Bidding", "Date Required", IF($D327="Shopping", "n/a", IF($D327="Small Value Procurement", "n/a", IF($D327="Lease of Venue", "n/a", IF($D327="Agency to Agency", "n/a", IF($D327="Direct Contracting", "n/a", IF($D327="Emergency Cases", "n/a","Check Mode of Proc")))))))</f>
        <v>n/a</v>
      </c>
      <c r="Z327" s="48" t="str">
        <f t="shared" si="640"/>
        <v>n/a</v>
      </c>
      <c r="AA327" s="48" t="str">
        <f t="shared" si="640"/>
        <v>n/a</v>
      </c>
      <c r="AB327" s="48" t="str">
        <f t="shared" si="640"/>
        <v>n/a</v>
      </c>
      <c r="AC327" s="48" t="str">
        <f t="shared" si="640"/>
        <v>n/a</v>
      </c>
      <c r="AD327" s="48" t="str">
        <f t="shared" si="640"/>
        <v>n/a</v>
      </c>
      <c r="AE327" s="48" t="str">
        <f t="shared" si="640"/>
        <v>n/a</v>
      </c>
      <c r="AF327" s="49"/>
      <c r="AG327" s="67"/>
      <c r="AH327" s="183"/>
      <c r="AI327" s="66"/>
      <c r="AJ327" s="4"/>
      <c r="AK327" s="66"/>
      <c r="AL327" s="6"/>
      <c r="AM327" s="7"/>
      <c r="AN327" s="6"/>
      <c r="AO327" s="6"/>
      <c r="AP327" s="6"/>
      <c r="AQ327" s="8"/>
      <c r="AR327" s="6"/>
      <c r="AT327" s="6"/>
      <c r="AU327" s="6"/>
      <c r="AV327" s="6"/>
      <c r="AW327" s="6"/>
      <c r="AX327" s="6"/>
      <c r="AY327" s="54"/>
      <c r="AZ327" s="6"/>
      <c r="BA327" s="6"/>
      <c r="BB327" s="6"/>
      <c r="BC327" s="6"/>
    </row>
    <row r="328" spans="1:55" ht="48" customHeight="1" x14ac:dyDescent="0.25">
      <c r="A328" s="43" t="str">
        <f>IF(C328=0,"  ",VLOOKUP(C328,CODES!$A$1:$B$145,2,FALSE))</f>
        <v xml:space="preserve">  </v>
      </c>
      <c r="B328" s="66"/>
      <c r="C328" s="4"/>
      <c r="D328" s="52" t="s">
        <v>57</v>
      </c>
      <c r="E328" s="44" t="str">
        <f t="shared" ref="E328:H328" si="641">IF($D328="Public Bidding", "Date Required", IF($D328="Shopping", "n/a", IF($D328="Small Value Procurement", "n/a", IF($D328="Lease of Venue", "n/a", IF($D328="Agency to Agency", "n/a", IF($D328="Direct Contracting", "n/a", IF($D328="Emergency Cases", "n/a","Check Mode of Proc")))))))</f>
        <v>n/a</v>
      </c>
      <c r="F328" s="44" t="str">
        <f t="shared" si="641"/>
        <v>n/a</v>
      </c>
      <c r="G328" s="44" t="str">
        <f t="shared" si="641"/>
        <v>n/a</v>
      </c>
      <c r="H328" s="44" t="str">
        <f t="shared" si="641"/>
        <v>n/a</v>
      </c>
      <c r="I328" s="63"/>
      <c r="J328" s="63"/>
      <c r="K328" s="45" t="str">
        <f t="shared" si="627"/>
        <v>n/a</v>
      </c>
      <c r="L328" s="63"/>
      <c r="M328" s="63"/>
      <c r="N328" s="55"/>
      <c r="O328" s="55"/>
      <c r="P328" s="55"/>
      <c r="Q328" s="55"/>
      <c r="R328" s="46" t="s">
        <v>52</v>
      </c>
      <c r="S328" s="51"/>
      <c r="T328" s="60"/>
      <c r="U328" s="47"/>
      <c r="V328" s="51"/>
      <c r="W328" s="60"/>
      <c r="X328" s="37"/>
      <c r="Y328" s="48" t="str">
        <f t="shared" ref="Y328:AE328" si="642">IF($D328="Public Bidding", "Date Required", IF($D328="Shopping", "n/a", IF($D328="Small Value Procurement", "n/a", IF($D328="Lease of Venue", "n/a", IF($D328="Agency to Agency", "n/a", IF($D328="Direct Contracting", "n/a", IF($D328="Emergency Cases", "n/a","Check Mode of Proc")))))))</f>
        <v>n/a</v>
      </c>
      <c r="Z328" s="48" t="str">
        <f t="shared" si="642"/>
        <v>n/a</v>
      </c>
      <c r="AA328" s="48" t="str">
        <f t="shared" si="642"/>
        <v>n/a</v>
      </c>
      <c r="AB328" s="48" t="str">
        <f t="shared" si="642"/>
        <v>n/a</v>
      </c>
      <c r="AC328" s="48" t="str">
        <f t="shared" si="642"/>
        <v>n/a</v>
      </c>
      <c r="AD328" s="48" t="str">
        <f t="shared" si="642"/>
        <v>n/a</v>
      </c>
      <c r="AE328" s="48" t="str">
        <f t="shared" si="642"/>
        <v>n/a</v>
      </c>
      <c r="AF328" s="49"/>
      <c r="AG328" s="67"/>
      <c r="AH328" s="183"/>
      <c r="AI328" s="66"/>
      <c r="AJ328" s="4"/>
      <c r="AK328" s="66"/>
      <c r="AL328" s="6"/>
      <c r="AM328" s="7"/>
      <c r="AN328" s="6"/>
      <c r="AO328" s="6"/>
      <c r="AP328" s="6"/>
      <c r="AQ328" s="8"/>
      <c r="AR328" s="6"/>
      <c r="AT328" s="6"/>
      <c r="AU328" s="6"/>
      <c r="AV328" s="6"/>
      <c r="AW328" s="6"/>
      <c r="AX328" s="6"/>
      <c r="AY328" s="54"/>
      <c r="AZ328" s="6"/>
      <c r="BA328" s="6"/>
      <c r="BB328" s="6"/>
      <c r="BC328" s="6"/>
    </row>
    <row r="329" spans="1:55" ht="49.5" customHeight="1" x14ac:dyDescent="0.25">
      <c r="A329" s="43" t="str">
        <f>IF(C329=0,"  ",VLOOKUP(C329,CODES!$A$1:$B$145,2,FALSE))</f>
        <v xml:space="preserve">  </v>
      </c>
      <c r="B329" s="66"/>
      <c r="C329" s="4"/>
      <c r="D329" s="52" t="s">
        <v>57</v>
      </c>
      <c r="E329" s="44" t="str">
        <f t="shared" ref="E329:H329" si="643">IF($D329="Public Bidding", "Date Required", IF($D329="Shopping", "n/a", IF($D329="Small Value Procurement", "n/a", IF($D329="Lease of Venue", "n/a", IF($D329="Agency to Agency", "n/a", IF($D329="Direct Contracting", "n/a", IF($D329="Emergency Cases", "n/a","Check Mode of Proc")))))))</f>
        <v>n/a</v>
      </c>
      <c r="F329" s="44" t="str">
        <f t="shared" si="643"/>
        <v>n/a</v>
      </c>
      <c r="G329" s="44" t="str">
        <f t="shared" si="643"/>
        <v>n/a</v>
      </c>
      <c r="H329" s="44" t="str">
        <f t="shared" si="643"/>
        <v>n/a</v>
      </c>
      <c r="I329" s="63"/>
      <c r="J329" s="63"/>
      <c r="K329" s="45" t="str">
        <f t="shared" si="627"/>
        <v>n/a</v>
      </c>
      <c r="L329" s="63"/>
      <c r="M329" s="63"/>
      <c r="N329" s="55"/>
      <c r="O329" s="55"/>
      <c r="P329" s="55"/>
      <c r="Q329" s="55"/>
      <c r="R329" s="46" t="s">
        <v>52</v>
      </c>
      <c r="S329" s="51"/>
      <c r="T329" s="60"/>
      <c r="U329" s="47"/>
      <c r="V329" s="51"/>
      <c r="W329" s="60"/>
      <c r="X329" s="37"/>
      <c r="Y329" s="48" t="str">
        <f t="shared" ref="Y329:AE329" si="644">IF($D329="Public Bidding", "Date Required", IF($D329="Shopping", "n/a", IF($D329="Small Value Procurement", "n/a", IF($D329="Lease of Venue", "n/a", IF($D329="Agency to Agency", "n/a", IF($D329="Direct Contracting", "n/a", IF($D329="Emergency Cases", "n/a","Check Mode of Proc")))))))</f>
        <v>n/a</v>
      </c>
      <c r="Z329" s="48" t="str">
        <f t="shared" si="644"/>
        <v>n/a</v>
      </c>
      <c r="AA329" s="48" t="str">
        <f t="shared" si="644"/>
        <v>n/a</v>
      </c>
      <c r="AB329" s="48" t="str">
        <f t="shared" si="644"/>
        <v>n/a</v>
      </c>
      <c r="AC329" s="48" t="str">
        <f t="shared" si="644"/>
        <v>n/a</v>
      </c>
      <c r="AD329" s="48" t="str">
        <f t="shared" si="644"/>
        <v>n/a</v>
      </c>
      <c r="AE329" s="48" t="str">
        <f t="shared" si="644"/>
        <v>n/a</v>
      </c>
      <c r="AF329" s="49"/>
      <c r="AG329" s="67"/>
      <c r="AH329" s="183"/>
      <c r="AI329" s="66"/>
      <c r="AJ329" s="4"/>
      <c r="AK329" s="66"/>
      <c r="AL329" s="6"/>
      <c r="AM329" s="7"/>
      <c r="AN329" s="6"/>
      <c r="AO329" s="6"/>
      <c r="AP329" s="6"/>
      <c r="AQ329" s="8"/>
      <c r="AR329" s="6"/>
      <c r="AT329" s="6"/>
      <c r="AU329" s="6"/>
      <c r="AV329" s="6"/>
      <c r="AW329" s="6"/>
      <c r="AX329" s="6"/>
      <c r="AY329" s="54"/>
      <c r="AZ329" s="6"/>
      <c r="BA329" s="6"/>
      <c r="BB329" s="6"/>
      <c r="BC329" s="6"/>
    </row>
    <row r="330" spans="1:55" ht="47.25" customHeight="1" x14ac:dyDescent="0.25">
      <c r="A330" s="43" t="str">
        <f>IF(C330=0,"  ",VLOOKUP(C330,CODES!$A$1:$B$145,2,FALSE))</f>
        <v xml:space="preserve">  </v>
      </c>
      <c r="B330" s="66"/>
      <c r="C330" s="4"/>
      <c r="D330" s="52" t="s">
        <v>57</v>
      </c>
      <c r="E330" s="44" t="str">
        <f t="shared" ref="E330:H330" si="645">IF($D330="Public Bidding", "Date Required", IF($D330="Shopping", "n/a", IF($D330="Small Value Procurement", "n/a", IF($D330="Lease of Venue", "n/a", IF($D330="Agency to Agency", "n/a", IF($D330="Direct Contracting", "n/a", IF($D330="Emergency Cases", "n/a","Check Mode of Proc")))))))</f>
        <v>n/a</v>
      </c>
      <c r="F330" s="44" t="str">
        <f t="shared" si="645"/>
        <v>n/a</v>
      </c>
      <c r="G330" s="44" t="str">
        <f t="shared" si="645"/>
        <v>n/a</v>
      </c>
      <c r="H330" s="44" t="str">
        <f t="shared" si="645"/>
        <v>n/a</v>
      </c>
      <c r="I330" s="63"/>
      <c r="J330" s="63"/>
      <c r="K330" s="45" t="str">
        <f t="shared" si="627"/>
        <v>n/a</v>
      </c>
      <c r="L330" s="63"/>
      <c r="M330" s="63"/>
      <c r="N330" s="55"/>
      <c r="O330" s="55"/>
      <c r="P330" s="55"/>
      <c r="Q330" s="55"/>
      <c r="R330" s="46" t="s">
        <v>52</v>
      </c>
      <c r="S330" s="51"/>
      <c r="T330" s="764"/>
      <c r="U330" s="47"/>
      <c r="V330" s="51"/>
      <c r="W330" s="60"/>
      <c r="X330" s="37"/>
      <c r="Y330" s="48" t="str">
        <f t="shared" ref="Y330:AE330" si="646">IF($D330="Public Bidding", "Date Required", IF($D330="Shopping", "n/a", IF($D330="Small Value Procurement", "n/a", IF($D330="Lease of Venue", "n/a", IF($D330="Agency to Agency", "n/a", IF($D330="Direct Contracting", "n/a", IF($D330="Emergency Cases", "n/a","Check Mode of Proc")))))))</f>
        <v>n/a</v>
      </c>
      <c r="Z330" s="48" t="str">
        <f t="shared" si="646"/>
        <v>n/a</v>
      </c>
      <c r="AA330" s="48" t="str">
        <f t="shared" si="646"/>
        <v>n/a</v>
      </c>
      <c r="AB330" s="48" t="str">
        <f t="shared" si="646"/>
        <v>n/a</v>
      </c>
      <c r="AC330" s="48" t="str">
        <f t="shared" si="646"/>
        <v>n/a</v>
      </c>
      <c r="AD330" s="48" t="str">
        <f t="shared" si="646"/>
        <v>n/a</v>
      </c>
      <c r="AE330" s="48" t="str">
        <f t="shared" si="646"/>
        <v>n/a</v>
      </c>
      <c r="AF330" s="49"/>
      <c r="AG330" s="67"/>
      <c r="AH330" s="183"/>
      <c r="AI330" s="66"/>
      <c r="AJ330" s="4"/>
      <c r="AK330" s="66"/>
      <c r="AL330" s="6"/>
      <c r="AM330" s="7"/>
      <c r="AN330" s="6"/>
      <c r="AO330" s="6"/>
      <c r="AP330" s="6"/>
      <c r="AQ330" s="8"/>
      <c r="AR330" s="6"/>
      <c r="AT330" s="6"/>
      <c r="AU330" s="6"/>
      <c r="AV330" s="6"/>
      <c r="AW330" s="6"/>
      <c r="AX330" s="6"/>
      <c r="AY330" s="54"/>
      <c r="AZ330" s="6"/>
      <c r="BA330" s="6"/>
      <c r="BB330" s="6"/>
      <c r="BC330" s="6"/>
    </row>
    <row r="331" spans="1:55" ht="39" customHeight="1" x14ac:dyDescent="0.25">
      <c r="A331" s="43" t="str">
        <f>IF(C331=0,"  ",VLOOKUP(C331,CODES!$A$1:$B$145,2,FALSE))</f>
        <v xml:space="preserve">  </v>
      </c>
      <c r="B331" s="66"/>
      <c r="C331" s="4"/>
      <c r="D331" s="52" t="s">
        <v>57</v>
      </c>
      <c r="E331" s="44" t="str">
        <f t="shared" ref="E331:H331" si="647">IF($D331="Public Bidding", "Date Required", IF($D331="Shopping", "n/a", IF($D331="Small Value Procurement", "n/a", IF($D331="Lease of Venue", "n/a", IF($D331="Agency to Agency", "n/a", IF($D331="Direct Contracting", "n/a", IF($D331="Emergency Cases", "n/a","Check Mode of Proc")))))))</f>
        <v>n/a</v>
      </c>
      <c r="F331" s="44" t="str">
        <f t="shared" si="647"/>
        <v>n/a</v>
      </c>
      <c r="G331" s="44" t="str">
        <f t="shared" si="647"/>
        <v>n/a</v>
      </c>
      <c r="H331" s="44" t="str">
        <f t="shared" si="647"/>
        <v>n/a</v>
      </c>
      <c r="I331" s="63"/>
      <c r="J331" s="63"/>
      <c r="K331" s="45" t="str">
        <f t="shared" si="627"/>
        <v>n/a</v>
      </c>
      <c r="L331" s="63"/>
      <c r="M331" s="63"/>
      <c r="N331" s="55"/>
      <c r="O331" s="55"/>
      <c r="P331" s="55"/>
      <c r="Q331" s="55"/>
      <c r="R331" s="46" t="s">
        <v>52</v>
      </c>
      <c r="S331" s="51"/>
      <c r="T331" s="755"/>
      <c r="U331" s="47"/>
      <c r="V331" s="51"/>
      <c r="W331" s="60"/>
      <c r="X331" s="37"/>
      <c r="Y331" s="48" t="str">
        <f t="shared" ref="Y331:AE331" si="648">IF($D331="Public Bidding", "Date Required", IF($D331="Shopping", "n/a", IF($D331="Small Value Procurement", "n/a", IF($D331="Lease of Venue", "n/a", IF($D331="Agency to Agency", "n/a", IF($D331="Direct Contracting", "n/a", IF($D331="Emergency Cases", "n/a","Check Mode of Proc")))))))</f>
        <v>n/a</v>
      </c>
      <c r="Z331" s="48" t="str">
        <f t="shared" si="648"/>
        <v>n/a</v>
      </c>
      <c r="AA331" s="48" t="str">
        <f t="shared" si="648"/>
        <v>n/a</v>
      </c>
      <c r="AB331" s="48" t="str">
        <f t="shared" si="648"/>
        <v>n/a</v>
      </c>
      <c r="AC331" s="48" t="str">
        <f t="shared" si="648"/>
        <v>n/a</v>
      </c>
      <c r="AD331" s="48" t="str">
        <f t="shared" si="648"/>
        <v>n/a</v>
      </c>
      <c r="AE331" s="48" t="str">
        <f t="shared" si="648"/>
        <v>n/a</v>
      </c>
      <c r="AF331" s="49"/>
      <c r="AG331" s="67"/>
      <c r="AH331" s="183"/>
      <c r="AI331" s="66"/>
      <c r="AJ331" s="4"/>
      <c r="AK331" s="66"/>
      <c r="AL331" s="6"/>
      <c r="AM331" s="7"/>
      <c r="AN331" s="6"/>
      <c r="AO331" s="6"/>
      <c r="AP331" s="6"/>
      <c r="AQ331" s="8"/>
      <c r="AR331" s="6"/>
      <c r="AT331" s="6"/>
      <c r="AU331" s="6"/>
      <c r="AV331" s="6"/>
      <c r="AW331" s="6"/>
      <c r="AX331" s="6"/>
      <c r="AY331" s="54"/>
      <c r="AZ331" s="6"/>
      <c r="BA331" s="6"/>
      <c r="BB331" s="6"/>
      <c r="BC331" s="6"/>
    </row>
    <row r="332" spans="1:55" ht="39" customHeight="1" x14ac:dyDescent="0.25">
      <c r="A332" s="43" t="str">
        <f>IF(C332=0,"  ",VLOOKUP(C332,CODES!$A$1:$B$145,2,FALSE))</f>
        <v xml:space="preserve">  </v>
      </c>
      <c r="B332" s="66"/>
      <c r="C332" s="4"/>
      <c r="D332" s="52" t="s">
        <v>57</v>
      </c>
      <c r="E332" s="44" t="str">
        <f t="shared" ref="E332:H332" si="649">IF($D332="Public Bidding", "Date Required", IF($D332="Shopping", "n/a", IF($D332="Small Value Procurement", "n/a", IF($D332="Lease of Venue", "n/a", IF($D332="Agency to Agency", "n/a", IF($D332="Direct Contracting", "n/a", IF($D332="Emergency Cases", "n/a","Check Mode of Proc")))))))</f>
        <v>n/a</v>
      </c>
      <c r="F332" s="44" t="str">
        <f t="shared" si="649"/>
        <v>n/a</v>
      </c>
      <c r="G332" s="44" t="str">
        <f t="shared" si="649"/>
        <v>n/a</v>
      </c>
      <c r="H332" s="44" t="str">
        <f t="shared" si="649"/>
        <v>n/a</v>
      </c>
      <c r="I332" s="63"/>
      <c r="J332" s="63"/>
      <c r="K332" s="45" t="str">
        <f t="shared" si="627"/>
        <v>n/a</v>
      </c>
      <c r="L332" s="63"/>
      <c r="M332" s="63"/>
      <c r="N332" s="55"/>
      <c r="O332" s="55"/>
      <c r="P332" s="55"/>
      <c r="Q332" s="55"/>
      <c r="R332" s="46" t="s">
        <v>52</v>
      </c>
      <c r="S332" s="51"/>
      <c r="T332" s="764"/>
      <c r="U332" s="47"/>
      <c r="V332" s="51"/>
      <c r="W332" s="60"/>
      <c r="X332" s="37"/>
      <c r="Y332" s="48" t="str">
        <f t="shared" ref="Y332:AE332" si="650">IF($D332="Public Bidding", "Date Required", IF($D332="Shopping", "n/a", IF($D332="Small Value Procurement", "n/a", IF($D332="Lease of Venue", "n/a", IF($D332="Agency to Agency", "n/a", IF($D332="Direct Contracting", "n/a", IF($D332="Emergency Cases", "n/a","Check Mode of Proc")))))))</f>
        <v>n/a</v>
      </c>
      <c r="Z332" s="48" t="str">
        <f t="shared" si="650"/>
        <v>n/a</v>
      </c>
      <c r="AA332" s="48" t="str">
        <f t="shared" si="650"/>
        <v>n/a</v>
      </c>
      <c r="AB332" s="48" t="str">
        <f t="shared" si="650"/>
        <v>n/a</v>
      </c>
      <c r="AC332" s="48" t="str">
        <f t="shared" si="650"/>
        <v>n/a</v>
      </c>
      <c r="AD332" s="48" t="str">
        <f t="shared" si="650"/>
        <v>n/a</v>
      </c>
      <c r="AE332" s="48" t="str">
        <f t="shared" si="650"/>
        <v>n/a</v>
      </c>
      <c r="AF332" s="49"/>
      <c r="AG332" s="67"/>
      <c r="AH332" s="183"/>
      <c r="AI332" s="66"/>
      <c r="AJ332" s="4"/>
      <c r="AK332" s="66"/>
      <c r="AL332" s="6"/>
      <c r="AM332" s="7"/>
      <c r="AN332" s="6"/>
      <c r="AO332" s="6"/>
      <c r="AP332" s="6"/>
      <c r="AQ332" s="8"/>
      <c r="AR332" s="6"/>
      <c r="AT332" s="6"/>
      <c r="AU332" s="6"/>
      <c r="AV332" s="6"/>
      <c r="AW332" s="6"/>
      <c r="AX332" s="6"/>
      <c r="AY332" s="54"/>
      <c r="AZ332" s="6"/>
      <c r="BA332" s="6"/>
      <c r="BB332" s="6"/>
      <c r="BC332" s="6"/>
    </row>
    <row r="333" spans="1:55" ht="39" customHeight="1" x14ac:dyDescent="0.25">
      <c r="A333" s="43" t="str">
        <f>IF(C333=0,"  ",VLOOKUP(C333,CODES!$A$1:$B$145,2,FALSE))</f>
        <v xml:space="preserve">  </v>
      </c>
      <c r="B333" s="66"/>
      <c r="C333" s="4"/>
      <c r="D333" s="52" t="s">
        <v>57</v>
      </c>
      <c r="E333" s="44" t="str">
        <f t="shared" ref="E333:H333" si="651">IF($D333="Public Bidding", "Date Required", IF($D333="Shopping", "n/a", IF($D333="Small Value Procurement", "n/a", IF($D333="Lease of Venue", "n/a", IF($D333="Agency to Agency", "n/a", IF($D333="Direct Contracting", "n/a", IF($D333="Emergency Cases", "n/a","Check Mode of Proc")))))))</f>
        <v>n/a</v>
      </c>
      <c r="F333" s="44" t="str">
        <f t="shared" si="651"/>
        <v>n/a</v>
      </c>
      <c r="G333" s="44" t="str">
        <f t="shared" si="651"/>
        <v>n/a</v>
      </c>
      <c r="H333" s="44" t="str">
        <f t="shared" si="651"/>
        <v>n/a</v>
      </c>
      <c r="I333" s="63"/>
      <c r="J333" s="63"/>
      <c r="K333" s="45" t="str">
        <f t="shared" si="627"/>
        <v>n/a</v>
      </c>
      <c r="L333" s="63"/>
      <c r="M333" s="63"/>
      <c r="N333" s="55"/>
      <c r="O333" s="55"/>
      <c r="P333" s="55"/>
      <c r="Q333" s="55"/>
      <c r="R333" s="46" t="s">
        <v>52</v>
      </c>
      <c r="S333" s="51"/>
      <c r="T333" s="755"/>
      <c r="U333" s="47"/>
      <c r="V333" s="51"/>
      <c r="W333" s="60"/>
      <c r="X333" s="37"/>
      <c r="Y333" s="48" t="str">
        <f t="shared" ref="Y333:AE333" si="652">IF($D333="Public Bidding", "Date Required", IF($D333="Shopping", "n/a", IF($D333="Small Value Procurement", "n/a", IF($D333="Lease of Venue", "n/a", IF($D333="Agency to Agency", "n/a", IF($D333="Direct Contracting", "n/a", IF($D333="Emergency Cases", "n/a","Check Mode of Proc")))))))</f>
        <v>n/a</v>
      </c>
      <c r="Z333" s="48" t="str">
        <f t="shared" si="652"/>
        <v>n/a</v>
      </c>
      <c r="AA333" s="48" t="str">
        <f t="shared" si="652"/>
        <v>n/a</v>
      </c>
      <c r="AB333" s="48" t="str">
        <f t="shared" si="652"/>
        <v>n/a</v>
      </c>
      <c r="AC333" s="48" t="str">
        <f t="shared" si="652"/>
        <v>n/a</v>
      </c>
      <c r="AD333" s="48" t="str">
        <f t="shared" si="652"/>
        <v>n/a</v>
      </c>
      <c r="AE333" s="48" t="str">
        <f t="shared" si="652"/>
        <v>n/a</v>
      </c>
      <c r="AF333" s="49"/>
      <c r="AG333" s="67"/>
      <c r="AH333" s="183"/>
      <c r="AI333" s="66"/>
      <c r="AJ333" s="4"/>
      <c r="AK333" s="66"/>
      <c r="AL333" s="6"/>
      <c r="AM333" s="7"/>
      <c r="AN333" s="6"/>
      <c r="AO333" s="6"/>
      <c r="AP333" s="6"/>
      <c r="AQ333" s="8"/>
      <c r="AR333" s="6"/>
      <c r="AT333" s="6"/>
      <c r="AU333" s="6"/>
      <c r="AV333" s="6"/>
      <c r="AW333" s="6"/>
      <c r="AX333" s="6"/>
      <c r="AY333" s="54"/>
      <c r="AZ333" s="6"/>
      <c r="BA333" s="6"/>
      <c r="BB333" s="6"/>
      <c r="BC333" s="6"/>
    </row>
    <row r="334" spans="1:55" ht="54.75" customHeight="1" x14ac:dyDescent="0.25">
      <c r="A334" s="43" t="str">
        <f>IF(C334=0,"  ",VLOOKUP(C334,CODES!$A$1:$B$145,2,FALSE))</f>
        <v xml:space="preserve">  </v>
      </c>
      <c r="B334" s="66"/>
      <c r="C334" s="4"/>
      <c r="D334" s="52" t="s">
        <v>57</v>
      </c>
      <c r="E334" s="44" t="str">
        <f t="shared" ref="E334:H334" si="653">IF($D334="Public Bidding", "Date Required", IF($D334="Shopping", "n/a", IF($D334="Small Value Procurement", "n/a", IF($D334="Lease of Venue", "n/a", IF($D334="Agency to Agency", "n/a", IF($D334="Direct Contracting", "n/a", IF($D334="Emergency Cases", "n/a","Check Mode of Proc")))))))</f>
        <v>n/a</v>
      </c>
      <c r="F334" s="44" t="str">
        <f t="shared" si="653"/>
        <v>n/a</v>
      </c>
      <c r="G334" s="44" t="str">
        <f t="shared" si="653"/>
        <v>n/a</v>
      </c>
      <c r="H334" s="44" t="str">
        <f t="shared" si="653"/>
        <v>n/a</v>
      </c>
      <c r="I334" s="63"/>
      <c r="J334" s="63"/>
      <c r="K334" s="45" t="str">
        <f t="shared" si="627"/>
        <v>n/a</v>
      </c>
      <c r="L334" s="63"/>
      <c r="M334" s="63"/>
      <c r="N334" s="55"/>
      <c r="O334" s="55"/>
      <c r="P334" s="67"/>
      <c r="Q334" s="67"/>
      <c r="R334" s="46" t="s">
        <v>52</v>
      </c>
      <c r="S334" s="51"/>
      <c r="T334" s="60"/>
      <c r="U334" s="47"/>
      <c r="V334" s="51"/>
      <c r="W334" s="60"/>
      <c r="X334" s="37"/>
      <c r="Y334" s="48" t="str">
        <f t="shared" ref="Y334:AE334" si="654">IF($D334="Public Bidding", "Date Required", IF($D334="Shopping", "n/a", IF($D334="Small Value Procurement", "n/a", IF($D334="Lease of Venue", "n/a", IF($D334="Agency to Agency", "n/a", IF($D334="Direct Contracting", "n/a", IF($D334="Emergency Cases", "n/a","Check Mode of Proc")))))))</f>
        <v>n/a</v>
      </c>
      <c r="Z334" s="48" t="str">
        <f t="shared" si="654"/>
        <v>n/a</v>
      </c>
      <c r="AA334" s="48" t="str">
        <f t="shared" si="654"/>
        <v>n/a</v>
      </c>
      <c r="AB334" s="48" t="str">
        <f t="shared" si="654"/>
        <v>n/a</v>
      </c>
      <c r="AC334" s="48" t="str">
        <f t="shared" si="654"/>
        <v>n/a</v>
      </c>
      <c r="AD334" s="48" t="str">
        <f t="shared" si="654"/>
        <v>n/a</v>
      </c>
      <c r="AE334" s="48" t="str">
        <f t="shared" si="654"/>
        <v>n/a</v>
      </c>
      <c r="AF334" s="49"/>
      <c r="AG334" s="67"/>
      <c r="AH334" s="183"/>
      <c r="AI334" s="66"/>
      <c r="AJ334" s="4"/>
      <c r="AK334" s="66"/>
      <c r="AL334" s="6"/>
      <c r="AM334" s="7"/>
      <c r="AN334" s="6"/>
      <c r="AO334" s="6"/>
      <c r="AP334" s="6"/>
      <c r="AQ334" s="8"/>
      <c r="AR334" s="6"/>
      <c r="AT334" s="6"/>
      <c r="AU334" s="6"/>
      <c r="AV334" s="6"/>
      <c r="AW334" s="6"/>
      <c r="AX334" s="6"/>
      <c r="AY334" s="54"/>
      <c r="AZ334" s="6"/>
      <c r="BA334" s="6"/>
      <c r="BB334" s="6"/>
      <c r="BC334" s="6"/>
    </row>
    <row r="335" spans="1:55" ht="55.5" customHeight="1" x14ac:dyDescent="0.25">
      <c r="A335" s="43" t="str">
        <f>IF(C335=0,"  ",VLOOKUP(C335,CODES!$A$1:$B$145,2,FALSE))</f>
        <v xml:space="preserve">  </v>
      </c>
      <c r="B335" s="66"/>
      <c r="C335" s="83"/>
      <c r="D335" s="52" t="s">
        <v>57</v>
      </c>
      <c r="E335" s="44" t="str">
        <f t="shared" ref="E335:H335" si="655">IF($D335="Public Bidding", "Date Required", IF($D335="Shopping", "n/a", IF($D335="Small Value Procurement", "n/a", IF($D335="Lease of Venue", "n/a", IF($D335="Agency to Agency", "n/a", IF($D335="Direct Contracting", "n/a", IF($D335="Emergency Cases", "n/a","Check Mode of Proc")))))))</f>
        <v>n/a</v>
      </c>
      <c r="F335" s="44" t="str">
        <f t="shared" si="655"/>
        <v>n/a</v>
      </c>
      <c r="G335" s="44" t="str">
        <f t="shared" si="655"/>
        <v>n/a</v>
      </c>
      <c r="H335" s="44" t="str">
        <f t="shared" si="655"/>
        <v>n/a</v>
      </c>
      <c r="I335" s="63"/>
      <c r="J335" s="63"/>
      <c r="K335" s="45" t="str">
        <f t="shared" si="627"/>
        <v>n/a</v>
      </c>
      <c r="L335" s="63"/>
      <c r="M335" s="63"/>
      <c r="N335" s="55"/>
      <c r="O335" s="55"/>
      <c r="P335" s="55"/>
      <c r="Q335" s="55"/>
      <c r="R335" s="46" t="s">
        <v>52</v>
      </c>
      <c r="S335" s="51"/>
      <c r="T335" s="60"/>
      <c r="U335" s="47"/>
      <c r="V335" s="51"/>
      <c r="W335" s="60"/>
      <c r="X335" s="37"/>
      <c r="Y335" s="48" t="str">
        <f t="shared" ref="Y335:AE335" si="656">IF($D335="Public Bidding", "Date Required", IF($D335="Shopping", "n/a", IF($D335="Small Value Procurement", "n/a", IF($D335="Lease of Venue", "n/a", IF($D335="Agency to Agency", "n/a", IF($D335="Direct Contracting", "n/a", IF($D335="Emergency Cases", "n/a","Check Mode of Proc")))))))</f>
        <v>n/a</v>
      </c>
      <c r="Z335" s="48" t="str">
        <f t="shared" si="656"/>
        <v>n/a</v>
      </c>
      <c r="AA335" s="48" t="str">
        <f t="shared" si="656"/>
        <v>n/a</v>
      </c>
      <c r="AB335" s="48" t="str">
        <f t="shared" si="656"/>
        <v>n/a</v>
      </c>
      <c r="AC335" s="48" t="str">
        <f t="shared" si="656"/>
        <v>n/a</v>
      </c>
      <c r="AD335" s="48" t="str">
        <f t="shared" si="656"/>
        <v>n/a</v>
      </c>
      <c r="AE335" s="48" t="str">
        <f t="shared" si="656"/>
        <v>n/a</v>
      </c>
      <c r="AF335" s="49"/>
      <c r="AG335" s="67"/>
      <c r="AH335" s="183"/>
      <c r="AI335" s="66"/>
      <c r="AJ335" s="4"/>
      <c r="AK335" s="66"/>
      <c r="AL335" s="6"/>
      <c r="AM335" s="7"/>
      <c r="AN335" s="6"/>
      <c r="AO335" s="6"/>
      <c r="AP335" s="6"/>
      <c r="AQ335" s="8"/>
      <c r="AR335" s="6"/>
      <c r="AT335" s="6"/>
      <c r="AU335" s="6"/>
      <c r="AV335" s="6"/>
      <c r="AW335" s="6"/>
      <c r="AX335" s="6"/>
      <c r="AY335" s="54"/>
      <c r="AZ335" s="6"/>
      <c r="BA335" s="6"/>
      <c r="BB335" s="6"/>
      <c r="BC335" s="6"/>
    </row>
    <row r="336" spans="1:55" ht="55.5" customHeight="1" x14ac:dyDescent="0.25">
      <c r="A336" s="43" t="str">
        <f>IF(C336=0,"  ",VLOOKUP(C336,CODES!$A$1:$B$145,2,FALSE))</f>
        <v xml:space="preserve">  </v>
      </c>
      <c r="B336" s="66"/>
      <c r="C336" s="4"/>
      <c r="D336" s="52" t="s">
        <v>57</v>
      </c>
      <c r="E336" s="44" t="str">
        <f t="shared" ref="E336:H336" si="657">IF($D336="Public Bidding", "Date Required", IF($D336="Shopping", "n/a", IF($D336="Small Value Procurement", "n/a", IF($D336="Lease of Venue", "n/a", IF($D336="Agency to Agency", "n/a", IF($D336="Direct Contracting", "n/a", IF($D336="Emergency Cases", "n/a","Check Mode of Proc")))))))</f>
        <v>n/a</v>
      </c>
      <c r="F336" s="44" t="str">
        <f t="shared" si="657"/>
        <v>n/a</v>
      </c>
      <c r="G336" s="44" t="str">
        <f t="shared" si="657"/>
        <v>n/a</v>
      </c>
      <c r="H336" s="44" t="str">
        <f t="shared" si="657"/>
        <v>n/a</v>
      </c>
      <c r="I336" s="63"/>
      <c r="J336" s="63"/>
      <c r="K336" s="45" t="str">
        <f t="shared" si="627"/>
        <v>n/a</v>
      </c>
      <c r="L336" s="63"/>
      <c r="M336" s="63"/>
      <c r="N336" s="55"/>
      <c r="O336" s="55"/>
      <c r="P336" s="55"/>
      <c r="Q336" s="55"/>
      <c r="R336" s="46" t="s">
        <v>52</v>
      </c>
      <c r="S336" s="51"/>
      <c r="T336" s="60"/>
      <c r="U336" s="47"/>
      <c r="V336" s="51"/>
      <c r="W336" s="60"/>
      <c r="X336" s="37"/>
      <c r="Y336" s="48" t="str">
        <f t="shared" ref="Y336:AE336" si="658">IF($D336="Public Bidding", "Date Required", IF($D336="Shopping", "n/a", IF($D336="Small Value Procurement", "n/a", IF($D336="Lease of Venue", "n/a", IF($D336="Agency to Agency", "n/a", IF($D336="Direct Contracting", "n/a", IF($D336="Emergency Cases", "n/a","Check Mode of Proc")))))))</f>
        <v>n/a</v>
      </c>
      <c r="Z336" s="48" t="str">
        <f t="shared" si="658"/>
        <v>n/a</v>
      </c>
      <c r="AA336" s="48" t="str">
        <f t="shared" si="658"/>
        <v>n/a</v>
      </c>
      <c r="AB336" s="48" t="str">
        <f t="shared" si="658"/>
        <v>n/a</v>
      </c>
      <c r="AC336" s="48" t="str">
        <f t="shared" si="658"/>
        <v>n/a</v>
      </c>
      <c r="AD336" s="48" t="str">
        <f t="shared" si="658"/>
        <v>n/a</v>
      </c>
      <c r="AE336" s="48" t="str">
        <f t="shared" si="658"/>
        <v>n/a</v>
      </c>
      <c r="AF336" s="49"/>
      <c r="AG336" s="67"/>
      <c r="AH336" s="183"/>
      <c r="AI336" s="66"/>
      <c r="AJ336" s="4"/>
      <c r="AK336" s="66"/>
      <c r="AL336" s="6"/>
      <c r="AM336" s="7"/>
      <c r="AN336" s="6"/>
      <c r="AO336" s="6"/>
      <c r="AP336" s="6"/>
      <c r="AQ336" s="8"/>
      <c r="AR336" s="6"/>
      <c r="AT336" s="6"/>
      <c r="AU336" s="6"/>
      <c r="AV336" s="6"/>
      <c r="AW336" s="6"/>
      <c r="AX336" s="6"/>
      <c r="AY336" s="54"/>
      <c r="AZ336" s="6"/>
      <c r="BA336" s="6"/>
      <c r="BB336" s="6"/>
      <c r="BC336" s="6"/>
    </row>
    <row r="337" spans="1:55" ht="55.5" customHeight="1" x14ac:dyDescent="0.25">
      <c r="A337" s="43" t="str">
        <f>IF(C337=0,"  ",VLOOKUP(C337,CODES!$A$1:$B$145,2,FALSE))</f>
        <v xml:space="preserve">  </v>
      </c>
      <c r="B337" s="66"/>
      <c r="C337" s="4"/>
      <c r="D337" s="52" t="s">
        <v>57</v>
      </c>
      <c r="E337" s="44" t="str">
        <f t="shared" ref="E337:H337" si="659">IF($D337="Public Bidding", "Date Required", IF($D337="Shopping", "n/a", IF($D337="Small Value Procurement", "n/a", IF($D337="Lease of Venue", "n/a", IF($D337="Agency to Agency", "n/a", IF($D337="Direct Contracting", "n/a", IF($D337="Emergency Cases", "n/a","Check Mode of Proc")))))))</f>
        <v>n/a</v>
      </c>
      <c r="F337" s="44" t="str">
        <f t="shared" si="659"/>
        <v>n/a</v>
      </c>
      <c r="G337" s="44" t="str">
        <f t="shared" si="659"/>
        <v>n/a</v>
      </c>
      <c r="H337" s="44" t="str">
        <f t="shared" si="659"/>
        <v>n/a</v>
      </c>
      <c r="I337" s="63"/>
      <c r="J337" s="63"/>
      <c r="K337" s="45" t="str">
        <f t="shared" si="627"/>
        <v>n/a</v>
      </c>
      <c r="L337" s="63"/>
      <c r="M337" s="68"/>
      <c r="N337" s="55"/>
      <c r="O337" s="55"/>
      <c r="P337" s="55"/>
      <c r="Q337" s="55"/>
      <c r="R337" s="46" t="s">
        <v>52</v>
      </c>
      <c r="S337" s="51"/>
      <c r="T337" s="60"/>
      <c r="U337" s="47"/>
      <c r="V337" s="51"/>
      <c r="W337" s="60"/>
      <c r="X337" s="37"/>
      <c r="Y337" s="48" t="str">
        <f t="shared" ref="Y337:AE337" si="660">IF($D337="Public Bidding", "Date Required", IF($D337="Shopping", "n/a", IF($D337="Small Value Procurement", "n/a", IF($D337="Lease of Venue", "n/a", IF($D337="Agency to Agency", "n/a", IF($D337="Direct Contracting", "n/a", IF($D337="Emergency Cases", "n/a","Check Mode of Proc")))))))</f>
        <v>n/a</v>
      </c>
      <c r="Z337" s="48" t="str">
        <f t="shared" si="660"/>
        <v>n/a</v>
      </c>
      <c r="AA337" s="48" t="str">
        <f t="shared" si="660"/>
        <v>n/a</v>
      </c>
      <c r="AB337" s="48" t="str">
        <f t="shared" si="660"/>
        <v>n/a</v>
      </c>
      <c r="AC337" s="48" t="str">
        <f t="shared" si="660"/>
        <v>n/a</v>
      </c>
      <c r="AD337" s="48" t="str">
        <f t="shared" si="660"/>
        <v>n/a</v>
      </c>
      <c r="AE337" s="48" t="str">
        <f t="shared" si="660"/>
        <v>n/a</v>
      </c>
      <c r="AF337" s="49"/>
      <c r="AG337" s="67"/>
      <c r="AH337" s="183"/>
      <c r="AI337" s="66"/>
      <c r="AJ337" s="4"/>
      <c r="AK337" s="66"/>
      <c r="AL337" s="6"/>
      <c r="AM337" s="7"/>
      <c r="AN337" s="6"/>
      <c r="AO337" s="6"/>
      <c r="AP337" s="6"/>
      <c r="AQ337" s="8"/>
      <c r="AR337" s="6"/>
      <c r="AT337" s="6"/>
      <c r="AU337" s="6"/>
      <c r="AV337" s="6"/>
      <c r="AW337" s="6"/>
      <c r="AX337" s="6"/>
      <c r="AY337" s="54"/>
      <c r="AZ337" s="6"/>
      <c r="BA337" s="6"/>
      <c r="BB337" s="6"/>
      <c r="BC337" s="6"/>
    </row>
    <row r="338" spans="1:55" ht="39" customHeight="1" x14ac:dyDescent="0.25">
      <c r="A338" s="43" t="str">
        <f>IF(C338=0,"  ",VLOOKUP(C338,CODES!$A$1:$B$145,2,FALSE))</f>
        <v xml:space="preserve">  </v>
      </c>
      <c r="B338" s="66"/>
      <c r="C338" s="4"/>
      <c r="D338" s="52" t="s">
        <v>57</v>
      </c>
      <c r="E338" s="44" t="str">
        <f t="shared" ref="E338:H338" si="661">IF($D338="Public Bidding", "Date Required", IF($D338="Shopping", "n/a", IF($D338="Small Value Procurement", "n/a", IF($D338="Lease of Venue", "n/a", IF($D338="Agency to Agency", "n/a", IF($D338="Direct Contracting", "n/a", IF($D338="Emergency Cases", "n/a","Check Mode of Proc")))))))</f>
        <v>n/a</v>
      </c>
      <c r="F338" s="44" t="str">
        <f t="shared" si="661"/>
        <v>n/a</v>
      </c>
      <c r="G338" s="44" t="str">
        <f t="shared" si="661"/>
        <v>n/a</v>
      </c>
      <c r="H338" s="44" t="str">
        <f t="shared" si="661"/>
        <v>n/a</v>
      </c>
      <c r="I338" s="63"/>
      <c r="J338" s="63"/>
      <c r="K338" s="45" t="str">
        <f t="shared" si="627"/>
        <v>n/a</v>
      </c>
      <c r="L338" s="68"/>
      <c r="M338" s="68"/>
      <c r="N338" s="55"/>
      <c r="O338" s="55"/>
      <c r="P338" s="55"/>
      <c r="Q338" s="55"/>
      <c r="R338" s="46" t="s">
        <v>52</v>
      </c>
      <c r="S338" s="51"/>
      <c r="T338" s="60"/>
      <c r="U338" s="47"/>
      <c r="V338" s="51"/>
      <c r="W338" s="60"/>
      <c r="X338" s="37"/>
      <c r="Y338" s="48" t="str">
        <f t="shared" ref="Y338:AE338" si="662">IF($D338="Public Bidding", "Date Required", IF($D338="Shopping", "n/a", IF($D338="Small Value Procurement", "n/a", IF($D338="Lease of Venue", "n/a", IF($D338="Agency to Agency", "n/a", IF($D338="Direct Contracting", "n/a", IF($D338="Emergency Cases", "n/a","Check Mode of Proc")))))))</f>
        <v>n/a</v>
      </c>
      <c r="Z338" s="48" t="str">
        <f t="shared" si="662"/>
        <v>n/a</v>
      </c>
      <c r="AA338" s="48" t="str">
        <f t="shared" si="662"/>
        <v>n/a</v>
      </c>
      <c r="AB338" s="48" t="str">
        <f t="shared" si="662"/>
        <v>n/a</v>
      </c>
      <c r="AC338" s="48" t="str">
        <f t="shared" si="662"/>
        <v>n/a</v>
      </c>
      <c r="AD338" s="48" t="str">
        <f t="shared" si="662"/>
        <v>n/a</v>
      </c>
      <c r="AE338" s="48" t="str">
        <f t="shared" si="662"/>
        <v>n/a</v>
      </c>
      <c r="AF338" s="49"/>
      <c r="AG338" s="67"/>
      <c r="AH338" s="183"/>
      <c r="AI338" s="66"/>
      <c r="AJ338" s="4"/>
      <c r="AK338" s="66"/>
      <c r="AL338" s="6"/>
      <c r="AM338" s="7"/>
      <c r="AN338" s="6"/>
      <c r="AO338" s="6"/>
      <c r="AP338" s="6"/>
      <c r="AQ338" s="8"/>
      <c r="AR338" s="6"/>
      <c r="AT338" s="6"/>
      <c r="AU338" s="6"/>
      <c r="AV338" s="6"/>
      <c r="AW338" s="6"/>
      <c r="AX338" s="6"/>
      <c r="AY338" s="54"/>
      <c r="AZ338" s="6"/>
      <c r="BA338" s="6"/>
      <c r="BB338" s="6"/>
      <c r="BC338" s="6"/>
    </row>
    <row r="339" spans="1:55" ht="72.75" customHeight="1" x14ac:dyDescent="0.25">
      <c r="A339" s="43" t="str">
        <f>IF(C339=0,"  ",VLOOKUP(C339,CODES!$A$1:$B$145,2,FALSE))</f>
        <v xml:space="preserve">  </v>
      </c>
      <c r="B339" s="66"/>
      <c r="C339" s="4"/>
      <c r="D339" s="52" t="s">
        <v>57</v>
      </c>
      <c r="E339" s="44" t="str">
        <f t="shared" ref="E339:H339" si="663">IF($D339="Public Bidding", "Date Required", IF($D339="Shopping", "n/a", IF($D339="Small Value Procurement", "n/a", IF($D339="Lease of Venue", "n/a", IF($D339="Agency to Agency", "n/a", IF($D339="Direct Contracting", "n/a", IF($D339="Emergency Cases", "n/a","Check Mode of Proc")))))))</f>
        <v>n/a</v>
      </c>
      <c r="F339" s="44" t="str">
        <f t="shared" si="663"/>
        <v>n/a</v>
      </c>
      <c r="G339" s="44" t="str">
        <f t="shared" si="663"/>
        <v>n/a</v>
      </c>
      <c r="H339" s="44" t="str">
        <f t="shared" si="663"/>
        <v>n/a</v>
      </c>
      <c r="I339" s="63"/>
      <c r="J339" s="63"/>
      <c r="K339" s="45" t="str">
        <f t="shared" si="627"/>
        <v>n/a</v>
      </c>
      <c r="L339" s="63"/>
      <c r="M339" s="63"/>
      <c r="N339" s="55"/>
      <c r="O339" s="55"/>
      <c r="P339" s="55"/>
      <c r="Q339" s="55"/>
      <c r="R339" s="46" t="s">
        <v>52</v>
      </c>
      <c r="S339" s="51"/>
      <c r="T339" s="60"/>
      <c r="U339" s="47"/>
      <c r="V339" s="51"/>
      <c r="W339" s="60"/>
      <c r="X339" s="37"/>
      <c r="Y339" s="48" t="str">
        <f t="shared" ref="Y339:AE339" si="664">IF($D339="Public Bidding", "Date Required", IF($D339="Shopping", "n/a", IF($D339="Small Value Procurement", "n/a", IF($D339="Lease of Venue", "n/a", IF($D339="Agency to Agency", "n/a", IF($D339="Direct Contracting", "n/a", IF($D339="Emergency Cases", "n/a","Check Mode of Proc")))))))</f>
        <v>n/a</v>
      </c>
      <c r="Z339" s="48" t="str">
        <f t="shared" si="664"/>
        <v>n/a</v>
      </c>
      <c r="AA339" s="48" t="str">
        <f t="shared" si="664"/>
        <v>n/a</v>
      </c>
      <c r="AB339" s="48" t="str">
        <f t="shared" si="664"/>
        <v>n/a</v>
      </c>
      <c r="AC339" s="48" t="str">
        <f t="shared" si="664"/>
        <v>n/a</v>
      </c>
      <c r="AD339" s="48" t="str">
        <f t="shared" si="664"/>
        <v>n/a</v>
      </c>
      <c r="AE339" s="48" t="str">
        <f t="shared" si="664"/>
        <v>n/a</v>
      </c>
      <c r="AF339" s="49"/>
      <c r="AG339" s="67"/>
      <c r="AH339" s="183"/>
      <c r="AI339" s="66"/>
      <c r="AJ339" s="4"/>
      <c r="AK339" s="66"/>
      <c r="AL339" s="6"/>
      <c r="AM339" s="7"/>
      <c r="AN339" s="6"/>
      <c r="AO339" s="6"/>
      <c r="AP339" s="6"/>
      <c r="AQ339" s="8"/>
      <c r="AR339" s="6"/>
      <c r="AT339" s="6"/>
      <c r="AU339" s="6"/>
      <c r="AV339" s="6"/>
      <c r="AW339" s="6"/>
      <c r="AX339" s="6"/>
      <c r="AY339" s="54"/>
      <c r="AZ339" s="6"/>
      <c r="BA339" s="6"/>
      <c r="BB339" s="6"/>
      <c r="BC339" s="6"/>
    </row>
    <row r="340" spans="1:55" ht="64.5" customHeight="1" x14ac:dyDescent="0.25">
      <c r="A340" s="43" t="str">
        <f>IF(C340=0,"  ",VLOOKUP(C340,CODES!$A$1:$B$145,2,FALSE))</f>
        <v xml:space="preserve">  </v>
      </c>
      <c r="B340" s="66"/>
      <c r="C340" s="4"/>
      <c r="D340" s="52" t="s">
        <v>57</v>
      </c>
      <c r="E340" s="44" t="str">
        <f t="shared" ref="E340:H340" si="665">IF($D340="Public Bidding", "Date Required", IF($D340="Shopping", "n/a", IF($D340="Small Value Procurement", "n/a", IF($D340="Lease of Venue", "n/a", IF($D340="Agency to Agency", "n/a", IF($D340="Direct Contracting", "n/a", IF($D340="Emergency Cases", "n/a","Check Mode of Proc")))))))</f>
        <v>n/a</v>
      </c>
      <c r="F340" s="44" t="str">
        <f t="shared" si="665"/>
        <v>n/a</v>
      </c>
      <c r="G340" s="44" t="str">
        <f t="shared" si="665"/>
        <v>n/a</v>
      </c>
      <c r="H340" s="44" t="str">
        <f t="shared" si="665"/>
        <v>n/a</v>
      </c>
      <c r="I340" s="208"/>
      <c r="J340" s="208"/>
      <c r="K340" s="45" t="str">
        <f t="shared" si="627"/>
        <v>n/a</v>
      </c>
      <c r="L340" s="208"/>
      <c r="M340" s="208"/>
      <c r="N340" s="55"/>
      <c r="O340" s="55"/>
      <c r="P340" s="55"/>
      <c r="Q340" s="55"/>
      <c r="R340" s="46" t="s">
        <v>52</v>
      </c>
      <c r="S340" s="51"/>
      <c r="T340" s="60"/>
      <c r="U340" s="47"/>
      <c r="V340" s="51"/>
      <c r="W340" s="60"/>
      <c r="X340" s="37"/>
      <c r="Y340" s="48" t="str">
        <f t="shared" ref="Y340:AE340" si="666">IF($D340="Public Bidding", "Date Required", IF($D340="Shopping", "n/a", IF($D340="Small Value Procurement", "n/a", IF($D340="Lease of Venue", "n/a", IF($D340="Agency to Agency", "n/a", IF($D340="Direct Contracting", "n/a", IF($D340="Emergency Cases", "n/a","Check Mode of Proc")))))))</f>
        <v>n/a</v>
      </c>
      <c r="Z340" s="48" t="str">
        <f t="shared" si="666"/>
        <v>n/a</v>
      </c>
      <c r="AA340" s="48" t="str">
        <f t="shared" si="666"/>
        <v>n/a</v>
      </c>
      <c r="AB340" s="48" t="str">
        <f t="shared" si="666"/>
        <v>n/a</v>
      </c>
      <c r="AC340" s="48" t="str">
        <f t="shared" si="666"/>
        <v>n/a</v>
      </c>
      <c r="AD340" s="48" t="str">
        <f t="shared" si="666"/>
        <v>n/a</v>
      </c>
      <c r="AE340" s="48" t="str">
        <f t="shared" si="666"/>
        <v>n/a</v>
      </c>
      <c r="AF340" s="49"/>
      <c r="AG340" s="67"/>
      <c r="AH340" s="183"/>
      <c r="AI340" s="66"/>
      <c r="AJ340" s="4"/>
      <c r="AK340" s="66"/>
      <c r="AL340" s="6"/>
      <c r="AM340" s="7"/>
      <c r="AN340" s="6"/>
      <c r="AO340" s="6"/>
      <c r="AP340" s="6"/>
      <c r="AQ340" s="8"/>
      <c r="AR340" s="6"/>
      <c r="AT340" s="6"/>
      <c r="AU340" s="6"/>
      <c r="AV340" s="6"/>
      <c r="AW340" s="6"/>
      <c r="AX340" s="6"/>
      <c r="AY340" s="54"/>
      <c r="AZ340" s="6"/>
      <c r="BA340" s="6"/>
      <c r="BB340" s="6"/>
      <c r="BC340" s="6"/>
    </row>
    <row r="341" spans="1:55" ht="67.5" customHeight="1" x14ac:dyDescent="0.25">
      <c r="A341" s="43" t="str">
        <f>IF(C341=0,"  ",VLOOKUP(C341,CODES!$A$1:$B$145,2,FALSE))</f>
        <v xml:space="preserve">  </v>
      </c>
      <c r="B341" s="66"/>
      <c r="C341" s="4"/>
      <c r="D341" s="52" t="s">
        <v>57</v>
      </c>
      <c r="E341" s="44" t="str">
        <f t="shared" ref="E341:H341" si="667">IF($D341="Public Bidding", "Date Required", IF($D341="Shopping", "n/a", IF($D341="Small Value Procurement", "n/a", IF($D341="Lease of Venue", "n/a", IF($D341="Agency to Agency", "n/a", IF($D341="Direct Contracting", "n/a", IF($D341="Emergency Cases", "n/a","Check Mode of Proc")))))))</f>
        <v>n/a</v>
      </c>
      <c r="F341" s="44" t="str">
        <f t="shared" si="667"/>
        <v>n/a</v>
      </c>
      <c r="G341" s="44" t="str">
        <f t="shared" si="667"/>
        <v>n/a</v>
      </c>
      <c r="H341" s="44" t="str">
        <f t="shared" si="667"/>
        <v>n/a</v>
      </c>
      <c r="I341" s="208"/>
      <c r="J341" s="208"/>
      <c r="K341" s="45" t="str">
        <f t="shared" si="627"/>
        <v>n/a</v>
      </c>
      <c r="L341" s="208"/>
      <c r="M341" s="63"/>
      <c r="N341" s="55"/>
      <c r="O341" s="55"/>
      <c r="P341" s="55"/>
      <c r="Q341" s="55"/>
      <c r="R341" s="46" t="s">
        <v>52</v>
      </c>
      <c r="S341" s="51"/>
      <c r="T341" s="60"/>
      <c r="U341" s="47"/>
      <c r="V341" s="51"/>
      <c r="W341" s="60"/>
      <c r="X341" s="37"/>
      <c r="Y341" s="48" t="str">
        <f t="shared" ref="Y341:AE341" si="668">IF($D341="Public Bidding", "Date Required", IF($D341="Shopping", "n/a", IF($D341="Small Value Procurement", "n/a", IF($D341="Lease of Venue", "n/a", IF($D341="Agency to Agency", "n/a", IF($D341="Direct Contracting", "n/a", IF($D341="Emergency Cases", "n/a","Check Mode of Proc")))))))</f>
        <v>n/a</v>
      </c>
      <c r="Z341" s="48" t="str">
        <f t="shared" si="668"/>
        <v>n/a</v>
      </c>
      <c r="AA341" s="48" t="str">
        <f t="shared" si="668"/>
        <v>n/a</v>
      </c>
      <c r="AB341" s="48" t="str">
        <f t="shared" si="668"/>
        <v>n/a</v>
      </c>
      <c r="AC341" s="48" t="str">
        <f t="shared" si="668"/>
        <v>n/a</v>
      </c>
      <c r="AD341" s="48" t="str">
        <f t="shared" si="668"/>
        <v>n/a</v>
      </c>
      <c r="AE341" s="48" t="str">
        <f t="shared" si="668"/>
        <v>n/a</v>
      </c>
      <c r="AF341" s="49"/>
      <c r="AG341" s="67"/>
      <c r="AH341" s="183"/>
      <c r="AI341" s="66"/>
      <c r="AJ341" s="4"/>
      <c r="AK341" s="66"/>
      <c r="AL341" s="6"/>
      <c r="AM341" s="7"/>
      <c r="AN341" s="6"/>
      <c r="AO341" s="6"/>
      <c r="AP341" s="6"/>
      <c r="AQ341" s="8"/>
      <c r="AR341" s="6"/>
      <c r="AT341" s="6"/>
      <c r="AU341" s="6"/>
      <c r="AV341" s="6"/>
      <c r="AW341" s="6"/>
      <c r="AX341" s="6"/>
      <c r="AY341" s="54"/>
      <c r="AZ341" s="6"/>
      <c r="BA341" s="6"/>
      <c r="BB341" s="6"/>
      <c r="BC341" s="6"/>
    </row>
    <row r="342" spans="1:55" ht="55.5" customHeight="1" x14ac:dyDescent="0.25">
      <c r="A342" s="43" t="str">
        <f>IF(C342=0,"  ",VLOOKUP(C342,CODES!$A$1:$B$145,2,FALSE))</f>
        <v xml:space="preserve">  </v>
      </c>
      <c r="B342" s="66"/>
      <c r="C342" s="4"/>
      <c r="D342" s="52" t="s">
        <v>57</v>
      </c>
      <c r="E342" s="44" t="str">
        <f t="shared" ref="E342:H342" si="669">IF($D342="Public Bidding", "Date Required", IF($D342="Shopping", "n/a", IF($D342="Small Value Procurement", "n/a", IF($D342="Lease of Venue", "n/a", IF($D342="Agency to Agency", "n/a", IF($D342="Direct Contracting", "n/a", IF($D342="Emergency Cases", "n/a","Check Mode of Proc")))))))</f>
        <v>n/a</v>
      </c>
      <c r="F342" s="44" t="str">
        <f t="shared" si="669"/>
        <v>n/a</v>
      </c>
      <c r="G342" s="44" t="str">
        <f t="shared" si="669"/>
        <v>n/a</v>
      </c>
      <c r="H342" s="44" t="str">
        <f t="shared" si="669"/>
        <v>n/a</v>
      </c>
      <c r="I342" s="208"/>
      <c r="J342" s="208"/>
      <c r="K342" s="45" t="str">
        <f t="shared" si="627"/>
        <v>n/a</v>
      </c>
      <c r="L342" s="63"/>
      <c r="M342" s="63"/>
      <c r="N342" s="55"/>
      <c r="O342" s="55"/>
      <c r="P342" s="55"/>
      <c r="Q342" s="55"/>
      <c r="R342" s="46" t="s">
        <v>52</v>
      </c>
      <c r="S342" s="51"/>
      <c r="T342" s="60"/>
      <c r="U342" s="47"/>
      <c r="V342" s="51"/>
      <c r="W342" s="60"/>
      <c r="X342" s="37"/>
      <c r="Y342" s="48" t="str">
        <f t="shared" ref="Y342:AE342" si="670">IF($D342="Public Bidding", "Date Required", IF($D342="Shopping", "n/a", IF($D342="Small Value Procurement", "n/a", IF($D342="Lease of Venue", "n/a", IF($D342="Agency to Agency", "n/a", IF($D342="Direct Contracting", "n/a", IF($D342="Emergency Cases", "n/a","Check Mode of Proc")))))))</f>
        <v>n/a</v>
      </c>
      <c r="Z342" s="48" t="str">
        <f t="shared" si="670"/>
        <v>n/a</v>
      </c>
      <c r="AA342" s="48" t="str">
        <f t="shared" si="670"/>
        <v>n/a</v>
      </c>
      <c r="AB342" s="48" t="str">
        <f t="shared" si="670"/>
        <v>n/a</v>
      </c>
      <c r="AC342" s="48" t="str">
        <f t="shared" si="670"/>
        <v>n/a</v>
      </c>
      <c r="AD342" s="48" t="str">
        <f t="shared" si="670"/>
        <v>n/a</v>
      </c>
      <c r="AE342" s="48" t="str">
        <f t="shared" si="670"/>
        <v>n/a</v>
      </c>
      <c r="AF342" s="49"/>
      <c r="AG342" s="67"/>
      <c r="AH342" s="183"/>
      <c r="AI342" s="66"/>
      <c r="AJ342" s="4"/>
      <c r="AK342" s="66"/>
      <c r="AL342" s="6"/>
      <c r="AM342" s="7"/>
      <c r="AN342" s="6"/>
      <c r="AO342" s="6"/>
      <c r="AP342" s="6"/>
      <c r="AQ342" s="8"/>
      <c r="AR342" s="6"/>
      <c r="AT342" s="6"/>
      <c r="AU342" s="6"/>
      <c r="AV342" s="6"/>
      <c r="AW342" s="6"/>
      <c r="AX342" s="6"/>
      <c r="AY342" s="54"/>
      <c r="AZ342" s="6"/>
      <c r="BA342" s="6"/>
      <c r="BB342" s="6"/>
      <c r="BC342" s="6"/>
    </row>
    <row r="343" spans="1:55" ht="57" customHeight="1" x14ac:dyDescent="0.25">
      <c r="A343" s="43" t="str">
        <f>IF(C343=0,"  ",VLOOKUP(C343,CODES!$A$1:$B$145,2,FALSE))</f>
        <v xml:space="preserve">  </v>
      </c>
      <c r="B343" s="66"/>
      <c r="C343" s="4"/>
      <c r="D343" s="52" t="s">
        <v>57</v>
      </c>
      <c r="E343" s="44" t="str">
        <f t="shared" ref="E343:H343" si="671">IF($D343="Public Bidding", "Date Required", IF($D343="Shopping", "n/a", IF($D343="Small Value Procurement", "n/a", IF($D343="Lease of Venue", "n/a", IF($D343="Agency to Agency", "n/a", IF($D343="Direct Contracting", "n/a", IF($D343="Emergency Cases", "n/a","Check Mode of Proc")))))))</f>
        <v>n/a</v>
      </c>
      <c r="F343" s="44" t="str">
        <f t="shared" si="671"/>
        <v>n/a</v>
      </c>
      <c r="G343" s="44" t="str">
        <f t="shared" si="671"/>
        <v>n/a</v>
      </c>
      <c r="H343" s="44" t="str">
        <f t="shared" si="671"/>
        <v>n/a</v>
      </c>
      <c r="I343" s="63"/>
      <c r="J343" s="63"/>
      <c r="K343" s="45" t="str">
        <f t="shared" si="627"/>
        <v>n/a</v>
      </c>
      <c r="L343" s="63"/>
      <c r="M343" s="63"/>
      <c r="N343" s="55"/>
      <c r="O343" s="55"/>
      <c r="P343" s="55"/>
      <c r="Q343" s="55"/>
      <c r="R343" s="46" t="s">
        <v>52</v>
      </c>
      <c r="S343" s="51"/>
      <c r="T343" s="60"/>
      <c r="U343" s="47"/>
      <c r="V343" s="51"/>
      <c r="W343" s="60"/>
      <c r="X343" s="37"/>
      <c r="Y343" s="48" t="str">
        <f t="shared" ref="Y343:AE343" si="672">IF($D343="Public Bidding", "Date Required", IF($D343="Shopping", "n/a", IF($D343="Small Value Procurement", "n/a", IF($D343="Lease of Venue", "n/a", IF($D343="Agency to Agency", "n/a", IF($D343="Direct Contracting", "n/a", IF($D343="Emergency Cases", "n/a","Check Mode of Proc")))))))</f>
        <v>n/a</v>
      </c>
      <c r="Z343" s="48" t="str">
        <f t="shared" si="672"/>
        <v>n/a</v>
      </c>
      <c r="AA343" s="48" t="str">
        <f t="shared" si="672"/>
        <v>n/a</v>
      </c>
      <c r="AB343" s="48" t="str">
        <f t="shared" si="672"/>
        <v>n/a</v>
      </c>
      <c r="AC343" s="48" t="str">
        <f t="shared" si="672"/>
        <v>n/a</v>
      </c>
      <c r="AD343" s="48" t="str">
        <f t="shared" si="672"/>
        <v>n/a</v>
      </c>
      <c r="AE343" s="48" t="str">
        <f t="shared" si="672"/>
        <v>n/a</v>
      </c>
      <c r="AF343" s="49"/>
      <c r="AG343" s="67"/>
      <c r="AH343" s="183"/>
      <c r="AI343" s="66"/>
      <c r="AJ343" s="4"/>
      <c r="AK343" s="66"/>
      <c r="AL343" s="6"/>
      <c r="AM343" s="7"/>
      <c r="AN343" s="6"/>
      <c r="AO343" s="6"/>
      <c r="AP343" s="6"/>
      <c r="AQ343" s="8"/>
      <c r="AR343" s="6"/>
      <c r="AT343" s="6"/>
      <c r="AU343" s="6"/>
      <c r="AV343" s="6"/>
      <c r="AW343" s="6"/>
      <c r="AX343" s="6"/>
      <c r="AY343" s="54"/>
      <c r="AZ343" s="6"/>
      <c r="BA343" s="6"/>
      <c r="BB343" s="6"/>
      <c r="BC343" s="6"/>
    </row>
    <row r="344" spans="1:55" ht="102.75" customHeight="1" x14ac:dyDescent="0.25">
      <c r="A344" s="43" t="str">
        <f>IF(C344=0,"  ",VLOOKUP(C344,CODES!$A$1:$B$145,2,FALSE))</f>
        <v xml:space="preserve">  </v>
      </c>
      <c r="B344" s="66"/>
      <c r="C344" s="4"/>
      <c r="D344" s="52" t="s">
        <v>57</v>
      </c>
      <c r="E344" s="44" t="str">
        <f t="shared" ref="E344:H344" si="673">IF($D344="Public Bidding", "Date Required", IF($D344="Shopping", "n/a", IF($D344="Small Value Procurement", "n/a", IF($D344="Lease of Venue", "n/a", IF($D344="Agency to Agency", "n/a", IF($D344="Direct Contracting", "n/a", IF($D344="Emergency Cases", "n/a","Check Mode of Proc")))))))</f>
        <v>n/a</v>
      </c>
      <c r="F344" s="44" t="str">
        <f t="shared" si="673"/>
        <v>n/a</v>
      </c>
      <c r="G344" s="44" t="str">
        <f t="shared" si="673"/>
        <v>n/a</v>
      </c>
      <c r="H344" s="44" t="str">
        <f t="shared" si="673"/>
        <v>n/a</v>
      </c>
      <c r="I344" s="63"/>
      <c r="J344" s="63"/>
      <c r="K344" s="45" t="str">
        <f t="shared" si="627"/>
        <v>n/a</v>
      </c>
      <c r="L344" s="63"/>
      <c r="M344" s="63"/>
      <c r="N344" s="55"/>
      <c r="O344" s="55"/>
      <c r="P344" s="55"/>
      <c r="Q344" s="55"/>
      <c r="R344" s="46" t="s">
        <v>52</v>
      </c>
      <c r="S344" s="51"/>
      <c r="T344" s="60"/>
      <c r="U344" s="47"/>
      <c r="V344" s="51"/>
      <c r="W344" s="60"/>
      <c r="X344" s="37"/>
      <c r="Y344" s="48" t="str">
        <f t="shared" ref="Y344:AE344" si="674">IF($D344="Public Bidding", "Date Required", IF($D344="Shopping", "n/a", IF($D344="Small Value Procurement", "n/a", IF($D344="Lease of Venue", "n/a", IF($D344="Agency to Agency", "n/a", IF($D344="Direct Contracting", "n/a", IF($D344="Emergency Cases", "n/a","Check Mode of Proc")))))))</f>
        <v>n/a</v>
      </c>
      <c r="Z344" s="48" t="str">
        <f t="shared" si="674"/>
        <v>n/a</v>
      </c>
      <c r="AA344" s="48" t="str">
        <f t="shared" si="674"/>
        <v>n/a</v>
      </c>
      <c r="AB344" s="48" t="str">
        <f t="shared" si="674"/>
        <v>n/a</v>
      </c>
      <c r="AC344" s="48" t="str">
        <f t="shared" si="674"/>
        <v>n/a</v>
      </c>
      <c r="AD344" s="48" t="str">
        <f t="shared" si="674"/>
        <v>n/a</v>
      </c>
      <c r="AE344" s="48" t="str">
        <f t="shared" si="674"/>
        <v>n/a</v>
      </c>
      <c r="AF344" s="49"/>
      <c r="AG344" s="67"/>
      <c r="AH344" s="183"/>
      <c r="AI344" s="66"/>
      <c r="AJ344" s="4"/>
      <c r="AK344" s="66"/>
      <c r="AL344" s="6"/>
      <c r="AM344" s="7"/>
      <c r="AN344" s="6"/>
      <c r="AO344" s="6"/>
      <c r="AP344" s="6"/>
      <c r="AQ344" s="8"/>
      <c r="AR344" s="6"/>
      <c r="AT344" s="6"/>
      <c r="AU344" s="6"/>
      <c r="AV344" s="6"/>
      <c r="AW344" s="6"/>
      <c r="AX344" s="6"/>
      <c r="AY344" s="54"/>
      <c r="AZ344" s="6"/>
      <c r="BA344" s="6"/>
      <c r="BB344" s="6"/>
      <c r="BC344" s="6"/>
    </row>
    <row r="345" spans="1:55" ht="39" customHeight="1" x14ac:dyDescent="0.25">
      <c r="A345" s="43" t="str">
        <f>IF(C345=0,"  ",VLOOKUP(C345,CODES!$A$1:$B$145,2,FALSE))</f>
        <v xml:space="preserve">  </v>
      </c>
      <c r="B345" s="66"/>
      <c r="C345" s="4"/>
      <c r="D345" s="52" t="s">
        <v>57</v>
      </c>
      <c r="E345" s="44" t="str">
        <f t="shared" ref="E345:H345" si="675">IF($D345="Public Bidding", "Date Required", IF($D345="Shopping", "n/a", IF($D345="Small Value Procurement", "n/a", IF($D345="Lease of Venue", "n/a", IF($D345="Agency to Agency", "n/a", IF($D345="Direct Contracting", "n/a", IF($D345="Emergency Cases", "n/a","Check Mode of Proc")))))))</f>
        <v>n/a</v>
      </c>
      <c r="F345" s="44" t="str">
        <f t="shared" si="675"/>
        <v>n/a</v>
      </c>
      <c r="G345" s="44" t="str">
        <f t="shared" si="675"/>
        <v>n/a</v>
      </c>
      <c r="H345" s="44" t="str">
        <f t="shared" si="675"/>
        <v>n/a</v>
      </c>
      <c r="I345" s="63"/>
      <c r="J345" s="63"/>
      <c r="K345" s="45" t="str">
        <f t="shared" si="627"/>
        <v>n/a</v>
      </c>
      <c r="L345" s="63"/>
      <c r="M345" s="63"/>
      <c r="N345" s="55"/>
      <c r="O345" s="55"/>
      <c r="P345" s="55"/>
      <c r="Q345" s="55"/>
      <c r="R345" s="46" t="s">
        <v>52</v>
      </c>
      <c r="S345" s="51"/>
      <c r="T345" s="60"/>
      <c r="U345" s="47"/>
      <c r="V345" s="51"/>
      <c r="W345" s="60"/>
      <c r="X345" s="37"/>
      <c r="Y345" s="48" t="str">
        <f t="shared" ref="Y345:AE345" si="676">IF($D345="Public Bidding", "Date Required", IF($D345="Shopping", "n/a", IF($D345="Small Value Procurement", "n/a", IF($D345="Lease of Venue", "n/a", IF($D345="Agency to Agency", "n/a", IF($D345="Direct Contracting", "n/a", IF($D345="Emergency Cases", "n/a","Check Mode of Proc")))))))</f>
        <v>n/a</v>
      </c>
      <c r="Z345" s="48" t="str">
        <f t="shared" si="676"/>
        <v>n/a</v>
      </c>
      <c r="AA345" s="48" t="str">
        <f t="shared" si="676"/>
        <v>n/a</v>
      </c>
      <c r="AB345" s="48" t="str">
        <f t="shared" si="676"/>
        <v>n/a</v>
      </c>
      <c r="AC345" s="48" t="str">
        <f t="shared" si="676"/>
        <v>n/a</v>
      </c>
      <c r="AD345" s="48" t="str">
        <f t="shared" si="676"/>
        <v>n/a</v>
      </c>
      <c r="AE345" s="48" t="str">
        <f t="shared" si="676"/>
        <v>n/a</v>
      </c>
      <c r="AF345" s="49"/>
      <c r="AG345" s="67"/>
      <c r="AH345" s="183"/>
      <c r="AI345" s="66"/>
      <c r="AJ345" s="4"/>
      <c r="AK345" s="66"/>
      <c r="AL345" s="6"/>
      <c r="AM345" s="7"/>
      <c r="AN345" s="6"/>
      <c r="AO345" s="6"/>
      <c r="AP345" s="6"/>
      <c r="AQ345" s="8"/>
      <c r="AR345" s="6"/>
      <c r="AT345" s="6"/>
      <c r="AU345" s="6"/>
      <c r="AV345" s="6"/>
      <c r="AW345" s="6"/>
      <c r="AX345" s="6"/>
      <c r="AY345" s="54"/>
      <c r="AZ345" s="6"/>
      <c r="BA345" s="6"/>
      <c r="BB345" s="6"/>
      <c r="BC345" s="6"/>
    </row>
    <row r="346" spans="1:55" ht="51.75" customHeight="1" x14ac:dyDescent="0.25">
      <c r="A346" s="43" t="str">
        <f>IF(C346=0,"  ",VLOOKUP(C346,CODES!$A$1:$B$145,2,FALSE))</f>
        <v xml:space="preserve">  </v>
      </c>
      <c r="B346" s="66"/>
      <c r="C346" s="4"/>
      <c r="D346" s="52" t="s">
        <v>57</v>
      </c>
      <c r="E346" s="44" t="str">
        <f t="shared" ref="E346:H346" si="677">IF($D346="Public Bidding", "Date Required", IF($D346="Shopping", "n/a", IF($D346="Small Value Procurement", "n/a", IF($D346="Lease of Venue", "n/a", IF($D346="Agency to Agency", "n/a", IF($D346="Direct Contracting", "n/a", IF($D346="Emergency Cases", "n/a","Check Mode of Proc")))))))</f>
        <v>n/a</v>
      </c>
      <c r="F346" s="44" t="str">
        <f t="shared" si="677"/>
        <v>n/a</v>
      </c>
      <c r="G346" s="44" t="str">
        <f t="shared" si="677"/>
        <v>n/a</v>
      </c>
      <c r="H346" s="44" t="str">
        <f t="shared" si="677"/>
        <v>n/a</v>
      </c>
      <c r="I346" s="63"/>
      <c r="J346" s="63"/>
      <c r="K346" s="45" t="s">
        <v>58</v>
      </c>
      <c r="L346" s="63"/>
      <c r="M346" s="63"/>
      <c r="N346" s="55"/>
      <c r="O346" s="55"/>
      <c r="P346" s="55"/>
      <c r="Q346" s="55"/>
      <c r="R346" s="46" t="s">
        <v>52</v>
      </c>
      <c r="S346" s="51"/>
      <c r="T346" s="60"/>
      <c r="U346" s="47"/>
      <c r="V346" s="51"/>
      <c r="W346" s="60"/>
      <c r="X346" s="37"/>
      <c r="Y346" s="48" t="str">
        <f t="shared" ref="Y346:AE346" si="678">IF($D346="Public Bidding", "Date Required", IF($D346="Shopping", "n/a", IF($D346="Small Value Procurement", "n/a", IF($D346="Lease of Venue", "n/a", IF($D346="Agency to Agency", "n/a", IF($D346="Direct Contracting", "n/a", IF($D346="Emergency Cases", "n/a","Check Mode of Proc")))))))</f>
        <v>n/a</v>
      </c>
      <c r="Z346" s="48" t="str">
        <f t="shared" si="678"/>
        <v>n/a</v>
      </c>
      <c r="AA346" s="48" t="str">
        <f t="shared" si="678"/>
        <v>n/a</v>
      </c>
      <c r="AB346" s="48" t="str">
        <f t="shared" si="678"/>
        <v>n/a</v>
      </c>
      <c r="AC346" s="48" t="str">
        <f t="shared" si="678"/>
        <v>n/a</v>
      </c>
      <c r="AD346" s="48" t="str">
        <f t="shared" si="678"/>
        <v>n/a</v>
      </c>
      <c r="AE346" s="48" t="str">
        <f t="shared" si="678"/>
        <v>n/a</v>
      </c>
      <c r="AF346" s="49"/>
      <c r="AG346" s="67"/>
      <c r="AH346" s="183"/>
      <c r="AI346" s="66"/>
      <c r="AJ346" s="4"/>
      <c r="AK346" s="66"/>
      <c r="AL346" s="6"/>
      <c r="AM346" s="7"/>
      <c r="AN346" s="6"/>
      <c r="AO346" s="6"/>
      <c r="AP346" s="6"/>
      <c r="AQ346" s="8"/>
      <c r="AR346" s="6"/>
      <c r="AT346" s="6"/>
      <c r="AU346" s="6"/>
      <c r="AV346" s="6"/>
      <c r="AW346" s="6"/>
      <c r="AX346" s="6"/>
      <c r="AY346" s="54"/>
      <c r="AZ346" s="6"/>
      <c r="BA346" s="6"/>
      <c r="BB346" s="6"/>
      <c r="BC346" s="6"/>
    </row>
    <row r="347" spans="1:55" ht="51.75" customHeight="1" x14ac:dyDescent="0.25">
      <c r="A347" s="43" t="str">
        <f>IF(C347=0,"  ",VLOOKUP(C347,CODES!$A$1:$B$145,2,FALSE))</f>
        <v xml:space="preserve">  </v>
      </c>
      <c r="B347" s="66"/>
      <c r="C347" s="4"/>
      <c r="D347" s="52" t="s">
        <v>57</v>
      </c>
      <c r="E347" s="44" t="str">
        <f t="shared" ref="E347:H347" si="679">IF($D347="Public Bidding", "Date Required", IF($D347="Shopping", "n/a", IF($D347="Small Value Procurement", "n/a", IF($D347="Lease of Venue", "n/a", IF($D347="Agency to Agency", "n/a", IF($D347="Direct Contracting", "n/a", IF($D347="Emergency Cases", "n/a","Check Mode of Proc")))))))</f>
        <v>n/a</v>
      </c>
      <c r="F347" s="44" t="str">
        <f t="shared" si="679"/>
        <v>n/a</v>
      </c>
      <c r="G347" s="44" t="str">
        <f t="shared" si="679"/>
        <v>n/a</v>
      </c>
      <c r="H347" s="44" t="str">
        <f t="shared" si="679"/>
        <v>n/a</v>
      </c>
      <c r="I347" s="63"/>
      <c r="J347" s="63"/>
      <c r="K347" s="45" t="str">
        <f t="shared" ref="K347:K395" si="680">IF($D347="Public Bidding", "Date Required", IF($D347="Shopping", "n/a", IF($D347="Small Value Procurement", "n/a", IF($D347="Lease of Venue", "n/a", IF($D347="Agency to Agency", "n/a", IF($D347="Direct Contracting", "n/a", IF($D347="Emergency Cases", "n/a","Check Mode of Proc")))))))</f>
        <v>n/a</v>
      </c>
      <c r="L347" s="63"/>
      <c r="M347" s="63"/>
      <c r="N347" s="55"/>
      <c r="O347" s="55"/>
      <c r="P347" s="55"/>
      <c r="Q347" s="55"/>
      <c r="R347" s="46" t="s">
        <v>52</v>
      </c>
      <c r="S347" s="51"/>
      <c r="T347" s="60"/>
      <c r="U347" s="47"/>
      <c r="V347" s="51"/>
      <c r="W347" s="60"/>
      <c r="X347" s="37"/>
      <c r="Y347" s="48" t="str">
        <f t="shared" ref="Y347:AE347" si="681">IF($D347="Public Bidding", "Date Required", IF($D347="Shopping", "n/a", IF($D347="Small Value Procurement", "n/a", IF($D347="Lease of Venue", "n/a", IF($D347="Agency to Agency", "n/a", IF($D347="Direct Contracting", "n/a", IF($D347="Emergency Cases", "n/a","Check Mode of Proc")))))))</f>
        <v>n/a</v>
      </c>
      <c r="Z347" s="48" t="str">
        <f t="shared" si="681"/>
        <v>n/a</v>
      </c>
      <c r="AA347" s="48" t="str">
        <f t="shared" si="681"/>
        <v>n/a</v>
      </c>
      <c r="AB347" s="48" t="str">
        <f t="shared" si="681"/>
        <v>n/a</v>
      </c>
      <c r="AC347" s="48" t="str">
        <f t="shared" si="681"/>
        <v>n/a</v>
      </c>
      <c r="AD347" s="48" t="str">
        <f t="shared" si="681"/>
        <v>n/a</v>
      </c>
      <c r="AE347" s="48" t="str">
        <f t="shared" si="681"/>
        <v>n/a</v>
      </c>
      <c r="AF347" s="49"/>
      <c r="AG347" s="67"/>
      <c r="AH347" s="183"/>
      <c r="AI347" s="66"/>
      <c r="AJ347" s="4"/>
      <c r="AK347" s="66"/>
      <c r="AL347" s="6"/>
      <c r="AM347" s="7"/>
      <c r="AN347" s="6"/>
      <c r="AO347" s="6"/>
      <c r="AP347" s="6"/>
      <c r="AQ347" s="8"/>
      <c r="AR347" s="6"/>
      <c r="AT347" s="6"/>
      <c r="AU347" s="6"/>
      <c r="AV347" s="6"/>
      <c r="AW347" s="6"/>
      <c r="AX347" s="6"/>
      <c r="AY347" s="54"/>
      <c r="AZ347" s="6"/>
      <c r="BA347" s="6"/>
      <c r="BB347" s="6"/>
      <c r="BC347" s="6"/>
    </row>
    <row r="348" spans="1:55" ht="39" customHeight="1" x14ac:dyDescent="0.25">
      <c r="A348" s="43" t="str">
        <f>IF(C348=0,"  ",VLOOKUP(C348,CODES!$A$1:$B$145,2,FALSE))</f>
        <v xml:space="preserve">  </v>
      </c>
      <c r="B348" s="66"/>
      <c r="C348" s="4"/>
      <c r="D348" s="52" t="s">
        <v>57</v>
      </c>
      <c r="E348" s="44" t="str">
        <f t="shared" ref="E348:H348" si="682">IF($D348="Public Bidding", "Date Required", IF($D348="Shopping", "n/a", IF($D348="Small Value Procurement", "n/a", IF($D348="Lease of Venue", "n/a", IF($D348="Agency to Agency", "n/a", IF($D348="Direct Contracting", "n/a", IF($D348="Emergency Cases", "n/a","Check Mode of Proc")))))))</f>
        <v>n/a</v>
      </c>
      <c r="F348" s="44" t="str">
        <f t="shared" si="682"/>
        <v>n/a</v>
      </c>
      <c r="G348" s="44" t="str">
        <f t="shared" si="682"/>
        <v>n/a</v>
      </c>
      <c r="H348" s="44" t="str">
        <f t="shared" si="682"/>
        <v>n/a</v>
      </c>
      <c r="I348" s="63"/>
      <c r="J348" s="63"/>
      <c r="K348" s="45" t="str">
        <f t="shared" si="680"/>
        <v>n/a</v>
      </c>
      <c r="L348" s="63"/>
      <c r="M348" s="63"/>
      <c r="N348" s="55"/>
      <c r="O348" s="55"/>
      <c r="P348" s="55"/>
      <c r="Q348" s="55"/>
      <c r="R348" s="46" t="s">
        <v>52</v>
      </c>
      <c r="S348" s="51"/>
      <c r="T348" s="60"/>
      <c r="U348" s="47"/>
      <c r="V348" s="51"/>
      <c r="W348" s="60"/>
      <c r="X348" s="37"/>
      <c r="Y348" s="48" t="str">
        <f t="shared" ref="Y348:AE348" si="683">IF($D348="Public Bidding", "Date Required", IF($D348="Shopping", "n/a", IF($D348="Small Value Procurement", "n/a", IF($D348="Lease of Venue", "n/a", IF($D348="Agency to Agency", "n/a", IF($D348="Direct Contracting", "n/a", IF($D348="Emergency Cases", "n/a","Check Mode of Proc")))))))</f>
        <v>n/a</v>
      </c>
      <c r="Z348" s="48" t="str">
        <f t="shared" si="683"/>
        <v>n/a</v>
      </c>
      <c r="AA348" s="48" t="str">
        <f t="shared" si="683"/>
        <v>n/a</v>
      </c>
      <c r="AB348" s="48" t="str">
        <f t="shared" si="683"/>
        <v>n/a</v>
      </c>
      <c r="AC348" s="48" t="str">
        <f t="shared" si="683"/>
        <v>n/a</v>
      </c>
      <c r="AD348" s="48" t="str">
        <f t="shared" si="683"/>
        <v>n/a</v>
      </c>
      <c r="AE348" s="48" t="str">
        <f t="shared" si="683"/>
        <v>n/a</v>
      </c>
      <c r="AF348" s="49"/>
      <c r="AG348" s="67"/>
      <c r="AH348" s="183"/>
      <c r="AI348" s="66"/>
      <c r="AJ348" s="4"/>
      <c r="AK348" s="66"/>
      <c r="AL348" s="6"/>
      <c r="AM348" s="7"/>
      <c r="AN348" s="6"/>
      <c r="AO348" s="6"/>
      <c r="AP348" s="6"/>
      <c r="AQ348" s="8"/>
      <c r="AR348" s="6"/>
      <c r="AT348" s="6"/>
      <c r="AU348" s="6"/>
      <c r="AV348" s="6"/>
      <c r="AW348" s="6"/>
      <c r="AX348" s="6"/>
      <c r="AY348" s="54"/>
      <c r="AZ348" s="6"/>
      <c r="BA348" s="6"/>
      <c r="BB348" s="6"/>
      <c r="BC348" s="6"/>
    </row>
    <row r="349" spans="1:55" ht="60.75" customHeight="1" x14ac:dyDescent="0.25">
      <c r="A349" s="43" t="str">
        <f>IF(C349=0,"  ",VLOOKUP(C349,CODES!$A$1:$B$145,2,FALSE))</f>
        <v xml:space="preserve">  </v>
      </c>
      <c r="B349" s="66"/>
      <c r="C349" s="4"/>
      <c r="D349" s="52" t="s">
        <v>57</v>
      </c>
      <c r="E349" s="44" t="str">
        <f t="shared" ref="E349:H349" si="684">IF($D349="Public Bidding", "Date Required", IF($D349="Shopping", "n/a", IF($D349="Small Value Procurement", "n/a", IF($D349="Lease of Venue", "n/a", IF($D349="Agency to Agency", "n/a", IF($D349="Direct Contracting", "n/a", IF($D349="Emergency Cases", "n/a","Check Mode of Proc")))))))</f>
        <v>n/a</v>
      </c>
      <c r="F349" s="44" t="str">
        <f t="shared" si="684"/>
        <v>n/a</v>
      </c>
      <c r="G349" s="44" t="str">
        <f t="shared" si="684"/>
        <v>n/a</v>
      </c>
      <c r="H349" s="44" t="str">
        <f t="shared" si="684"/>
        <v>n/a</v>
      </c>
      <c r="I349" s="63"/>
      <c r="J349" s="63"/>
      <c r="K349" s="45" t="str">
        <f t="shared" si="680"/>
        <v>n/a</v>
      </c>
      <c r="L349" s="63"/>
      <c r="M349" s="63"/>
      <c r="N349" s="55"/>
      <c r="O349" s="55"/>
      <c r="P349" s="55"/>
      <c r="Q349" s="55"/>
      <c r="R349" s="46" t="s">
        <v>52</v>
      </c>
      <c r="S349" s="51"/>
      <c r="T349" s="60"/>
      <c r="U349" s="47"/>
      <c r="V349" s="51"/>
      <c r="W349" s="60"/>
      <c r="X349" s="37"/>
      <c r="Y349" s="48" t="str">
        <f t="shared" ref="Y349:AE349" si="685">IF($D349="Public Bidding", "Date Required", IF($D349="Shopping", "n/a", IF($D349="Small Value Procurement", "n/a", IF($D349="Lease of Venue", "n/a", IF($D349="Agency to Agency", "n/a", IF($D349="Direct Contracting", "n/a", IF($D349="Emergency Cases", "n/a","Check Mode of Proc")))))))</f>
        <v>n/a</v>
      </c>
      <c r="Z349" s="48" t="str">
        <f t="shared" si="685"/>
        <v>n/a</v>
      </c>
      <c r="AA349" s="48" t="str">
        <f t="shared" si="685"/>
        <v>n/a</v>
      </c>
      <c r="AB349" s="48" t="str">
        <f t="shared" si="685"/>
        <v>n/a</v>
      </c>
      <c r="AC349" s="48" t="str">
        <f t="shared" si="685"/>
        <v>n/a</v>
      </c>
      <c r="AD349" s="48" t="str">
        <f t="shared" si="685"/>
        <v>n/a</v>
      </c>
      <c r="AE349" s="48" t="str">
        <f t="shared" si="685"/>
        <v>n/a</v>
      </c>
      <c r="AF349" s="49"/>
      <c r="AG349" s="67"/>
      <c r="AH349" s="183"/>
      <c r="AI349" s="66"/>
      <c r="AJ349" s="4"/>
      <c r="AK349" s="66"/>
      <c r="AL349" s="6"/>
      <c r="AM349" s="7"/>
      <c r="AN349" s="6"/>
      <c r="AO349" s="6"/>
      <c r="AP349" s="6"/>
      <c r="AQ349" s="8"/>
      <c r="AR349" s="6"/>
      <c r="AT349" s="6"/>
      <c r="AU349" s="6"/>
      <c r="AV349" s="6"/>
      <c r="AW349" s="6"/>
      <c r="AX349" s="6"/>
      <c r="AY349" s="54"/>
      <c r="AZ349" s="6"/>
      <c r="BA349" s="6"/>
      <c r="BB349" s="6"/>
      <c r="BC349" s="6"/>
    </row>
    <row r="350" spans="1:55" ht="69.75" customHeight="1" x14ac:dyDescent="0.25">
      <c r="A350" s="43" t="str">
        <f>IF(C350=0,"  ",VLOOKUP(C350,CODES!$A$1:$B$145,2,FALSE))</f>
        <v xml:space="preserve">  </v>
      </c>
      <c r="B350" s="66"/>
      <c r="C350" s="4"/>
      <c r="D350" s="52" t="s">
        <v>57</v>
      </c>
      <c r="E350" s="44" t="str">
        <f t="shared" ref="E350:H350" si="686">IF($D350="Public Bidding", "Date Required", IF($D350="Shopping", "n/a", IF($D350="Small Value Procurement", "n/a", IF($D350="Lease of Venue", "n/a", IF($D350="Agency to Agency", "n/a", IF($D350="Direct Contracting", "n/a", IF($D350="Emergency Cases", "n/a","Check Mode of Proc")))))))</f>
        <v>n/a</v>
      </c>
      <c r="F350" s="44" t="str">
        <f t="shared" si="686"/>
        <v>n/a</v>
      </c>
      <c r="G350" s="44" t="str">
        <f t="shared" si="686"/>
        <v>n/a</v>
      </c>
      <c r="H350" s="44" t="str">
        <f t="shared" si="686"/>
        <v>n/a</v>
      </c>
      <c r="I350" s="63"/>
      <c r="J350" s="63"/>
      <c r="K350" s="45" t="str">
        <f t="shared" si="680"/>
        <v>n/a</v>
      </c>
      <c r="L350" s="63"/>
      <c r="M350" s="63"/>
      <c r="N350" s="55"/>
      <c r="O350" s="55"/>
      <c r="P350" s="55"/>
      <c r="Q350" s="55"/>
      <c r="R350" s="46" t="s">
        <v>52</v>
      </c>
      <c r="S350" s="51"/>
      <c r="T350" s="60"/>
      <c r="U350" s="47"/>
      <c r="V350" s="51"/>
      <c r="W350" s="60"/>
      <c r="X350" s="37"/>
      <c r="Y350" s="48" t="str">
        <f t="shared" ref="Y350:AE350" si="687">IF($D350="Public Bidding", "Date Required", IF($D350="Shopping", "n/a", IF($D350="Small Value Procurement", "n/a", IF($D350="Lease of Venue", "n/a", IF($D350="Agency to Agency", "n/a", IF($D350="Direct Contracting", "n/a", IF($D350="Emergency Cases", "n/a","Check Mode of Proc")))))))</f>
        <v>n/a</v>
      </c>
      <c r="Z350" s="48" t="str">
        <f t="shared" si="687"/>
        <v>n/a</v>
      </c>
      <c r="AA350" s="48" t="str">
        <f t="shared" si="687"/>
        <v>n/a</v>
      </c>
      <c r="AB350" s="48" t="str">
        <f t="shared" si="687"/>
        <v>n/a</v>
      </c>
      <c r="AC350" s="48" t="str">
        <f t="shared" si="687"/>
        <v>n/a</v>
      </c>
      <c r="AD350" s="48" t="str">
        <f t="shared" si="687"/>
        <v>n/a</v>
      </c>
      <c r="AE350" s="48" t="str">
        <f t="shared" si="687"/>
        <v>n/a</v>
      </c>
      <c r="AF350" s="49"/>
      <c r="AG350" s="67"/>
      <c r="AH350" s="183"/>
      <c r="AI350" s="66"/>
      <c r="AJ350" s="4"/>
      <c r="AK350" s="66"/>
      <c r="AL350" s="6"/>
      <c r="AM350" s="7"/>
      <c r="AN350" s="6"/>
      <c r="AO350" s="6"/>
      <c r="AP350" s="6"/>
      <c r="AQ350" s="8"/>
      <c r="AR350" s="6"/>
      <c r="AT350" s="6"/>
      <c r="AU350" s="6"/>
      <c r="AV350" s="6"/>
      <c r="AW350" s="6"/>
      <c r="AX350" s="6"/>
      <c r="AY350" s="54"/>
      <c r="AZ350" s="6"/>
      <c r="BA350" s="6"/>
      <c r="BB350" s="6"/>
      <c r="BC350" s="6"/>
    </row>
    <row r="351" spans="1:55" ht="39" customHeight="1" x14ac:dyDescent="0.25">
      <c r="A351" s="43" t="str">
        <f>IF(C351=0,"  ",VLOOKUP(C351,CODES!$A$1:$B$145,2,FALSE))</f>
        <v xml:space="preserve">  </v>
      </c>
      <c r="B351" s="66"/>
      <c r="C351" s="4"/>
      <c r="D351" s="52" t="s">
        <v>57</v>
      </c>
      <c r="E351" s="44" t="str">
        <f t="shared" ref="E351:H351" si="688">IF($D351="Public Bidding", "Date Required", IF($D351="Shopping", "n/a", IF($D351="Small Value Procurement", "n/a", IF($D351="Lease of Venue", "n/a", IF($D351="Agency to Agency", "n/a", IF($D351="Direct Contracting", "n/a", IF($D351="Emergency Cases", "n/a","Check Mode of Proc")))))))</f>
        <v>n/a</v>
      </c>
      <c r="F351" s="44" t="str">
        <f t="shared" si="688"/>
        <v>n/a</v>
      </c>
      <c r="G351" s="44" t="str">
        <f t="shared" si="688"/>
        <v>n/a</v>
      </c>
      <c r="H351" s="44" t="str">
        <f t="shared" si="688"/>
        <v>n/a</v>
      </c>
      <c r="I351" s="63"/>
      <c r="J351" s="63"/>
      <c r="K351" s="45" t="str">
        <f t="shared" si="680"/>
        <v>n/a</v>
      </c>
      <c r="L351" s="63"/>
      <c r="M351" s="63"/>
      <c r="N351" s="55"/>
      <c r="O351" s="55"/>
      <c r="P351" s="55"/>
      <c r="Q351" s="55"/>
      <c r="R351" s="46" t="s">
        <v>52</v>
      </c>
      <c r="S351" s="51"/>
      <c r="T351" s="764"/>
      <c r="U351" s="47"/>
      <c r="V351" s="51"/>
      <c r="W351" s="60"/>
      <c r="X351" s="37"/>
      <c r="Y351" s="48" t="str">
        <f t="shared" ref="Y351:AE351" si="689">IF($D351="Public Bidding", "Date Required", IF($D351="Shopping", "n/a", IF($D351="Small Value Procurement", "n/a", IF($D351="Lease of Venue", "n/a", IF($D351="Agency to Agency", "n/a", IF($D351="Direct Contracting", "n/a", IF($D351="Emergency Cases", "n/a","Check Mode of Proc")))))))</f>
        <v>n/a</v>
      </c>
      <c r="Z351" s="48" t="str">
        <f t="shared" si="689"/>
        <v>n/a</v>
      </c>
      <c r="AA351" s="48" t="str">
        <f t="shared" si="689"/>
        <v>n/a</v>
      </c>
      <c r="AB351" s="48" t="str">
        <f t="shared" si="689"/>
        <v>n/a</v>
      </c>
      <c r="AC351" s="48" t="str">
        <f t="shared" si="689"/>
        <v>n/a</v>
      </c>
      <c r="AD351" s="48" t="str">
        <f t="shared" si="689"/>
        <v>n/a</v>
      </c>
      <c r="AE351" s="48" t="str">
        <f t="shared" si="689"/>
        <v>n/a</v>
      </c>
      <c r="AF351" s="49"/>
      <c r="AG351" s="67"/>
      <c r="AH351" s="183"/>
      <c r="AI351" s="66"/>
      <c r="AJ351" s="4"/>
      <c r="AK351" s="66"/>
      <c r="AL351" s="6"/>
      <c r="AM351" s="7"/>
      <c r="AN351" s="6"/>
      <c r="AO351" s="6"/>
      <c r="AP351" s="6"/>
      <c r="AQ351" s="8"/>
      <c r="AR351" s="6"/>
      <c r="AT351" s="6"/>
      <c r="AU351" s="6"/>
      <c r="AV351" s="6"/>
      <c r="AW351" s="6"/>
      <c r="AX351" s="6"/>
      <c r="AY351" s="54"/>
      <c r="AZ351" s="6"/>
      <c r="BA351" s="6"/>
      <c r="BB351" s="6"/>
      <c r="BC351" s="6"/>
    </row>
    <row r="352" spans="1:55" ht="48.75" customHeight="1" x14ac:dyDescent="0.25">
      <c r="A352" s="43" t="str">
        <f>IF(C352=0,"  ",VLOOKUP(C352,CODES!$A$1:$B$145,2,FALSE))</f>
        <v xml:space="preserve">  </v>
      </c>
      <c r="B352" s="66"/>
      <c r="C352" s="4"/>
      <c r="D352" s="52" t="s">
        <v>57</v>
      </c>
      <c r="E352" s="44" t="str">
        <f t="shared" ref="E352:H352" si="690">IF($D352="Public Bidding", "Date Required", IF($D352="Shopping", "n/a", IF($D352="Small Value Procurement", "n/a", IF($D352="Lease of Venue", "n/a", IF($D352="Agency to Agency", "n/a", IF($D352="Direct Contracting", "n/a", IF($D352="Emergency Cases", "n/a","Check Mode of Proc")))))))</f>
        <v>n/a</v>
      </c>
      <c r="F352" s="44" t="str">
        <f t="shared" si="690"/>
        <v>n/a</v>
      </c>
      <c r="G352" s="44" t="str">
        <f t="shared" si="690"/>
        <v>n/a</v>
      </c>
      <c r="H352" s="44" t="str">
        <f t="shared" si="690"/>
        <v>n/a</v>
      </c>
      <c r="I352" s="63"/>
      <c r="J352" s="63"/>
      <c r="K352" s="45" t="str">
        <f t="shared" si="680"/>
        <v>n/a</v>
      </c>
      <c r="L352" s="63"/>
      <c r="M352" s="63"/>
      <c r="N352" s="55"/>
      <c r="O352" s="55"/>
      <c r="P352" s="55"/>
      <c r="Q352" s="55"/>
      <c r="R352" s="46" t="s">
        <v>52</v>
      </c>
      <c r="S352" s="51"/>
      <c r="T352" s="755"/>
      <c r="U352" s="47"/>
      <c r="V352" s="51"/>
      <c r="W352" s="60"/>
      <c r="X352" s="37"/>
      <c r="Y352" s="48" t="str">
        <f t="shared" ref="Y352:AE352" si="691">IF($D352="Public Bidding", "Date Required", IF($D352="Shopping", "n/a", IF($D352="Small Value Procurement", "n/a", IF($D352="Lease of Venue", "n/a", IF($D352="Agency to Agency", "n/a", IF($D352="Direct Contracting", "n/a", IF($D352="Emergency Cases", "n/a","Check Mode of Proc")))))))</f>
        <v>n/a</v>
      </c>
      <c r="Z352" s="48" t="str">
        <f t="shared" si="691"/>
        <v>n/a</v>
      </c>
      <c r="AA352" s="48" t="str">
        <f t="shared" si="691"/>
        <v>n/a</v>
      </c>
      <c r="AB352" s="48" t="str">
        <f t="shared" si="691"/>
        <v>n/a</v>
      </c>
      <c r="AC352" s="48" t="str">
        <f t="shared" si="691"/>
        <v>n/a</v>
      </c>
      <c r="AD352" s="48" t="str">
        <f t="shared" si="691"/>
        <v>n/a</v>
      </c>
      <c r="AE352" s="48" t="str">
        <f t="shared" si="691"/>
        <v>n/a</v>
      </c>
      <c r="AF352" s="49"/>
      <c r="AG352" s="67"/>
      <c r="AH352" s="183"/>
      <c r="AI352" s="66"/>
      <c r="AJ352" s="4"/>
      <c r="AK352" s="66"/>
      <c r="AL352" s="6"/>
      <c r="AM352" s="7"/>
      <c r="AN352" s="6"/>
      <c r="AO352" s="6"/>
      <c r="AP352" s="6"/>
      <c r="AQ352" s="8"/>
      <c r="AR352" s="6"/>
      <c r="AT352" s="6"/>
      <c r="AU352" s="6"/>
      <c r="AV352" s="6"/>
      <c r="AW352" s="6"/>
      <c r="AX352" s="6"/>
      <c r="AY352" s="54"/>
      <c r="AZ352" s="6"/>
      <c r="BA352" s="6"/>
      <c r="BB352" s="6"/>
      <c r="BC352" s="6"/>
    </row>
    <row r="353" spans="1:55" ht="63.75" customHeight="1" x14ac:dyDescent="0.25">
      <c r="A353" s="43" t="str">
        <f>IF(C353=0,"  ",VLOOKUP(C353,CODES!$A$1:$B$145,2,FALSE))</f>
        <v xml:space="preserve">  </v>
      </c>
      <c r="B353" s="66"/>
      <c r="C353" s="4"/>
      <c r="D353" s="52" t="s">
        <v>57</v>
      </c>
      <c r="E353" s="44" t="str">
        <f t="shared" ref="E353:H353" si="692">IF($D353="Public Bidding", "Date Required", IF($D353="Shopping", "n/a", IF($D353="Small Value Procurement", "n/a", IF($D353="Lease of Venue", "n/a", IF($D353="Agency to Agency", "n/a", IF($D353="Direct Contracting", "n/a", IF($D353="Emergency Cases", "n/a","Check Mode of Proc")))))))</f>
        <v>n/a</v>
      </c>
      <c r="F353" s="44" t="str">
        <f t="shared" si="692"/>
        <v>n/a</v>
      </c>
      <c r="G353" s="44" t="str">
        <f t="shared" si="692"/>
        <v>n/a</v>
      </c>
      <c r="H353" s="44" t="str">
        <f t="shared" si="692"/>
        <v>n/a</v>
      </c>
      <c r="I353" s="63"/>
      <c r="J353" s="63"/>
      <c r="K353" s="45" t="str">
        <f t="shared" si="680"/>
        <v>n/a</v>
      </c>
      <c r="L353" s="63"/>
      <c r="M353" s="63"/>
      <c r="N353" s="55"/>
      <c r="O353" s="55"/>
      <c r="P353" s="55"/>
      <c r="Q353" s="55"/>
      <c r="R353" s="46" t="s">
        <v>52</v>
      </c>
      <c r="S353" s="51"/>
      <c r="T353" s="764"/>
      <c r="U353" s="47"/>
      <c r="V353" s="51"/>
      <c r="W353" s="60"/>
      <c r="X353" s="37"/>
      <c r="Y353" s="48" t="str">
        <f t="shared" ref="Y353:AE353" si="693">IF($D353="Public Bidding", "Date Required", IF($D353="Shopping", "n/a", IF($D353="Small Value Procurement", "n/a", IF($D353="Lease of Venue", "n/a", IF($D353="Agency to Agency", "n/a", IF($D353="Direct Contracting", "n/a", IF($D353="Emergency Cases", "n/a","Check Mode of Proc")))))))</f>
        <v>n/a</v>
      </c>
      <c r="Z353" s="48" t="str">
        <f t="shared" si="693"/>
        <v>n/a</v>
      </c>
      <c r="AA353" s="48" t="str">
        <f t="shared" si="693"/>
        <v>n/a</v>
      </c>
      <c r="AB353" s="48" t="str">
        <f t="shared" si="693"/>
        <v>n/a</v>
      </c>
      <c r="AC353" s="48" t="str">
        <f t="shared" si="693"/>
        <v>n/a</v>
      </c>
      <c r="AD353" s="48" t="str">
        <f t="shared" si="693"/>
        <v>n/a</v>
      </c>
      <c r="AE353" s="48" t="str">
        <f t="shared" si="693"/>
        <v>n/a</v>
      </c>
      <c r="AF353" s="49"/>
      <c r="AG353" s="67"/>
      <c r="AH353" s="183"/>
      <c r="AI353" s="66"/>
      <c r="AJ353" s="4"/>
      <c r="AK353" s="66"/>
      <c r="AL353" s="6"/>
      <c r="AM353" s="7"/>
      <c r="AN353" s="6"/>
      <c r="AO353" s="6"/>
      <c r="AP353" s="6"/>
      <c r="AQ353" s="8"/>
      <c r="AR353" s="6"/>
      <c r="AT353" s="6"/>
      <c r="AU353" s="6"/>
      <c r="AV353" s="6"/>
      <c r="AW353" s="6"/>
      <c r="AX353" s="6"/>
      <c r="AY353" s="54"/>
      <c r="AZ353" s="6"/>
      <c r="BA353" s="6"/>
      <c r="BB353" s="6"/>
      <c r="BC353" s="6"/>
    </row>
    <row r="354" spans="1:55" ht="47.25" customHeight="1" x14ac:dyDescent="0.25">
      <c r="A354" s="43" t="str">
        <f>IF(C354=0,"  ",VLOOKUP(C354,CODES!$A$1:$B$145,2,FALSE))</f>
        <v xml:space="preserve">  </v>
      </c>
      <c r="B354" s="66"/>
      <c r="C354" s="4"/>
      <c r="D354" s="52" t="s">
        <v>57</v>
      </c>
      <c r="E354" s="44" t="str">
        <f t="shared" ref="E354:H354" si="694">IF($D354="Public Bidding", "Date Required", IF($D354="Shopping", "n/a", IF($D354="Small Value Procurement", "n/a", IF($D354="Lease of Venue", "n/a", IF($D354="Agency to Agency", "n/a", IF($D354="Direct Contracting", "n/a", IF($D354="Emergency Cases", "n/a","Check Mode of Proc")))))))</f>
        <v>n/a</v>
      </c>
      <c r="F354" s="44" t="str">
        <f t="shared" si="694"/>
        <v>n/a</v>
      </c>
      <c r="G354" s="44" t="str">
        <f t="shared" si="694"/>
        <v>n/a</v>
      </c>
      <c r="H354" s="44" t="str">
        <f t="shared" si="694"/>
        <v>n/a</v>
      </c>
      <c r="I354" s="63"/>
      <c r="J354" s="63"/>
      <c r="K354" s="45" t="str">
        <f t="shared" si="680"/>
        <v>n/a</v>
      </c>
      <c r="L354" s="63"/>
      <c r="M354" s="63"/>
      <c r="N354" s="55"/>
      <c r="O354" s="55"/>
      <c r="P354" s="55"/>
      <c r="Q354" s="55"/>
      <c r="R354" s="46" t="s">
        <v>52</v>
      </c>
      <c r="S354" s="51"/>
      <c r="T354" s="755"/>
      <c r="U354" s="47"/>
      <c r="V354" s="51"/>
      <c r="W354" s="60"/>
      <c r="X354" s="37"/>
      <c r="Y354" s="48" t="str">
        <f t="shared" ref="Y354:AE354" si="695">IF($D354="Public Bidding", "Date Required", IF($D354="Shopping", "n/a", IF($D354="Small Value Procurement", "n/a", IF($D354="Lease of Venue", "n/a", IF($D354="Agency to Agency", "n/a", IF($D354="Direct Contracting", "n/a", IF($D354="Emergency Cases", "n/a","Check Mode of Proc")))))))</f>
        <v>n/a</v>
      </c>
      <c r="Z354" s="48" t="str">
        <f t="shared" si="695"/>
        <v>n/a</v>
      </c>
      <c r="AA354" s="48" t="str">
        <f t="shared" si="695"/>
        <v>n/a</v>
      </c>
      <c r="AB354" s="48" t="str">
        <f t="shared" si="695"/>
        <v>n/a</v>
      </c>
      <c r="AC354" s="48" t="str">
        <f t="shared" si="695"/>
        <v>n/a</v>
      </c>
      <c r="AD354" s="48" t="str">
        <f t="shared" si="695"/>
        <v>n/a</v>
      </c>
      <c r="AE354" s="48" t="str">
        <f t="shared" si="695"/>
        <v>n/a</v>
      </c>
      <c r="AF354" s="49"/>
      <c r="AG354" s="67"/>
      <c r="AH354" s="183"/>
      <c r="AI354" s="66"/>
      <c r="AJ354" s="4"/>
      <c r="AK354" s="66"/>
      <c r="AL354" s="6"/>
      <c r="AM354" s="7"/>
      <c r="AN354" s="6"/>
      <c r="AO354" s="6"/>
      <c r="AP354" s="6"/>
      <c r="AQ354" s="8"/>
      <c r="AR354" s="6"/>
      <c r="AT354" s="6"/>
      <c r="AU354" s="6"/>
      <c r="AV354" s="6"/>
      <c r="AW354" s="6"/>
      <c r="AX354" s="6"/>
      <c r="AY354" s="54"/>
      <c r="AZ354" s="6"/>
      <c r="BA354" s="6"/>
      <c r="BB354" s="6"/>
      <c r="BC354" s="6"/>
    </row>
    <row r="355" spans="1:55" ht="39" customHeight="1" x14ac:dyDescent="0.25">
      <c r="A355" s="43" t="str">
        <f>IF(C355=0,"  ",VLOOKUP(C355,CODES!$A$1:$B$145,2,FALSE))</f>
        <v xml:space="preserve">  </v>
      </c>
      <c r="B355" s="66"/>
      <c r="C355" s="4"/>
      <c r="D355" s="52" t="s">
        <v>57</v>
      </c>
      <c r="E355" s="44" t="str">
        <f t="shared" ref="E355:H355" si="696">IF($D355="Public Bidding", "Date Required", IF($D355="Shopping", "n/a", IF($D355="Small Value Procurement", "n/a", IF($D355="Lease of Venue", "n/a", IF($D355="Agency to Agency", "n/a", IF($D355="Direct Contracting", "n/a", IF($D355="Emergency Cases", "n/a","Check Mode of Proc")))))))</f>
        <v>n/a</v>
      </c>
      <c r="F355" s="44" t="str">
        <f t="shared" si="696"/>
        <v>n/a</v>
      </c>
      <c r="G355" s="44" t="str">
        <f t="shared" si="696"/>
        <v>n/a</v>
      </c>
      <c r="H355" s="44" t="str">
        <f t="shared" si="696"/>
        <v>n/a</v>
      </c>
      <c r="I355" s="63"/>
      <c r="J355" s="63"/>
      <c r="K355" s="45" t="str">
        <f t="shared" si="680"/>
        <v>n/a</v>
      </c>
      <c r="L355" s="63"/>
      <c r="M355" s="63"/>
      <c r="N355" s="55"/>
      <c r="O355" s="55"/>
      <c r="P355" s="55"/>
      <c r="Q355" s="55"/>
      <c r="R355" s="46" t="s">
        <v>52</v>
      </c>
      <c r="S355" s="51"/>
      <c r="T355" s="60"/>
      <c r="U355" s="47"/>
      <c r="V355" s="51"/>
      <c r="W355" s="60"/>
      <c r="X355" s="37"/>
      <c r="Y355" s="48" t="str">
        <f t="shared" ref="Y355:AE355" si="697">IF($D355="Public Bidding", "Date Required", IF($D355="Shopping", "n/a", IF($D355="Small Value Procurement", "n/a", IF($D355="Lease of Venue", "n/a", IF($D355="Agency to Agency", "n/a", IF($D355="Direct Contracting", "n/a", IF($D355="Emergency Cases", "n/a","Check Mode of Proc")))))))</f>
        <v>n/a</v>
      </c>
      <c r="Z355" s="48" t="str">
        <f t="shared" si="697"/>
        <v>n/a</v>
      </c>
      <c r="AA355" s="48" t="str">
        <f t="shared" si="697"/>
        <v>n/a</v>
      </c>
      <c r="AB355" s="48" t="str">
        <f t="shared" si="697"/>
        <v>n/a</v>
      </c>
      <c r="AC355" s="48" t="str">
        <f t="shared" si="697"/>
        <v>n/a</v>
      </c>
      <c r="AD355" s="48" t="str">
        <f t="shared" si="697"/>
        <v>n/a</v>
      </c>
      <c r="AE355" s="48" t="str">
        <f t="shared" si="697"/>
        <v>n/a</v>
      </c>
      <c r="AF355" s="49"/>
      <c r="AG355" s="67"/>
      <c r="AH355" s="183"/>
      <c r="AI355" s="66"/>
      <c r="AJ355" s="4"/>
      <c r="AK355" s="66"/>
      <c r="AL355" s="6"/>
      <c r="AM355" s="7"/>
      <c r="AN355" s="6"/>
      <c r="AO355" s="6"/>
      <c r="AP355" s="6"/>
      <c r="AQ355" s="8"/>
      <c r="AR355" s="6"/>
      <c r="AT355" s="6"/>
      <c r="AU355" s="6"/>
      <c r="AV355" s="6"/>
      <c r="AW355" s="6"/>
      <c r="AX355" s="6"/>
      <c r="AY355" s="54"/>
      <c r="AZ355" s="6"/>
      <c r="BA355" s="6"/>
      <c r="BB355" s="6"/>
      <c r="BC355" s="6"/>
    </row>
    <row r="356" spans="1:55" ht="49.5" customHeight="1" x14ac:dyDescent="0.25">
      <c r="A356" s="43" t="str">
        <f>IF(C356=0,"  ",VLOOKUP(C356,CODES!$A$1:$B$145,2,FALSE))</f>
        <v xml:space="preserve">  </v>
      </c>
      <c r="B356" s="66"/>
      <c r="C356" s="4"/>
      <c r="D356" s="52" t="s">
        <v>57</v>
      </c>
      <c r="E356" s="44" t="str">
        <f t="shared" ref="E356:H356" si="698">IF($D356="Public Bidding", "Date Required", IF($D356="Shopping", "n/a", IF($D356="Small Value Procurement", "n/a", IF($D356="Lease of Venue", "n/a", IF($D356="Agency to Agency", "n/a", IF($D356="Direct Contracting", "n/a", IF($D356="Emergency Cases", "n/a","Check Mode of Proc")))))))</f>
        <v>n/a</v>
      </c>
      <c r="F356" s="44" t="str">
        <f t="shared" si="698"/>
        <v>n/a</v>
      </c>
      <c r="G356" s="44" t="str">
        <f t="shared" si="698"/>
        <v>n/a</v>
      </c>
      <c r="H356" s="44" t="str">
        <f t="shared" si="698"/>
        <v>n/a</v>
      </c>
      <c r="I356" s="63"/>
      <c r="J356" s="63"/>
      <c r="K356" s="45" t="str">
        <f t="shared" si="680"/>
        <v>n/a</v>
      </c>
      <c r="L356" s="63"/>
      <c r="M356" s="63"/>
      <c r="N356" s="55"/>
      <c r="O356" s="55"/>
      <c r="P356" s="55"/>
      <c r="Q356" s="55"/>
      <c r="R356" s="46" t="s">
        <v>52</v>
      </c>
      <c r="S356" s="51"/>
      <c r="T356" s="60"/>
      <c r="U356" s="47"/>
      <c r="V356" s="51"/>
      <c r="W356" s="60"/>
      <c r="X356" s="37"/>
      <c r="Y356" s="48" t="str">
        <f t="shared" ref="Y356:AE356" si="699">IF($D356="Public Bidding", "Date Required", IF($D356="Shopping", "n/a", IF($D356="Small Value Procurement", "n/a", IF($D356="Lease of Venue", "n/a", IF($D356="Agency to Agency", "n/a", IF($D356="Direct Contracting", "n/a", IF($D356="Emergency Cases", "n/a","Check Mode of Proc")))))))</f>
        <v>n/a</v>
      </c>
      <c r="Z356" s="48" t="str">
        <f t="shared" si="699"/>
        <v>n/a</v>
      </c>
      <c r="AA356" s="48" t="str">
        <f t="shared" si="699"/>
        <v>n/a</v>
      </c>
      <c r="AB356" s="48" t="str">
        <f t="shared" si="699"/>
        <v>n/a</v>
      </c>
      <c r="AC356" s="48" t="str">
        <f t="shared" si="699"/>
        <v>n/a</v>
      </c>
      <c r="AD356" s="48" t="str">
        <f t="shared" si="699"/>
        <v>n/a</v>
      </c>
      <c r="AE356" s="48" t="str">
        <f t="shared" si="699"/>
        <v>n/a</v>
      </c>
      <c r="AF356" s="49"/>
      <c r="AG356" s="67"/>
      <c r="AH356" s="183"/>
      <c r="AI356" s="66"/>
      <c r="AJ356" s="4"/>
      <c r="AK356" s="66"/>
      <c r="AL356" s="6"/>
      <c r="AM356" s="7"/>
      <c r="AN356" s="6"/>
      <c r="AO356" s="6"/>
      <c r="AP356" s="6"/>
      <c r="AQ356" s="8"/>
      <c r="AR356" s="6"/>
      <c r="AT356" s="6"/>
      <c r="AU356" s="6"/>
      <c r="AV356" s="6"/>
      <c r="AW356" s="6"/>
      <c r="AX356" s="6"/>
      <c r="AY356" s="54"/>
      <c r="AZ356" s="6"/>
      <c r="BA356" s="6"/>
      <c r="BB356" s="6"/>
      <c r="BC356" s="6"/>
    </row>
    <row r="357" spans="1:55" ht="93.75" customHeight="1" x14ac:dyDescent="0.25">
      <c r="A357" s="43" t="str">
        <f>IF(C357=0,"  ",VLOOKUP(C357,CODES!$A$1:$B$145,2,FALSE))</f>
        <v xml:space="preserve">  </v>
      </c>
      <c r="B357" s="66"/>
      <c r="C357" s="4"/>
      <c r="D357" s="52" t="s">
        <v>57</v>
      </c>
      <c r="E357" s="44" t="str">
        <f t="shared" ref="E357:H357" si="700">IF($D357="Public Bidding", "Date Required", IF($D357="Shopping", "n/a", IF($D357="Small Value Procurement", "n/a", IF($D357="Lease of Venue", "n/a", IF($D357="Agency to Agency", "n/a", IF($D357="Direct Contracting", "n/a", IF($D357="Emergency Cases", "n/a","Check Mode of Proc")))))))</f>
        <v>n/a</v>
      </c>
      <c r="F357" s="44" t="str">
        <f t="shared" si="700"/>
        <v>n/a</v>
      </c>
      <c r="G357" s="44" t="str">
        <f t="shared" si="700"/>
        <v>n/a</v>
      </c>
      <c r="H357" s="44" t="str">
        <f t="shared" si="700"/>
        <v>n/a</v>
      </c>
      <c r="I357" s="63"/>
      <c r="J357" s="63"/>
      <c r="K357" s="45" t="str">
        <f t="shared" si="680"/>
        <v>n/a</v>
      </c>
      <c r="L357" s="63"/>
      <c r="M357" s="63"/>
      <c r="N357" s="55"/>
      <c r="O357" s="55"/>
      <c r="P357" s="55"/>
      <c r="Q357" s="55"/>
      <c r="R357" s="46" t="s">
        <v>52</v>
      </c>
      <c r="S357" s="51"/>
      <c r="T357" s="60"/>
      <c r="U357" s="47"/>
      <c r="V357" s="51"/>
      <c r="W357" s="60"/>
      <c r="X357" s="37"/>
      <c r="Y357" s="48" t="str">
        <f t="shared" ref="Y357:AE357" si="701">IF($D357="Public Bidding", "Date Required", IF($D357="Shopping", "n/a", IF($D357="Small Value Procurement", "n/a", IF($D357="Lease of Venue", "n/a", IF($D357="Agency to Agency", "n/a", IF($D357="Direct Contracting", "n/a", IF($D357="Emergency Cases", "n/a","Check Mode of Proc")))))))</f>
        <v>n/a</v>
      </c>
      <c r="Z357" s="48" t="str">
        <f t="shared" si="701"/>
        <v>n/a</v>
      </c>
      <c r="AA357" s="48" t="str">
        <f t="shared" si="701"/>
        <v>n/a</v>
      </c>
      <c r="AB357" s="48" t="str">
        <f t="shared" si="701"/>
        <v>n/a</v>
      </c>
      <c r="AC357" s="48" t="str">
        <f t="shared" si="701"/>
        <v>n/a</v>
      </c>
      <c r="AD357" s="48" t="str">
        <f t="shared" si="701"/>
        <v>n/a</v>
      </c>
      <c r="AE357" s="48" t="str">
        <f t="shared" si="701"/>
        <v>n/a</v>
      </c>
      <c r="AF357" s="49"/>
      <c r="AG357" s="67"/>
      <c r="AH357" s="183"/>
      <c r="AI357" s="66"/>
      <c r="AJ357" s="4"/>
      <c r="AK357" s="66"/>
      <c r="AL357" s="6"/>
      <c r="AM357" s="7"/>
      <c r="AN357" s="6"/>
      <c r="AO357" s="6"/>
      <c r="AP357" s="6"/>
      <c r="AQ357" s="8"/>
      <c r="AR357" s="6"/>
      <c r="AT357" s="6"/>
      <c r="AU357" s="6"/>
      <c r="AV357" s="6"/>
      <c r="AW357" s="6"/>
      <c r="AX357" s="6"/>
      <c r="AY357" s="54"/>
      <c r="AZ357" s="6"/>
      <c r="BA357" s="6"/>
      <c r="BB357" s="6"/>
      <c r="BC357" s="6"/>
    </row>
    <row r="358" spans="1:55" ht="52.5" customHeight="1" x14ac:dyDescent="0.25">
      <c r="A358" s="43" t="str">
        <f>IF(C358=0,"  ",VLOOKUP(C358,CODES!$A$1:$B$145,2,FALSE))</f>
        <v xml:space="preserve">  </v>
      </c>
      <c r="B358" s="66"/>
      <c r="C358" s="4"/>
      <c r="D358" s="52" t="s">
        <v>57</v>
      </c>
      <c r="E358" s="44" t="str">
        <f t="shared" ref="E358:H358" si="702">IF($D358="Public Bidding", "Date Required", IF($D358="Shopping", "n/a", IF($D358="Small Value Procurement", "n/a", IF($D358="Lease of Venue", "n/a", IF($D358="Agency to Agency", "n/a", IF($D358="Direct Contracting", "n/a", IF($D358="Emergency Cases", "n/a","Check Mode of Proc")))))))</f>
        <v>n/a</v>
      </c>
      <c r="F358" s="44" t="str">
        <f t="shared" si="702"/>
        <v>n/a</v>
      </c>
      <c r="G358" s="44" t="str">
        <f t="shared" si="702"/>
        <v>n/a</v>
      </c>
      <c r="H358" s="44" t="str">
        <f t="shared" si="702"/>
        <v>n/a</v>
      </c>
      <c r="I358" s="63"/>
      <c r="J358" s="63"/>
      <c r="K358" s="45" t="str">
        <f t="shared" si="680"/>
        <v>n/a</v>
      </c>
      <c r="L358" s="63"/>
      <c r="M358" s="63"/>
      <c r="N358" s="55"/>
      <c r="O358" s="55"/>
      <c r="P358" s="67"/>
      <c r="Q358" s="67"/>
      <c r="R358" s="46" t="s">
        <v>52</v>
      </c>
      <c r="S358" s="51"/>
      <c r="T358" s="60"/>
      <c r="U358" s="47"/>
      <c r="V358" s="51"/>
      <c r="W358" s="60"/>
      <c r="X358" s="37"/>
      <c r="Y358" s="48" t="str">
        <f t="shared" ref="Y358:AE358" si="703">IF($D358="Public Bidding", "Date Required", IF($D358="Shopping", "n/a", IF($D358="Small Value Procurement", "n/a", IF($D358="Lease of Venue", "n/a", IF($D358="Agency to Agency", "n/a", IF($D358="Direct Contracting", "n/a", IF($D358="Emergency Cases", "n/a","Check Mode of Proc")))))))</f>
        <v>n/a</v>
      </c>
      <c r="Z358" s="48" t="str">
        <f t="shared" si="703"/>
        <v>n/a</v>
      </c>
      <c r="AA358" s="48" t="str">
        <f t="shared" si="703"/>
        <v>n/a</v>
      </c>
      <c r="AB358" s="48" t="str">
        <f t="shared" si="703"/>
        <v>n/a</v>
      </c>
      <c r="AC358" s="48" t="str">
        <f t="shared" si="703"/>
        <v>n/a</v>
      </c>
      <c r="AD358" s="48" t="str">
        <f t="shared" si="703"/>
        <v>n/a</v>
      </c>
      <c r="AE358" s="48" t="str">
        <f t="shared" si="703"/>
        <v>n/a</v>
      </c>
      <c r="AF358" s="49"/>
      <c r="AG358" s="67"/>
      <c r="AH358" s="183"/>
      <c r="AI358" s="66"/>
      <c r="AJ358" s="4"/>
      <c r="AK358" s="66"/>
      <c r="AL358" s="6"/>
      <c r="AM358" s="7"/>
      <c r="AN358" s="6"/>
      <c r="AO358" s="6"/>
      <c r="AP358" s="6"/>
      <c r="AQ358" s="8"/>
      <c r="AR358" s="6"/>
      <c r="AT358" s="6"/>
      <c r="AU358" s="6"/>
      <c r="AV358" s="6"/>
      <c r="AW358" s="6"/>
      <c r="AX358" s="6"/>
      <c r="AY358" s="54"/>
      <c r="AZ358" s="6"/>
      <c r="BA358" s="6"/>
      <c r="BB358" s="6"/>
      <c r="BC358" s="6"/>
    </row>
    <row r="359" spans="1:55" ht="52.5" customHeight="1" x14ac:dyDescent="0.25">
      <c r="A359" s="43" t="str">
        <f>IF(C359=0,"  ",VLOOKUP(C359,CODES!$A$1:$B$145,2,FALSE))</f>
        <v xml:space="preserve">  </v>
      </c>
      <c r="B359" s="66"/>
      <c r="C359" s="4"/>
      <c r="D359" s="52" t="s">
        <v>57</v>
      </c>
      <c r="E359" s="44" t="str">
        <f t="shared" ref="E359:H359" si="704">IF($D359="Public Bidding", "Date Required", IF($D359="Shopping", "n/a", IF($D359="Small Value Procurement", "n/a", IF($D359="Lease of Venue", "n/a", IF($D359="Agency to Agency", "n/a", IF($D359="Direct Contracting", "n/a", IF($D359="Emergency Cases", "n/a","Check Mode of Proc")))))))</f>
        <v>n/a</v>
      </c>
      <c r="F359" s="44" t="str">
        <f t="shared" si="704"/>
        <v>n/a</v>
      </c>
      <c r="G359" s="44" t="str">
        <f t="shared" si="704"/>
        <v>n/a</v>
      </c>
      <c r="H359" s="44" t="str">
        <f t="shared" si="704"/>
        <v>n/a</v>
      </c>
      <c r="I359" s="63"/>
      <c r="J359" s="63"/>
      <c r="K359" s="45" t="str">
        <f t="shared" si="680"/>
        <v>n/a</v>
      </c>
      <c r="L359" s="63"/>
      <c r="M359" s="63"/>
      <c r="N359" s="55"/>
      <c r="O359" s="55"/>
      <c r="P359" s="55"/>
      <c r="Q359" s="55"/>
      <c r="R359" s="46" t="s">
        <v>52</v>
      </c>
      <c r="S359" s="51"/>
      <c r="T359" s="60"/>
      <c r="U359" s="47"/>
      <c r="V359" s="51"/>
      <c r="W359" s="60"/>
      <c r="X359" s="37"/>
      <c r="Y359" s="48" t="str">
        <f t="shared" ref="Y359:AE359" si="705">IF($D359="Public Bidding", "Date Required", IF($D359="Shopping", "n/a", IF($D359="Small Value Procurement", "n/a", IF($D359="Lease of Venue", "n/a", IF($D359="Agency to Agency", "n/a", IF($D359="Direct Contracting", "n/a", IF($D359="Emergency Cases", "n/a","Check Mode of Proc")))))))</f>
        <v>n/a</v>
      </c>
      <c r="Z359" s="48" t="str">
        <f t="shared" si="705"/>
        <v>n/a</v>
      </c>
      <c r="AA359" s="48" t="str">
        <f t="shared" si="705"/>
        <v>n/a</v>
      </c>
      <c r="AB359" s="48" t="str">
        <f t="shared" si="705"/>
        <v>n/a</v>
      </c>
      <c r="AC359" s="48" t="str">
        <f t="shared" si="705"/>
        <v>n/a</v>
      </c>
      <c r="AD359" s="48" t="str">
        <f t="shared" si="705"/>
        <v>n/a</v>
      </c>
      <c r="AE359" s="48" t="str">
        <f t="shared" si="705"/>
        <v>n/a</v>
      </c>
      <c r="AF359" s="49"/>
      <c r="AG359" s="67"/>
      <c r="AH359" s="183"/>
      <c r="AI359" s="66"/>
      <c r="AJ359" s="4"/>
      <c r="AK359" s="66"/>
      <c r="AL359" s="6"/>
      <c r="AM359" s="7"/>
      <c r="AN359" s="6"/>
      <c r="AO359" s="6"/>
      <c r="AP359" s="6"/>
      <c r="AQ359" s="8"/>
      <c r="AR359" s="6"/>
      <c r="AT359" s="6"/>
      <c r="AU359" s="6"/>
      <c r="AV359" s="6"/>
      <c r="AW359" s="6"/>
      <c r="AX359" s="6"/>
      <c r="AY359" s="54"/>
      <c r="AZ359" s="6"/>
      <c r="BA359" s="6"/>
      <c r="BB359" s="6"/>
      <c r="BC359" s="6"/>
    </row>
    <row r="360" spans="1:55" ht="39" customHeight="1" x14ac:dyDescent="0.25">
      <c r="A360" s="43" t="str">
        <f>IF(C360=0,"  ",VLOOKUP(C360,CODES!$A$1:$B$145,2,FALSE))</f>
        <v xml:space="preserve">  </v>
      </c>
      <c r="B360" s="66"/>
      <c r="C360" s="4"/>
      <c r="D360" s="52" t="s">
        <v>57</v>
      </c>
      <c r="E360" s="44" t="str">
        <f t="shared" ref="E360:H360" si="706">IF($D360="Public Bidding", "Date Required", IF($D360="Shopping", "n/a", IF($D360="Small Value Procurement", "n/a", IF($D360="Lease of Venue", "n/a", IF($D360="Agency to Agency", "n/a", IF($D360="Direct Contracting", "n/a", IF($D360="Emergency Cases", "n/a","Check Mode of Proc")))))))</f>
        <v>n/a</v>
      </c>
      <c r="F360" s="44" t="str">
        <f t="shared" si="706"/>
        <v>n/a</v>
      </c>
      <c r="G360" s="44" t="str">
        <f t="shared" si="706"/>
        <v>n/a</v>
      </c>
      <c r="H360" s="44" t="str">
        <f t="shared" si="706"/>
        <v>n/a</v>
      </c>
      <c r="I360" s="63"/>
      <c r="J360" s="63"/>
      <c r="K360" s="45" t="str">
        <f t="shared" si="680"/>
        <v>n/a</v>
      </c>
      <c r="L360" s="63"/>
      <c r="M360" s="63"/>
      <c r="N360" s="55"/>
      <c r="O360" s="55"/>
      <c r="P360" s="55"/>
      <c r="Q360" s="55"/>
      <c r="R360" s="46" t="s">
        <v>52</v>
      </c>
      <c r="S360" s="51"/>
      <c r="T360" s="60"/>
      <c r="U360" s="47"/>
      <c r="V360" s="51"/>
      <c r="W360" s="60"/>
      <c r="X360" s="37"/>
      <c r="Y360" s="48" t="str">
        <f t="shared" ref="Y360:AE360" si="707">IF($D360="Public Bidding", "Date Required", IF($D360="Shopping", "n/a", IF($D360="Small Value Procurement", "n/a", IF($D360="Lease of Venue", "n/a", IF($D360="Agency to Agency", "n/a", IF($D360="Direct Contracting", "n/a", IF($D360="Emergency Cases", "n/a","Check Mode of Proc")))))))</f>
        <v>n/a</v>
      </c>
      <c r="Z360" s="48" t="str">
        <f t="shared" si="707"/>
        <v>n/a</v>
      </c>
      <c r="AA360" s="48" t="str">
        <f t="shared" si="707"/>
        <v>n/a</v>
      </c>
      <c r="AB360" s="48" t="str">
        <f t="shared" si="707"/>
        <v>n/a</v>
      </c>
      <c r="AC360" s="48" t="str">
        <f t="shared" si="707"/>
        <v>n/a</v>
      </c>
      <c r="AD360" s="48" t="str">
        <f t="shared" si="707"/>
        <v>n/a</v>
      </c>
      <c r="AE360" s="48" t="str">
        <f t="shared" si="707"/>
        <v>n/a</v>
      </c>
      <c r="AF360" s="49"/>
      <c r="AG360" s="67"/>
      <c r="AH360" s="183"/>
      <c r="AI360" s="66"/>
      <c r="AJ360" s="4"/>
      <c r="AK360" s="66"/>
      <c r="AL360" s="6"/>
      <c r="AM360" s="7"/>
      <c r="AN360" s="6"/>
      <c r="AO360" s="6"/>
      <c r="AP360" s="6"/>
      <c r="AQ360" s="8"/>
      <c r="AR360" s="6"/>
      <c r="AT360" s="6"/>
      <c r="AU360" s="6"/>
      <c r="AV360" s="6"/>
      <c r="AW360" s="6"/>
      <c r="AX360" s="6"/>
      <c r="AY360" s="54"/>
      <c r="AZ360" s="6"/>
      <c r="BA360" s="6"/>
      <c r="BB360" s="6"/>
      <c r="BC360" s="6"/>
    </row>
    <row r="361" spans="1:55" ht="50.25" customHeight="1" x14ac:dyDescent="0.25">
      <c r="A361" s="43" t="str">
        <f>IF(C361=0,"  ",VLOOKUP(C361,CODES!$A$1:$B$145,2,FALSE))</f>
        <v xml:space="preserve">  </v>
      </c>
      <c r="B361" s="66"/>
      <c r="C361" s="4"/>
      <c r="D361" s="52" t="s">
        <v>57</v>
      </c>
      <c r="E361" s="44" t="str">
        <f t="shared" ref="E361:H361" si="708">IF($D361="Public Bidding", "Date Required", IF($D361="Shopping", "n/a", IF($D361="Small Value Procurement", "n/a", IF($D361="Lease of Venue", "n/a", IF($D361="Agency to Agency", "n/a", IF($D361="Direct Contracting", "n/a", IF($D361="Emergency Cases", "n/a","Check Mode of Proc")))))))</f>
        <v>n/a</v>
      </c>
      <c r="F361" s="44" t="str">
        <f t="shared" si="708"/>
        <v>n/a</v>
      </c>
      <c r="G361" s="44" t="str">
        <f t="shared" si="708"/>
        <v>n/a</v>
      </c>
      <c r="H361" s="44" t="str">
        <f t="shared" si="708"/>
        <v>n/a</v>
      </c>
      <c r="I361" s="63"/>
      <c r="J361" s="63"/>
      <c r="K361" s="45" t="str">
        <f t="shared" si="680"/>
        <v>n/a</v>
      </c>
      <c r="L361" s="63"/>
      <c r="M361" s="63"/>
      <c r="N361" s="55"/>
      <c r="O361" s="55"/>
      <c r="P361" s="55"/>
      <c r="Q361" s="55"/>
      <c r="R361" s="46" t="s">
        <v>52</v>
      </c>
      <c r="S361" s="51"/>
      <c r="T361" s="60"/>
      <c r="U361" s="47"/>
      <c r="V361" s="51"/>
      <c r="W361" s="60"/>
      <c r="X361" s="37"/>
      <c r="Y361" s="48" t="str">
        <f t="shared" ref="Y361:AE361" si="709">IF($D361="Public Bidding", "Date Required", IF($D361="Shopping", "n/a", IF($D361="Small Value Procurement", "n/a", IF($D361="Lease of Venue", "n/a", IF($D361="Agency to Agency", "n/a", IF($D361="Direct Contracting", "n/a", IF($D361="Emergency Cases", "n/a","Check Mode of Proc")))))))</f>
        <v>n/a</v>
      </c>
      <c r="Z361" s="48" t="str">
        <f t="shared" si="709"/>
        <v>n/a</v>
      </c>
      <c r="AA361" s="48" t="str">
        <f t="shared" si="709"/>
        <v>n/a</v>
      </c>
      <c r="AB361" s="48" t="str">
        <f t="shared" si="709"/>
        <v>n/a</v>
      </c>
      <c r="AC361" s="48" t="str">
        <f t="shared" si="709"/>
        <v>n/a</v>
      </c>
      <c r="AD361" s="48" t="str">
        <f t="shared" si="709"/>
        <v>n/a</v>
      </c>
      <c r="AE361" s="48" t="str">
        <f t="shared" si="709"/>
        <v>n/a</v>
      </c>
      <c r="AF361" s="49"/>
      <c r="AG361" s="67"/>
      <c r="AH361" s="183"/>
      <c r="AI361" s="66"/>
      <c r="AJ361" s="4"/>
      <c r="AK361" s="66"/>
      <c r="AL361" s="6"/>
      <c r="AM361" s="7"/>
      <c r="AN361" s="6"/>
      <c r="AO361" s="6"/>
      <c r="AP361" s="6"/>
      <c r="AQ361" s="8"/>
      <c r="AR361" s="6"/>
      <c r="AT361" s="6"/>
      <c r="AU361" s="6"/>
      <c r="AV361" s="6"/>
      <c r="AW361" s="6"/>
      <c r="AX361" s="6"/>
      <c r="AY361" s="54"/>
      <c r="AZ361" s="6"/>
      <c r="BA361" s="6"/>
      <c r="BB361" s="6"/>
      <c r="BC361" s="6"/>
    </row>
    <row r="362" spans="1:55" ht="39" customHeight="1" x14ac:dyDescent="0.25">
      <c r="A362" s="43" t="str">
        <f>IF(C362=0,"  ",VLOOKUP(C362,CODES!$A$1:$B$145,2,FALSE))</f>
        <v xml:space="preserve">  </v>
      </c>
      <c r="B362" s="66"/>
      <c r="C362" s="4"/>
      <c r="D362" s="52" t="s">
        <v>57</v>
      </c>
      <c r="E362" s="44" t="str">
        <f t="shared" ref="E362:H362" si="710">IF($D362="Public Bidding", "Date Required", IF($D362="Shopping", "n/a", IF($D362="Small Value Procurement", "n/a", IF($D362="Lease of Venue", "n/a", IF($D362="Agency to Agency", "n/a", IF($D362="Direct Contracting", "n/a", IF($D362="Emergency Cases", "n/a","Check Mode of Proc")))))))</f>
        <v>n/a</v>
      </c>
      <c r="F362" s="44" t="str">
        <f t="shared" si="710"/>
        <v>n/a</v>
      </c>
      <c r="G362" s="44" t="str">
        <f t="shared" si="710"/>
        <v>n/a</v>
      </c>
      <c r="H362" s="44" t="str">
        <f t="shared" si="710"/>
        <v>n/a</v>
      </c>
      <c r="I362" s="63"/>
      <c r="J362" s="63"/>
      <c r="K362" s="45" t="str">
        <f t="shared" si="680"/>
        <v>n/a</v>
      </c>
      <c r="L362" s="63"/>
      <c r="M362" s="63"/>
      <c r="N362" s="55"/>
      <c r="O362" s="55"/>
      <c r="P362" s="55"/>
      <c r="Q362" s="55"/>
      <c r="R362" s="46" t="s">
        <v>52</v>
      </c>
      <c r="S362" s="51"/>
      <c r="T362" s="60"/>
      <c r="U362" s="47"/>
      <c r="V362" s="51"/>
      <c r="W362" s="60"/>
      <c r="X362" s="37"/>
      <c r="Y362" s="48" t="str">
        <f t="shared" ref="Y362:AE362" si="711">IF($D362="Public Bidding", "Date Required", IF($D362="Shopping", "n/a", IF($D362="Small Value Procurement", "n/a", IF($D362="Lease of Venue", "n/a", IF($D362="Agency to Agency", "n/a", IF($D362="Direct Contracting", "n/a", IF($D362="Emergency Cases", "n/a","Check Mode of Proc")))))))</f>
        <v>n/a</v>
      </c>
      <c r="Z362" s="48" t="str">
        <f t="shared" si="711"/>
        <v>n/a</v>
      </c>
      <c r="AA362" s="48" t="str">
        <f t="shared" si="711"/>
        <v>n/a</v>
      </c>
      <c r="AB362" s="48" t="str">
        <f t="shared" si="711"/>
        <v>n/a</v>
      </c>
      <c r="AC362" s="48" t="str">
        <f t="shared" si="711"/>
        <v>n/a</v>
      </c>
      <c r="AD362" s="48" t="str">
        <f t="shared" si="711"/>
        <v>n/a</v>
      </c>
      <c r="AE362" s="48" t="str">
        <f t="shared" si="711"/>
        <v>n/a</v>
      </c>
      <c r="AF362" s="49"/>
      <c r="AG362" s="67"/>
      <c r="AH362" s="183"/>
      <c r="AI362" s="66"/>
      <c r="AJ362" s="4"/>
      <c r="AK362" s="66"/>
      <c r="AL362" s="6"/>
      <c r="AM362" s="7"/>
      <c r="AN362" s="6"/>
      <c r="AO362" s="6"/>
      <c r="AP362" s="6"/>
      <c r="AQ362" s="8"/>
      <c r="AR362" s="6"/>
      <c r="AT362" s="6"/>
      <c r="AU362" s="6"/>
      <c r="AV362" s="6"/>
      <c r="AW362" s="6"/>
      <c r="AX362" s="6"/>
      <c r="AY362" s="54"/>
      <c r="AZ362" s="6"/>
      <c r="BA362" s="6"/>
      <c r="BB362" s="6"/>
      <c r="BC362" s="6"/>
    </row>
    <row r="363" spans="1:55" ht="55.5" customHeight="1" x14ac:dyDescent="0.25">
      <c r="A363" s="43" t="str">
        <f>IF(C363=0,"  ",VLOOKUP(C363,CODES!$A$1:$B$145,2,FALSE))</f>
        <v xml:space="preserve">  </v>
      </c>
      <c r="B363" s="66"/>
      <c r="C363" s="4"/>
      <c r="D363" s="52" t="s">
        <v>57</v>
      </c>
      <c r="E363" s="44" t="str">
        <f t="shared" ref="E363:H363" si="712">IF($D363="Public Bidding", "Date Required", IF($D363="Shopping", "n/a", IF($D363="Small Value Procurement", "n/a", IF($D363="Lease of Venue", "n/a", IF($D363="Agency to Agency", "n/a", IF($D363="Direct Contracting", "n/a", IF($D363="Emergency Cases", "n/a","Check Mode of Proc")))))))</f>
        <v>n/a</v>
      </c>
      <c r="F363" s="44" t="str">
        <f t="shared" si="712"/>
        <v>n/a</v>
      </c>
      <c r="G363" s="44" t="str">
        <f t="shared" si="712"/>
        <v>n/a</v>
      </c>
      <c r="H363" s="44" t="str">
        <f t="shared" si="712"/>
        <v>n/a</v>
      </c>
      <c r="I363" s="63"/>
      <c r="J363" s="63"/>
      <c r="K363" s="45" t="str">
        <f t="shared" si="680"/>
        <v>n/a</v>
      </c>
      <c r="L363" s="63"/>
      <c r="M363" s="63"/>
      <c r="N363" s="55"/>
      <c r="O363" s="55"/>
      <c r="P363" s="55"/>
      <c r="Q363" s="55"/>
      <c r="R363" s="46" t="s">
        <v>52</v>
      </c>
      <c r="S363" s="51"/>
      <c r="T363" s="60"/>
      <c r="U363" s="47"/>
      <c r="V363" s="51"/>
      <c r="W363" s="60"/>
      <c r="X363" s="37"/>
      <c r="Y363" s="48" t="str">
        <f t="shared" ref="Y363:AE363" si="713">IF($D363="Public Bidding", "Date Required", IF($D363="Shopping", "n/a", IF($D363="Small Value Procurement", "n/a", IF($D363="Lease of Venue", "n/a", IF($D363="Agency to Agency", "n/a", IF($D363="Direct Contracting", "n/a", IF($D363="Emergency Cases", "n/a","Check Mode of Proc")))))))</f>
        <v>n/a</v>
      </c>
      <c r="Z363" s="48" t="str">
        <f t="shared" si="713"/>
        <v>n/a</v>
      </c>
      <c r="AA363" s="48" t="str">
        <f t="shared" si="713"/>
        <v>n/a</v>
      </c>
      <c r="AB363" s="48" t="str">
        <f t="shared" si="713"/>
        <v>n/a</v>
      </c>
      <c r="AC363" s="48" t="str">
        <f t="shared" si="713"/>
        <v>n/a</v>
      </c>
      <c r="AD363" s="48" t="str">
        <f t="shared" si="713"/>
        <v>n/a</v>
      </c>
      <c r="AE363" s="48" t="str">
        <f t="shared" si="713"/>
        <v>n/a</v>
      </c>
      <c r="AF363" s="49"/>
      <c r="AG363" s="67"/>
      <c r="AH363" s="183"/>
      <c r="AI363" s="66"/>
      <c r="AJ363" s="4"/>
      <c r="AK363" s="66"/>
      <c r="AL363" s="6"/>
      <c r="AM363" s="7"/>
      <c r="AN363" s="6"/>
      <c r="AO363" s="6"/>
      <c r="AP363" s="6"/>
      <c r="AQ363" s="8"/>
      <c r="AR363" s="6"/>
      <c r="AT363" s="6"/>
      <c r="AU363" s="6"/>
      <c r="AV363" s="6"/>
      <c r="AW363" s="6"/>
      <c r="AX363" s="6"/>
      <c r="AY363" s="54"/>
      <c r="AZ363" s="6"/>
      <c r="BA363" s="6"/>
      <c r="BB363" s="6"/>
      <c r="BC363" s="6"/>
    </row>
    <row r="364" spans="1:55" ht="39" customHeight="1" x14ac:dyDescent="0.25">
      <c r="A364" s="43" t="str">
        <f>IF(C364=0,"  ",VLOOKUP(C364,CODES!$A$1:$B$145,2,FALSE))</f>
        <v xml:space="preserve">  </v>
      </c>
      <c r="B364" s="66"/>
      <c r="C364" s="4"/>
      <c r="D364" s="52" t="s">
        <v>57</v>
      </c>
      <c r="E364" s="44" t="str">
        <f t="shared" ref="E364:H364" si="714">IF($D364="Public Bidding", "Date Required", IF($D364="Shopping", "n/a", IF($D364="Small Value Procurement", "n/a", IF($D364="Lease of Venue", "n/a", IF($D364="Agency to Agency", "n/a", IF($D364="Direct Contracting", "n/a", IF($D364="Emergency Cases", "n/a","Check Mode of Proc")))))))</f>
        <v>n/a</v>
      </c>
      <c r="F364" s="44" t="str">
        <f t="shared" si="714"/>
        <v>n/a</v>
      </c>
      <c r="G364" s="44" t="str">
        <f t="shared" si="714"/>
        <v>n/a</v>
      </c>
      <c r="H364" s="44" t="str">
        <f t="shared" si="714"/>
        <v>n/a</v>
      </c>
      <c r="I364" s="63"/>
      <c r="J364" s="63"/>
      <c r="K364" s="45" t="str">
        <f t="shared" si="680"/>
        <v>n/a</v>
      </c>
      <c r="L364" s="63"/>
      <c r="M364" s="63"/>
      <c r="N364" s="55"/>
      <c r="O364" s="55"/>
      <c r="P364" s="55"/>
      <c r="Q364" s="55"/>
      <c r="R364" s="46" t="s">
        <v>52</v>
      </c>
      <c r="S364" s="51"/>
      <c r="T364" s="60"/>
      <c r="U364" s="47"/>
      <c r="V364" s="51"/>
      <c r="W364" s="60"/>
      <c r="X364" s="37"/>
      <c r="Y364" s="48" t="str">
        <f t="shared" ref="Y364:AE364" si="715">IF($D364="Public Bidding", "Date Required", IF($D364="Shopping", "n/a", IF($D364="Small Value Procurement", "n/a", IF($D364="Lease of Venue", "n/a", IF($D364="Agency to Agency", "n/a", IF($D364="Direct Contracting", "n/a", IF($D364="Emergency Cases", "n/a","Check Mode of Proc")))))))</f>
        <v>n/a</v>
      </c>
      <c r="Z364" s="48" t="str">
        <f t="shared" si="715"/>
        <v>n/a</v>
      </c>
      <c r="AA364" s="48" t="str">
        <f t="shared" si="715"/>
        <v>n/a</v>
      </c>
      <c r="AB364" s="48" t="str">
        <f t="shared" si="715"/>
        <v>n/a</v>
      </c>
      <c r="AC364" s="48" t="str">
        <f t="shared" si="715"/>
        <v>n/a</v>
      </c>
      <c r="AD364" s="48" t="str">
        <f t="shared" si="715"/>
        <v>n/a</v>
      </c>
      <c r="AE364" s="48" t="str">
        <f t="shared" si="715"/>
        <v>n/a</v>
      </c>
      <c r="AF364" s="49"/>
      <c r="AG364" s="67"/>
      <c r="AH364" s="183"/>
      <c r="AI364" s="66"/>
      <c r="AJ364" s="4"/>
      <c r="AK364" s="66"/>
      <c r="AL364" s="6"/>
      <c r="AM364" s="7"/>
      <c r="AN364" s="6"/>
      <c r="AO364" s="6"/>
      <c r="AP364" s="6"/>
      <c r="AQ364" s="8"/>
      <c r="AR364" s="6"/>
      <c r="AT364" s="6"/>
      <c r="AU364" s="6"/>
      <c r="AV364" s="6"/>
      <c r="AW364" s="6"/>
      <c r="AX364" s="6"/>
      <c r="AY364" s="54"/>
      <c r="AZ364" s="6"/>
      <c r="BA364" s="6"/>
      <c r="BB364" s="6"/>
      <c r="BC364" s="6"/>
    </row>
    <row r="365" spans="1:55" ht="39" customHeight="1" x14ac:dyDescent="0.25">
      <c r="A365" s="43" t="str">
        <f>IF(C365=0,"  ",VLOOKUP(C365,CODES!$A$1:$B$145,2,FALSE))</f>
        <v xml:space="preserve">  </v>
      </c>
      <c r="B365" s="66"/>
      <c r="C365" s="4"/>
      <c r="D365" s="52" t="s">
        <v>57</v>
      </c>
      <c r="E365" s="44" t="str">
        <f t="shared" ref="E365:H365" si="716">IF($D365="Public Bidding", "Date Required", IF($D365="Shopping", "n/a", IF($D365="Small Value Procurement", "n/a", IF($D365="Lease of Venue", "n/a", IF($D365="Agency to Agency", "n/a", IF($D365="Direct Contracting", "n/a", IF($D365="Emergency Cases", "n/a","Check Mode of Proc")))))))</f>
        <v>n/a</v>
      </c>
      <c r="F365" s="44" t="str">
        <f t="shared" si="716"/>
        <v>n/a</v>
      </c>
      <c r="G365" s="44" t="str">
        <f t="shared" si="716"/>
        <v>n/a</v>
      </c>
      <c r="H365" s="44" t="str">
        <f t="shared" si="716"/>
        <v>n/a</v>
      </c>
      <c r="I365" s="63"/>
      <c r="J365" s="63"/>
      <c r="K365" s="45" t="str">
        <f t="shared" si="680"/>
        <v>n/a</v>
      </c>
      <c r="L365" s="63"/>
      <c r="M365" s="63"/>
      <c r="N365" s="55"/>
      <c r="O365" s="55"/>
      <c r="P365" s="55"/>
      <c r="Q365" s="55"/>
      <c r="R365" s="46" t="s">
        <v>52</v>
      </c>
      <c r="S365" s="51"/>
      <c r="T365" s="60"/>
      <c r="U365" s="47"/>
      <c r="V365" s="51"/>
      <c r="W365" s="60"/>
      <c r="X365" s="37"/>
      <c r="Y365" s="48" t="str">
        <f t="shared" ref="Y365:AE365" si="717">IF($D365="Public Bidding", "Date Required", IF($D365="Shopping", "n/a", IF($D365="Small Value Procurement", "n/a", IF($D365="Lease of Venue", "n/a", IF($D365="Agency to Agency", "n/a", IF($D365="Direct Contracting", "n/a", IF($D365="Emergency Cases", "n/a","Check Mode of Proc")))))))</f>
        <v>n/a</v>
      </c>
      <c r="Z365" s="48" t="str">
        <f t="shared" si="717"/>
        <v>n/a</v>
      </c>
      <c r="AA365" s="48" t="str">
        <f t="shared" si="717"/>
        <v>n/a</v>
      </c>
      <c r="AB365" s="48" t="str">
        <f t="shared" si="717"/>
        <v>n/a</v>
      </c>
      <c r="AC365" s="48" t="str">
        <f t="shared" si="717"/>
        <v>n/a</v>
      </c>
      <c r="AD365" s="48" t="str">
        <f t="shared" si="717"/>
        <v>n/a</v>
      </c>
      <c r="AE365" s="48" t="str">
        <f t="shared" si="717"/>
        <v>n/a</v>
      </c>
      <c r="AF365" s="49"/>
      <c r="AG365" s="67"/>
      <c r="AH365" s="183"/>
      <c r="AI365" s="66"/>
      <c r="AJ365" s="4"/>
      <c r="AK365" s="66"/>
      <c r="AL365" s="6"/>
      <c r="AM365" s="7"/>
      <c r="AN365" s="6"/>
      <c r="AO365" s="6"/>
      <c r="AP365" s="6"/>
      <c r="AQ365" s="8"/>
      <c r="AR365" s="6"/>
      <c r="AT365" s="6"/>
      <c r="AU365" s="6"/>
      <c r="AV365" s="6"/>
      <c r="AW365" s="6"/>
      <c r="AX365" s="6"/>
      <c r="AY365" s="54"/>
      <c r="AZ365" s="6"/>
      <c r="BA365" s="6"/>
      <c r="BB365" s="6"/>
      <c r="BC365" s="6"/>
    </row>
    <row r="366" spans="1:55" ht="39" customHeight="1" x14ac:dyDescent="0.25">
      <c r="A366" s="43" t="str">
        <f>IF(C366=0,"  ",VLOOKUP(C366,CODES!$A$1:$B$145,2,FALSE))</f>
        <v xml:space="preserve">  </v>
      </c>
      <c r="B366" s="66"/>
      <c r="C366" s="4"/>
      <c r="D366" s="52" t="s">
        <v>57</v>
      </c>
      <c r="E366" s="44" t="str">
        <f t="shared" ref="E366:H366" si="718">IF($D366="Public Bidding", "Date Required", IF($D366="Shopping", "n/a", IF($D366="Small Value Procurement", "n/a", IF($D366="Lease of Venue", "n/a", IF($D366="Agency to Agency", "n/a", IF($D366="Direct Contracting", "n/a", IF($D366="Emergency Cases", "n/a","Check Mode of Proc")))))))</f>
        <v>n/a</v>
      </c>
      <c r="F366" s="44" t="str">
        <f t="shared" si="718"/>
        <v>n/a</v>
      </c>
      <c r="G366" s="44" t="str">
        <f t="shared" si="718"/>
        <v>n/a</v>
      </c>
      <c r="H366" s="44" t="str">
        <f t="shared" si="718"/>
        <v>n/a</v>
      </c>
      <c r="I366" s="63"/>
      <c r="J366" s="63"/>
      <c r="K366" s="45" t="str">
        <f t="shared" si="680"/>
        <v>n/a</v>
      </c>
      <c r="L366" s="63"/>
      <c r="M366" s="63"/>
      <c r="N366" s="55"/>
      <c r="O366" s="55"/>
      <c r="P366" s="55"/>
      <c r="Q366" s="55"/>
      <c r="R366" s="46" t="s">
        <v>52</v>
      </c>
      <c r="S366" s="51"/>
      <c r="T366" s="60"/>
      <c r="U366" s="47"/>
      <c r="V366" s="51"/>
      <c r="W366" s="60"/>
      <c r="X366" s="37"/>
      <c r="Y366" s="48" t="str">
        <f t="shared" ref="Y366:AE366" si="719">IF($D366="Public Bidding", "Date Required", IF($D366="Shopping", "n/a", IF($D366="Small Value Procurement", "n/a", IF($D366="Lease of Venue", "n/a", IF($D366="Agency to Agency", "n/a", IF($D366="Direct Contracting", "n/a", IF($D366="Emergency Cases", "n/a","Check Mode of Proc")))))))</f>
        <v>n/a</v>
      </c>
      <c r="Z366" s="48" t="str">
        <f t="shared" si="719"/>
        <v>n/a</v>
      </c>
      <c r="AA366" s="48" t="str">
        <f t="shared" si="719"/>
        <v>n/a</v>
      </c>
      <c r="AB366" s="48" t="str">
        <f t="shared" si="719"/>
        <v>n/a</v>
      </c>
      <c r="AC366" s="48" t="str">
        <f t="shared" si="719"/>
        <v>n/a</v>
      </c>
      <c r="AD366" s="48" t="str">
        <f t="shared" si="719"/>
        <v>n/a</v>
      </c>
      <c r="AE366" s="48" t="str">
        <f t="shared" si="719"/>
        <v>n/a</v>
      </c>
      <c r="AF366" s="49"/>
      <c r="AG366" s="67"/>
      <c r="AH366" s="183"/>
      <c r="AI366" s="66"/>
      <c r="AJ366" s="4"/>
      <c r="AK366" s="66"/>
      <c r="AL366" s="6"/>
      <c r="AM366" s="7"/>
      <c r="AN366" s="6"/>
      <c r="AO366" s="6"/>
      <c r="AP366" s="6"/>
      <c r="AQ366" s="8"/>
      <c r="AR366" s="6"/>
      <c r="AT366" s="6"/>
      <c r="AU366" s="6"/>
      <c r="AV366" s="6"/>
      <c r="AW366" s="6"/>
      <c r="AX366" s="6"/>
      <c r="AY366" s="54"/>
      <c r="AZ366" s="6"/>
      <c r="BA366" s="6"/>
      <c r="BB366" s="6"/>
      <c r="BC366" s="6"/>
    </row>
    <row r="367" spans="1:55" ht="49.5" customHeight="1" x14ac:dyDescent="0.25">
      <c r="A367" s="43" t="str">
        <f>IF(C367=0,"  ",VLOOKUP(C367,CODES!$A$1:$B$145,2,FALSE))</f>
        <v xml:space="preserve">  </v>
      </c>
      <c r="B367" s="66"/>
      <c r="C367" s="4"/>
      <c r="D367" s="52" t="s">
        <v>57</v>
      </c>
      <c r="E367" s="44" t="str">
        <f t="shared" ref="E367:H367" si="720">IF($D367="Public Bidding", "Date Required", IF($D367="Shopping", "n/a", IF($D367="Small Value Procurement", "n/a", IF($D367="Lease of Venue", "n/a", IF($D367="Agency to Agency", "n/a", IF($D367="Direct Contracting", "n/a", IF($D367="Emergency Cases", "n/a","Check Mode of Proc")))))))</f>
        <v>n/a</v>
      </c>
      <c r="F367" s="44" t="str">
        <f t="shared" si="720"/>
        <v>n/a</v>
      </c>
      <c r="G367" s="44" t="str">
        <f t="shared" si="720"/>
        <v>n/a</v>
      </c>
      <c r="H367" s="44" t="str">
        <f t="shared" si="720"/>
        <v>n/a</v>
      </c>
      <c r="I367" s="63"/>
      <c r="J367" s="63"/>
      <c r="K367" s="45" t="str">
        <f t="shared" si="680"/>
        <v>n/a</v>
      </c>
      <c r="L367" s="63"/>
      <c r="M367" s="63"/>
      <c r="N367" s="55"/>
      <c r="O367" s="55"/>
      <c r="P367" s="67"/>
      <c r="Q367" s="67"/>
      <c r="R367" s="46" t="s">
        <v>52</v>
      </c>
      <c r="S367" s="51"/>
      <c r="T367" s="60"/>
      <c r="U367" s="47"/>
      <c r="V367" s="51"/>
      <c r="W367" s="60"/>
      <c r="X367" s="37"/>
      <c r="Y367" s="48" t="str">
        <f t="shared" ref="Y367:AE367" si="721">IF($D367="Public Bidding", "Date Required", IF($D367="Shopping", "n/a", IF($D367="Small Value Procurement", "n/a", IF($D367="Lease of Venue", "n/a", IF($D367="Agency to Agency", "n/a", IF($D367="Direct Contracting", "n/a", IF($D367="Emergency Cases", "n/a","Check Mode of Proc")))))))</f>
        <v>n/a</v>
      </c>
      <c r="Z367" s="48" t="str">
        <f t="shared" si="721"/>
        <v>n/a</v>
      </c>
      <c r="AA367" s="48" t="str">
        <f t="shared" si="721"/>
        <v>n/a</v>
      </c>
      <c r="AB367" s="48" t="str">
        <f t="shared" si="721"/>
        <v>n/a</v>
      </c>
      <c r="AC367" s="48" t="str">
        <f t="shared" si="721"/>
        <v>n/a</v>
      </c>
      <c r="AD367" s="48" t="str">
        <f t="shared" si="721"/>
        <v>n/a</v>
      </c>
      <c r="AE367" s="48" t="str">
        <f t="shared" si="721"/>
        <v>n/a</v>
      </c>
      <c r="AF367" s="49"/>
      <c r="AG367" s="67"/>
      <c r="AH367" s="183"/>
      <c r="AI367" s="66"/>
      <c r="AJ367" s="4"/>
      <c r="AK367" s="66"/>
      <c r="AL367" s="6"/>
      <c r="AM367" s="7"/>
      <c r="AN367" s="6"/>
      <c r="AO367" s="6"/>
      <c r="AP367" s="6"/>
      <c r="AQ367" s="8"/>
      <c r="AR367" s="6"/>
      <c r="AT367" s="6"/>
      <c r="AU367" s="6"/>
      <c r="AV367" s="6"/>
      <c r="AW367" s="6"/>
      <c r="AX367" s="6"/>
      <c r="AY367" s="54"/>
      <c r="AZ367" s="6"/>
      <c r="BA367" s="6"/>
      <c r="BB367" s="6"/>
      <c r="BC367" s="6"/>
    </row>
    <row r="368" spans="1:55" ht="39" customHeight="1" x14ac:dyDescent="0.25">
      <c r="A368" s="43" t="str">
        <f>IF(C368=0,"  ",VLOOKUP(C368,CODES!$A$1:$B$145,2,FALSE))</f>
        <v xml:space="preserve">  </v>
      </c>
      <c r="B368" s="66"/>
      <c r="C368" s="4"/>
      <c r="D368" s="52" t="s">
        <v>57</v>
      </c>
      <c r="E368" s="44" t="str">
        <f t="shared" ref="E368:H368" si="722">IF($D368="Public Bidding", "Date Required", IF($D368="Shopping", "n/a", IF($D368="Small Value Procurement", "n/a", IF($D368="Lease of Venue", "n/a", IF($D368="Agency to Agency", "n/a", IF($D368="Direct Contracting", "n/a", IF($D368="Emergency Cases", "n/a","Check Mode of Proc")))))))</f>
        <v>n/a</v>
      </c>
      <c r="F368" s="44" t="str">
        <f t="shared" si="722"/>
        <v>n/a</v>
      </c>
      <c r="G368" s="44" t="str">
        <f t="shared" si="722"/>
        <v>n/a</v>
      </c>
      <c r="H368" s="44" t="str">
        <f t="shared" si="722"/>
        <v>n/a</v>
      </c>
      <c r="I368" s="63"/>
      <c r="J368" s="63"/>
      <c r="K368" s="45" t="str">
        <f t="shared" si="680"/>
        <v>n/a</v>
      </c>
      <c r="L368" s="63"/>
      <c r="M368" s="63"/>
      <c r="N368" s="55"/>
      <c r="O368" s="55"/>
      <c r="P368" s="55"/>
      <c r="Q368" s="55"/>
      <c r="R368" s="46" t="s">
        <v>52</v>
      </c>
      <c r="S368" s="51"/>
      <c r="T368" s="60"/>
      <c r="U368" s="47"/>
      <c r="V368" s="51"/>
      <c r="W368" s="60"/>
      <c r="X368" s="37"/>
      <c r="Y368" s="48" t="str">
        <f t="shared" ref="Y368:AE368" si="723">IF($D368="Public Bidding", "Date Required", IF($D368="Shopping", "n/a", IF($D368="Small Value Procurement", "n/a", IF($D368="Lease of Venue", "n/a", IF($D368="Agency to Agency", "n/a", IF($D368="Direct Contracting", "n/a", IF($D368="Emergency Cases", "n/a","Check Mode of Proc")))))))</f>
        <v>n/a</v>
      </c>
      <c r="Z368" s="48" t="str">
        <f t="shared" si="723"/>
        <v>n/a</v>
      </c>
      <c r="AA368" s="48" t="str">
        <f t="shared" si="723"/>
        <v>n/a</v>
      </c>
      <c r="AB368" s="48" t="str">
        <f t="shared" si="723"/>
        <v>n/a</v>
      </c>
      <c r="AC368" s="48" t="str">
        <f t="shared" si="723"/>
        <v>n/a</v>
      </c>
      <c r="AD368" s="48" t="str">
        <f t="shared" si="723"/>
        <v>n/a</v>
      </c>
      <c r="AE368" s="48" t="str">
        <f t="shared" si="723"/>
        <v>n/a</v>
      </c>
      <c r="AF368" s="49"/>
      <c r="AG368" s="67"/>
      <c r="AH368" s="183"/>
      <c r="AI368" s="66"/>
      <c r="AJ368" s="4"/>
      <c r="AK368" s="66"/>
      <c r="AL368" s="6"/>
      <c r="AM368" s="7"/>
      <c r="AN368" s="6"/>
      <c r="AO368" s="6"/>
      <c r="AP368" s="6"/>
      <c r="AQ368" s="8"/>
      <c r="AR368" s="6"/>
      <c r="AT368" s="6"/>
      <c r="AU368" s="6"/>
      <c r="AV368" s="6"/>
      <c r="AW368" s="6"/>
      <c r="AX368" s="6"/>
      <c r="AY368" s="54"/>
      <c r="AZ368" s="6"/>
      <c r="BA368" s="6"/>
      <c r="BB368" s="6"/>
      <c r="BC368" s="6"/>
    </row>
    <row r="369" spans="1:55" ht="60.75" customHeight="1" x14ac:dyDescent="0.25">
      <c r="A369" s="43" t="str">
        <f>IF(C369=0,"  ",VLOOKUP(C369,CODES!$A$1:$B$145,2,FALSE))</f>
        <v xml:space="preserve">  </v>
      </c>
      <c r="B369" s="66"/>
      <c r="C369" s="4"/>
      <c r="D369" s="52" t="s">
        <v>57</v>
      </c>
      <c r="E369" s="44" t="str">
        <f t="shared" ref="E369:H369" si="724">IF($D369="Public Bidding", "Date Required", IF($D369="Shopping", "n/a", IF($D369="Small Value Procurement", "n/a", IF($D369="Lease of Venue", "n/a", IF($D369="Agency to Agency", "n/a", IF($D369="Direct Contracting", "n/a", IF($D369="Emergency Cases", "n/a","Check Mode of Proc")))))))</f>
        <v>n/a</v>
      </c>
      <c r="F369" s="44" t="str">
        <f t="shared" si="724"/>
        <v>n/a</v>
      </c>
      <c r="G369" s="44" t="str">
        <f t="shared" si="724"/>
        <v>n/a</v>
      </c>
      <c r="H369" s="44" t="str">
        <f t="shared" si="724"/>
        <v>n/a</v>
      </c>
      <c r="I369" s="63"/>
      <c r="J369" s="63"/>
      <c r="K369" s="45" t="str">
        <f t="shared" si="680"/>
        <v>n/a</v>
      </c>
      <c r="L369" s="63"/>
      <c r="M369" s="63"/>
      <c r="N369" s="55"/>
      <c r="O369" s="55"/>
      <c r="P369" s="55"/>
      <c r="Q369" s="55"/>
      <c r="R369" s="46" t="s">
        <v>52</v>
      </c>
      <c r="S369" s="51"/>
      <c r="T369" s="60"/>
      <c r="U369" s="47"/>
      <c r="V369" s="51"/>
      <c r="W369" s="60"/>
      <c r="X369" s="37"/>
      <c r="Y369" s="48" t="str">
        <f t="shared" ref="Y369:AE369" si="725">IF($D369="Public Bidding", "Date Required", IF($D369="Shopping", "n/a", IF($D369="Small Value Procurement", "n/a", IF($D369="Lease of Venue", "n/a", IF($D369="Agency to Agency", "n/a", IF($D369="Direct Contracting", "n/a", IF($D369="Emergency Cases", "n/a","Check Mode of Proc")))))))</f>
        <v>n/a</v>
      </c>
      <c r="Z369" s="48" t="str">
        <f t="shared" si="725"/>
        <v>n/a</v>
      </c>
      <c r="AA369" s="48" t="str">
        <f t="shared" si="725"/>
        <v>n/a</v>
      </c>
      <c r="AB369" s="48" t="str">
        <f t="shared" si="725"/>
        <v>n/a</v>
      </c>
      <c r="AC369" s="48" t="str">
        <f t="shared" si="725"/>
        <v>n/a</v>
      </c>
      <c r="AD369" s="48" t="str">
        <f t="shared" si="725"/>
        <v>n/a</v>
      </c>
      <c r="AE369" s="48" t="str">
        <f t="shared" si="725"/>
        <v>n/a</v>
      </c>
      <c r="AF369" s="49"/>
      <c r="AG369" s="67"/>
      <c r="AH369" s="183"/>
      <c r="AI369" s="66"/>
      <c r="AJ369" s="4"/>
      <c r="AK369" s="66"/>
      <c r="AL369" s="6"/>
      <c r="AM369" s="7"/>
      <c r="AN369" s="6"/>
      <c r="AO369" s="6"/>
      <c r="AP369" s="6"/>
      <c r="AQ369" s="8"/>
      <c r="AR369" s="6"/>
      <c r="AT369" s="6"/>
      <c r="AU369" s="6"/>
      <c r="AV369" s="6"/>
      <c r="AW369" s="6"/>
      <c r="AX369" s="6"/>
      <c r="AY369" s="54"/>
      <c r="AZ369" s="6"/>
      <c r="BA369" s="6"/>
      <c r="BB369" s="6"/>
      <c r="BC369" s="6"/>
    </row>
    <row r="370" spans="1:55" ht="57.75" customHeight="1" x14ac:dyDescent="0.25">
      <c r="A370" s="43" t="str">
        <f>IF(C370=0,"  ",VLOOKUP(C370,CODES!$A$1:$B$145,2,FALSE))</f>
        <v xml:space="preserve">  </v>
      </c>
      <c r="B370" s="66"/>
      <c r="C370" s="4"/>
      <c r="D370" s="52" t="s">
        <v>57</v>
      </c>
      <c r="E370" s="44" t="str">
        <f t="shared" ref="E370:H370" si="726">IF($D370="Public Bidding", "Date Required", IF($D370="Shopping", "n/a", IF($D370="Small Value Procurement", "n/a", IF($D370="Lease of Venue", "n/a", IF($D370="Agency to Agency", "n/a", IF($D370="Direct Contracting", "n/a", IF($D370="Emergency Cases", "n/a","Check Mode of Proc")))))))</f>
        <v>n/a</v>
      </c>
      <c r="F370" s="44" t="str">
        <f t="shared" si="726"/>
        <v>n/a</v>
      </c>
      <c r="G370" s="44" t="str">
        <f t="shared" si="726"/>
        <v>n/a</v>
      </c>
      <c r="H370" s="44" t="str">
        <f t="shared" si="726"/>
        <v>n/a</v>
      </c>
      <c r="I370" s="63"/>
      <c r="J370" s="63"/>
      <c r="K370" s="45" t="str">
        <f t="shared" si="680"/>
        <v>n/a</v>
      </c>
      <c r="L370" s="63"/>
      <c r="M370" s="63"/>
      <c r="N370" s="55"/>
      <c r="O370" s="55"/>
      <c r="P370" s="55"/>
      <c r="Q370" s="55"/>
      <c r="R370" s="46" t="s">
        <v>52</v>
      </c>
      <c r="S370" s="51"/>
      <c r="T370" s="60"/>
      <c r="U370" s="47"/>
      <c r="V370" s="51"/>
      <c r="W370" s="60"/>
      <c r="X370" s="37"/>
      <c r="Y370" s="48" t="str">
        <f t="shared" ref="Y370:AE370" si="727">IF($D370="Public Bidding", "Date Required", IF($D370="Shopping", "n/a", IF($D370="Small Value Procurement", "n/a", IF($D370="Lease of Venue", "n/a", IF($D370="Agency to Agency", "n/a", IF($D370="Direct Contracting", "n/a", IF($D370="Emergency Cases", "n/a","Check Mode of Proc")))))))</f>
        <v>n/a</v>
      </c>
      <c r="Z370" s="48" t="str">
        <f t="shared" si="727"/>
        <v>n/a</v>
      </c>
      <c r="AA370" s="48" t="str">
        <f t="shared" si="727"/>
        <v>n/a</v>
      </c>
      <c r="AB370" s="48" t="str">
        <f t="shared" si="727"/>
        <v>n/a</v>
      </c>
      <c r="AC370" s="48" t="str">
        <f t="shared" si="727"/>
        <v>n/a</v>
      </c>
      <c r="AD370" s="48" t="str">
        <f t="shared" si="727"/>
        <v>n/a</v>
      </c>
      <c r="AE370" s="48" t="str">
        <f t="shared" si="727"/>
        <v>n/a</v>
      </c>
      <c r="AF370" s="49"/>
      <c r="AG370" s="67"/>
      <c r="AH370" s="183"/>
      <c r="AI370" s="66"/>
      <c r="AJ370" s="4"/>
      <c r="AK370" s="66"/>
      <c r="AL370" s="6"/>
      <c r="AM370" s="7"/>
      <c r="AN370" s="6"/>
      <c r="AO370" s="6"/>
      <c r="AP370" s="6"/>
      <c r="AQ370" s="8"/>
      <c r="AR370" s="6"/>
      <c r="AT370" s="6"/>
      <c r="AU370" s="6"/>
      <c r="AV370" s="6"/>
      <c r="AW370" s="6"/>
      <c r="AX370" s="6"/>
      <c r="AY370" s="54"/>
      <c r="AZ370" s="6"/>
      <c r="BA370" s="6"/>
      <c r="BB370" s="6"/>
      <c r="BC370" s="6"/>
    </row>
    <row r="371" spans="1:55" ht="47.25" customHeight="1" x14ac:dyDescent="0.25">
      <c r="A371" s="43" t="str">
        <f>IF(C371=0,"  ",VLOOKUP(C371,CODES!$A$1:$B$145,2,FALSE))</f>
        <v xml:space="preserve">  </v>
      </c>
      <c r="B371" s="66"/>
      <c r="C371" s="4"/>
      <c r="D371" s="52" t="s">
        <v>57</v>
      </c>
      <c r="E371" s="44" t="str">
        <f t="shared" ref="E371:H371" si="728">IF($D371="Public Bidding", "Date Required", IF($D371="Shopping", "n/a", IF($D371="Small Value Procurement", "n/a", IF($D371="Lease of Venue", "n/a", IF($D371="Agency to Agency", "n/a", IF($D371="Direct Contracting", "n/a", IF($D371="Emergency Cases", "n/a","Check Mode of Proc")))))))</f>
        <v>n/a</v>
      </c>
      <c r="F371" s="44" t="str">
        <f t="shared" si="728"/>
        <v>n/a</v>
      </c>
      <c r="G371" s="44" t="str">
        <f t="shared" si="728"/>
        <v>n/a</v>
      </c>
      <c r="H371" s="44" t="str">
        <f t="shared" si="728"/>
        <v>n/a</v>
      </c>
      <c r="I371" s="63"/>
      <c r="J371" s="63"/>
      <c r="K371" s="45" t="str">
        <f t="shared" si="680"/>
        <v>n/a</v>
      </c>
      <c r="L371" s="63"/>
      <c r="M371" s="63"/>
      <c r="N371" s="55"/>
      <c r="O371" s="55"/>
      <c r="P371" s="55"/>
      <c r="Q371" s="55"/>
      <c r="R371" s="46" t="s">
        <v>52</v>
      </c>
      <c r="S371" s="51"/>
      <c r="T371" s="60"/>
      <c r="U371" s="47"/>
      <c r="V371" s="51"/>
      <c r="W371" s="60"/>
      <c r="X371" s="37"/>
      <c r="Y371" s="48" t="str">
        <f t="shared" ref="Y371:AE371" si="729">IF($D371="Public Bidding", "Date Required", IF($D371="Shopping", "n/a", IF($D371="Small Value Procurement", "n/a", IF($D371="Lease of Venue", "n/a", IF($D371="Agency to Agency", "n/a", IF($D371="Direct Contracting", "n/a", IF($D371="Emergency Cases", "n/a","Check Mode of Proc")))))))</f>
        <v>n/a</v>
      </c>
      <c r="Z371" s="48" t="str">
        <f t="shared" si="729"/>
        <v>n/a</v>
      </c>
      <c r="AA371" s="48" t="str">
        <f t="shared" si="729"/>
        <v>n/a</v>
      </c>
      <c r="AB371" s="48" t="str">
        <f t="shared" si="729"/>
        <v>n/a</v>
      </c>
      <c r="AC371" s="48" t="str">
        <f t="shared" si="729"/>
        <v>n/a</v>
      </c>
      <c r="AD371" s="48" t="str">
        <f t="shared" si="729"/>
        <v>n/a</v>
      </c>
      <c r="AE371" s="48" t="str">
        <f t="shared" si="729"/>
        <v>n/a</v>
      </c>
      <c r="AF371" s="49"/>
      <c r="AG371" s="67"/>
      <c r="AH371" s="183"/>
      <c r="AI371" s="66"/>
      <c r="AJ371" s="4"/>
      <c r="AK371" s="66"/>
      <c r="AL371" s="6"/>
      <c r="AM371" s="7"/>
      <c r="AN371" s="6"/>
      <c r="AO371" s="6"/>
      <c r="AP371" s="6"/>
      <c r="AQ371" s="8"/>
      <c r="AR371" s="6"/>
      <c r="AT371" s="6"/>
      <c r="AU371" s="6"/>
      <c r="AV371" s="6"/>
      <c r="AW371" s="6"/>
      <c r="AX371" s="6"/>
      <c r="AY371" s="54"/>
      <c r="AZ371" s="6"/>
      <c r="BA371" s="6"/>
      <c r="BB371" s="6"/>
      <c r="BC371" s="6"/>
    </row>
    <row r="372" spans="1:55" ht="57.75" customHeight="1" x14ac:dyDescent="0.25">
      <c r="A372" s="43" t="str">
        <f>IF(C372=0,"  ",VLOOKUP(C372,CODES!$A$1:$B$145,2,FALSE))</f>
        <v xml:space="preserve">  </v>
      </c>
      <c r="B372" s="66"/>
      <c r="C372" s="4"/>
      <c r="D372" s="52" t="s">
        <v>57</v>
      </c>
      <c r="E372" s="44" t="str">
        <f t="shared" ref="E372:H372" si="730">IF($D372="Public Bidding", "Date Required", IF($D372="Shopping", "n/a", IF($D372="Small Value Procurement", "n/a", IF($D372="Lease of Venue", "n/a", IF($D372="Agency to Agency", "n/a", IF($D372="Direct Contracting", "n/a", IF($D372="Emergency Cases", "n/a","Check Mode of Proc")))))))</f>
        <v>n/a</v>
      </c>
      <c r="F372" s="44" t="str">
        <f t="shared" si="730"/>
        <v>n/a</v>
      </c>
      <c r="G372" s="44" t="str">
        <f t="shared" si="730"/>
        <v>n/a</v>
      </c>
      <c r="H372" s="44" t="str">
        <f t="shared" si="730"/>
        <v>n/a</v>
      </c>
      <c r="I372" s="63"/>
      <c r="J372" s="63"/>
      <c r="K372" s="45" t="str">
        <f t="shared" si="680"/>
        <v>n/a</v>
      </c>
      <c r="L372" s="63"/>
      <c r="M372" s="63"/>
      <c r="N372" s="55"/>
      <c r="O372" s="55"/>
      <c r="P372" s="55"/>
      <c r="Q372" s="55"/>
      <c r="R372" s="46" t="s">
        <v>52</v>
      </c>
      <c r="S372" s="51"/>
      <c r="T372" s="60"/>
      <c r="U372" s="47"/>
      <c r="V372" s="51"/>
      <c r="W372" s="60"/>
      <c r="X372" s="37"/>
      <c r="Y372" s="48" t="str">
        <f t="shared" ref="Y372:AE372" si="731">IF($D372="Public Bidding", "Date Required", IF($D372="Shopping", "n/a", IF($D372="Small Value Procurement", "n/a", IF($D372="Lease of Venue", "n/a", IF($D372="Agency to Agency", "n/a", IF($D372="Direct Contracting", "n/a", IF($D372="Emergency Cases", "n/a","Check Mode of Proc")))))))</f>
        <v>n/a</v>
      </c>
      <c r="Z372" s="48" t="str">
        <f t="shared" si="731"/>
        <v>n/a</v>
      </c>
      <c r="AA372" s="48" t="str">
        <f t="shared" si="731"/>
        <v>n/a</v>
      </c>
      <c r="AB372" s="48" t="str">
        <f t="shared" si="731"/>
        <v>n/a</v>
      </c>
      <c r="AC372" s="48" t="str">
        <f t="shared" si="731"/>
        <v>n/a</v>
      </c>
      <c r="AD372" s="48" t="str">
        <f t="shared" si="731"/>
        <v>n/a</v>
      </c>
      <c r="AE372" s="48" t="str">
        <f t="shared" si="731"/>
        <v>n/a</v>
      </c>
      <c r="AF372" s="49"/>
      <c r="AG372" s="67"/>
      <c r="AH372" s="183"/>
      <c r="AI372" s="66"/>
      <c r="AJ372" s="4"/>
      <c r="AK372" s="66"/>
      <c r="AL372" s="6"/>
      <c r="AM372" s="7"/>
      <c r="AN372" s="6"/>
      <c r="AO372" s="6"/>
      <c r="AP372" s="6"/>
      <c r="AQ372" s="8"/>
      <c r="AR372" s="6"/>
      <c r="AT372" s="6"/>
      <c r="AU372" s="6"/>
      <c r="AV372" s="6"/>
      <c r="AW372" s="6"/>
      <c r="AX372" s="6"/>
      <c r="AY372" s="54"/>
      <c r="AZ372" s="6"/>
      <c r="BA372" s="6"/>
      <c r="BB372" s="6"/>
      <c r="BC372" s="6"/>
    </row>
    <row r="373" spans="1:55" ht="49.5" customHeight="1" x14ac:dyDescent="0.25">
      <c r="A373" s="43" t="str">
        <f>IF(C373=0,"  ",VLOOKUP(C373,CODES!$A$1:$B$145,2,FALSE))</f>
        <v xml:space="preserve">  </v>
      </c>
      <c r="B373" s="66"/>
      <c r="C373" s="4"/>
      <c r="D373" s="52" t="s">
        <v>57</v>
      </c>
      <c r="E373" s="44" t="str">
        <f t="shared" ref="E373:H373" si="732">IF($D373="Public Bidding", "Date Required", IF($D373="Shopping", "n/a", IF($D373="Small Value Procurement", "n/a", IF($D373="Lease of Venue", "n/a", IF($D373="Agency to Agency", "n/a", IF($D373="Direct Contracting", "n/a", IF($D373="Emergency Cases", "n/a","Check Mode of Proc")))))))</f>
        <v>n/a</v>
      </c>
      <c r="F373" s="44" t="str">
        <f t="shared" si="732"/>
        <v>n/a</v>
      </c>
      <c r="G373" s="44" t="str">
        <f t="shared" si="732"/>
        <v>n/a</v>
      </c>
      <c r="H373" s="44" t="str">
        <f t="shared" si="732"/>
        <v>n/a</v>
      </c>
      <c r="I373" s="63"/>
      <c r="J373" s="63"/>
      <c r="K373" s="45" t="str">
        <f t="shared" si="680"/>
        <v>n/a</v>
      </c>
      <c r="L373" s="63"/>
      <c r="M373" s="63"/>
      <c r="N373" s="55"/>
      <c r="O373" s="55"/>
      <c r="P373" s="55"/>
      <c r="Q373" s="55"/>
      <c r="R373" s="46" t="s">
        <v>52</v>
      </c>
      <c r="S373" s="51"/>
      <c r="T373" s="60"/>
      <c r="U373" s="47"/>
      <c r="V373" s="51"/>
      <c r="W373" s="60"/>
      <c r="X373" s="37"/>
      <c r="Y373" s="48" t="str">
        <f t="shared" ref="Y373:AE373" si="733">IF($D373="Public Bidding", "Date Required", IF($D373="Shopping", "n/a", IF($D373="Small Value Procurement", "n/a", IF($D373="Lease of Venue", "n/a", IF($D373="Agency to Agency", "n/a", IF($D373="Direct Contracting", "n/a", IF($D373="Emergency Cases", "n/a","Check Mode of Proc")))))))</f>
        <v>n/a</v>
      </c>
      <c r="Z373" s="48" t="str">
        <f t="shared" si="733"/>
        <v>n/a</v>
      </c>
      <c r="AA373" s="48" t="str">
        <f t="shared" si="733"/>
        <v>n/a</v>
      </c>
      <c r="AB373" s="48" t="str">
        <f t="shared" si="733"/>
        <v>n/a</v>
      </c>
      <c r="AC373" s="48" t="str">
        <f t="shared" si="733"/>
        <v>n/a</v>
      </c>
      <c r="AD373" s="48" t="str">
        <f t="shared" si="733"/>
        <v>n/a</v>
      </c>
      <c r="AE373" s="48" t="str">
        <f t="shared" si="733"/>
        <v>n/a</v>
      </c>
      <c r="AF373" s="49"/>
      <c r="AG373" s="67"/>
      <c r="AH373" s="183"/>
      <c r="AI373" s="66"/>
      <c r="AJ373" s="4"/>
      <c r="AK373" s="66"/>
      <c r="AL373" s="6"/>
      <c r="AM373" s="7"/>
      <c r="AN373" s="6"/>
      <c r="AO373" s="6"/>
      <c r="AP373" s="6"/>
      <c r="AQ373" s="8"/>
      <c r="AR373" s="6"/>
      <c r="AT373" s="6"/>
      <c r="AU373" s="6"/>
      <c r="AV373" s="6"/>
      <c r="AW373" s="6"/>
      <c r="AX373" s="6"/>
      <c r="AY373" s="54"/>
      <c r="AZ373" s="6"/>
      <c r="BA373" s="6"/>
      <c r="BB373" s="6"/>
      <c r="BC373" s="6"/>
    </row>
    <row r="374" spans="1:55" ht="49.5" customHeight="1" x14ac:dyDescent="0.25">
      <c r="A374" s="43" t="str">
        <f>IF(C374=0,"  ",VLOOKUP(C374,CODES!$A$1:$B$145,2,FALSE))</f>
        <v xml:space="preserve">  </v>
      </c>
      <c r="B374" s="240"/>
      <c r="C374" s="4"/>
      <c r="D374" s="52" t="s">
        <v>57</v>
      </c>
      <c r="E374" s="44" t="str">
        <f t="shared" ref="E374:H374" si="734">IF($D374="Public Bidding", "Date Required", IF($D374="Shopping", "n/a", IF($D374="Small Value Procurement", "n/a", IF($D374="Lease of Venue", "n/a", IF($D374="Agency to Agency", "n/a", IF($D374="Direct Contracting", "n/a", IF($D374="Emergency Cases", "n/a","Check Mode of Proc")))))))</f>
        <v>n/a</v>
      </c>
      <c r="F374" s="44" t="str">
        <f t="shared" si="734"/>
        <v>n/a</v>
      </c>
      <c r="G374" s="44" t="str">
        <f t="shared" si="734"/>
        <v>n/a</v>
      </c>
      <c r="H374" s="44" t="str">
        <f t="shared" si="734"/>
        <v>n/a</v>
      </c>
      <c r="I374" s="63"/>
      <c r="J374" s="63"/>
      <c r="K374" s="45" t="str">
        <f t="shared" si="680"/>
        <v>n/a</v>
      </c>
      <c r="L374" s="63"/>
      <c r="M374" s="63"/>
      <c r="N374" s="55"/>
      <c r="O374" s="55"/>
      <c r="P374" s="55"/>
      <c r="Q374" s="55"/>
      <c r="R374" s="46" t="s">
        <v>52</v>
      </c>
      <c r="S374" s="51"/>
      <c r="T374" s="60"/>
      <c r="U374" s="47"/>
      <c r="V374" s="51"/>
      <c r="W374" s="60"/>
      <c r="X374" s="37"/>
      <c r="Y374" s="48" t="str">
        <f t="shared" ref="Y374:AE374" si="735">IF($D374="Public Bidding", "Date Required", IF($D374="Shopping", "n/a", IF($D374="Small Value Procurement", "n/a", IF($D374="Lease of Venue", "n/a", IF($D374="Agency to Agency", "n/a", IF($D374="Direct Contracting", "n/a", IF($D374="Emergency Cases", "n/a","Check Mode of Proc")))))))</f>
        <v>n/a</v>
      </c>
      <c r="Z374" s="48" t="str">
        <f t="shared" si="735"/>
        <v>n/a</v>
      </c>
      <c r="AA374" s="48" t="str">
        <f t="shared" si="735"/>
        <v>n/a</v>
      </c>
      <c r="AB374" s="48" t="str">
        <f t="shared" si="735"/>
        <v>n/a</v>
      </c>
      <c r="AC374" s="48" t="str">
        <f t="shared" si="735"/>
        <v>n/a</v>
      </c>
      <c r="AD374" s="48" t="str">
        <f t="shared" si="735"/>
        <v>n/a</v>
      </c>
      <c r="AE374" s="48" t="str">
        <f t="shared" si="735"/>
        <v>n/a</v>
      </c>
      <c r="AF374" s="49"/>
      <c r="AG374" s="241"/>
      <c r="AH374" s="183"/>
      <c r="AI374" s="66"/>
      <c r="AJ374" s="4"/>
      <c r="AK374" s="66"/>
      <c r="AL374" s="6"/>
      <c r="AM374" s="7"/>
      <c r="AN374" s="6"/>
      <c r="AO374" s="6"/>
      <c r="AP374" s="6"/>
      <c r="AQ374" s="8"/>
      <c r="AR374" s="6"/>
      <c r="AT374" s="6"/>
      <c r="AU374" s="6"/>
      <c r="AV374" s="6"/>
      <c r="AW374" s="6"/>
      <c r="AX374" s="6"/>
      <c r="AY374" s="54"/>
      <c r="AZ374" s="6"/>
      <c r="BA374" s="6"/>
      <c r="BB374" s="6"/>
      <c r="BC374" s="6"/>
    </row>
    <row r="375" spans="1:55" ht="49.5" customHeight="1" x14ac:dyDescent="0.25">
      <c r="A375" s="43" t="str">
        <f>IF(C375=0,"  ",VLOOKUP(C375,CODES!$A$1:$B$145,2,FALSE))</f>
        <v xml:space="preserve">  </v>
      </c>
      <c r="B375" s="66"/>
      <c r="C375" s="4"/>
      <c r="D375" s="52" t="s">
        <v>57</v>
      </c>
      <c r="E375" s="44" t="str">
        <f t="shared" ref="E375:H375" si="736">IF($D375="Public Bidding", "Date Required", IF($D375="Shopping", "n/a", IF($D375="Small Value Procurement", "n/a", IF($D375="Lease of Venue", "n/a", IF($D375="Agency to Agency", "n/a", IF($D375="Direct Contracting", "n/a", IF($D375="Emergency Cases", "n/a","Check Mode of Proc")))))))</f>
        <v>n/a</v>
      </c>
      <c r="F375" s="44" t="str">
        <f t="shared" si="736"/>
        <v>n/a</v>
      </c>
      <c r="G375" s="44" t="str">
        <f t="shared" si="736"/>
        <v>n/a</v>
      </c>
      <c r="H375" s="44" t="str">
        <f t="shared" si="736"/>
        <v>n/a</v>
      </c>
      <c r="I375" s="63"/>
      <c r="J375" s="63"/>
      <c r="K375" s="45" t="str">
        <f t="shared" si="680"/>
        <v>n/a</v>
      </c>
      <c r="L375" s="63"/>
      <c r="M375" s="63"/>
      <c r="N375" s="55"/>
      <c r="O375" s="55"/>
      <c r="P375" s="55"/>
      <c r="Q375" s="55"/>
      <c r="R375" s="46" t="s">
        <v>52</v>
      </c>
      <c r="S375" s="51"/>
      <c r="T375" s="60"/>
      <c r="U375" s="47"/>
      <c r="V375" s="51"/>
      <c r="W375" s="242"/>
      <c r="X375" s="81"/>
      <c r="Y375" s="48" t="str">
        <f t="shared" ref="Y375:AE375" si="737">IF($D375="Public Bidding", "Date Required", IF($D375="Shopping", "n/a", IF($D375="Small Value Procurement", "n/a", IF($D375="Lease of Venue", "n/a", IF($D375="Agency to Agency", "n/a", IF($D375="Direct Contracting", "n/a", IF($D375="Emergency Cases", "n/a","Check Mode of Proc")))))))</f>
        <v>n/a</v>
      </c>
      <c r="Z375" s="48" t="str">
        <f t="shared" si="737"/>
        <v>n/a</v>
      </c>
      <c r="AA375" s="48" t="str">
        <f t="shared" si="737"/>
        <v>n/a</v>
      </c>
      <c r="AB375" s="48" t="str">
        <f t="shared" si="737"/>
        <v>n/a</v>
      </c>
      <c r="AC375" s="48" t="str">
        <f t="shared" si="737"/>
        <v>n/a</v>
      </c>
      <c r="AD375" s="48" t="str">
        <f t="shared" si="737"/>
        <v>n/a</v>
      </c>
      <c r="AE375" s="48" t="str">
        <f t="shared" si="737"/>
        <v>n/a</v>
      </c>
      <c r="AF375" s="49"/>
      <c r="AG375" s="67"/>
      <c r="AH375" s="183"/>
      <c r="AI375" s="66"/>
      <c r="AJ375" s="4"/>
      <c r="AK375" s="66"/>
      <c r="AL375" s="6"/>
      <c r="AM375" s="7"/>
      <c r="AN375" s="6"/>
      <c r="AO375" s="6"/>
      <c r="AP375" s="6"/>
      <c r="AQ375" s="8"/>
      <c r="AR375" s="6"/>
      <c r="AT375" s="6"/>
      <c r="AU375" s="6"/>
      <c r="AV375" s="6"/>
      <c r="AW375" s="6"/>
      <c r="AX375" s="6"/>
      <c r="AY375" s="54"/>
      <c r="AZ375" s="6"/>
      <c r="BA375" s="6"/>
      <c r="BB375" s="6"/>
      <c r="BC375" s="6"/>
    </row>
    <row r="376" spans="1:55" ht="49.5" customHeight="1" x14ac:dyDescent="0.25">
      <c r="A376" s="43" t="str">
        <f>IF(C376=0,"  ",VLOOKUP(C376,CODES!$A$1:$B$145,2,FALSE))</f>
        <v xml:space="preserve">  </v>
      </c>
      <c r="B376" s="66"/>
      <c r="C376" s="4"/>
      <c r="D376" s="52" t="s">
        <v>57</v>
      </c>
      <c r="E376" s="44" t="str">
        <f t="shared" ref="E376:H376" si="738">IF($D376="Public Bidding", "Date Required", IF($D376="Shopping", "n/a", IF($D376="Small Value Procurement", "n/a", IF($D376="Lease of Venue", "n/a", IF($D376="Agency to Agency", "n/a", IF($D376="Direct Contracting", "n/a", IF($D376="Emergency Cases", "n/a","Check Mode of Proc")))))))</f>
        <v>n/a</v>
      </c>
      <c r="F376" s="44" t="str">
        <f t="shared" si="738"/>
        <v>n/a</v>
      </c>
      <c r="G376" s="44" t="str">
        <f t="shared" si="738"/>
        <v>n/a</v>
      </c>
      <c r="H376" s="44" t="str">
        <f t="shared" si="738"/>
        <v>n/a</v>
      </c>
      <c r="I376" s="63"/>
      <c r="J376" s="63"/>
      <c r="K376" s="45" t="str">
        <f t="shared" si="680"/>
        <v>n/a</v>
      </c>
      <c r="L376" s="63"/>
      <c r="M376" s="63"/>
      <c r="N376" s="55"/>
      <c r="O376" s="55"/>
      <c r="P376" s="55"/>
      <c r="Q376" s="55"/>
      <c r="R376" s="46" t="s">
        <v>52</v>
      </c>
      <c r="S376" s="51"/>
      <c r="T376" s="60"/>
      <c r="U376" s="47"/>
      <c r="V376" s="51"/>
      <c r="W376" s="60"/>
      <c r="X376" s="37"/>
      <c r="Y376" s="48" t="str">
        <f t="shared" ref="Y376:AE376" si="739">IF($D376="Public Bidding", "Date Required", IF($D376="Shopping", "n/a", IF($D376="Small Value Procurement", "n/a", IF($D376="Lease of Venue", "n/a", IF($D376="Agency to Agency", "n/a", IF($D376="Direct Contracting", "n/a", IF($D376="Emergency Cases", "n/a","Check Mode of Proc")))))))</f>
        <v>n/a</v>
      </c>
      <c r="Z376" s="48" t="str">
        <f t="shared" si="739"/>
        <v>n/a</v>
      </c>
      <c r="AA376" s="48" t="str">
        <f t="shared" si="739"/>
        <v>n/a</v>
      </c>
      <c r="AB376" s="48" t="str">
        <f t="shared" si="739"/>
        <v>n/a</v>
      </c>
      <c r="AC376" s="48" t="str">
        <f t="shared" si="739"/>
        <v>n/a</v>
      </c>
      <c r="AD376" s="48" t="str">
        <f t="shared" si="739"/>
        <v>n/a</v>
      </c>
      <c r="AE376" s="48" t="str">
        <f t="shared" si="739"/>
        <v>n/a</v>
      </c>
      <c r="AF376" s="49"/>
      <c r="AG376" s="243"/>
      <c r="AH376" s="183"/>
      <c r="AI376" s="66"/>
      <c r="AJ376" s="4"/>
      <c r="AK376" s="66"/>
      <c r="AL376" s="6"/>
      <c r="AM376" s="7"/>
      <c r="AN376" s="6"/>
      <c r="AO376" s="6"/>
      <c r="AP376" s="6"/>
      <c r="AQ376" s="8"/>
      <c r="AR376" s="6"/>
      <c r="AT376" s="6"/>
      <c r="AU376" s="6"/>
      <c r="AV376" s="6"/>
      <c r="AW376" s="6"/>
      <c r="AX376" s="6"/>
      <c r="AY376" s="54"/>
      <c r="AZ376" s="6"/>
      <c r="BA376" s="6"/>
      <c r="BB376" s="6"/>
      <c r="BC376" s="6"/>
    </row>
    <row r="377" spans="1:55" ht="49.5" customHeight="1" x14ac:dyDescent="0.25">
      <c r="A377" s="43" t="str">
        <f>IF(C377=0,"  ",VLOOKUP(C377,CODES!$A$1:$B$145,2,FALSE))</f>
        <v xml:space="preserve">  </v>
      </c>
      <c r="B377" s="66"/>
      <c r="C377" s="83"/>
      <c r="D377" s="52" t="s">
        <v>57</v>
      </c>
      <c r="E377" s="44" t="str">
        <f t="shared" ref="E377:H377" si="740">IF($D377="Public Bidding", "Date Required", IF($D377="Shopping", "n/a", IF($D377="Small Value Procurement", "n/a", IF($D377="Lease of Venue", "n/a", IF($D377="Agency to Agency", "n/a", IF($D377="Direct Contracting", "n/a", IF($D377="Emergency Cases", "n/a","Check Mode of Proc")))))))</f>
        <v>n/a</v>
      </c>
      <c r="F377" s="44" t="str">
        <f t="shared" si="740"/>
        <v>n/a</v>
      </c>
      <c r="G377" s="44" t="str">
        <f t="shared" si="740"/>
        <v>n/a</v>
      </c>
      <c r="H377" s="44" t="str">
        <f t="shared" si="740"/>
        <v>n/a</v>
      </c>
      <c r="I377" s="63"/>
      <c r="J377" s="63"/>
      <c r="K377" s="45" t="str">
        <f t="shared" si="680"/>
        <v>n/a</v>
      </c>
      <c r="L377" s="63"/>
      <c r="M377" s="63"/>
      <c r="N377" s="55"/>
      <c r="O377" s="55"/>
      <c r="P377" s="55"/>
      <c r="Q377" s="55"/>
      <c r="R377" s="46" t="s">
        <v>52</v>
      </c>
      <c r="S377" s="51"/>
      <c r="T377" s="60"/>
      <c r="U377" s="47"/>
      <c r="V377" s="51"/>
      <c r="W377" s="60"/>
      <c r="X377" s="37"/>
      <c r="Y377" s="48" t="str">
        <f t="shared" ref="Y377:AE377" si="741">IF($D377="Public Bidding", "Date Required", IF($D377="Shopping", "n/a", IF($D377="Small Value Procurement", "n/a", IF($D377="Lease of Venue", "n/a", IF($D377="Agency to Agency", "n/a", IF($D377="Direct Contracting", "n/a", IF($D377="Emergency Cases", "n/a","Check Mode of Proc")))))))</f>
        <v>n/a</v>
      </c>
      <c r="Z377" s="48" t="str">
        <f t="shared" si="741"/>
        <v>n/a</v>
      </c>
      <c r="AA377" s="48" t="str">
        <f t="shared" si="741"/>
        <v>n/a</v>
      </c>
      <c r="AB377" s="48" t="str">
        <f t="shared" si="741"/>
        <v>n/a</v>
      </c>
      <c r="AC377" s="48" t="str">
        <f t="shared" si="741"/>
        <v>n/a</v>
      </c>
      <c r="AD377" s="48" t="str">
        <f t="shared" si="741"/>
        <v>n/a</v>
      </c>
      <c r="AE377" s="48" t="str">
        <f t="shared" si="741"/>
        <v>n/a</v>
      </c>
      <c r="AF377" s="49"/>
      <c r="AG377" s="67"/>
      <c r="AH377" s="183"/>
      <c r="AI377" s="66"/>
      <c r="AJ377" s="4"/>
      <c r="AK377" s="66"/>
      <c r="AL377" s="6"/>
      <c r="AM377" s="7"/>
      <c r="AN377" s="6"/>
      <c r="AO377" s="6"/>
      <c r="AP377" s="6"/>
      <c r="AQ377" s="8"/>
      <c r="AR377" s="6"/>
      <c r="AT377" s="6"/>
      <c r="AU377" s="6"/>
      <c r="AV377" s="6"/>
      <c r="AW377" s="6"/>
      <c r="AX377" s="6"/>
      <c r="AY377" s="54"/>
      <c r="AZ377" s="6"/>
      <c r="BA377" s="6"/>
      <c r="BB377" s="6"/>
      <c r="BC377" s="6"/>
    </row>
    <row r="378" spans="1:55" ht="60.75" customHeight="1" x14ac:dyDescent="0.25">
      <c r="A378" s="43" t="str">
        <f>IF(C378=0,"  ",VLOOKUP(C378,CODES!$A$1:$B$145,2,FALSE))</f>
        <v xml:space="preserve">  </v>
      </c>
      <c r="B378" s="66"/>
      <c r="C378" s="4"/>
      <c r="D378" s="52" t="s">
        <v>57</v>
      </c>
      <c r="E378" s="44" t="str">
        <f t="shared" ref="E378:H378" si="742">IF($D378="Public Bidding", "Date Required", IF($D378="Shopping", "n/a", IF($D378="Small Value Procurement", "n/a", IF($D378="Lease of Venue", "n/a", IF($D378="Agency to Agency", "n/a", IF($D378="Direct Contracting", "n/a", IF($D378="Emergency Cases", "n/a","Check Mode of Proc")))))))</f>
        <v>n/a</v>
      </c>
      <c r="F378" s="44" t="str">
        <f t="shared" si="742"/>
        <v>n/a</v>
      </c>
      <c r="G378" s="44" t="str">
        <f t="shared" si="742"/>
        <v>n/a</v>
      </c>
      <c r="H378" s="44" t="str">
        <f t="shared" si="742"/>
        <v>n/a</v>
      </c>
      <c r="I378" s="63"/>
      <c r="J378" s="63"/>
      <c r="K378" s="45" t="str">
        <f t="shared" si="680"/>
        <v>n/a</v>
      </c>
      <c r="L378" s="63"/>
      <c r="M378" s="63"/>
      <c r="N378" s="55"/>
      <c r="O378" s="55"/>
      <c r="P378" s="55"/>
      <c r="Q378" s="55"/>
      <c r="R378" s="46" t="s">
        <v>52</v>
      </c>
      <c r="S378" s="51"/>
      <c r="T378" s="60"/>
      <c r="U378" s="47"/>
      <c r="V378" s="51"/>
      <c r="W378" s="60"/>
      <c r="X378" s="37"/>
      <c r="Y378" s="48" t="str">
        <f t="shared" ref="Y378:AE378" si="743">IF($D378="Public Bidding", "Date Required", IF($D378="Shopping", "n/a", IF($D378="Small Value Procurement", "n/a", IF($D378="Lease of Venue", "n/a", IF($D378="Agency to Agency", "n/a", IF($D378="Direct Contracting", "n/a", IF($D378="Emergency Cases", "n/a","Check Mode of Proc")))))))</f>
        <v>n/a</v>
      </c>
      <c r="Z378" s="48" t="str">
        <f t="shared" si="743"/>
        <v>n/a</v>
      </c>
      <c r="AA378" s="48" t="str">
        <f t="shared" si="743"/>
        <v>n/a</v>
      </c>
      <c r="AB378" s="48" t="str">
        <f t="shared" si="743"/>
        <v>n/a</v>
      </c>
      <c r="AC378" s="48" t="str">
        <f t="shared" si="743"/>
        <v>n/a</v>
      </c>
      <c r="AD378" s="48" t="str">
        <f t="shared" si="743"/>
        <v>n/a</v>
      </c>
      <c r="AE378" s="48" t="str">
        <f t="shared" si="743"/>
        <v>n/a</v>
      </c>
      <c r="AF378" s="49"/>
      <c r="AG378" s="67"/>
      <c r="AH378" s="183"/>
      <c r="AI378" s="66"/>
      <c r="AJ378" s="4"/>
      <c r="AK378" s="66"/>
      <c r="AL378" s="6"/>
      <c r="AM378" s="7"/>
      <c r="AN378" s="6"/>
      <c r="AO378" s="6"/>
      <c r="AP378" s="6"/>
      <c r="AQ378" s="8"/>
      <c r="AR378" s="6"/>
      <c r="AT378" s="6"/>
      <c r="AU378" s="6"/>
      <c r="AV378" s="6"/>
      <c r="AW378" s="6"/>
      <c r="AX378" s="6"/>
      <c r="AY378" s="54"/>
      <c r="AZ378" s="6"/>
      <c r="BA378" s="6"/>
      <c r="BB378" s="6"/>
      <c r="BC378" s="6"/>
    </row>
    <row r="379" spans="1:55" ht="66.75" customHeight="1" x14ac:dyDescent="0.25">
      <c r="A379" s="43" t="str">
        <f>IF(C379=0,"  ",VLOOKUP(C379,CODES!$A$1:$B$145,2,FALSE))</f>
        <v xml:space="preserve">  </v>
      </c>
      <c r="B379" s="66"/>
      <c r="C379" s="4"/>
      <c r="D379" s="52" t="s">
        <v>57</v>
      </c>
      <c r="E379" s="44" t="str">
        <f t="shared" ref="E379:H379" si="744">IF($D379="Public Bidding", "Date Required", IF($D379="Shopping", "n/a", IF($D379="Small Value Procurement", "n/a", IF($D379="Lease of Venue", "n/a", IF($D379="Agency to Agency", "n/a", IF($D379="Direct Contracting", "n/a", IF($D379="Emergency Cases", "n/a","Check Mode of Proc")))))))</f>
        <v>n/a</v>
      </c>
      <c r="F379" s="44" t="str">
        <f t="shared" si="744"/>
        <v>n/a</v>
      </c>
      <c r="G379" s="44" t="str">
        <f t="shared" si="744"/>
        <v>n/a</v>
      </c>
      <c r="H379" s="44" t="str">
        <f t="shared" si="744"/>
        <v>n/a</v>
      </c>
      <c r="I379" s="63"/>
      <c r="J379" s="63"/>
      <c r="K379" s="45" t="str">
        <f t="shared" si="680"/>
        <v>n/a</v>
      </c>
      <c r="L379" s="63"/>
      <c r="M379" s="63"/>
      <c r="N379" s="55"/>
      <c r="O379" s="55"/>
      <c r="P379" s="55"/>
      <c r="Q379" s="55"/>
      <c r="R379" s="46" t="s">
        <v>52</v>
      </c>
      <c r="S379" s="51"/>
      <c r="T379" s="60"/>
      <c r="U379" s="47"/>
      <c r="V379" s="51"/>
      <c r="W379" s="60"/>
      <c r="X379" s="37"/>
      <c r="Y379" s="48" t="str">
        <f t="shared" ref="Y379:AE379" si="745">IF($D379="Public Bidding", "Date Required", IF($D379="Shopping", "n/a", IF($D379="Small Value Procurement", "n/a", IF($D379="Lease of Venue", "n/a", IF($D379="Agency to Agency", "n/a", IF($D379="Direct Contracting", "n/a", IF($D379="Emergency Cases", "n/a","Check Mode of Proc")))))))</f>
        <v>n/a</v>
      </c>
      <c r="Z379" s="48" t="str">
        <f t="shared" si="745"/>
        <v>n/a</v>
      </c>
      <c r="AA379" s="48" t="str">
        <f t="shared" si="745"/>
        <v>n/a</v>
      </c>
      <c r="AB379" s="48" t="str">
        <f t="shared" si="745"/>
        <v>n/a</v>
      </c>
      <c r="AC379" s="48" t="str">
        <f t="shared" si="745"/>
        <v>n/a</v>
      </c>
      <c r="AD379" s="48" t="str">
        <f t="shared" si="745"/>
        <v>n/a</v>
      </c>
      <c r="AE379" s="48" t="str">
        <f t="shared" si="745"/>
        <v>n/a</v>
      </c>
      <c r="AF379" s="49"/>
      <c r="AG379" s="67"/>
      <c r="AH379" s="183"/>
      <c r="AI379" s="66"/>
      <c r="AJ379" s="4"/>
      <c r="AK379" s="66"/>
      <c r="AL379" s="6"/>
      <c r="AM379" s="7"/>
      <c r="AN379" s="6"/>
      <c r="AO379" s="6"/>
      <c r="AP379" s="6"/>
      <c r="AQ379" s="8"/>
      <c r="AR379" s="6"/>
      <c r="AT379" s="6"/>
      <c r="AU379" s="6"/>
      <c r="AV379" s="6"/>
      <c r="AW379" s="6"/>
      <c r="AX379" s="6"/>
      <c r="AY379" s="54"/>
      <c r="AZ379" s="6"/>
      <c r="BA379" s="6"/>
      <c r="BB379" s="6"/>
      <c r="BC379" s="6"/>
    </row>
    <row r="380" spans="1:55" ht="39" customHeight="1" x14ac:dyDescent="0.25">
      <c r="A380" s="43" t="str">
        <f>IF(C380=0,"  ",VLOOKUP(C380,CODES!$A$1:$B$145,2,FALSE))</f>
        <v xml:space="preserve">  </v>
      </c>
      <c r="B380" s="66"/>
      <c r="C380" s="4"/>
      <c r="D380" s="52" t="s">
        <v>57</v>
      </c>
      <c r="E380" s="44" t="str">
        <f t="shared" ref="E380:H380" si="746">IF($D380="Public Bidding", "Date Required", IF($D380="Shopping", "n/a", IF($D380="Small Value Procurement", "n/a", IF($D380="Lease of Venue", "n/a", IF($D380="Agency to Agency", "n/a", IF($D380="Direct Contracting", "n/a", IF($D380="Emergency Cases", "n/a","Check Mode of Proc")))))))</f>
        <v>n/a</v>
      </c>
      <c r="F380" s="44" t="str">
        <f t="shared" si="746"/>
        <v>n/a</v>
      </c>
      <c r="G380" s="44" t="str">
        <f t="shared" si="746"/>
        <v>n/a</v>
      </c>
      <c r="H380" s="44" t="str">
        <f t="shared" si="746"/>
        <v>n/a</v>
      </c>
      <c r="I380" s="63"/>
      <c r="J380" s="63"/>
      <c r="K380" s="45" t="str">
        <f t="shared" si="680"/>
        <v>n/a</v>
      </c>
      <c r="L380" s="63"/>
      <c r="M380" s="63"/>
      <c r="N380" s="55"/>
      <c r="O380" s="55"/>
      <c r="P380" s="55"/>
      <c r="Q380" s="55"/>
      <c r="R380" s="46" t="s">
        <v>52</v>
      </c>
      <c r="S380" s="51"/>
      <c r="T380" s="60"/>
      <c r="U380" s="47"/>
      <c r="V380" s="51"/>
      <c r="W380" s="60"/>
      <c r="X380" s="37"/>
      <c r="Y380" s="48" t="str">
        <f t="shared" ref="Y380:AE380" si="747">IF($D380="Public Bidding", "Date Required", IF($D380="Shopping", "n/a", IF($D380="Small Value Procurement", "n/a", IF($D380="Lease of Venue", "n/a", IF($D380="Agency to Agency", "n/a", IF($D380="Direct Contracting", "n/a", IF($D380="Emergency Cases", "n/a","Check Mode of Proc")))))))</f>
        <v>n/a</v>
      </c>
      <c r="Z380" s="48" t="str">
        <f t="shared" si="747"/>
        <v>n/a</v>
      </c>
      <c r="AA380" s="48" t="str">
        <f t="shared" si="747"/>
        <v>n/a</v>
      </c>
      <c r="AB380" s="48" t="str">
        <f t="shared" si="747"/>
        <v>n/a</v>
      </c>
      <c r="AC380" s="48" t="str">
        <f t="shared" si="747"/>
        <v>n/a</v>
      </c>
      <c r="AD380" s="48" t="str">
        <f t="shared" si="747"/>
        <v>n/a</v>
      </c>
      <c r="AE380" s="48" t="str">
        <f t="shared" si="747"/>
        <v>n/a</v>
      </c>
      <c r="AF380" s="49"/>
      <c r="AG380" s="67"/>
      <c r="AH380" s="183"/>
      <c r="AI380" s="66"/>
      <c r="AJ380" s="4"/>
      <c r="AK380" s="66"/>
      <c r="AL380" s="6"/>
      <c r="AM380" s="7"/>
      <c r="AN380" s="6"/>
      <c r="AO380" s="6"/>
      <c r="AP380" s="6"/>
      <c r="AQ380" s="8"/>
      <c r="AR380" s="6"/>
      <c r="AT380" s="6"/>
      <c r="AU380" s="6"/>
      <c r="AV380" s="6"/>
      <c r="AW380" s="6"/>
      <c r="AX380" s="6"/>
      <c r="AY380" s="54"/>
      <c r="AZ380" s="6"/>
      <c r="BA380" s="6"/>
      <c r="BB380" s="6"/>
      <c r="BC380" s="6"/>
    </row>
    <row r="381" spans="1:55" ht="54.75" customHeight="1" x14ac:dyDescent="0.25">
      <c r="A381" s="43" t="str">
        <f>IF(C381=0,"  ",VLOOKUP(C381,CODES!$A$1:$B$145,2,FALSE))</f>
        <v xml:space="preserve">  </v>
      </c>
      <c r="B381" s="66"/>
      <c r="C381" s="4"/>
      <c r="D381" s="52" t="s">
        <v>57</v>
      </c>
      <c r="E381" s="44" t="str">
        <f t="shared" ref="E381:H381" si="748">IF($D381="Public Bidding", "Date Required", IF($D381="Shopping", "n/a", IF($D381="Small Value Procurement", "n/a", IF($D381="Lease of Venue", "n/a", IF($D381="Agency to Agency", "n/a", IF($D381="Direct Contracting", "n/a", IF($D381="Emergency Cases", "n/a","Check Mode of Proc")))))))</f>
        <v>n/a</v>
      </c>
      <c r="F381" s="44" t="str">
        <f t="shared" si="748"/>
        <v>n/a</v>
      </c>
      <c r="G381" s="44" t="str">
        <f t="shared" si="748"/>
        <v>n/a</v>
      </c>
      <c r="H381" s="44" t="str">
        <f t="shared" si="748"/>
        <v>n/a</v>
      </c>
      <c r="I381" s="63"/>
      <c r="J381" s="63"/>
      <c r="K381" s="45" t="str">
        <f t="shared" si="680"/>
        <v>n/a</v>
      </c>
      <c r="L381" s="63"/>
      <c r="M381" s="63"/>
      <c r="N381" s="55"/>
      <c r="O381" s="55"/>
      <c r="P381" s="55"/>
      <c r="Q381" s="55"/>
      <c r="R381" s="46" t="s">
        <v>52</v>
      </c>
      <c r="S381" s="51"/>
      <c r="T381" s="60"/>
      <c r="U381" s="47"/>
      <c r="V381" s="51"/>
      <c r="W381" s="60"/>
      <c r="X381" s="37"/>
      <c r="Y381" s="48" t="str">
        <f t="shared" ref="Y381:AE381" si="749">IF($D381="Public Bidding", "Date Required", IF($D381="Shopping", "n/a", IF($D381="Small Value Procurement", "n/a", IF($D381="Lease of Venue", "n/a", IF($D381="Agency to Agency", "n/a", IF($D381="Direct Contracting", "n/a", IF($D381="Emergency Cases", "n/a","Check Mode of Proc")))))))</f>
        <v>n/a</v>
      </c>
      <c r="Z381" s="48" t="str">
        <f t="shared" si="749"/>
        <v>n/a</v>
      </c>
      <c r="AA381" s="48" t="str">
        <f t="shared" si="749"/>
        <v>n/a</v>
      </c>
      <c r="AB381" s="48" t="str">
        <f t="shared" si="749"/>
        <v>n/a</v>
      </c>
      <c r="AC381" s="48" t="str">
        <f t="shared" si="749"/>
        <v>n/a</v>
      </c>
      <c r="AD381" s="48" t="str">
        <f t="shared" si="749"/>
        <v>n/a</v>
      </c>
      <c r="AE381" s="48" t="str">
        <f t="shared" si="749"/>
        <v>n/a</v>
      </c>
      <c r="AF381" s="49"/>
      <c r="AG381" s="67"/>
      <c r="AH381" s="183"/>
      <c r="AI381" s="66"/>
      <c r="AJ381" s="4"/>
      <c r="AK381" s="66"/>
      <c r="AL381" s="6"/>
      <c r="AM381" s="7"/>
      <c r="AN381" s="6"/>
      <c r="AO381" s="6"/>
      <c r="AP381" s="6"/>
      <c r="AQ381" s="8"/>
      <c r="AR381" s="6"/>
      <c r="AT381" s="6"/>
      <c r="AU381" s="6"/>
      <c r="AV381" s="6"/>
      <c r="AW381" s="6"/>
      <c r="AX381" s="6"/>
      <c r="AY381" s="54"/>
      <c r="AZ381" s="6"/>
      <c r="BA381" s="6"/>
      <c r="BB381" s="6"/>
      <c r="BC381" s="6"/>
    </row>
    <row r="382" spans="1:55" ht="39" customHeight="1" x14ac:dyDescent="0.25">
      <c r="A382" s="43" t="str">
        <f>IF(C382=0,"  ",VLOOKUP(C382,CODES!$A$1:$B$145,2,FALSE))</f>
        <v xml:space="preserve">  </v>
      </c>
      <c r="B382" s="66"/>
      <c r="C382" s="4"/>
      <c r="D382" s="52" t="s">
        <v>57</v>
      </c>
      <c r="E382" s="44" t="str">
        <f t="shared" ref="E382:H382" si="750">IF($D382="Public Bidding", "Date Required", IF($D382="Shopping", "n/a", IF($D382="Small Value Procurement", "n/a", IF($D382="Lease of Venue", "n/a", IF($D382="Agency to Agency", "n/a", IF($D382="Direct Contracting", "n/a", IF($D382="Emergency Cases", "n/a","Check Mode of Proc")))))))</f>
        <v>n/a</v>
      </c>
      <c r="F382" s="44" t="str">
        <f t="shared" si="750"/>
        <v>n/a</v>
      </c>
      <c r="G382" s="44" t="str">
        <f t="shared" si="750"/>
        <v>n/a</v>
      </c>
      <c r="H382" s="44" t="str">
        <f t="shared" si="750"/>
        <v>n/a</v>
      </c>
      <c r="I382" s="63"/>
      <c r="J382" s="63"/>
      <c r="K382" s="45" t="str">
        <f t="shared" si="680"/>
        <v>n/a</v>
      </c>
      <c r="L382" s="63"/>
      <c r="M382" s="63"/>
      <c r="N382" s="55"/>
      <c r="O382" s="55"/>
      <c r="P382" s="55"/>
      <c r="Q382" s="55"/>
      <c r="R382" s="46" t="s">
        <v>52</v>
      </c>
      <c r="S382" s="51"/>
      <c r="T382" s="60"/>
      <c r="U382" s="47"/>
      <c r="V382" s="51"/>
      <c r="W382" s="60"/>
      <c r="X382" s="37"/>
      <c r="Y382" s="48" t="str">
        <f t="shared" ref="Y382:AE382" si="751">IF($D382="Public Bidding", "Date Required", IF($D382="Shopping", "n/a", IF($D382="Small Value Procurement", "n/a", IF($D382="Lease of Venue", "n/a", IF($D382="Agency to Agency", "n/a", IF($D382="Direct Contracting", "n/a", IF($D382="Emergency Cases", "n/a","Check Mode of Proc")))))))</f>
        <v>n/a</v>
      </c>
      <c r="Z382" s="48" t="str">
        <f t="shared" si="751"/>
        <v>n/a</v>
      </c>
      <c r="AA382" s="48" t="str">
        <f t="shared" si="751"/>
        <v>n/a</v>
      </c>
      <c r="AB382" s="48" t="str">
        <f t="shared" si="751"/>
        <v>n/a</v>
      </c>
      <c r="AC382" s="48" t="str">
        <f t="shared" si="751"/>
        <v>n/a</v>
      </c>
      <c r="AD382" s="48" t="str">
        <f t="shared" si="751"/>
        <v>n/a</v>
      </c>
      <c r="AE382" s="48" t="str">
        <f t="shared" si="751"/>
        <v>n/a</v>
      </c>
      <c r="AF382" s="49"/>
      <c r="AG382" s="67"/>
      <c r="AH382" s="183"/>
      <c r="AI382" s="66"/>
      <c r="AJ382" s="4"/>
      <c r="AK382" s="777"/>
      <c r="AL382" s="756"/>
      <c r="AM382" s="757"/>
      <c r="AN382" s="6"/>
      <c r="AO382" s="6"/>
      <c r="AP382" s="6"/>
      <c r="AQ382" s="8"/>
      <c r="AR382" s="6"/>
      <c r="AT382" s="6"/>
      <c r="AU382" s="6"/>
      <c r="AV382" s="6"/>
      <c r="AW382" s="6"/>
      <c r="AX382" s="6"/>
      <c r="AY382" s="54"/>
      <c r="AZ382" s="6"/>
      <c r="BA382" s="6"/>
      <c r="BB382" s="6"/>
      <c r="BC382" s="6"/>
    </row>
    <row r="383" spans="1:55" ht="52.5" customHeight="1" x14ac:dyDescent="0.25">
      <c r="A383" s="43" t="str">
        <f>IF(C383=0,"  ",VLOOKUP(C383,CODES!$A$1:$B$145,2,FALSE))</f>
        <v xml:space="preserve">  </v>
      </c>
      <c r="B383" s="66"/>
      <c r="C383" s="4"/>
      <c r="D383" s="52" t="s">
        <v>57</v>
      </c>
      <c r="E383" s="44" t="str">
        <f t="shared" ref="E383:H383" si="752">IF($D383="Public Bidding", "Date Required", IF($D383="Shopping", "n/a", IF($D383="Small Value Procurement", "n/a", IF($D383="Lease of Venue", "n/a", IF($D383="Agency to Agency", "n/a", IF($D383="Direct Contracting", "n/a", IF($D383="Emergency Cases", "n/a","Check Mode of Proc")))))))</f>
        <v>n/a</v>
      </c>
      <c r="F383" s="44" t="str">
        <f t="shared" si="752"/>
        <v>n/a</v>
      </c>
      <c r="G383" s="44" t="str">
        <f t="shared" si="752"/>
        <v>n/a</v>
      </c>
      <c r="H383" s="44" t="str">
        <f t="shared" si="752"/>
        <v>n/a</v>
      </c>
      <c r="I383" s="63"/>
      <c r="J383" s="63"/>
      <c r="K383" s="45" t="str">
        <f t="shared" si="680"/>
        <v>n/a</v>
      </c>
      <c r="L383" s="63"/>
      <c r="M383" s="63"/>
      <c r="N383" s="55"/>
      <c r="O383" s="55"/>
      <c r="P383" s="55"/>
      <c r="Q383" s="55"/>
      <c r="R383" s="46" t="s">
        <v>52</v>
      </c>
      <c r="S383" s="51"/>
      <c r="T383" s="60"/>
      <c r="U383" s="47"/>
      <c r="V383" s="51"/>
      <c r="W383" s="60"/>
      <c r="X383" s="37"/>
      <c r="Y383" s="48" t="str">
        <f t="shared" ref="Y383:AE383" si="753">IF($D383="Public Bidding", "Date Required", IF($D383="Shopping", "n/a", IF($D383="Small Value Procurement", "n/a", IF($D383="Lease of Venue", "n/a", IF($D383="Agency to Agency", "n/a", IF($D383="Direct Contracting", "n/a", IF($D383="Emergency Cases", "n/a","Check Mode of Proc")))))))</f>
        <v>n/a</v>
      </c>
      <c r="Z383" s="48" t="str">
        <f t="shared" si="753"/>
        <v>n/a</v>
      </c>
      <c r="AA383" s="48" t="str">
        <f t="shared" si="753"/>
        <v>n/a</v>
      </c>
      <c r="AB383" s="48" t="str">
        <f t="shared" si="753"/>
        <v>n/a</v>
      </c>
      <c r="AC383" s="48" t="str">
        <f t="shared" si="753"/>
        <v>n/a</v>
      </c>
      <c r="AD383" s="48" t="str">
        <f t="shared" si="753"/>
        <v>n/a</v>
      </c>
      <c r="AE383" s="48" t="str">
        <f t="shared" si="753"/>
        <v>n/a</v>
      </c>
      <c r="AF383" s="49"/>
      <c r="AG383" s="67"/>
      <c r="AH383" s="183"/>
      <c r="AI383" s="66"/>
      <c r="AJ383" s="4"/>
      <c r="AK383" s="66"/>
      <c r="AL383" s="6"/>
      <c r="AM383" s="7"/>
      <c r="AN383" s="6"/>
      <c r="AO383" s="6"/>
      <c r="AP383" s="6"/>
      <c r="AQ383" s="8"/>
      <c r="AR383" s="6"/>
      <c r="AT383" s="6"/>
      <c r="AU383" s="6"/>
      <c r="AV383" s="6"/>
      <c r="AW383" s="6"/>
      <c r="AX383" s="6"/>
      <c r="AY383" s="54"/>
      <c r="AZ383" s="6"/>
      <c r="BA383" s="6"/>
      <c r="BB383" s="6"/>
      <c r="BC383" s="6"/>
    </row>
    <row r="384" spans="1:55" ht="48" customHeight="1" x14ac:dyDescent="0.25">
      <c r="A384" s="43" t="str">
        <f>IF(C384=0,"  ",VLOOKUP(C384,CODES!$A$1:$B$145,2,FALSE))</f>
        <v xml:space="preserve">  </v>
      </c>
      <c r="B384" s="66"/>
      <c r="C384" s="4"/>
      <c r="D384" s="52" t="s">
        <v>57</v>
      </c>
      <c r="E384" s="44" t="str">
        <f t="shared" ref="E384:H384" si="754">IF($D384="Public Bidding", "Date Required", IF($D384="Shopping", "n/a", IF($D384="Small Value Procurement", "n/a", IF($D384="Lease of Venue", "n/a", IF($D384="Agency to Agency", "n/a", IF($D384="Direct Contracting", "n/a", IF($D384="Emergency Cases", "n/a","Check Mode of Proc")))))))</f>
        <v>n/a</v>
      </c>
      <c r="F384" s="44" t="str">
        <f t="shared" si="754"/>
        <v>n/a</v>
      </c>
      <c r="G384" s="44" t="str">
        <f t="shared" si="754"/>
        <v>n/a</v>
      </c>
      <c r="H384" s="44" t="str">
        <f t="shared" si="754"/>
        <v>n/a</v>
      </c>
      <c r="I384" s="63"/>
      <c r="J384" s="63"/>
      <c r="K384" s="45" t="str">
        <f t="shared" si="680"/>
        <v>n/a</v>
      </c>
      <c r="L384" s="63"/>
      <c r="M384" s="63"/>
      <c r="N384" s="55"/>
      <c r="O384" s="55"/>
      <c r="P384" s="55"/>
      <c r="Q384" s="55"/>
      <c r="R384" s="46" t="s">
        <v>52</v>
      </c>
      <c r="S384" s="51"/>
      <c r="T384" s="60"/>
      <c r="U384" s="47"/>
      <c r="V384" s="51"/>
      <c r="W384" s="60"/>
      <c r="X384" s="37"/>
      <c r="Y384" s="48" t="str">
        <f t="shared" ref="Y384:AE384" si="755">IF($D384="Public Bidding", "Date Required", IF($D384="Shopping", "n/a", IF($D384="Small Value Procurement", "n/a", IF($D384="Lease of Venue", "n/a", IF($D384="Agency to Agency", "n/a", IF($D384="Direct Contracting", "n/a", IF($D384="Emergency Cases", "n/a","Check Mode of Proc")))))))</f>
        <v>n/a</v>
      </c>
      <c r="Z384" s="48" t="str">
        <f t="shared" si="755"/>
        <v>n/a</v>
      </c>
      <c r="AA384" s="48" t="str">
        <f t="shared" si="755"/>
        <v>n/a</v>
      </c>
      <c r="AB384" s="48" t="str">
        <f t="shared" si="755"/>
        <v>n/a</v>
      </c>
      <c r="AC384" s="48" t="str">
        <f t="shared" si="755"/>
        <v>n/a</v>
      </c>
      <c r="AD384" s="48" t="str">
        <f t="shared" si="755"/>
        <v>n/a</v>
      </c>
      <c r="AE384" s="48" t="str">
        <f t="shared" si="755"/>
        <v>n/a</v>
      </c>
      <c r="AF384" s="49"/>
      <c r="AG384" s="67"/>
      <c r="AH384" s="183"/>
      <c r="AI384" s="66"/>
      <c r="AJ384" s="4"/>
      <c r="AK384" s="66"/>
      <c r="AL384" s="6"/>
      <c r="AM384" s="7"/>
      <c r="AN384" s="6"/>
      <c r="AO384" s="6"/>
      <c r="AP384" s="6"/>
      <c r="AQ384" s="8"/>
      <c r="AR384" s="6"/>
      <c r="AT384" s="6"/>
      <c r="AU384" s="6"/>
      <c r="AV384" s="6"/>
      <c r="AW384" s="6"/>
      <c r="AX384" s="6"/>
      <c r="AY384" s="54"/>
      <c r="AZ384" s="6"/>
      <c r="BA384" s="6"/>
      <c r="BB384" s="6"/>
      <c r="BC384" s="6"/>
    </row>
    <row r="385" spans="1:55" ht="39" customHeight="1" x14ac:dyDescent="0.25">
      <c r="A385" s="43" t="str">
        <f>IF(C385=0,"  ",VLOOKUP(C385,CODES!$A$1:$B$145,2,FALSE))</f>
        <v xml:space="preserve">  </v>
      </c>
      <c r="B385" s="66"/>
      <c r="C385" s="4"/>
      <c r="D385" s="52" t="s">
        <v>57</v>
      </c>
      <c r="E385" s="44" t="str">
        <f t="shared" ref="E385:H385" si="756">IF($D385="Public Bidding", "Date Required", IF($D385="Shopping", "n/a", IF($D385="Small Value Procurement", "n/a", IF($D385="Lease of Venue", "n/a", IF($D385="Agency to Agency", "n/a", IF($D385="Direct Contracting", "n/a", IF($D385="Emergency Cases", "n/a","Check Mode of Proc")))))))</f>
        <v>n/a</v>
      </c>
      <c r="F385" s="44" t="str">
        <f t="shared" si="756"/>
        <v>n/a</v>
      </c>
      <c r="G385" s="44" t="str">
        <f t="shared" si="756"/>
        <v>n/a</v>
      </c>
      <c r="H385" s="44" t="str">
        <f t="shared" si="756"/>
        <v>n/a</v>
      </c>
      <c r="I385" s="63"/>
      <c r="J385" s="63"/>
      <c r="K385" s="45" t="str">
        <f t="shared" si="680"/>
        <v>n/a</v>
      </c>
      <c r="L385" s="63"/>
      <c r="M385" s="63"/>
      <c r="N385" s="55"/>
      <c r="O385" s="55"/>
      <c r="P385" s="55"/>
      <c r="Q385" s="55"/>
      <c r="R385" s="46" t="s">
        <v>52</v>
      </c>
      <c r="S385" s="51"/>
      <c r="T385" s="60"/>
      <c r="U385" s="47"/>
      <c r="V385" s="51"/>
      <c r="W385" s="60"/>
      <c r="X385" s="37"/>
      <c r="Y385" s="48" t="str">
        <f t="shared" ref="Y385:AE385" si="757">IF($D385="Public Bidding", "Date Required", IF($D385="Shopping", "n/a", IF($D385="Small Value Procurement", "n/a", IF($D385="Lease of Venue", "n/a", IF($D385="Agency to Agency", "n/a", IF($D385="Direct Contracting", "n/a", IF($D385="Emergency Cases", "n/a","Check Mode of Proc")))))))</f>
        <v>n/a</v>
      </c>
      <c r="Z385" s="48" t="str">
        <f t="shared" si="757"/>
        <v>n/a</v>
      </c>
      <c r="AA385" s="48" t="str">
        <f t="shared" si="757"/>
        <v>n/a</v>
      </c>
      <c r="AB385" s="48" t="str">
        <f t="shared" si="757"/>
        <v>n/a</v>
      </c>
      <c r="AC385" s="48" t="str">
        <f t="shared" si="757"/>
        <v>n/a</v>
      </c>
      <c r="AD385" s="48" t="str">
        <f t="shared" si="757"/>
        <v>n/a</v>
      </c>
      <c r="AE385" s="48" t="str">
        <f t="shared" si="757"/>
        <v>n/a</v>
      </c>
      <c r="AF385" s="49"/>
      <c r="AG385" s="67"/>
      <c r="AH385" s="183"/>
      <c r="AI385" s="66"/>
      <c r="AJ385" s="4"/>
      <c r="AK385" s="66"/>
      <c r="AL385" s="6"/>
      <c r="AM385" s="7"/>
      <c r="AN385" s="6"/>
      <c r="AO385" s="6"/>
      <c r="AP385" s="6"/>
      <c r="AQ385" s="8"/>
      <c r="AR385" s="6"/>
      <c r="AT385" s="6"/>
      <c r="AU385" s="6"/>
      <c r="AV385" s="6"/>
      <c r="AW385" s="6"/>
      <c r="AX385" s="6"/>
      <c r="AY385" s="54"/>
      <c r="AZ385" s="6"/>
      <c r="BA385" s="6"/>
      <c r="BB385" s="6"/>
      <c r="BC385" s="6"/>
    </row>
    <row r="386" spans="1:55" ht="39" customHeight="1" x14ac:dyDescent="0.25">
      <c r="A386" s="43" t="str">
        <f>IF(C386=0,"  ",VLOOKUP(C386,CODES!$A$1:$B$145,2,FALSE))</f>
        <v xml:space="preserve">  </v>
      </c>
      <c r="B386" s="66"/>
      <c r="C386" s="4"/>
      <c r="D386" s="52" t="s">
        <v>57</v>
      </c>
      <c r="E386" s="44" t="str">
        <f t="shared" ref="E386:H386" si="758">IF($D386="Public Bidding", "Date Required", IF($D386="Shopping", "n/a", IF($D386="Small Value Procurement", "n/a", IF($D386="Lease of Venue", "n/a", IF($D386="Agency to Agency", "n/a", IF($D386="Direct Contracting", "n/a", IF($D386="Emergency Cases", "n/a","Check Mode of Proc")))))))</f>
        <v>n/a</v>
      </c>
      <c r="F386" s="44" t="str">
        <f t="shared" si="758"/>
        <v>n/a</v>
      </c>
      <c r="G386" s="44" t="str">
        <f t="shared" si="758"/>
        <v>n/a</v>
      </c>
      <c r="H386" s="44" t="str">
        <f t="shared" si="758"/>
        <v>n/a</v>
      </c>
      <c r="I386" s="63"/>
      <c r="J386" s="63"/>
      <c r="K386" s="45" t="str">
        <f t="shared" si="680"/>
        <v>n/a</v>
      </c>
      <c r="L386" s="63"/>
      <c r="M386" s="63"/>
      <c r="N386" s="55"/>
      <c r="O386" s="55"/>
      <c r="P386" s="55"/>
      <c r="Q386" s="55"/>
      <c r="R386" s="46" t="s">
        <v>52</v>
      </c>
      <c r="S386" s="51"/>
      <c r="T386" s="60"/>
      <c r="U386" s="47"/>
      <c r="V386" s="51"/>
      <c r="W386" s="60"/>
      <c r="X386" s="37"/>
      <c r="Y386" s="48" t="str">
        <f t="shared" ref="Y386:AE386" si="759">IF($D386="Public Bidding", "Date Required", IF($D386="Shopping", "n/a", IF($D386="Small Value Procurement", "n/a", IF($D386="Lease of Venue", "n/a", IF($D386="Agency to Agency", "n/a", IF($D386="Direct Contracting", "n/a", IF($D386="Emergency Cases", "n/a","Check Mode of Proc")))))))</f>
        <v>n/a</v>
      </c>
      <c r="Z386" s="48" t="str">
        <f t="shared" si="759"/>
        <v>n/a</v>
      </c>
      <c r="AA386" s="48" t="str">
        <f t="shared" si="759"/>
        <v>n/a</v>
      </c>
      <c r="AB386" s="48" t="str">
        <f t="shared" si="759"/>
        <v>n/a</v>
      </c>
      <c r="AC386" s="48" t="str">
        <f t="shared" si="759"/>
        <v>n/a</v>
      </c>
      <c r="AD386" s="48" t="str">
        <f t="shared" si="759"/>
        <v>n/a</v>
      </c>
      <c r="AE386" s="48" t="str">
        <f t="shared" si="759"/>
        <v>n/a</v>
      </c>
      <c r="AF386" s="49"/>
      <c r="AG386" s="67"/>
      <c r="AH386" s="183"/>
      <c r="AI386" s="66"/>
      <c r="AJ386" s="4"/>
      <c r="AK386" s="66"/>
      <c r="AL386" s="6"/>
      <c r="AM386" s="7"/>
      <c r="AN386" s="6"/>
      <c r="AO386" s="6"/>
      <c r="AP386" s="6"/>
      <c r="AQ386" s="8"/>
      <c r="AR386" s="6"/>
      <c r="AT386" s="6"/>
      <c r="AU386" s="6"/>
      <c r="AV386" s="6"/>
      <c r="AW386" s="6"/>
      <c r="AX386" s="6"/>
      <c r="AY386" s="54"/>
      <c r="AZ386" s="6"/>
      <c r="BA386" s="6"/>
      <c r="BB386" s="6"/>
      <c r="BC386" s="6"/>
    </row>
    <row r="387" spans="1:55" ht="39" customHeight="1" x14ac:dyDescent="0.25">
      <c r="A387" s="43" t="str">
        <f>IF(C387=0,"  ",VLOOKUP(C387,CODES!$A$1:$B$145,2,FALSE))</f>
        <v xml:space="preserve">  </v>
      </c>
      <c r="B387" s="66"/>
      <c r="C387" s="4"/>
      <c r="D387" s="52" t="s">
        <v>57</v>
      </c>
      <c r="E387" s="44" t="str">
        <f t="shared" ref="E387:H387" si="760">IF($D387="Public Bidding", "Date Required", IF($D387="Shopping", "n/a", IF($D387="Small Value Procurement", "n/a", IF($D387="Lease of Venue", "n/a", IF($D387="Agency to Agency", "n/a", IF($D387="Direct Contracting", "n/a", IF($D387="Emergency Cases", "n/a","Check Mode of Proc")))))))</f>
        <v>n/a</v>
      </c>
      <c r="F387" s="44" t="str">
        <f t="shared" si="760"/>
        <v>n/a</v>
      </c>
      <c r="G387" s="44" t="str">
        <f t="shared" si="760"/>
        <v>n/a</v>
      </c>
      <c r="H387" s="44" t="str">
        <f t="shared" si="760"/>
        <v>n/a</v>
      </c>
      <c r="I387" s="63"/>
      <c r="J387" s="63"/>
      <c r="K387" s="45" t="str">
        <f t="shared" si="680"/>
        <v>n/a</v>
      </c>
      <c r="L387" s="63"/>
      <c r="M387" s="63"/>
      <c r="N387" s="55"/>
      <c r="O387" s="55"/>
      <c r="P387" s="55"/>
      <c r="Q387" s="55"/>
      <c r="R387" s="46" t="s">
        <v>52</v>
      </c>
      <c r="S387" s="51"/>
      <c r="T387" s="60"/>
      <c r="U387" s="47"/>
      <c r="V387" s="51"/>
      <c r="W387" s="60"/>
      <c r="X387" s="37"/>
      <c r="Y387" s="48" t="str">
        <f t="shared" ref="Y387:AE387" si="761">IF($D387="Public Bidding", "Date Required", IF($D387="Shopping", "n/a", IF($D387="Small Value Procurement", "n/a", IF($D387="Lease of Venue", "n/a", IF($D387="Agency to Agency", "n/a", IF($D387="Direct Contracting", "n/a", IF($D387="Emergency Cases", "n/a","Check Mode of Proc")))))))</f>
        <v>n/a</v>
      </c>
      <c r="Z387" s="48" t="str">
        <f t="shared" si="761"/>
        <v>n/a</v>
      </c>
      <c r="AA387" s="48" t="str">
        <f t="shared" si="761"/>
        <v>n/a</v>
      </c>
      <c r="AB387" s="48" t="str">
        <f t="shared" si="761"/>
        <v>n/a</v>
      </c>
      <c r="AC387" s="48" t="str">
        <f t="shared" si="761"/>
        <v>n/a</v>
      </c>
      <c r="AD387" s="48" t="str">
        <f t="shared" si="761"/>
        <v>n/a</v>
      </c>
      <c r="AE387" s="48" t="str">
        <f t="shared" si="761"/>
        <v>n/a</v>
      </c>
      <c r="AF387" s="49"/>
      <c r="AG387" s="67"/>
      <c r="AH387" s="183"/>
      <c r="AI387" s="66"/>
      <c r="AJ387" s="4"/>
      <c r="AK387" s="66"/>
      <c r="AL387" s="6"/>
      <c r="AM387" s="7"/>
      <c r="AN387" s="6"/>
      <c r="AO387" s="6"/>
      <c r="AP387" s="6"/>
      <c r="AQ387" s="8"/>
      <c r="AR387" s="6"/>
      <c r="AT387" s="6"/>
      <c r="AU387" s="6"/>
      <c r="AV387" s="6"/>
      <c r="AW387" s="6"/>
      <c r="AX387" s="6"/>
      <c r="AY387" s="54"/>
      <c r="AZ387" s="6"/>
      <c r="BA387" s="6"/>
      <c r="BB387" s="6"/>
      <c r="BC387" s="6"/>
    </row>
    <row r="388" spans="1:55" ht="54" customHeight="1" x14ac:dyDescent="0.25">
      <c r="A388" s="43" t="str">
        <f>IF(C388=0,"  ",VLOOKUP(C388,CODES!$A$1:$B$145,2,FALSE))</f>
        <v xml:space="preserve">  </v>
      </c>
      <c r="B388" s="66"/>
      <c r="C388" s="4"/>
      <c r="D388" s="52" t="s">
        <v>57</v>
      </c>
      <c r="E388" s="44" t="str">
        <f t="shared" ref="E388:H388" si="762">IF($D388="Public Bidding", "Date Required", IF($D388="Shopping", "n/a", IF($D388="Small Value Procurement", "n/a", IF($D388="Lease of Venue", "n/a", IF($D388="Agency to Agency", "n/a", IF($D388="Direct Contracting", "n/a", IF($D388="Emergency Cases", "n/a","Check Mode of Proc")))))))</f>
        <v>n/a</v>
      </c>
      <c r="F388" s="44" t="str">
        <f t="shared" si="762"/>
        <v>n/a</v>
      </c>
      <c r="G388" s="44" t="str">
        <f t="shared" si="762"/>
        <v>n/a</v>
      </c>
      <c r="H388" s="44" t="str">
        <f t="shared" si="762"/>
        <v>n/a</v>
      </c>
      <c r="I388" s="63"/>
      <c r="J388" s="63"/>
      <c r="K388" s="45" t="str">
        <f t="shared" si="680"/>
        <v>n/a</v>
      </c>
      <c r="L388" s="63"/>
      <c r="M388" s="63"/>
      <c r="N388" s="55"/>
      <c r="O388" s="55"/>
      <c r="P388" s="55"/>
      <c r="Q388" s="55"/>
      <c r="R388" s="46" t="s">
        <v>52</v>
      </c>
      <c r="S388" s="51"/>
      <c r="T388" s="60"/>
      <c r="U388" s="47"/>
      <c r="V388" s="51"/>
      <c r="W388" s="60"/>
      <c r="X388" s="37"/>
      <c r="Y388" s="48" t="str">
        <f t="shared" ref="Y388:AE388" si="763">IF($D388="Public Bidding", "Date Required", IF($D388="Shopping", "n/a", IF($D388="Small Value Procurement", "n/a", IF($D388="Lease of Venue", "n/a", IF($D388="Agency to Agency", "n/a", IF($D388="Direct Contracting", "n/a", IF($D388="Emergency Cases", "n/a","Check Mode of Proc")))))))</f>
        <v>n/a</v>
      </c>
      <c r="Z388" s="48" t="str">
        <f t="shared" si="763"/>
        <v>n/a</v>
      </c>
      <c r="AA388" s="48" t="str">
        <f t="shared" si="763"/>
        <v>n/a</v>
      </c>
      <c r="AB388" s="48" t="str">
        <f t="shared" si="763"/>
        <v>n/a</v>
      </c>
      <c r="AC388" s="48" t="str">
        <f t="shared" si="763"/>
        <v>n/a</v>
      </c>
      <c r="AD388" s="48" t="str">
        <f t="shared" si="763"/>
        <v>n/a</v>
      </c>
      <c r="AE388" s="48" t="str">
        <f t="shared" si="763"/>
        <v>n/a</v>
      </c>
      <c r="AF388" s="49"/>
      <c r="AG388" s="67"/>
      <c r="AH388" s="183"/>
      <c r="AI388" s="66"/>
      <c r="AJ388" s="4"/>
      <c r="AK388" s="66"/>
      <c r="AL388" s="6"/>
      <c r="AM388" s="7"/>
      <c r="AN388" s="6"/>
      <c r="AO388" s="6"/>
      <c r="AP388" s="6"/>
      <c r="AQ388" s="8"/>
      <c r="AR388" s="6"/>
      <c r="AT388" s="6"/>
      <c r="AU388" s="6"/>
      <c r="AV388" s="6"/>
      <c r="AW388" s="6"/>
      <c r="AX388" s="6"/>
      <c r="AY388" s="54"/>
      <c r="AZ388" s="6"/>
      <c r="BA388" s="6"/>
      <c r="BB388" s="6"/>
      <c r="BC388" s="6"/>
    </row>
    <row r="389" spans="1:55" ht="45.75" customHeight="1" x14ac:dyDescent="0.25">
      <c r="A389" s="43" t="str">
        <f>IF(C389=0,"  ",VLOOKUP(C389,CODES!$A$1:$B$145,2,FALSE))</f>
        <v xml:space="preserve">  </v>
      </c>
      <c r="B389" s="66"/>
      <c r="C389" s="4"/>
      <c r="D389" s="52" t="s">
        <v>57</v>
      </c>
      <c r="E389" s="44" t="str">
        <f t="shared" ref="E389:H389" si="764">IF($D389="Public Bidding", "Date Required", IF($D389="Shopping", "n/a", IF($D389="Small Value Procurement", "n/a", IF($D389="Lease of Venue", "n/a", IF($D389="Agency to Agency", "n/a", IF($D389="Direct Contracting", "n/a", IF($D389="Emergency Cases", "n/a","Check Mode of Proc")))))))</f>
        <v>n/a</v>
      </c>
      <c r="F389" s="44" t="str">
        <f t="shared" si="764"/>
        <v>n/a</v>
      </c>
      <c r="G389" s="44" t="str">
        <f t="shared" si="764"/>
        <v>n/a</v>
      </c>
      <c r="H389" s="44" t="str">
        <f t="shared" si="764"/>
        <v>n/a</v>
      </c>
      <c r="I389" s="63"/>
      <c r="J389" s="63"/>
      <c r="K389" s="45" t="str">
        <f t="shared" si="680"/>
        <v>n/a</v>
      </c>
      <c r="L389" s="63"/>
      <c r="M389" s="63"/>
      <c r="N389" s="55"/>
      <c r="O389" s="55"/>
      <c r="P389" s="55"/>
      <c r="Q389" s="55"/>
      <c r="R389" s="46" t="s">
        <v>52</v>
      </c>
      <c r="S389" s="51"/>
      <c r="T389" s="60"/>
      <c r="U389" s="47"/>
      <c r="V389" s="51"/>
      <c r="W389" s="60"/>
      <c r="X389" s="37"/>
      <c r="Y389" s="48" t="str">
        <f t="shared" ref="Y389:AE389" si="765">IF($D389="Public Bidding", "Date Required", IF($D389="Shopping", "n/a", IF($D389="Small Value Procurement", "n/a", IF($D389="Lease of Venue", "n/a", IF($D389="Agency to Agency", "n/a", IF($D389="Direct Contracting", "n/a", IF($D389="Emergency Cases", "n/a","Check Mode of Proc")))))))</f>
        <v>n/a</v>
      </c>
      <c r="Z389" s="48" t="str">
        <f t="shared" si="765"/>
        <v>n/a</v>
      </c>
      <c r="AA389" s="48" t="str">
        <f t="shared" si="765"/>
        <v>n/a</v>
      </c>
      <c r="AB389" s="48" t="str">
        <f t="shared" si="765"/>
        <v>n/a</v>
      </c>
      <c r="AC389" s="48" t="str">
        <f t="shared" si="765"/>
        <v>n/a</v>
      </c>
      <c r="AD389" s="48" t="str">
        <f t="shared" si="765"/>
        <v>n/a</v>
      </c>
      <c r="AE389" s="48" t="str">
        <f t="shared" si="765"/>
        <v>n/a</v>
      </c>
      <c r="AF389" s="49"/>
      <c r="AG389" s="67"/>
      <c r="AH389" s="183"/>
      <c r="AI389" s="66"/>
      <c r="AJ389" s="4"/>
      <c r="AK389" s="66"/>
      <c r="AL389" s="6"/>
      <c r="AM389" s="7"/>
      <c r="AN389" s="6"/>
      <c r="AO389" s="6"/>
      <c r="AP389" s="6"/>
      <c r="AQ389" s="8"/>
      <c r="AR389" s="6"/>
      <c r="AT389" s="6"/>
      <c r="AU389" s="6"/>
      <c r="AV389" s="6"/>
      <c r="AW389" s="6"/>
      <c r="AX389" s="6"/>
      <c r="AY389" s="54"/>
      <c r="AZ389" s="6"/>
      <c r="BA389" s="6"/>
      <c r="BB389" s="6"/>
      <c r="BC389" s="6"/>
    </row>
    <row r="390" spans="1:55" ht="46.5" customHeight="1" x14ac:dyDescent="0.25">
      <c r="A390" s="43" t="str">
        <f>IF(C390=0,"  ",VLOOKUP(C390,CODES!$A$1:$B$145,2,FALSE))</f>
        <v xml:space="preserve">  </v>
      </c>
      <c r="B390" s="66"/>
      <c r="C390" s="4"/>
      <c r="D390" s="52" t="s">
        <v>57</v>
      </c>
      <c r="E390" s="44" t="str">
        <f t="shared" ref="E390:H390" si="766">IF($D390="Public Bidding", "Date Required", IF($D390="Shopping", "n/a", IF($D390="Small Value Procurement", "n/a", IF($D390="Lease of Venue", "n/a", IF($D390="Agency to Agency", "n/a", IF($D390="Direct Contracting", "n/a", IF($D390="Emergency Cases", "n/a","Check Mode of Proc")))))))</f>
        <v>n/a</v>
      </c>
      <c r="F390" s="44" t="str">
        <f t="shared" si="766"/>
        <v>n/a</v>
      </c>
      <c r="G390" s="44" t="str">
        <f t="shared" si="766"/>
        <v>n/a</v>
      </c>
      <c r="H390" s="44" t="str">
        <f t="shared" si="766"/>
        <v>n/a</v>
      </c>
      <c r="I390" s="63"/>
      <c r="J390" s="63"/>
      <c r="K390" s="45" t="str">
        <f t="shared" si="680"/>
        <v>n/a</v>
      </c>
      <c r="L390" s="63"/>
      <c r="M390" s="63"/>
      <c r="N390" s="55"/>
      <c r="O390" s="55"/>
      <c r="P390" s="55"/>
      <c r="Q390" s="55"/>
      <c r="R390" s="46" t="s">
        <v>52</v>
      </c>
      <c r="S390" s="51"/>
      <c r="T390" s="60"/>
      <c r="U390" s="47"/>
      <c r="V390" s="51"/>
      <c r="W390" s="60"/>
      <c r="X390" s="37"/>
      <c r="Y390" s="48" t="str">
        <f t="shared" ref="Y390:AE390" si="767">IF($D390="Public Bidding", "Date Required", IF($D390="Shopping", "n/a", IF($D390="Small Value Procurement", "n/a", IF($D390="Lease of Venue", "n/a", IF($D390="Agency to Agency", "n/a", IF($D390="Direct Contracting", "n/a", IF($D390="Emergency Cases", "n/a","Check Mode of Proc")))))))</f>
        <v>n/a</v>
      </c>
      <c r="Z390" s="48" t="str">
        <f t="shared" si="767"/>
        <v>n/a</v>
      </c>
      <c r="AA390" s="48" t="str">
        <f t="shared" si="767"/>
        <v>n/a</v>
      </c>
      <c r="AB390" s="48" t="str">
        <f t="shared" si="767"/>
        <v>n/a</v>
      </c>
      <c r="AC390" s="48" t="str">
        <f t="shared" si="767"/>
        <v>n/a</v>
      </c>
      <c r="AD390" s="48" t="str">
        <f t="shared" si="767"/>
        <v>n/a</v>
      </c>
      <c r="AE390" s="48" t="str">
        <f t="shared" si="767"/>
        <v>n/a</v>
      </c>
      <c r="AF390" s="49"/>
      <c r="AG390" s="67"/>
      <c r="AH390" s="183"/>
      <c r="AI390" s="66"/>
      <c r="AJ390" s="4"/>
      <c r="AK390" s="66"/>
      <c r="AL390" s="6"/>
      <c r="AM390" s="7"/>
      <c r="AN390" s="6"/>
      <c r="AO390" s="6"/>
      <c r="AP390" s="6"/>
      <c r="AQ390" s="8"/>
      <c r="AR390" s="6"/>
      <c r="AT390" s="6"/>
      <c r="AU390" s="6"/>
      <c r="AV390" s="6"/>
      <c r="AW390" s="6"/>
      <c r="AX390" s="6"/>
      <c r="AY390" s="54"/>
      <c r="AZ390" s="6"/>
      <c r="BA390" s="6"/>
      <c r="BB390" s="6"/>
      <c r="BC390" s="6"/>
    </row>
    <row r="391" spans="1:55" ht="52.5" customHeight="1" x14ac:dyDescent="0.25">
      <c r="A391" s="43" t="str">
        <f>IF(C391=0,"  ",VLOOKUP(C391,CODES!$A$1:$B$145,2,FALSE))</f>
        <v xml:space="preserve">  </v>
      </c>
      <c r="B391" s="66"/>
      <c r="C391" s="64"/>
      <c r="D391" s="52" t="s">
        <v>57</v>
      </c>
      <c r="E391" s="44" t="str">
        <f t="shared" ref="E391:H391" si="768">IF($D391="Public Bidding", "Date Required", IF($D391="Shopping", "n/a", IF($D391="Small Value Procurement", "n/a", IF($D391="Lease of Venue", "n/a", IF($D391="Agency to Agency", "n/a", IF($D391="Direct Contracting", "n/a", IF($D391="Emergency Cases", "n/a","Check Mode of Proc")))))))</f>
        <v>n/a</v>
      </c>
      <c r="F391" s="44" t="str">
        <f t="shared" si="768"/>
        <v>n/a</v>
      </c>
      <c r="G391" s="44" t="str">
        <f t="shared" si="768"/>
        <v>n/a</v>
      </c>
      <c r="H391" s="44" t="str">
        <f t="shared" si="768"/>
        <v>n/a</v>
      </c>
      <c r="I391" s="63"/>
      <c r="J391" s="63"/>
      <c r="K391" s="45" t="str">
        <f t="shared" si="680"/>
        <v>n/a</v>
      </c>
      <c r="L391" s="63"/>
      <c r="M391" s="63"/>
      <c r="N391" s="55"/>
      <c r="O391" s="55"/>
      <c r="P391" s="55"/>
      <c r="Q391" s="55"/>
      <c r="R391" s="46" t="s">
        <v>52</v>
      </c>
      <c r="S391" s="51"/>
      <c r="T391" s="60"/>
      <c r="U391" s="47"/>
      <c r="V391" s="51"/>
      <c r="W391" s="60"/>
      <c r="X391" s="37"/>
      <c r="Y391" s="48" t="str">
        <f t="shared" ref="Y391:AE391" si="769">IF($D391="Public Bidding", "Date Required", IF($D391="Shopping", "n/a", IF($D391="Small Value Procurement", "n/a", IF($D391="Lease of Venue", "n/a", IF($D391="Agency to Agency", "n/a", IF($D391="Direct Contracting", "n/a", IF($D391="Emergency Cases", "n/a","Check Mode of Proc")))))))</f>
        <v>n/a</v>
      </c>
      <c r="Z391" s="48" t="str">
        <f t="shared" si="769"/>
        <v>n/a</v>
      </c>
      <c r="AA391" s="48" t="str">
        <f t="shared" si="769"/>
        <v>n/a</v>
      </c>
      <c r="AB391" s="48" t="str">
        <f t="shared" si="769"/>
        <v>n/a</v>
      </c>
      <c r="AC391" s="48" t="str">
        <f t="shared" si="769"/>
        <v>n/a</v>
      </c>
      <c r="AD391" s="48" t="str">
        <f t="shared" si="769"/>
        <v>n/a</v>
      </c>
      <c r="AE391" s="48" t="str">
        <f t="shared" si="769"/>
        <v>n/a</v>
      </c>
      <c r="AF391" s="49"/>
      <c r="AG391" s="67"/>
      <c r="AH391" s="183"/>
      <c r="AI391" s="66"/>
      <c r="AJ391" s="4"/>
      <c r="AK391" s="66"/>
      <c r="AL391" s="6"/>
      <c r="AM391" s="7"/>
      <c r="AN391" s="6"/>
      <c r="AO391" s="6"/>
      <c r="AP391" s="6"/>
      <c r="AQ391" s="8"/>
      <c r="AR391" s="6"/>
      <c r="AT391" s="6"/>
      <c r="AU391" s="6"/>
      <c r="AV391" s="6"/>
      <c r="AW391" s="6"/>
      <c r="AX391" s="6"/>
      <c r="AY391" s="54"/>
      <c r="AZ391" s="6"/>
      <c r="BA391" s="6"/>
      <c r="BB391" s="6"/>
      <c r="BC391" s="6"/>
    </row>
    <row r="392" spans="1:55" ht="39" customHeight="1" x14ac:dyDescent="0.25">
      <c r="A392" s="43" t="str">
        <f>IF(C392=0,"  ",VLOOKUP(C392,CODES!$A$1:$B$145,2,FALSE))</f>
        <v xml:space="preserve">  </v>
      </c>
      <c r="B392" s="66"/>
      <c r="C392" s="4"/>
      <c r="D392" s="52" t="s">
        <v>57</v>
      </c>
      <c r="E392" s="44" t="str">
        <f t="shared" ref="E392:H392" si="770">IF($D392="Public Bidding", "Date Required", IF($D392="Shopping", "n/a", IF($D392="Small Value Procurement", "n/a", IF($D392="Lease of Venue", "n/a", IF($D392="Agency to Agency", "n/a", IF($D392="Direct Contracting", "n/a", IF($D392="Emergency Cases", "n/a","Check Mode of Proc")))))))</f>
        <v>n/a</v>
      </c>
      <c r="F392" s="44" t="str">
        <f t="shared" si="770"/>
        <v>n/a</v>
      </c>
      <c r="G392" s="44" t="str">
        <f t="shared" si="770"/>
        <v>n/a</v>
      </c>
      <c r="H392" s="44" t="str">
        <f t="shared" si="770"/>
        <v>n/a</v>
      </c>
      <c r="I392" s="63"/>
      <c r="J392" s="63"/>
      <c r="K392" s="45" t="str">
        <f t="shared" si="680"/>
        <v>n/a</v>
      </c>
      <c r="L392" s="63"/>
      <c r="M392" s="63"/>
      <c r="N392" s="55"/>
      <c r="O392" s="55"/>
      <c r="P392" s="55"/>
      <c r="Q392" s="55"/>
      <c r="R392" s="46" t="s">
        <v>52</v>
      </c>
      <c r="S392" s="51"/>
      <c r="T392" s="60"/>
      <c r="U392" s="47"/>
      <c r="V392" s="51"/>
      <c r="W392" s="60"/>
      <c r="X392" s="37"/>
      <c r="Y392" s="48" t="str">
        <f t="shared" ref="Y392:AE392" si="771">IF($D392="Public Bidding", "Date Required", IF($D392="Shopping", "n/a", IF($D392="Small Value Procurement", "n/a", IF($D392="Lease of Venue", "n/a", IF($D392="Agency to Agency", "n/a", IF($D392="Direct Contracting", "n/a", IF($D392="Emergency Cases", "n/a","Check Mode of Proc")))))))</f>
        <v>n/a</v>
      </c>
      <c r="Z392" s="48" t="str">
        <f t="shared" si="771"/>
        <v>n/a</v>
      </c>
      <c r="AA392" s="48" t="str">
        <f t="shared" si="771"/>
        <v>n/a</v>
      </c>
      <c r="AB392" s="48" t="str">
        <f t="shared" si="771"/>
        <v>n/a</v>
      </c>
      <c r="AC392" s="48" t="str">
        <f t="shared" si="771"/>
        <v>n/a</v>
      </c>
      <c r="AD392" s="48" t="str">
        <f t="shared" si="771"/>
        <v>n/a</v>
      </c>
      <c r="AE392" s="48" t="str">
        <f t="shared" si="771"/>
        <v>n/a</v>
      </c>
      <c r="AF392" s="49"/>
      <c r="AG392" s="67"/>
      <c r="AH392" s="183"/>
      <c r="AI392" s="66"/>
      <c r="AJ392" s="4"/>
      <c r="AK392" s="66"/>
      <c r="AL392" s="6"/>
      <c r="AM392" s="7"/>
      <c r="AN392" s="6"/>
      <c r="AO392" s="6"/>
      <c r="AP392" s="6"/>
      <c r="AQ392" s="8"/>
      <c r="AR392" s="6"/>
      <c r="AT392" s="6"/>
      <c r="AU392" s="6"/>
      <c r="AV392" s="6"/>
      <c r="AW392" s="6"/>
      <c r="AX392" s="6"/>
      <c r="AY392" s="54"/>
      <c r="AZ392" s="6"/>
      <c r="BA392" s="6"/>
      <c r="BB392" s="6"/>
      <c r="BC392" s="6"/>
    </row>
    <row r="393" spans="1:55" ht="39" customHeight="1" x14ac:dyDescent="0.25">
      <c r="A393" s="43" t="str">
        <f>IF(C393=0,"  ",VLOOKUP(C393,CODES!$A$1:$B$145,2,FALSE))</f>
        <v xml:space="preserve">  </v>
      </c>
      <c r="B393" s="66"/>
      <c r="C393" s="4"/>
      <c r="D393" s="52" t="s">
        <v>57</v>
      </c>
      <c r="E393" s="44" t="str">
        <f t="shared" ref="E393:H393" si="772">IF($D393="Public Bidding", "Date Required", IF($D393="Shopping", "n/a", IF($D393="Small Value Procurement", "n/a", IF($D393="Lease of Venue", "n/a", IF($D393="Agency to Agency", "n/a", IF($D393="Direct Contracting", "n/a", IF($D393="Emergency Cases", "n/a","Check Mode of Proc")))))))</f>
        <v>n/a</v>
      </c>
      <c r="F393" s="44" t="str">
        <f t="shared" si="772"/>
        <v>n/a</v>
      </c>
      <c r="G393" s="44" t="str">
        <f t="shared" si="772"/>
        <v>n/a</v>
      </c>
      <c r="H393" s="44" t="str">
        <f t="shared" si="772"/>
        <v>n/a</v>
      </c>
      <c r="I393" s="63"/>
      <c r="J393" s="63"/>
      <c r="K393" s="45" t="str">
        <f t="shared" si="680"/>
        <v>n/a</v>
      </c>
      <c r="L393" s="63"/>
      <c r="M393" s="63"/>
      <c r="N393" s="55"/>
      <c r="O393" s="55"/>
      <c r="P393" s="55"/>
      <c r="Q393" s="55"/>
      <c r="R393" s="46" t="s">
        <v>52</v>
      </c>
      <c r="S393" s="51"/>
      <c r="T393" s="764"/>
      <c r="U393" s="47"/>
      <c r="V393" s="51"/>
      <c r="W393" s="60"/>
      <c r="X393" s="37"/>
      <c r="Y393" s="48" t="str">
        <f t="shared" ref="Y393:AE393" si="773">IF($D393="Public Bidding", "Date Required", IF($D393="Shopping", "n/a", IF($D393="Small Value Procurement", "n/a", IF($D393="Lease of Venue", "n/a", IF($D393="Agency to Agency", "n/a", IF($D393="Direct Contracting", "n/a", IF($D393="Emergency Cases", "n/a","Check Mode of Proc")))))))</f>
        <v>n/a</v>
      </c>
      <c r="Z393" s="48" t="str">
        <f t="shared" si="773"/>
        <v>n/a</v>
      </c>
      <c r="AA393" s="48" t="str">
        <f t="shared" si="773"/>
        <v>n/a</v>
      </c>
      <c r="AB393" s="48" t="str">
        <f t="shared" si="773"/>
        <v>n/a</v>
      </c>
      <c r="AC393" s="48" t="str">
        <f t="shared" si="773"/>
        <v>n/a</v>
      </c>
      <c r="AD393" s="48" t="str">
        <f t="shared" si="773"/>
        <v>n/a</v>
      </c>
      <c r="AE393" s="48" t="str">
        <f t="shared" si="773"/>
        <v>n/a</v>
      </c>
      <c r="AF393" s="49"/>
      <c r="AG393" s="67"/>
      <c r="AH393" s="183"/>
      <c r="AI393" s="66"/>
      <c r="AJ393" s="4"/>
      <c r="AK393" s="66"/>
      <c r="AL393" s="6"/>
      <c r="AM393" s="7"/>
      <c r="AN393" s="6"/>
      <c r="AO393" s="6"/>
      <c r="AP393" s="6"/>
      <c r="AQ393" s="8"/>
      <c r="AR393" s="6"/>
      <c r="AT393" s="6"/>
      <c r="AU393" s="6"/>
      <c r="AV393" s="6"/>
      <c r="AW393" s="6"/>
      <c r="AX393" s="6"/>
      <c r="AY393" s="54"/>
      <c r="AZ393" s="6"/>
      <c r="BA393" s="6"/>
      <c r="BB393" s="6"/>
      <c r="BC393" s="6"/>
    </row>
    <row r="394" spans="1:55" ht="39" customHeight="1" x14ac:dyDescent="0.25">
      <c r="A394" s="43" t="str">
        <f>IF(C394=0,"  ",VLOOKUP(C394,CODES!$A$1:$B$145,2,FALSE))</f>
        <v xml:space="preserve">  </v>
      </c>
      <c r="B394" s="66"/>
      <c r="C394" s="4"/>
      <c r="D394" s="52" t="s">
        <v>57</v>
      </c>
      <c r="E394" s="44" t="str">
        <f t="shared" ref="E394:H394" si="774">IF($D394="Public Bidding", "Date Required", IF($D394="Shopping", "n/a", IF($D394="Small Value Procurement", "n/a", IF($D394="Lease of Venue", "n/a", IF($D394="Agency to Agency", "n/a", IF($D394="Direct Contracting", "n/a", IF($D394="Emergency Cases", "n/a","Check Mode of Proc")))))))</f>
        <v>n/a</v>
      </c>
      <c r="F394" s="44" t="str">
        <f t="shared" si="774"/>
        <v>n/a</v>
      </c>
      <c r="G394" s="44" t="str">
        <f t="shared" si="774"/>
        <v>n/a</v>
      </c>
      <c r="H394" s="44" t="str">
        <f t="shared" si="774"/>
        <v>n/a</v>
      </c>
      <c r="I394" s="63"/>
      <c r="J394" s="63"/>
      <c r="K394" s="45" t="str">
        <f t="shared" si="680"/>
        <v>n/a</v>
      </c>
      <c r="L394" s="63"/>
      <c r="M394" s="63"/>
      <c r="N394" s="55"/>
      <c r="O394" s="55"/>
      <c r="P394" s="55"/>
      <c r="Q394" s="55"/>
      <c r="R394" s="46" t="s">
        <v>52</v>
      </c>
      <c r="S394" s="51"/>
      <c r="T394" s="755"/>
      <c r="U394" s="47"/>
      <c r="V394" s="51"/>
      <c r="W394" s="60"/>
      <c r="X394" s="37"/>
      <c r="Y394" s="48" t="str">
        <f t="shared" ref="Y394:AE394" si="775">IF($D394="Public Bidding", "Date Required", IF($D394="Shopping", "n/a", IF($D394="Small Value Procurement", "n/a", IF($D394="Lease of Venue", "n/a", IF($D394="Agency to Agency", "n/a", IF($D394="Direct Contracting", "n/a", IF($D394="Emergency Cases", "n/a","Check Mode of Proc")))))))</f>
        <v>n/a</v>
      </c>
      <c r="Z394" s="48" t="str">
        <f t="shared" si="775"/>
        <v>n/a</v>
      </c>
      <c r="AA394" s="48" t="str">
        <f t="shared" si="775"/>
        <v>n/a</v>
      </c>
      <c r="AB394" s="48" t="str">
        <f t="shared" si="775"/>
        <v>n/a</v>
      </c>
      <c r="AC394" s="48" t="str">
        <f t="shared" si="775"/>
        <v>n/a</v>
      </c>
      <c r="AD394" s="48" t="str">
        <f t="shared" si="775"/>
        <v>n/a</v>
      </c>
      <c r="AE394" s="48" t="str">
        <f t="shared" si="775"/>
        <v>n/a</v>
      </c>
      <c r="AF394" s="49"/>
      <c r="AG394" s="67"/>
      <c r="AH394" s="183"/>
      <c r="AI394" s="66"/>
      <c r="AJ394" s="4"/>
      <c r="AK394" s="66"/>
      <c r="AL394" s="6"/>
      <c r="AM394" s="7"/>
      <c r="AN394" s="6"/>
      <c r="AO394" s="6"/>
      <c r="AP394" s="6"/>
      <c r="AQ394" s="8"/>
      <c r="AR394" s="6"/>
      <c r="AT394" s="6"/>
      <c r="AU394" s="6"/>
      <c r="AV394" s="6"/>
      <c r="AW394" s="6"/>
      <c r="AX394" s="6"/>
      <c r="AY394" s="54"/>
      <c r="AZ394" s="6"/>
      <c r="BA394" s="6"/>
      <c r="BB394" s="6"/>
      <c r="BC394" s="6"/>
    </row>
    <row r="395" spans="1:55" ht="60" customHeight="1" x14ac:dyDescent="0.25">
      <c r="A395" s="43" t="str">
        <f>IF(C395=0,"  ",VLOOKUP(C395,CODES!$A$1:$B$145,2,FALSE))</f>
        <v xml:space="preserve">  </v>
      </c>
      <c r="B395" s="66"/>
      <c r="C395" s="4"/>
      <c r="D395" s="52" t="s">
        <v>57</v>
      </c>
      <c r="E395" s="44" t="str">
        <f t="shared" ref="E395:H395" si="776">IF($D395="Public Bidding", "Date Required", IF($D395="Shopping", "n/a", IF($D395="Small Value Procurement", "n/a", IF($D395="Lease of Venue", "n/a", IF($D395="Agency to Agency", "n/a", IF($D395="Direct Contracting", "n/a", IF($D395="Emergency Cases", "n/a","Check Mode of Proc")))))))</f>
        <v>n/a</v>
      </c>
      <c r="F395" s="44" t="str">
        <f t="shared" si="776"/>
        <v>n/a</v>
      </c>
      <c r="G395" s="44" t="str">
        <f t="shared" si="776"/>
        <v>n/a</v>
      </c>
      <c r="H395" s="44" t="str">
        <f t="shared" si="776"/>
        <v>n/a</v>
      </c>
      <c r="I395" s="63"/>
      <c r="J395" s="63"/>
      <c r="K395" s="45" t="str">
        <f t="shared" si="680"/>
        <v>n/a</v>
      </c>
      <c r="L395" s="63"/>
      <c r="M395" s="63"/>
      <c r="N395" s="55"/>
      <c r="O395" s="55"/>
      <c r="P395" s="55"/>
      <c r="Q395" s="55"/>
      <c r="R395" s="46" t="s">
        <v>52</v>
      </c>
      <c r="S395" s="51"/>
      <c r="T395" s="60"/>
      <c r="U395" s="47"/>
      <c r="V395" s="51"/>
      <c r="W395" s="60"/>
      <c r="X395" s="37"/>
      <c r="Y395" s="48" t="str">
        <f t="shared" ref="Y395:AE395" si="777">IF($D395="Public Bidding", "Date Required", IF($D395="Shopping", "n/a", IF($D395="Small Value Procurement", "n/a", IF($D395="Lease of Venue", "n/a", IF($D395="Agency to Agency", "n/a", IF($D395="Direct Contracting", "n/a", IF($D395="Emergency Cases", "n/a","Check Mode of Proc")))))))</f>
        <v>n/a</v>
      </c>
      <c r="Z395" s="48" t="str">
        <f t="shared" si="777"/>
        <v>n/a</v>
      </c>
      <c r="AA395" s="48" t="str">
        <f t="shared" si="777"/>
        <v>n/a</v>
      </c>
      <c r="AB395" s="48" t="str">
        <f t="shared" si="777"/>
        <v>n/a</v>
      </c>
      <c r="AC395" s="48" t="str">
        <f t="shared" si="777"/>
        <v>n/a</v>
      </c>
      <c r="AD395" s="48" t="str">
        <f t="shared" si="777"/>
        <v>n/a</v>
      </c>
      <c r="AE395" s="48" t="str">
        <f t="shared" si="777"/>
        <v>n/a</v>
      </c>
      <c r="AF395" s="49"/>
      <c r="AG395" s="67"/>
      <c r="AH395" s="183"/>
      <c r="AI395" s="66"/>
      <c r="AJ395" s="4"/>
      <c r="AK395" s="66"/>
      <c r="AL395" s="6"/>
      <c r="AM395" s="7"/>
      <c r="AN395" s="6"/>
      <c r="AO395" s="6"/>
      <c r="AP395" s="6"/>
      <c r="AQ395" s="8"/>
      <c r="AR395" s="6"/>
      <c r="AT395" s="6"/>
      <c r="AU395" s="6"/>
      <c r="AV395" s="6"/>
      <c r="AW395" s="6"/>
      <c r="AX395" s="6"/>
      <c r="AY395" s="54"/>
      <c r="AZ395" s="6"/>
      <c r="BA395" s="6"/>
      <c r="BB395" s="6"/>
      <c r="BC395" s="6"/>
    </row>
    <row r="396" spans="1:55" ht="60" customHeight="1" x14ac:dyDescent="0.25">
      <c r="A396" s="43" t="str">
        <f>IF(C396=0,"  ",VLOOKUP(C396,CODES!$A$1:$B$145,2,FALSE))</f>
        <v xml:space="preserve">  </v>
      </c>
      <c r="B396" s="66"/>
      <c r="C396" s="4"/>
      <c r="D396" s="52" t="s">
        <v>57</v>
      </c>
      <c r="E396" s="44" t="str">
        <f t="shared" ref="E396:H396" si="778">IF($D396="Public Bidding", "Date Required", IF($D396="Shopping", "n/a", IF($D396="Small Value Procurement", "n/a", IF($D396="Lease of Venue", "n/a", IF($D396="Agency to Agency", "n/a", IF($D396="Direct Contracting", "n/a", IF($D396="Emergency Cases", "n/a","Check Mode of Proc")))))))</f>
        <v>n/a</v>
      </c>
      <c r="F396" s="44" t="str">
        <f t="shared" si="778"/>
        <v>n/a</v>
      </c>
      <c r="G396" s="44" t="str">
        <f t="shared" si="778"/>
        <v>n/a</v>
      </c>
      <c r="H396" s="44" t="str">
        <f t="shared" si="778"/>
        <v>n/a</v>
      </c>
      <c r="I396" s="63"/>
      <c r="J396" s="63"/>
      <c r="K396" s="45" t="s">
        <v>58</v>
      </c>
      <c r="L396" s="63"/>
      <c r="M396" s="63"/>
      <c r="N396" s="55"/>
      <c r="O396" s="55"/>
      <c r="P396" s="55"/>
      <c r="Q396" s="55"/>
      <c r="R396" s="46" t="s">
        <v>52</v>
      </c>
      <c r="S396" s="51"/>
      <c r="T396" s="60"/>
      <c r="U396" s="47"/>
      <c r="V396" s="51"/>
      <c r="W396" s="60"/>
      <c r="X396" s="37"/>
      <c r="Y396" s="48" t="str">
        <f t="shared" ref="Y396:AE396" si="779">IF($D396="Public Bidding", "Date Required", IF($D396="Shopping", "n/a", IF($D396="Small Value Procurement", "n/a", IF($D396="Lease of Venue", "n/a", IF($D396="Agency to Agency", "n/a", IF($D396="Direct Contracting", "n/a", IF($D396="Emergency Cases", "n/a","Check Mode of Proc")))))))</f>
        <v>n/a</v>
      </c>
      <c r="Z396" s="48" t="str">
        <f t="shared" si="779"/>
        <v>n/a</v>
      </c>
      <c r="AA396" s="48" t="str">
        <f t="shared" si="779"/>
        <v>n/a</v>
      </c>
      <c r="AB396" s="48" t="str">
        <f t="shared" si="779"/>
        <v>n/a</v>
      </c>
      <c r="AC396" s="48" t="str">
        <f t="shared" si="779"/>
        <v>n/a</v>
      </c>
      <c r="AD396" s="48" t="str">
        <f t="shared" si="779"/>
        <v>n/a</v>
      </c>
      <c r="AE396" s="48" t="str">
        <f t="shared" si="779"/>
        <v>n/a</v>
      </c>
      <c r="AF396" s="49"/>
      <c r="AG396" s="67"/>
      <c r="AH396" s="183"/>
      <c r="AI396" s="66"/>
      <c r="AJ396" s="4"/>
      <c r="AK396" s="66"/>
      <c r="AL396" s="6"/>
      <c r="AM396" s="7"/>
      <c r="AN396" s="6"/>
      <c r="AO396" s="6"/>
      <c r="AP396" s="6"/>
      <c r="AQ396" s="8"/>
      <c r="AR396" s="6"/>
      <c r="AT396" s="6"/>
      <c r="AU396" s="6"/>
      <c r="AV396" s="6"/>
      <c r="AW396" s="6"/>
      <c r="AX396" s="6"/>
      <c r="AY396" s="54"/>
      <c r="AZ396" s="6"/>
      <c r="BA396" s="6"/>
      <c r="BB396" s="6"/>
      <c r="BC396" s="6"/>
    </row>
    <row r="397" spans="1:55" ht="54" customHeight="1" x14ac:dyDescent="0.25">
      <c r="A397" s="43" t="str">
        <f>IF(C397=0,"  ",VLOOKUP(C397,CODES!$A$1:$B$145,2,FALSE))</f>
        <v xml:space="preserve">  </v>
      </c>
      <c r="B397" s="66"/>
      <c r="C397" s="4"/>
      <c r="D397" s="52" t="s">
        <v>57</v>
      </c>
      <c r="E397" s="44" t="str">
        <f t="shared" ref="E397:H397" si="780">IF($D397="Public Bidding", "Date Required", IF($D397="Shopping", "n/a", IF($D397="Small Value Procurement", "n/a", IF($D397="Lease of Venue", "n/a", IF($D397="Agency to Agency", "n/a", IF($D397="Direct Contracting", "n/a", IF($D397="Emergency Cases", "n/a","Check Mode of Proc")))))))</f>
        <v>n/a</v>
      </c>
      <c r="F397" s="44" t="str">
        <f t="shared" si="780"/>
        <v>n/a</v>
      </c>
      <c r="G397" s="44" t="str">
        <f t="shared" si="780"/>
        <v>n/a</v>
      </c>
      <c r="H397" s="44" t="str">
        <f t="shared" si="780"/>
        <v>n/a</v>
      </c>
      <c r="I397" s="63"/>
      <c r="J397" s="63"/>
      <c r="K397" s="45" t="str">
        <f t="shared" ref="K397:K406" si="781">IF($D397="Public Bidding", "Date Required", IF($D397="Shopping", "n/a", IF($D397="Small Value Procurement", "n/a", IF($D397="Lease of Venue", "n/a", IF($D397="Agency to Agency", "n/a", IF($D397="Direct Contracting", "n/a", IF($D397="Emergency Cases", "n/a","Check Mode of Proc")))))))</f>
        <v>n/a</v>
      </c>
      <c r="L397" s="63"/>
      <c r="M397" s="63"/>
      <c r="N397" s="55"/>
      <c r="O397" s="55"/>
      <c r="P397" s="55"/>
      <c r="Q397" s="55"/>
      <c r="R397" s="46" t="s">
        <v>52</v>
      </c>
      <c r="S397" s="51"/>
      <c r="T397" s="60"/>
      <c r="U397" s="47"/>
      <c r="V397" s="51"/>
      <c r="W397" s="60"/>
      <c r="X397" s="37"/>
      <c r="Y397" s="48" t="str">
        <f t="shared" ref="Y397:AE397" si="782">IF($D397="Public Bidding", "Date Required", IF($D397="Shopping", "n/a", IF($D397="Small Value Procurement", "n/a", IF($D397="Lease of Venue", "n/a", IF($D397="Agency to Agency", "n/a", IF($D397="Direct Contracting", "n/a", IF($D397="Emergency Cases", "n/a","Check Mode of Proc")))))))</f>
        <v>n/a</v>
      </c>
      <c r="Z397" s="48" t="str">
        <f t="shared" si="782"/>
        <v>n/a</v>
      </c>
      <c r="AA397" s="48" t="str">
        <f t="shared" si="782"/>
        <v>n/a</v>
      </c>
      <c r="AB397" s="48" t="str">
        <f t="shared" si="782"/>
        <v>n/a</v>
      </c>
      <c r="AC397" s="48" t="str">
        <f t="shared" si="782"/>
        <v>n/a</v>
      </c>
      <c r="AD397" s="48" t="str">
        <f t="shared" si="782"/>
        <v>n/a</v>
      </c>
      <c r="AE397" s="48" t="str">
        <f t="shared" si="782"/>
        <v>n/a</v>
      </c>
      <c r="AF397" s="49"/>
      <c r="AG397" s="67"/>
      <c r="AH397" s="183"/>
      <c r="AI397" s="66"/>
      <c r="AJ397" s="4"/>
      <c r="AK397" s="66"/>
      <c r="AL397" s="6"/>
      <c r="AM397" s="7"/>
      <c r="AN397" s="6"/>
      <c r="AO397" s="6"/>
      <c r="AP397" s="6"/>
      <c r="AQ397" s="8"/>
      <c r="AR397" s="6"/>
      <c r="AT397" s="6"/>
      <c r="AU397" s="6"/>
      <c r="AV397" s="6"/>
      <c r="AW397" s="6"/>
      <c r="AX397" s="6"/>
      <c r="AY397" s="54"/>
      <c r="AZ397" s="6"/>
      <c r="BA397" s="6"/>
      <c r="BB397" s="6"/>
      <c r="BC397" s="6"/>
    </row>
    <row r="398" spans="1:55" ht="45.75" customHeight="1" x14ac:dyDescent="0.25">
      <c r="A398" s="43" t="str">
        <f>IF(C398=0,"  ",VLOOKUP(C398,CODES!$A$1:$B$145,2,FALSE))</f>
        <v xml:space="preserve">  </v>
      </c>
      <c r="B398" s="66"/>
      <c r="C398" s="4"/>
      <c r="D398" s="52" t="s">
        <v>57</v>
      </c>
      <c r="E398" s="44" t="str">
        <f t="shared" ref="E398:H398" si="783">IF($D398="Public Bidding", "Date Required", IF($D398="Shopping", "n/a", IF($D398="Small Value Procurement", "n/a", IF($D398="Lease of Venue", "n/a", IF($D398="Agency to Agency", "n/a", IF($D398="Direct Contracting", "n/a", IF($D398="Emergency Cases", "n/a","Check Mode of Proc")))))))</f>
        <v>n/a</v>
      </c>
      <c r="F398" s="44" t="str">
        <f t="shared" si="783"/>
        <v>n/a</v>
      </c>
      <c r="G398" s="44" t="str">
        <f t="shared" si="783"/>
        <v>n/a</v>
      </c>
      <c r="H398" s="44" t="str">
        <f t="shared" si="783"/>
        <v>n/a</v>
      </c>
      <c r="I398" s="63"/>
      <c r="J398" s="63"/>
      <c r="K398" s="45" t="str">
        <f t="shared" si="781"/>
        <v>n/a</v>
      </c>
      <c r="L398" s="63"/>
      <c r="M398" s="63"/>
      <c r="N398" s="55"/>
      <c r="O398" s="55"/>
      <c r="P398" s="55"/>
      <c r="Q398" s="55"/>
      <c r="R398" s="46" t="s">
        <v>52</v>
      </c>
      <c r="S398" s="51"/>
      <c r="T398" s="60"/>
      <c r="U398" s="47"/>
      <c r="V398" s="51"/>
      <c r="W398" s="60"/>
      <c r="X398" s="37"/>
      <c r="Y398" s="48" t="str">
        <f t="shared" ref="Y398:AE398" si="784">IF($D398="Public Bidding", "Date Required", IF($D398="Shopping", "n/a", IF($D398="Small Value Procurement", "n/a", IF($D398="Lease of Venue", "n/a", IF($D398="Agency to Agency", "n/a", IF($D398="Direct Contracting", "n/a", IF($D398="Emergency Cases", "n/a","Check Mode of Proc")))))))</f>
        <v>n/a</v>
      </c>
      <c r="Z398" s="48" t="str">
        <f t="shared" si="784"/>
        <v>n/a</v>
      </c>
      <c r="AA398" s="48" t="str">
        <f t="shared" si="784"/>
        <v>n/a</v>
      </c>
      <c r="AB398" s="48" t="str">
        <f t="shared" si="784"/>
        <v>n/a</v>
      </c>
      <c r="AC398" s="48" t="str">
        <f t="shared" si="784"/>
        <v>n/a</v>
      </c>
      <c r="AD398" s="48" t="str">
        <f t="shared" si="784"/>
        <v>n/a</v>
      </c>
      <c r="AE398" s="48" t="str">
        <f t="shared" si="784"/>
        <v>n/a</v>
      </c>
      <c r="AF398" s="49"/>
      <c r="AG398" s="67"/>
      <c r="AH398" s="183"/>
      <c r="AI398" s="66"/>
      <c r="AJ398" s="4"/>
      <c r="AK398" s="66"/>
      <c r="AL398" s="6"/>
      <c r="AM398" s="7"/>
      <c r="AN398" s="6"/>
      <c r="AO398" s="6"/>
      <c r="AP398" s="6"/>
      <c r="AQ398" s="8"/>
      <c r="AR398" s="6"/>
      <c r="AT398" s="6"/>
      <c r="AU398" s="6"/>
      <c r="AV398" s="6"/>
      <c r="AW398" s="6"/>
      <c r="AX398" s="6"/>
      <c r="AY398" s="54"/>
      <c r="AZ398" s="6"/>
      <c r="BA398" s="6"/>
      <c r="BB398" s="6"/>
      <c r="BC398" s="6"/>
    </row>
    <row r="399" spans="1:55" ht="48.75" customHeight="1" x14ac:dyDescent="0.25">
      <c r="A399" s="43" t="str">
        <f>IF(C399=0,"  ",VLOOKUP(C399,CODES!$A$1:$B$145,2,FALSE))</f>
        <v xml:space="preserve">  </v>
      </c>
      <c r="B399" s="66"/>
      <c r="C399" s="4"/>
      <c r="D399" s="52" t="s">
        <v>57</v>
      </c>
      <c r="E399" s="44" t="str">
        <f t="shared" ref="E399:H399" si="785">IF($D399="Public Bidding", "Date Required", IF($D399="Shopping", "n/a", IF($D399="Small Value Procurement", "n/a", IF($D399="Lease of Venue", "n/a", IF($D399="Agency to Agency", "n/a", IF($D399="Direct Contracting", "n/a", IF($D399="Emergency Cases", "n/a","Check Mode of Proc")))))))</f>
        <v>n/a</v>
      </c>
      <c r="F399" s="44" t="str">
        <f t="shared" si="785"/>
        <v>n/a</v>
      </c>
      <c r="G399" s="44" t="str">
        <f t="shared" si="785"/>
        <v>n/a</v>
      </c>
      <c r="H399" s="44" t="str">
        <f t="shared" si="785"/>
        <v>n/a</v>
      </c>
      <c r="I399" s="63"/>
      <c r="J399" s="63"/>
      <c r="K399" s="45" t="str">
        <f t="shared" si="781"/>
        <v>n/a</v>
      </c>
      <c r="L399" s="63"/>
      <c r="M399" s="63"/>
      <c r="N399" s="55"/>
      <c r="O399" s="55"/>
      <c r="P399" s="55"/>
      <c r="Q399" s="55"/>
      <c r="R399" s="46" t="s">
        <v>52</v>
      </c>
      <c r="S399" s="51"/>
      <c r="T399" s="60"/>
      <c r="U399" s="47"/>
      <c r="V399" s="51"/>
      <c r="W399" s="60"/>
      <c r="X399" s="37"/>
      <c r="Y399" s="48" t="str">
        <f t="shared" ref="Y399:AE399" si="786">IF($D399="Public Bidding", "Date Required", IF($D399="Shopping", "n/a", IF($D399="Small Value Procurement", "n/a", IF($D399="Lease of Venue", "n/a", IF($D399="Agency to Agency", "n/a", IF($D399="Direct Contracting", "n/a", IF($D399="Emergency Cases", "n/a","Check Mode of Proc")))))))</f>
        <v>n/a</v>
      </c>
      <c r="Z399" s="48" t="str">
        <f t="shared" si="786"/>
        <v>n/a</v>
      </c>
      <c r="AA399" s="48" t="str">
        <f t="shared" si="786"/>
        <v>n/a</v>
      </c>
      <c r="AB399" s="48" t="str">
        <f t="shared" si="786"/>
        <v>n/a</v>
      </c>
      <c r="AC399" s="48" t="str">
        <f t="shared" si="786"/>
        <v>n/a</v>
      </c>
      <c r="AD399" s="48" t="str">
        <f t="shared" si="786"/>
        <v>n/a</v>
      </c>
      <c r="AE399" s="48" t="str">
        <f t="shared" si="786"/>
        <v>n/a</v>
      </c>
      <c r="AF399" s="49"/>
      <c r="AG399" s="67"/>
      <c r="AH399" s="183"/>
      <c r="AI399" s="66"/>
      <c r="AJ399" s="4"/>
      <c r="AK399" s="66"/>
      <c r="AL399" s="6"/>
      <c r="AM399" s="7"/>
      <c r="AN399" s="6"/>
      <c r="AO399" s="6"/>
      <c r="AP399" s="6"/>
      <c r="AQ399" s="8"/>
      <c r="AR399" s="6"/>
      <c r="AT399" s="6"/>
      <c r="AU399" s="6"/>
      <c r="AV399" s="6"/>
      <c r="AW399" s="6"/>
      <c r="AX399" s="6"/>
      <c r="AY399" s="9"/>
      <c r="AZ399" s="6"/>
      <c r="BA399" s="6"/>
      <c r="BB399" s="6"/>
      <c r="BC399" s="6"/>
    </row>
    <row r="400" spans="1:55" ht="39" customHeight="1" x14ac:dyDescent="0.25">
      <c r="A400" s="43" t="str">
        <f>IF(C400=0,"  ",VLOOKUP(C400,CODES!$A$1:$B$145,2,FALSE))</f>
        <v xml:space="preserve">  </v>
      </c>
      <c r="B400" s="66"/>
      <c r="C400" s="4"/>
      <c r="D400" s="52" t="s">
        <v>57</v>
      </c>
      <c r="E400" s="44" t="str">
        <f t="shared" ref="E400:H400" si="787">IF($D400="Public Bidding", "Date Required", IF($D400="Shopping", "n/a", IF($D400="Small Value Procurement", "n/a", IF($D400="Lease of Venue", "n/a", IF($D400="Agency to Agency", "n/a", IF($D400="Direct Contracting", "n/a", IF($D400="Emergency Cases", "n/a","Check Mode of Proc")))))))</f>
        <v>n/a</v>
      </c>
      <c r="F400" s="44" t="str">
        <f t="shared" si="787"/>
        <v>n/a</v>
      </c>
      <c r="G400" s="44" t="str">
        <f t="shared" si="787"/>
        <v>n/a</v>
      </c>
      <c r="H400" s="44" t="str">
        <f t="shared" si="787"/>
        <v>n/a</v>
      </c>
      <c r="I400" s="63"/>
      <c r="J400" s="63"/>
      <c r="K400" s="45" t="str">
        <f t="shared" si="781"/>
        <v>n/a</v>
      </c>
      <c r="L400" s="63"/>
      <c r="M400" s="63"/>
      <c r="N400" s="55"/>
      <c r="O400" s="55"/>
      <c r="P400" s="55"/>
      <c r="Q400" s="55"/>
      <c r="R400" s="46" t="s">
        <v>52</v>
      </c>
      <c r="S400" s="51"/>
      <c r="T400" s="60"/>
      <c r="U400" s="47"/>
      <c r="V400" s="51"/>
      <c r="W400" s="60"/>
      <c r="X400" s="37"/>
      <c r="Y400" s="48" t="str">
        <f t="shared" ref="Y400:AE400" si="788">IF($D400="Public Bidding", "Date Required", IF($D400="Shopping", "n/a", IF($D400="Small Value Procurement", "n/a", IF($D400="Lease of Venue", "n/a", IF($D400="Agency to Agency", "n/a", IF($D400="Direct Contracting", "n/a", IF($D400="Emergency Cases", "n/a","Check Mode of Proc")))))))</f>
        <v>n/a</v>
      </c>
      <c r="Z400" s="48" t="str">
        <f t="shared" si="788"/>
        <v>n/a</v>
      </c>
      <c r="AA400" s="48" t="str">
        <f t="shared" si="788"/>
        <v>n/a</v>
      </c>
      <c r="AB400" s="48" t="str">
        <f t="shared" si="788"/>
        <v>n/a</v>
      </c>
      <c r="AC400" s="48" t="str">
        <f t="shared" si="788"/>
        <v>n/a</v>
      </c>
      <c r="AD400" s="48" t="str">
        <f t="shared" si="788"/>
        <v>n/a</v>
      </c>
      <c r="AE400" s="48" t="str">
        <f t="shared" si="788"/>
        <v>n/a</v>
      </c>
      <c r="AF400" s="49"/>
      <c r="AG400" s="67"/>
      <c r="AH400" s="183"/>
      <c r="AI400" s="66"/>
      <c r="AJ400" s="4"/>
      <c r="AK400" s="66"/>
      <c r="AL400" s="6"/>
      <c r="AM400" s="7"/>
      <c r="AN400" s="6"/>
      <c r="AO400" s="6"/>
      <c r="AP400" s="6"/>
      <c r="AQ400" s="8"/>
      <c r="AR400" s="6"/>
      <c r="AT400" s="6"/>
      <c r="AU400" s="6"/>
      <c r="AV400" s="6"/>
      <c r="AW400" s="6"/>
      <c r="AX400" s="6"/>
      <c r="AY400" s="9"/>
      <c r="AZ400" s="6"/>
      <c r="BA400" s="6"/>
      <c r="BB400" s="6"/>
      <c r="BC400" s="6"/>
    </row>
    <row r="401" spans="1:55" ht="39" customHeight="1" x14ac:dyDescent="0.25">
      <c r="A401" s="43" t="str">
        <f>IF(C401=0,"  ",VLOOKUP(C401,CODES!$A$1:$B$145,2,FALSE))</f>
        <v xml:space="preserve">  </v>
      </c>
      <c r="B401" s="66"/>
      <c r="C401" s="4"/>
      <c r="D401" s="52" t="s">
        <v>57</v>
      </c>
      <c r="E401" s="44" t="str">
        <f t="shared" ref="E401:H401" si="789">IF($D401="Public Bidding", "Date Required", IF($D401="Shopping", "n/a", IF($D401="Small Value Procurement", "n/a", IF($D401="Lease of Venue", "n/a", IF($D401="Agency to Agency", "n/a", IF($D401="Direct Contracting", "n/a", IF($D401="Emergency Cases", "n/a","Check Mode of Proc")))))))</f>
        <v>n/a</v>
      </c>
      <c r="F401" s="44" t="str">
        <f t="shared" si="789"/>
        <v>n/a</v>
      </c>
      <c r="G401" s="44" t="str">
        <f t="shared" si="789"/>
        <v>n/a</v>
      </c>
      <c r="H401" s="44" t="str">
        <f t="shared" si="789"/>
        <v>n/a</v>
      </c>
      <c r="I401" s="63"/>
      <c r="J401" s="63"/>
      <c r="K401" s="45" t="str">
        <f t="shared" si="781"/>
        <v>n/a</v>
      </c>
      <c r="L401" s="63"/>
      <c r="M401" s="63"/>
      <c r="N401" s="55"/>
      <c r="O401" s="55"/>
      <c r="P401" s="55"/>
      <c r="Q401" s="55"/>
      <c r="R401" s="46" t="s">
        <v>52</v>
      </c>
      <c r="S401" s="51"/>
      <c r="T401" s="60"/>
      <c r="U401" s="47"/>
      <c r="V401" s="51"/>
      <c r="W401" s="60"/>
      <c r="X401" s="37"/>
      <c r="Y401" s="48" t="str">
        <f t="shared" ref="Y401:AE401" si="790">IF($D401="Public Bidding", "Date Required", IF($D401="Shopping", "n/a", IF($D401="Small Value Procurement", "n/a", IF($D401="Lease of Venue", "n/a", IF($D401="Agency to Agency", "n/a", IF($D401="Direct Contracting", "n/a", IF($D401="Emergency Cases", "n/a","Check Mode of Proc")))))))</f>
        <v>n/a</v>
      </c>
      <c r="Z401" s="48" t="str">
        <f t="shared" si="790"/>
        <v>n/a</v>
      </c>
      <c r="AA401" s="48" t="str">
        <f t="shared" si="790"/>
        <v>n/a</v>
      </c>
      <c r="AB401" s="48" t="str">
        <f t="shared" si="790"/>
        <v>n/a</v>
      </c>
      <c r="AC401" s="48" t="str">
        <f t="shared" si="790"/>
        <v>n/a</v>
      </c>
      <c r="AD401" s="48" t="str">
        <f t="shared" si="790"/>
        <v>n/a</v>
      </c>
      <c r="AE401" s="48" t="str">
        <f t="shared" si="790"/>
        <v>n/a</v>
      </c>
      <c r="AF401" s="49"/>
      <c r="AG401" s="67"/>
      <c r="AH401" s="183"/>
      <c r="AI401" s="66"/>
      <c r="AJ401" s="4"/>
      <c r="AK401" s="66"/>
      <c r="AL401" s="6"/>
      <c r="AM401" s="7"/>
      <c r="AN401" s="6"/>
      <c r="AO401" s="6"/>
      <c r="AP401" s="6"/>
      <c r="AQ401" s="8"/>
      <c r="AR401" s="6"/>
      <c r="AT401" s="6"/>
      <c r="AU401" s="6"/>
      <c r="AV401" s="6"/>
      <c r="AW401" s="6"/>
      <c r="AX401" s="6"/>
      <c r="AY401" s="9"/>
      <c r="AZ401" s="6"/>
      <c r="BA401" s="6"/>
      <c r="BB401" s="6"/>
      <c r="BC401" s="6"/>
    </row>
    <row r="402" spans="1:55" ht="49.5" customHeight="1" x14ac:dyDescent="0.25">
      <c r="A402" s="43" t="str">
        <f>IF(C402=0,"  ",VLOOKUP(C402,CODES!$A$1:$B$145,2,FALSE))</f>
        <v xml:space="preserve">  </v>
      </c>
      <c r="B402" s="66"/>
      <c r="C402" s="4"/>
      <c r="D402" s="52" t="s">
        <v>57</v>
      </c>
      <c r="E402" s="44" t="str">
        <f t="shared" ref="E402:H402" si="791">IF($D402="Public Bidding", "Date Required", IF($D402="Shopping", "n/a", IF($D402="Small Value Procurement", "n/a", IF($D402="Lease of Venue", "n/a", IF($D402="Agency to Agency", "n/a", IF($D402="Direct Contracting", "n/a", IF($D402="Emergency Cases", "n/a","Check Mode of Proc")))))))</f>
        <v>n/a</v>
      </c>
      <c r="F402" s="44" t="str">
        <f t="shared" si="791"/>
        <v>n/a</v>
      </c>
      <c r="G402" s="44" t="str">
        <f t="shared" si="791"/>
        <v>n/a</v>
      </c>
      <c r="H402" s="44" t="str">
        <f t="shared" si="791"/>
        <v>n/a</v>
      </c>
      <c r="I402" s="63"/>
      <c r="J402" s="63"/>
      <c r="K402" s="45" t="str">
        <f t="shared" si="781"/>
        <v>n/a</v>
      </c>
      <c r="L402" s="63"/>
      <c r="M402" s="63"/>
      <c r="N402" s="55"/>
      <c r="O402" s="55"/>
      <c r="P402" s="55"/>
      <c r="Q402" s="55"/>
      <c r="R402" s="46" t="s">
        <v>52</v>
      </c>
      <c r="S402" s="51"/>
      <c r="T402" s="60"/>
      <c r="U402" s="47"/>
      <c r="V402" s="51"/>
      <c r="W402" s="60"/>
      <c r="X402" s="37"/>
      <c r="Y402" s="48" t="str">
        <f t="shared" ref="Y402:AE402" si="792">IF($D402="Public Bidding", "Date Required", IF($D402="Shopping", "n/a", IF($D402="Small Value Procurement", "n/a", IF($D402="Lease of Venue", "n/a", IF($D402="Agency to Agency", "n/a", IF($D402="Direct Contracting", "n/a", IF($D402="Emergency Cases", "n/a","Check Mode of Proc")))))))</f>
        <v>n/a</v>
      </c>
      <c r="Z402" s="48" t="str">
        <f t="shared" si="792"/>
        <v>n/a</v>
      </c>
      <c r="AA402" s="48" t="str">
        <f t="shared" si="792"/>
        <v>n/a</v>
      </c>
      <c r="AB402" s="48" t="str">
        <f t="shared" si="792"/>
        <v>n/a</v>
      </c>
      <c r="AC402" s="48" t="str">
        <f t="shared" si="792"/>
        <v>n/a</v>
      </c>
      <c r="AD402" s="48" t="str">
        <f t="shared" si="792"/>
        <v>n/a</v>
      </c>
      <c r="AE402" s="48" t="str">
        <f t="shared" si="792"/>
        <v>n/a</v>
      </c>
      <c r="AF402" s="49"/>
      <c r="AG402" s="67"/>
      <c r="AH402" s="183"/>
      <c r="AI402" s="66"/>
      <c r="AJ402" s="4"/>
      <c r="AK402" s="66"/>
      <c r="AL402" s="6"/>
      <c r="AM402" s="7"/>
      <c r="AN402" s="6"/>
      <c r="AO402" s="6"/>
      <c r="AP402" s="6"/>
      <c r="AQ402" s="8"/>
      <c r="AR402" s="6"/>
      <c r="AT402" s="6"/>
      <c r="AU402" s="6"/>
      <c r="AV402" s="6"/>
      <c r="AW402" s="6"/>
      <c r="AX402" s="6"/>
      <c r="AY402" s="9"/>
      <c r="AZ402" s="6"/>
      <c r="BA402" s="6"/>
      <c r="BB402" s="6"/>
      <c r="BC402" s="6"/>
    </row>
    <row r="403" spans="1:55" ht="48" customHeight="1" x14ac:dyDescent="0.25">
      <c r="A403" s="43" t="str">
        <f>IF(C403=0,"  ",VLOOKUP(C403,CODES!$A$1:$B$145,2,FALSE))</f>
        <v xml:space="preserve">  </v>
      </c>
      <c r="B403" s="66"/>
      <c r="C403" s="4"/>
      <c r="D403" s="52" t="s">
        <v>57</v>
      </c>
      <c r="E403" s="44" t="str">
        <f t="shared" ref="E403:H403" si="793">IF($D403="Public Bidding", "Date Required", IF($D403="Shopping", "n/a", IF($D403="Small Value Procurement", "n/a", IF($D403="Lease of Venue", "n/a", IF($D403="Agency to Agency", "n/a", IF($D403="Direct Contracting", "n/a", IF($D403="Emergency Cases", "n/a","Check Mode of Proc")))))))</f>
        <v>n/a</v>
      </c>
      <c r="F403" s="44" t="str">
        <f t="shared" si="793"/>
        <v>n/a</v>
      </c>
      <c r="G403" s="44" t="str">
        <f t="shared" si="793"/>
        <v>n/a</v>
      </c>
      <c r="H403" s="44" t="str">
        <f t="shared" si="793"/>
        <v>n/a</v>
      </c>
      <c r="I403" s="63"/>
      <c r="J403" s="63"/>
      <c r="K403" s="45" t="str">
        <f t="shared" si="781"/>
        <v>n/a</v>
      </c>
      <c r="L403" s="63"/>
      <c r="M403" s="63"/>
      <c r="N403" s="55"/>
      <c r="O403" s="55"/>
      <c r="P403" s="55"/>
      <c r="Q403" s="55"/>
      <c r="R403" s="46" t="s">
        <v>52</v>
      </c>
      <c r="S403" s="51"/>
      <c r="T403" s="764"/>
      <c r="U403" s="47"/>
      <c r="V403" s="51"/>
      <c r="W403" s="60"/>
      <c r="X403" s="37"/>
      <c r="Y403" s="48" t="str">
        <f t="shared" ref="Y403:AE403" si="794">IF($D403="Public Bidding", "Date Required", IF($D403="Shopping", "n/a", IF($D403="Small Value Procurement", "n/a", IF($D403="Lease of Venue", "n/a", IF($D403="Agency to Agency", "n/a", IF($D403="Direct Contracting", "n/a", IF($D403="Emergency Cases", "n/a","Check Mode of Proc")))))))</f>
        <v>n/a</v>
      </c>
      <c r="Z403" s="48" t="str">
        <f t="shared" si="794"/>
        <v>n/a</v>
      </c>
      <c r="AA403" s="48" t="str">
        <f t="shared" si="794"/>
        <v>n/a</v>
      </c>
      <c r="AB403" s="48" t="str">
        <f t="shared" si="794"/>
        <v>n/a</v>
      </c>
      <c r="AC403" s="48" t="str">
        <f t="shared" si="794"/>
        <v>n/a</v>
      </c>
      <c r="AD403" s="48" t="str">
        <f t="shared" si="794"/>
        <v>n/a</v>
      </c>
      <c r="AE403" s="48" t="str">
        <f t="shared" si="794"/>
        <v>n/a</v>
      </c>
      <c r="AF403" s="49"/>
      <c r="AG403" s="67"/>
      <c r="AH403" s="183"/>
      <c r="AI403" s="66"/>
      <c r="AJ403" s="4"/>
      <c r="AK403" s="66"/>
      <c r="AL403" s="6"/>
      <c r="AM403" s="7"/>
      <c r="AN403" s="6"/>
      <c r="AO403" s="6"/>
      <c r="AP403" s="6"/>
      <c r="AQ403" s="8"/>
      <c r="AR403" s="6"/>
      <c r="AT403" s="6"/>
      <c r="AU403" s="6"/>
      <c r="AV403" s="6"/>
      <c r="AW403" s="6"/>
      <c r="AX403" s="6"/>
      <c r="AY403" s="9"/>
      <c r="AZ403" s="6"/>
      <c r="BA403" s="6"/>
      <c r="BB403" s="6"/>
      <c r="BC403" s="6"/>
    </row>
    <row r="404" spans="1:55" ht="51.75" customHeight="1" x14ac:dyDescent="0.25">
      <c r="A404" s="43" t="str">
        <f>IF(C404=0,"  ",VLOOKUP(C404,CODES!$A$1:$B$145,2,FALSE))</f>
        <v xml:space="preserve">  </v>
      </c>
      <c r="B404" s="66"/>
      <c r="C404" s="4"/>
      <c r="D404" s="52" t="s">
        <v>57</v>
      </c>
      <c r="E404" s="44" t="str">
        <f t="shared" ref="E404:H404" si="795">IF($D404="Public Bidding", "Date Required", IF($D404="Shopping", "n/a", IF($D404="Small Value Procurement", "n/a", IF($D404="Lease of Venue", "n/a", IF($D404="Agency to Agency", "n/a", IF($D404="Direct Contracting", "n/a", IF($D404="Emergency Cases", "n/a","Check Mode of Proc")))))))</f>
        <v>n/a</v>
      </c>
      <c r="F404" s="44" t="str">
        <f t="shared" si="795"/>
        <v>n/a</v>
      </c>
      <c r="G404" s="44" t="str">
        <f t="shared" si="795"/>
        <v>n/a</v>
      </c>
      <c r="H404" s="44" t="str">
        <f t="shared" si="795"/>
        <v>n/a</v>
      </c>
      <c r="I404" s="63"/>
      <c r="J404" s="63"/>
      <c r="K404" s="45" t="str">
        <f t="shared" si="781"/>
        <v>n/a</v>
      </c>
      <c r="L404" s="63"/>
      <c r="M404" s="63"/>
      <c r="N404" s="55"/>
      <c r="O404" s="55"/>
      <c r="P404" s="55"/>
      <c r="Q404" s="55"/>
      <c r="R404" s="46" t="s">
        <v>52</v>
      </c>
      <c r="S404" s="51"/>
      <c r="T404" s="755"/>
      <c r="U404" s="47"/>
      <c r="V404" s="51"/>
      <c r="W404" s="60"/>
      <c r="X404" s="37"/>
      <c r="Y404" s="48" t="str">
        <f t="shared" ref="Y404:AE404" si="796">IF($D404="Public Bidding", "Date Required", IF($D404="Shopping", "n/a", IF($D404="Small Value Procurement", "n/a", IF($D404="Lease of Venue", "n/a", IF($D404="Agency to Agency", "n/a", IF($D404="Direct Contracting", "n/a", IF($D404="Emergency Cases", "n/a","Check Mode of Proc")))))))</f>
        <v>n/a</v>
      </c>
      <c r="Z404" s="48" t="str">
        <f t="shared" si="796"/>
        <v>n/a</v>
      </c>
      <c r="AA404" s="48" t="str">
        <f t="shared" si="796"/>
        <v>n/a</v>
      </c>
      <c r="AB404" s="48" t="str">
        <f t="shared" si="796"/>
        <v>n/a</v>
      </c>
      <c r="AC404" s="48" t="str">
        <f t="shared" si="796"/>
        <v>n/a</v>
      </c>
      <c r="AD404" s="48" t="str">
        <f t="shared" si="796"/>
        <v>n/a</v>
      </c>
      <c r="AE404" s="48" t="str">
        <f t="shared" si="796"/>
        <v>n/a</v>
      </c>
      <c r="AF404" s="49"/>
      <c r="AG404" s="67"/>
      <c r="AH404" s="183"/>
      <c r="AI404" s="66"/>
      <c r="AJ404" s="4"/>
      <c r="AK404" s="66"/>
      <c r="AL404" s="6"/>
      <c r="AM404" s="7"/>
      <c r="AN404" s="6"/>
      <c r="AO404" s="6"/>
      <c r="AP404" s="6"/>
      <c r="AQ404" s="8"/>
      <c r="AR404" s="6"/>
      <c r="AT404" s="6"/>
      <c r="AU404" s="6"/>
      <c r="AV404" s="6"/>
      <c r="AW404" s="6"/>
      <c r="AX404" s="6"/>
      <c r="AY404" s="9"/>
      <c r="AZ404" s="6"/>
      <c r="BA404" s="6"/>
      <c r="BB404" s="6"/>
      <c r="BC404" s="6"/>
    </row>
    <row r="405" spans="1:55" ht="39" customHeight="1" x14ac:dyDescent="0.25">
      <c r="A405" s="43" t="str">
        <f>IF(C405=0,"  ",VLOOKUP(C405,CODES!$A$1:$B$145,2,FALSE))</f>
        <v xml:space="preserve">  </v>
      </c>
      <c r="B405" s="66"/>
      <c r="C405" s="4"/>
      <c r="D405" s="52" t="s">
        <v>57</v>
      </c>
      <c r="E405" s="44" t="str">
        <f t="shared" ref="E405:H405" si="797">IF($D405="Public Bidding", "Date Required", IF($D405="Shopping", "n/a", IF($D405="Small Value Procurement", "n/a", IF($D405="Lease of Venue", "n/a", IF($D405="Agency to Agency", "n/a", IF($D405="Direct Contracting", "n/a", IF($D405="Emergency Cases", "n/a","Check Mode of Proc")))))))</f>
        <v>n/a</v>
      </c>
      <c r="F405" s="44" t="str">
        <f t="shared" si="797"/>
        <v>n/a</v>
      </c>
      <c r="G405" s="44" t="str">
        <f t="shared" si="797"/>
        <v>n/a</v>
      </c>
      <c r="H405" s="44" t="str">
        <f t="shared" si="797"/>
        <v>n/a</v>
      </c>
      <c r="I405" s="63"/>
      <c r="J405" s="63"/>
      <c r="K405" s="45" t="str">
        <f t="shared" si="781"/>
        <v>n/a</v>
      </c>
      <c r="L405" s="63"/>
      <c r="M405" s="63"/>
      <c r="N405" s="55"/>
      <c r="O405" s="55"/>
      <c r="P405" s="67"/>
      <c r="Q405" s="67"/>
      <c r="R405" s="46" t="s">
        <v>52</v>
      </c>
      <c r="S405" s="51"/>
      <c r="T405" s="60"/>
      <c r="U405" s="47"/>
      <c r="V405" s="51"/>
      <c r="W405" s="60"/>
      <c r="X405" s="37"/>
      <c r="Y405" s="48" t="str">
        <f t="shared" ref="Y405:AE405" si="798">IF($D405="Public Bidding", "Date Required", IF($D405="Shopping", "n/a", IF($D405="Small Value Procurement", "n/a", IF($D405="Lease of Venue", "n/a", IF($D405="Agency to Agency", "n/a", IF($D405="Direct Contracting", "n/a", IF($D405="Emergency Cases", "n/a","Check Mode of Proc")))))))</f>
        <v>n/a</v>
      </c>
      <c r="Z405" s="48" t="str">
        <f t="shared" si="798"/>
        <v>n/a</v>
      </c>
      <c r="AA405" s="48" t="str">
        <f t="shared" si="798"/>
        <v>n/a</v>
      </c>
      <c r="AB405" s="48" t="str">
        <f t="shared" si="798"/>
        <v>n/a</v>
      </c>
      <c r="AC405" s="48" t="str">
        <f t="shared" si="798"/>
        <v>n/a</v>
      </c>
      <c r="AD405" s="48" t="str">
        <f t="shared" si="798"/>
        <v>n/a</v>
      </c>
      <c r="AE405" s="48" t="str">
        <f t="shared" si="798"/>
        <v>n/a</v>
      </c>
      <c r="AF405" s="49"/>
      <c r="AG405" s="55"/>
      <c r="AH405" s="183"/>
      <c r="AI405" s="66"/>
      <c r="AJ405" s="4"/>
      <c r="AK405" s="66"/>
      <c r="AL405" s="6"/>
      <c r="AM405" s="7"/>
      <c r="AN405" s="6"/>
      <c r="AO405" s="6"/>
      <c r="AP405" s="6"/>
      <c r="AQ405" s="8"/>
      <c r="AR405" s="6"/>
      <c r="AT405" s="6"/>
      <c r="AU405" s="6"/>
      <c r="AV405" s="6"/>
      <c r="AW405" s="6"/>
      <c r="AX405" s="6"/>
      <c r="AY405" s="9"/>
      <c r="AZ405" s="6"/>
      <c r="BA405" s="6"/>
      <c r="BB405" s="6"/>
      <c r="BC405" s="6"/>
    </row>
    <row r="406" spans="1:55" ht="62.25" customHeight="1" x14ac:dyDescent="0.25">
      <c r="A406" s="43" t="str">
        <f>IF(C406=0,"  ",VLOOKUP(C406,CODES!$A$1:$B$145,2,FALSE))</f>
        <v xml:space="preserve">  </v>
      </c>
      <c r="B406" s="66"/>
      <c r="C406" s="4"/>
      <c r="D406" s="52" t="s">
        <v>57</v>
      </c>
      <c r="E406" s="44" t="str">
        <f t="shared" ref="E406:H406" si="799">IF($D406="Public Bidding", "Date Required", IF($D406="Shopping", "n/a", IF($D406="Small Value Procurement", "n/a", IF($D406="Lease of Venue", "n/a", IF($D406="Agency to Agency", "n/a", IF($D406="Direct Contracting", "n/a", IF($D406="Emergency Cases", "n/a","Check Mode of Proc")))))))</f>
        <v>n/a</v>
      </c>
      <c r="F406" s="44" t="str">
        <f t="shared" si="799"/>
        <v>n/a</v>
      </c>
      <c r="G406" s="44" t="str">
        <f t="shared" si="799"/>
        <v>n/a</v>
      </c>
      <c r="H406" s="44" t="str">
        <f t="shared" si="799"/>
        <v>n/a</v>
      </c>
      <c r="I406" s="63"/>
      <c r="J406" s="63"/>
      <c r="K406" s="45" t="str">
        <f t="shared" si="781"/>
        <v>n/a</v>
      </c>
      <c r="L406" s="63"/>
      <c r="M406" s="63"/>
      <c r="N406" s="55"/>
      <c r="O406" s="55"/>
      <c r="P406" s="67"/>
      <c r="Q406" s="67"/>
      <c r="R406" s="46" t="s">
        <v>52</v>
      </c>
      <c r="S406" s="51"/>
      <c r="T406" s="60"/>
      <c r="U406" s="47"/>
      <c r="V406" s="51"/>
      <c r="W406" s="60"/>
      <c r="X406" s="37"/>
      <c r="Y406" s="48" t="str">
        <f t="shared" ref="Y406:AE406" si="800">IF($D406="Public Bidding", "Date Required", IF($D406="Shopping", "n/a", IF($D406="Small Value Procurement", "n/a", IF($D406="Lease of Venue", "n/a", IF($D406="Agency to Agency", "n/a", IF($D406="Direct Contracting", "n/a", IF($D406="Emergency Cases", "n/a","Check Mode of Proc")))))))</f>
        <v>n/a</v>
      </c>
      <c r="Z406" s="48" t="str">
        <f t="shared" si="800"/>
        <v>n/a</v>
      </c>
      <c r="AA406" s="48" t="str">
        <f t="shared" si="800"/>
        <v>n/a</v>
      </c>
      <c r="AB406" s="48" t="str">
        <f t="shared" si="800"/>
        <v>n/a</v>
      </c>
      <c r="AC406" s="48" t="str">
        <f t="shared" si="800"/>
        <v>n/a</v>
      </c>
      <c r="AD406" s="48" t="str">
        <f t="shared" si="800"/>
        <v>n/a</v>
      </c>
      <c r="AE406" s="48" t="str">
        <f t="shared" si="800"/>
        <v>n/a</v>
      </c>
      <c r="AF406" s="49"/>
      <c r="AG406" s="67"/>
      <c r="AH406" s="183"/>
      <c r="AI406" s="66"/>
      <c r="AJ406" s="4"/>
      <c r="AK406" s="66"/>
      <c r="AL406" s="6"/>
      <c r="AM406" s="7"/>
      <c r="AN406" s="6"/>
      <c r="AO406" s="6"/>
      <c r="AP406" s="6"/>
      <c r="AQ406" s="8"/>
      <c r="AR406" s="6"/>
      <c r="AT406" s="6"/>
      <c r="AU406" s="6"/>
      <c r="AV406" s="6"/>
      <c r="AW406" s="6"/>
      <c r="AX406" s="6"/>
      <c r="AY406" s="9"/>
      <c r="AZ406" s="6"/>
      <c r="BA406" s="6"/>
      <c r="BB406" s="6"/>
      <c r="BC406" s="6"/>
    </row>
    <row r="407" spans="1:55" ht="51" customHeight="1" x14ac:dyDescent="0.25">
      <c r="A407" s="43" t="str">
        <f>IF(C407=0,"  ",VLOOKUP(C407,CODES!$A$1:$B$145,2,FALSE))</f>
        <v xml:space="preserve">  </v>
      </c>
      <c r="B407" s="66"/>
      <c r="C407" s="4"/>
      <c r="D407" s="52" t="s">
        <v>57</v>
      </c>
      <c r="E407" s="44" t="str">
        <f t="shared" ref="E407:H407" si="801">IF($D407="Public Bidding", "Date Required", IF($D407="Shopping", "n/a", IF($D407="Small Value Procurement", "n/a", IF($D407="Lease of Venue", "n/a", IF($D407="Agency to Agency", "n/a", IF($D407="Direct Contracting", "n/a", IF($D407="Emergency Cases", "n/a","Check Mode of Proc")))))))</f>
        <v>n/a</v>
      </c>
      <c r="F407" s="44" t="str">
        <f t="shared" si="801"/>
        <v>n/a</v>
      </c>
      <c r="G407" s="44" t="str">
        <f t="shared" si="801"/>
        <v>n/a</v>
      </c>
      <c r="H407" s="44" t="str">
        <f t="shared" si="801"/>
        <v>n/a</v>
      </c>
      <c r="I407" s="63"/>
      <c r="J407" s="63"/>
      <c r="K407" s="45" t="s">
        <v>58</v>
      </c>
      <c r="L407" s="63"/>
      <c r="M407" s="63"/>
      <c r="N407" s="55"/>
      <c r="O407" s="55"/>
      <c r="P407" s="67"/>
      <c r="Q407" s="67"/>
      <c r="R407" s="46" t="s">
        <v>52</v>
      </c>
      <c r="S407" s="51"/>
      <c r="T407" s="60"/>
      <c r="U407" s="47"/>
      <c r="V407" s="51"/>
      <c r="W407" s="60"/>
      <c r="X407" s="37"/>
      <c r="Y407" s="48" t="str">
        <f t="shared" ref="Y407:AE407" si="802">IF($D407="Public Bidding", "Date Required", IF($D407="Shopping", "n/a", IF($D407="Small Value Procurement", "n/a", IF($D407="Lease of Venue", "n/a", IF($D407="Agency to Agency", "n/a", IF($D407="Direct Contracting", "n/a", IF($D407="Emergency Cases", "n/a","Check Mode of Proc")))))))</f>
        <v>n/a</v>
      </c>
      <c r="Z407" s="48" t="str">
        <f t="shared" si="802"/>
        <v>n/a</v>
      </c>
      <c r="AA407" s="48" t="str">
        <f t="shared" si="802"/>
        <v>n/a</v>
      </c>
      <c r="AB407" s="48" t="str">
        <f t="shared" si="802"/>
        <v>n/a</v>
      </c>
      <c r="AC407" s="48" t="str">
        <f t="shared" si="802"/>
        <v>n/a</v>
      </c>
      <c r="AD407" s="48" t="str">
        <f t="shared" si="802"/>
        <v>n/a</v>
      </c>
      <c r="AE407" s="48" t="str">
        <f t="shared" si="802"/>
        <v>n/a</v>
      </c>
      <c r="AF407" s="49"/>
      <c r="AG407" s="55"/>
      <c r="AH407" s="183"/>
      <c r="AI407" s="66"/>
      <c r="AJ407" s="4"/>
      <c r="AK407" s="66"/>
      <c r="AL407" s="6"/>
      <c r="AM407" s="7"/>
      <c r="AN407" s="6"/>
      <c r="AO407" s="6"/>
      <c r="AP407" s="6"/>
      <c r="AQ407" s="8"/>
      <c r="AR407" s="6"/>
      <c r="AT407" s="6"/>
      <c r="AU407" s="6"/>
      <c r="AV407" s="6"/>
      <c r="AW407" s="6"/>
      <c r="AX407" s="6"/>
      <c r="AY407" s="9"/>
      <c r="AZ407" s="6"/>
      <c r="BA407" s="6"/>
      <c r="BB407" s="6"/>
      <c r="BC407" s="6"/>
    </row>
    <row r="408" spans="1:55" ht="56.25" customHeight="1" x14ac:dyDescent="0.25">
      <c r="A408" s="43" t="str">
        <f>IF(C408=0,"  ",VLOOKUP(C408,CODES!$A$1:$B$145,2,FALSE))</f>
        <v xml:space="preserve">  </v>
      </c>
      <c r="B408" s="66"/>
      <c r="C408" s="4"/>
      <c r="D408" s="52" t="s">
        <v>57</v>
      </c>
      <c r="E408" s="44" t="str">
        <f t="shared" ref="E408:H408" si="803">IF($D408="Public Bidding", "Date Required", IF($D408="Shopping", "n/a", IF($D408="Small Value Procurement", "n/a", IF($D408="Lease of Venue", "n/a", IF($D408="Agency to Agency", "n/a", IF($D408="Direct Contracting", "n/a", IF($D408="Emergency Cases", "n/a","Check Mode of Proc")))))))</f>
        <v>n/a</v>
      </c>
      <c r="F408" s="44" t="str">
        <f t="shared" si="803"/>
        <v>n/a</v>
      </c>
      <c r="G408" s="44" t="str">
        <f t="shared" si="803"/>
        <v>n/a</v>
      </c>
      <c r="H408" s="44" t="str">
        <f t="shared" si="803"/>
        <v>n/a</v>
      </c>
      <c r="I408" s="63"/>
      <c r="J408" s="63"/>
      <c r="K408" s="45" t="s">
        <v>122</v>
      </c>
      <c r="L408" s="63"/>
      <c r="M408" s="63"/>
      <c r="N408" s="55"/>
      <c r="O408" s="55"/>
      <c r="P408" s="55"/>
      <c r="Q408" s="55"/>
      <c r="R408" s="46" t="s">
        <v>52</v>
      </c>
      <c r="S408" s="51"/>
      <c r="T408" s="60"/>
      <c r="U408" s="47"/>
      <c r="V408" s="51"/>
      <c r="W408" s="60"/>
      <c r="X408" s="37"/>
      <c r="Y408" s="48" t="str">
        <f t="shared" ref="Y408:AE408" si="804">IF($D408="Public Bidding", "Date Required", IF($D408="Shopping", "n/a", IF($D408="Small Value Procurement", "n/a", IF($D408="Lease of Venue", "n/a", IF($D408="Agency to Agency", "n/a", IF($D408="Direct Contracting", "n/a", IF($D408="Emergency Cases", "n/a","Check Mode of Proc")))))))</f>
        <v>n/a</v>
      </c>
      <c r="Z408" s="48" t="str">
        <f t="shared" si="804"/>
        <v>n/a</v>
      </c>
      <c r="AA408" s="48" t="str">
        <f t="shared" si="804"/>
        <v>n/a</v>
      </c>
      <c r="AB408" s="48" t="str">
        <f t="shared" si="804"/>
        <v>n/a</v>
      </c>
      <c r="AC408" s="48" t="str">
        <f t="shared" si="804"/>
        <v>n/a</v>
      </c>
      <c r="AD408" s="48" t="str">
        <f t="shared" si="804"/>
        <v>n/a</v>
      </c>
      <c r="AE408" s="48" t="str">
        <f t="shared" si="804"/>
        <v>n/a</v>
      </c>
      <c r="AF408" s="49"/>
      <c r="AG408" s="67"/>
      <c r="AH408" s="183"/>
      <c r="AI408" s="66"/>
      <c r="AJ408" s="4"/>
      <c r="AK408" s="66"/>
      <c r="AL408" s="6"/>
      <c r="AM408" s="7"/>
      <c r="AN408" s="6"/>
      <c r="AO408" s="6"/>
      <c r="AP408" s="6"/>
      <c r="AQ408" s="8"/>
      <c r="AR408" s="6"/>
      <c r="AT408" s="6"/>
      <c r="AU408" s="6"/>
      <c r="AV408" s="6"/>
      <c r="AW408" s="6"/>
      <c r="AX408" s="6"/>
      <c r="AY408" s="9"/>
      <c r="AZ408" s="6"/>
      <c r="BA408" s="6"/>
      <c r="BB408" s="6"/>
      <c r="BC408" s="6"/>
    </row>
    <row r="409" spans="1:55" ht="53.25" customHeight="1" x14ac:dyDescent="0.25">
      <c r="A409" s="43" t="str">
        <f>IF(C409=0,"  ",VLOOKUP(C409,CODES!$A$1:$B$145,2,FALSE))</f>
        <v xml:space="preserve">  </v>
      </c>
      <c r="B409" s="66"/>
      <c r="C409" s="4"/>
      <c r="D409" s="52" t="s">
        <v>57</v>
      </c>
      <c r="E409" s="44" t="str">
        <f t="shared" ref="E409:G409" si="805">IF($D409="Public Bidding", "Date Required", IF($D409="Shopping", "n/a", IF($D409="Small Value Procurement", "n/a", IF($D409="Lease of Venue", "n/a", IF($D409="Agency to Agency", "n/a", IF($D409="Direct Contracting", "n/a", IF($D409="Emergency Cases", "n/a","Check Mode of Proc")))))))</f>
        <v>n/a</v>
      </c>
      <c r="F409" s="44" t="str">
        <f t="shared" si="805"/>
        <v>n/a</v>
      </c>
      <c r="G409" s="44" t="str">
        <f t="shared" si="805"/>
        <v>n/a</v>
      </c>
      <c r="H409" s="44"/>
      <c r="I409" s="63"/>
      <c r="J409" s="63"/>
      <c r="K409" s="45" t="str">
        <f t="shared" ref="K409:K419" si="806">IF($D409="Public Bidding", "Date Required", IF($D409="Shopping", "n/a", IF($D409="Small Value Procurement", "n/a", IF($D409="Lease of Venue", "n/a", IF($D409="Agency to Agency", "n/a", IF($D409="Direct Contracting", "n/a", IF($D409="Emergency Cases", "n/a","Check Mode of Proc")))))))</f>
        <v>n/a</v>
      </c>
      <c r="L409" s="63"/>
      <c r="M409" s="63"/>
      <c r="N409" s="55"/>
      <c r="O409" s="55"/>
      <c r="P409" s="55"/>
      <c r="Q409" s="67"/>
      <c r="R409" s="46" t="s">
        <v>52</v>
      </c>
      <c r="S409" s="51"/>
      <c r="T409" s="60"/>
      <c r="U409" s="47"/>
      <c r="V409" s="51"/>
      <c r="W409" s="60"/>
      <c r="X409" s="37"/>
      <c r="Y409" s="48" t="str">
        <f t="shared" ref="Y409:AE409" si="807">IF($D409="Public Bidding", "Date Required", IF($D409="Shopping", "n/a", IF($D409="Small Value Procurement", "n/a", IF($D409="Lease of Venue", "n/a", IF($D409="Agency to Agency", "n/a", IF($D409="Direct Contracting", "n/a", IF($D409="Emergency Cases", "n/a","Check Mode of Proc")))))))</f>
        <v>n/a</v>
      </c>
      <c r="Z409" s="48" t="str">
        <f t="shared" si="807"/>
        <v>n/a</v>
      </c>
      <c r="AA409" s="48" t="str">
        <f t="shared" si="807"/>
        <v>n/a</v>
      </c>
      <c r="AB409" s="48" t="str">
        <f t="shared" si="807"/>
        <v>n/a</v>
      </c>
      <c r="AC409" s="48" t="str">
        <f t="shared" si="807"/>
        <v>n/a</v>
      </c>
      <c r="AD409" s="48" t="str">
        <f t="shared" si="807"/>
        <v>n/a</v>
      </c>
      <c r="AE409" s="48" t="str">
        <f t="shared" si="807"/>
        <v>n/a</v>
      </c>
      <c r="AF409" s="49"/>
      <c r="AG409" s="67"/>
      <c r="AH409" s="183"/>
      <c r="AI409" s="66"/>
      <c r="AJ409" s="4"/>
      <c r="AK409" s="66"/>
      <c r="AL409" s="6"/>
      <c r="AM409" s="7"/>
      <c r="AN409" s="6"/>
      <c r="AO409" s="6"/>
      <c r="AP409" s="6"/>
      <c r="AQ409" s="8"/>
      <c r="AR409" s="6"/>
      <c r="AT409" s="6"/>
      <c r="AU409" s="6"/>
      <c r="AV409" s="6"/>
      <c r="AW409" s="6"/>
      <c r="AX409" s="6"/>
      <c r="AY409" s="9"/>
      <c r="AZ409" s="6"/>
      <c r="BA409" s="6"/>
      <c r="BB409" s="6"/>
      <c r="BC409" s="6"/>
    </row>
    <row r="410" spans="1:55" ht="53.25" customHeight="1" x14ac:dyDescent="0.25">
      <c r="A410" s="43" t="str">
        <f>IF(C410=0,"  ",VLOOKUP(C410,CODES!$A$1:$B$145,2,FALSE))</f>
        <v xml:space="preserve">  </v>
      </c>
      <c r="B410" s="66"/>
      <c r="C410" s="4"/>
      <c r="D410" s="52" t="s">
        <v>57</v>
      </c>
      <c r="E410" s="44" t="str">
        <f t="shared" ref="E410:H410" si="808">IF($D410="Public Bidding", "Date Required", IF($D410="Shopping", "n/a", IF($D410="Small Value Procurement", "n/a", IF($D410="Lease of Venue", "n/a", IF($D410="Agency to Agency", "n/a", IF($D410="Direct Contracting", "n/a", IF($D410="Emergency Cases", "n/a","Check Mode of Proc")))))))</f>
        <v>n/a</v>
      </c>
      <c r="F410" s="44" t="str">
        <f t="shared" si="808"/>
        <v>n/a</v>
      </c>
      <c r="G410" s="44" t="str">
        <f t="shared" si="808"/>
        <v>n/a</v>
      </c>
      <c r="H410" s="44" t="str">
        <f t="shared" si="808"/>
        <v>n/a</v>
      </c>
      <c r="I410" s="68"/>
      <c r="J410" s="63"/>
      <c r="K410" s="45" t="str">
        <f t="shared" si="806"/>
        <v>n/a</v>
      </c>
      <c r="L410" s="63"/>
      <c r="M410" s="63"/>
      <c r="N410" s="55"/>
      <c r="O410" s="55"/>
      <c r="P410" s="67"/>
      <c r="Q410" s="67"/>
      <c r="R410" s="46" t="s">
        <v>52</v>
      </c>
      <c r="S410" s="51"/>
      <c r="T410" s="60"/>
      <c r="U410" s="47"/>
      <c r="V410" s="51"/>
      <c r="W410" s="60"/>
      <c r="X410" s="37"/>
      <c r="Y410" s="48" t="str">
        <f t="shared" ref="Y410:AE410" si="809">IF($D410="Public Bidding", "Date Required", IF($D410="Shopping", "n/a", IF($D410="Small Value Procurement", "n/a", IF($D410="Lease of Venue", "n/a", IF($D410="Agency to Agency", "n/a", IF($D410="Direct Contracting", "n/a", IF($D410="Emergency Cases", "n/a","Check Mode of Proc")))))))</f>
        <v>n/a</v>
      </c>
      <c r="Z410" s="48" t="str">
        <f t="shared" si="809"/>
        <v>n/a</v>
      </c>
      <c r="AA410" s="48" t="str">
        <f t="shared" si="809"/>
        <v>n/a</v>
      </c>
      <c r="AB410" s="48" t="str">
        <f t="shared" si="809"/>
        <v>n/a</v>
      </c>
      <c r="AC410" s="48" t="str">
        <f t="shared" si="809"/>
        <v>n/a</v>
      </c>
      <c r="AD410" s="48" t="str">
        <f t="shared" si="809"/>
        <v>n/a</v>
      </c>
      <c r="AE410" s="48" t="str">
        <f t="shared" si="809"/>
        <v>n/a</v>
      </c>
      <c r="AF410" s="49"/>
      <c r="AG410" s="67"/>
      <c r="AH410" s="183"/>
      <c r="AI410" s="66"/>
      <c r="AJ410" s="4"/>
      <c r="AK410" s="66"/>
      <c r="AL410" s="6"/>
      <c r="AM410" s="7"/>
      <c r="AN410" s="6"/>
      <c r="AO410" s="6"/>
      <c r="AP410" s="6"/>
      <c r="AQ410" s="8"/>
      <c r="AR410" s="6"/>
      <c r="AT410" s="6"/>
      <c r="AU410" s="6"/>
      <c r="AV410" s="6"/>
      <c r="AW410" s="6"/>
      <c r="AX410" s="6"/>
      <c r="AY410" s="9"/>
      <c r="AZ410" s="6"/>
      <c r="BA410" s="6"/>
      <c r="BB410" s="6"/>
      <c r="BC410" s="6"/>
    </row>
    <row r="411" spans="1:55" ht="56.25" customHeight="1" x14ac:dyDescent="0.25">
      <c r="A411" s="43" t="str">
        <f>IF(C411=0,"  ",VLOOKUP(C411,CODES!$A$1:$B$145,2,FALSE))</f>
        <v xml:space="preserve">  </v>
      </c>
      <c r="B411" s="66"/>
      <c r="C411" s="4"/>
      <c r="D411" s="52" t="s">
        <v>57</v>
      </c>
      <c r="E411" s="44" t="str">
        <f t="shared" ref="E411:H411" si="810">IF($D411="Public Bidding", "Date Required", IF($D411="Shopping", "n/a", IF($D411="Small Value Procurement", "n/a", IF($D411="Lease of Venue", "n/a", IF($D411="Agency to Agency", "n/a", IF($D411="Direct Contracting", "n/a", IF($D411="Emergency Cases", "n/a","Check Mode of Proc")))))))</f>
        <v>n/a</v>
      </c>
      <c r="F411" s="44" t="str">
        <f t="shared" si="810"/>
        <v>n/a</v>
      </c>
      <c r="G411" s="44" t="str">
        <f t="shared" si="810"/>
        <v>n/a</v>
      </c>
      <c r="H411" s="44" t="str">
        <f t="shared" si="810"/>
        <v>n/a</v>
      </c>
      <c r="I411" s="63"/>
      <c r="J411" s="63"/>
      <c r="K411" s="45" t="str">
        <f t="shared" si="806"/>
        <v>n/a</v>
      </c>
      <c r="L411" s="63"/>
      <c r="M411" s="63"/>
      <c r="N411" s="55"/>
      <c r="O411" s="55"/>
      <c r="P411" s="55"/>
      <c r="Q411" s="67"/>
      <c r="R411" s="46" t="s">
        <v>52</v>
      </c>
      <c r="S411" s="51"/>
      <c r="T411" s="60"/>
      <c r="U411" s="47"/>
      <c r="V411" s="51"/>
      <c r="W411" s="60"/>
      <c r="X411" s="37"/>
      <c r="Y411" s="48" t="str">
        <f t="shared" ref="Y411:AE411" si="811">IF($D411="Public Bidding", "Date Required", IF($D411="Shopping", "n/a", IF($D411="Small Value Procurement", "n/a", IF($D411="Lease of Venue", "n/a", IF($D411="Agency to Agency", "n/a", IF($D411="Direct Contracting", "n/a", IF($D411="Emergency Cases", "n/a","Check Mode of Proc")))))))</f>
        <v>n/a</v>
      </c>
      <c r="Z411" s="48" t="str">
        <f t="shared" si="811"/>
        <v>n/a</v>
      </c>
      <c r="AA411" s="48" t="str">
        <f t="shared" si="811"/>
        <v>n/a</v>
      </c>
      <c r="AB411" s="48" t="str">
        <f t="shared" si="811"/>
        <v>n/a</v>
      </c>
      <c r="AC411" s="48" t="str">
        <f t="shared" si="811"/>
        <v>n/a</v>
      </c>
      <c r="AD411" s="48" t="str">
        <f t="shared" si="811"/>
        <v>n/a</v>
      </c>
      <c r="AE411" s="48" t="str">
        <f t="shared" si="811"/>
        <v>n/a</v>
      </c>
      <c r="AF411" s="49"/>
      <c r="AG411" s="67"/>
      <c r="AH411" s="183"/>
      <c r="AI411" s="66"/>
      <c r="AJ411" s="4"/>
      <c r="AK411" s="66"/>
      <c r="AL411" s="6"/>
      <c r="AM411" s="7"/>
      <c r="AN411" s="6"/>
      <c r="AO411" s="6"/>
      <c r="AP411" s="6"/>
      <c r="AQ411" s="8"/>
      <c r="AR411" s="6"/>
      <c r="AT411" s="6"/>
      <c r="AU411" s="6"/>
      <c r="AV411" s="6"/>
      <c r="AW411" s="6"/>
      <c r="AX411" s="6"/>
      <c r="AY411" s="9"/>
      <c r="AZ411" s="6"/>
      <c r="BA411" s="6"/>
      <c r="BB411" s="6"/>
      <c r="BC411" s="6"/>
    </row>
    <row r="412" spans="1:55" ht="47.25" customHeight="1" x14ac:dyDescent="0.25">
      <c r="A412" s="43" t="str">
        <f>IF(C412=0,"  ",VLOOKUP(C412,CODES!$A$1:$B$145,2,FALSE))</f>
        <v xml:space="preserve">  </v>
      </c>
      <c r="B412" s="66"/>
      <c r="C412" s="4"/>
      <c r="D412" s="52" t="s">
        <v>57</v>
      </c>
      <c r="E412" s="44" t="str">
        <f t="shared" ref="E412:H412" si="812">IF($D412="Public Bidding", "Date Required", IF($D412="Shopping", "n/a", IF($D412="Small Value Procurement", "n/a", IF($D412="Lease of Venue", "n/a", IF($D412="Agency to Agency", "n/a", IF($D412="Direct Contracting", "n/a", IF($D412="Emergency Cases", "n/a","Check Mode of Proc")))))))</f>
        <v>n/a</v>
      </c>
      <c r="F412" s="44" t="str">
        <f t="shared" si="812"/>
        <v>n/a</v>
      </c>
      <c r="G412" s="44" t="str">
        <f t="shared" si="812"/>
        <v>n/a</v>
      </c>
      <c r="H412" s="44" t="str">
        <f t="shared" si="812"/>
        <v>n/a</v>
      </c>
      <c r="I412" s="63"/>
      <c r="J412" s="63"/>
      <c r="K412" s="45" t="str">
        <f t="shared" si="806"/>
        <v>n/a</v>
      </c>
      <c r="L412" s="63"/>
      <c r="M412" s="68"/>
      <c r="N412" s="55"/>
      <c r="O412" s="55"/>
      <c r="P412" s="67"/>
      <c r="Q412" s="67"/>
      <c r="R412" s="46" t="s">
        <v>52</v>
      </c>
      <c r="S412" s="51"/>
      <c r="T412" s="60"/>
      <c r="U412" s="47"/>
      <c r="V412" s="51"/>
      <c r="W412" s="60"/>
      <c r="X412" s="37"/>
      <c r="Y412" s="48" t="str">
        <f t="shared" ref="Y412:AE412" si="813">IF($D412="Public Bidding", "Date Required", IF($D412="Shopping", "n/a", IF($D412="Small Value Procurement", "n/a", IF($D412="Lease of Venue", "n/a", IF($D412="Agency to Agency", "n/a", IF($D412="Direct Contracting", "n/a", IF($D412="Emergency Cases", "n/a","Check Mode of Proc")))))))</f>
        <v>n/a</v>
      </c>
      <c r="Z412" s="48" t="str">
        <f t="shared" si="813"/>
        <v>n/a</v>
      </c>
      <c r="AA412" s="48" t="str">
        <f t="shared" si="813"/>
        <v>n/a</v>
      </c>
      <c r="AB412" s="48" t="str">
        <f t="shared" si="813"/>
        <v>n/a</v>
      </c>
      <c r="AC412" s="48" t="str">
        <f t="shared" si="813"/>
        <v>n/a</v>
      </c>
      <c r="AD412" s="48" t="str">
        <f t="shared" si="813"/>
        <v>n/a</v>
      </c>
      <c r="AE412" s="48" t="str">
        <f t="shared" si="813"/>
        <v>n/a</v>
      </c>
      <c r="AF412" s="49"/>
      <c r="AG412" s="67"/>
      <c r="AH412" s="183"/>
      <c r="AI412" s="66"/>
      <c r="AJ412" s="4"/>
      <c r="AK412" s="66"/>
      <c r="AL412" s="6"/>
      <c r="AM412" s="7"/>
      <c r="AN412" s="6"/>
      <c r="AO412" s="6"/>
      <c r="AP412" s="6"/>
      <c r="AQ412" s="8"/>
      <c r="AR412" s="6"/>
      <c r="AT412" s="6"/>
      <c r="AU412" s="6"/>
      <c r="AV412" s="6"/>
      <c r="AW412" s="6"/>
      <c r="AX412" s="6"/>
      <c r="AY412" s="9"/>
      <c r="AZ412" s="6"/>
      <c r="BA412" s="6"/>
      <c r="BB412" s="6"/>
      <c r="BC412" s="6"/>
    </row>
    <row r="413" spans="1:55" ht="47.25" customHeight="1" x14ac:dyDescent="0.25">
      <c r="A413" s="43" t="str">
        <f>IF(C413=0,"  ",VLOOKUP(C413,CODES!$A$1:$B$145,2,FALSE))</f>
        <v xml:space="preserve">  </v>
      </c>
      <c r="B413" s="66"/>
      <c r="C413" s="4"/>
      <c r="D413" s="52" t="s">
        <v>57</v>
      </c>
      <c r="E413" s="44" t="str">
        <f t="shared" ref="E413:H413" si="814">IF($D413="Public Bidding", "Date Required", IF($D413="Shopping", "n/a", IF($D413="Small Value Procurement", "n/a", IF($D413="Lease of Venue", "n/a", IF($D413="Agency to Agency", "n/a", IF($D413="Direct Contracting", "n/a", IF($D413="Emergency Cases", "n/a","Check Mode of Proc")))))))</f>
        <v>n/a</v>
      </c>
      <c r="F413" s="44" t="str">
        <f t="shared" si="814"/>
        <v>n/a</v>
      </c>
      <c r="G413" s="44" t="str">
        <f t="shared" si="814"/>
        <v>n/a</v>
      </c>
      <c r="H413" s="44" t="str">
        <f t="shared" si="814"/>
        <v>n/a</v>
      </c>
      <c r="I413" s="63"/>
      <c r="J413" s="63"/>
      <c r="K413" s="45" t="str">
        <f t="shared" si="806"/>
        <v>n/a</v>
      </c>
      <c r="L413" s="63"/>
      <c r="M413" s="63"/>
      <c r="N413" s="55"/>
      <c r="O413" s="55"/>
      <c r="P413" s="55"/>
      <c r="Q413" s="55"/>
      <c r="R413" s="46" t="s">
        <v>52</v>
      </c>
      <c r="S413" s="51"/>
      <c r="T413" s="60"/>
      <c r="U413" s="47"/>
      <c r="V413" s="51"/>
      <c r="W413" s="60"/>
      <c r="X413" s="37"/>
      <c r="Y413" s="48" t="str">
        <f t="shared" ref="Y413:AE413" si="815">IF($D413="Public Bidding", "Date Required", IF($D413="Shopping", "n/a", IF($D413="Small Value Procurement", "n/a", IF($D413="Lease of Venue", "n/a", IF($D413="Agency to Agency", "n/a", IF($D413="Direct Contracting", "n/a", IF($D413="Emergency Cases", "n/a","Check Mode of Proc")))))))</f>
        <v>n/a</v>
      </c>
      <c r="Z413" s="48" t="str">
        <f t="shared" si="815"/>
        <v>n/a</v>
      </c>
      <c r="AA413" s="48" t="str">
        <f t="shared" si="815"/>
        <v>n/a</v>
      </c>
      <c r="AB413" s="48" t="str">
        <f t="shared" si="815"/>
        <v>n/a</v>
      </c>
      <c r="AC413" s="48" t="str">
        <f t="shared" si="815"/>
        <v>n/a</v>
      </c>
      <c r="AD413" s="48" t="str">
        <f t="shared" si="815"/>
        <v>n/a</v>
      </c>
      <c r="AE413" s="48" t="str">
        <f t="shared" si="815"/>
        <v>n/a</v>
      </c>
      <c r="AF413" s="49"/>
      <c r="AG413" s="67"/>
      <c r="AH413" s="183"/>
      <c r="AI413" s="66"/>
      <c r="AJ413" s="4"/>
      <c r="AK413" s="66"/>
      <c r="AL413" s="6"/>
      <c r="AM413" s="7"/>
      <c r="AN413" s="6"/>
      <c r="AO413" s="6"/>
      <c r="AP413" s="6"/>
      <c r="AQ413" s="8"/>
      <c r="AR413" s="6"/>
      <c r="AT413" s="6"/>
      <c r="AU413" s="6"/>
      <c r="AV413" s="6"/>
      <c r="AW413" s="6"/>
      <c r="AX413" s="6"/>
      <c r="AY413" s="9"/>
      <c r="AZ413" s="6"/>
      <c r="BA413" s="6"/>
      <c r="BB413" s="6"/>
      <c r="BC413" s="6"/>
    </row>
    <row r="414" spans="1:55" ht="44.25" customHeight="1" x14ac:dyDescent="0.25">
      <c r="A414" s="43" t="str">
        <f>IF(C414=0,"  ",VLOOKUP(C414,CODES!$A$1:$B$145,2,FALSE))</f>
        <v xml:space="preserve">  </v>
      </c>
      <c r="B414" s="66"/>
      <c r="C414" s="4"/>
      <c r="D414" s="52" t="s">
        <v>57</v>
      </c>
      <c r="E414" s="44" t="str">
        <f t="shared" ref="E414:H414" si="816">IF($D414="Public Bidding", "Date Required", IF($D414="Shopping", "n/a", IF($D414="Small Value Procurement", "n/a", IF($D414="Lease of Venue", "n/a", IF($D414="Agency to Agency", "n/a", IF($D414="Direct Contracting", "n/a", IF($D414="Emergency Cases", "n/a","Check Mode of Proc")))))))</f>
        <v>n/a</v>
      </c>
      <c r="F414" s="44" t="str">
        <f t="shared" si="816"/>
        <v>n/a</v>
      </c>
      <c r="G414" s="44" t="str">
        <f t="shared" si="816"/>
        <v>n/a</v>
      </c>
      <c r="H414" s="44" t="str">
        <f t="shared" si="816"/>
        <v>n/a</v>
      </c>
      <c r="I414" s="63"/>
      <c r="J414" s="63"/>
      <c r="K414" s="45" t="str">
        <f t="shared" si="806"/>
        <v>n/a</v>
      </c>
      <c r="L414" s="63"/>
      <c r="M414" s="68"/>
      <c r="N414" s="55"/>
      <c r="O414" s="55"/>
      <c r="P414" s="55"/>
      <c r="Q414" s="55"/>
      <c r="R414" s="46" t="s">
        <v>52</v>
      </c>
      <c r="S414" s="51"/>
      <c r="T414" s="60"/>
      <c r="U414" s="47"/>
      <c r="V414" s="51"/>
      <c r="W414" s="60"/>
      <c r="X414" s="37"/>
      <c r="Y414" s="48" t="str">
        <f t="shared" ref="Y414:AE414" si="817">IF($D414="Public Bidding", "Date Required", IF($D414="Shopping", "n/a", IF($D414="Small Value Procurement", "n/a", IF($D414="Lease of Venue", "n/a", IF($D414="Agency to Agency", "n/a", IF($D414="Direct Contracting", "n/a", IF($D414="Emergency Cases", "n/a","Check Mode of Proc")))))))</f>
        <v>n/a</v>
      </c>
      <c r="Z414" s="48" t="str">
        <f t="shared" si="817"/>
        <v>n/a</v>
      </c>
      <c r="AA414" s="48" t="str">
        <f t="shared" si="817"/>
        <v>n/a</v>
      </c>
      <c r="AB414" s="48" t="str">
        <f t="shared" si="817"/>
        <v>n/a</v>
      </c>
      <c r="AC414" s="48" t="str">
        <f t="shared" si="817"/>
        <v>n/a</v>
      </c>
      <c r="AD414" s="48" t="str">
        <f t="shared" si="817"/>
        <v>n/a</v>
      </c>
      <c r="AE414" s="48" t="str">
        <f t="shared" si="817"/>
        <v>n/a</v>
      </c>
      <c r="AF414" s="49"/>
      <c r="AG414" s="67"/>
      <c r="AH414" s="183"/>
      <c r="AI414" s="66"/>
      <c r="AJ414" s="4"/>
      <c r="AK414" s="66"/>
      <c r="AL414" s="6"/>
      <c r="AM414" s="7"/>
      <c r="AN414" s="6"/>
      <c r="AO414" s="6"/>
      <c r="AP414" s="6"/>
      <c r="AQ414" s="8"/>
      <c r="AR414" s="6"/>
      <c r="AT414" s="6"/>
      <c r="AU414" s="6"/>
      <c r="AV414" s="6"/>
      <c r="AW414" s="6"/>
      <c r="AX414" s="6"/>
      <c r="AY414" s="9"/>
      <c r="AZ414" s="6"/>
      <c r="BA414" s="6"/>
      <c r="BB414" s="6"/>
      <c r="BC414" s="6"/>
    </row>
    <row r="415" spans="1:55" ht="39" customHeight="1" x14ac:dyDescent="0.25">
      <c r="A415" s="43" t="str">
        <f>IF(C415=0,"  ",VLOOKUP(C415,CODES!$A$1:$B$145,2,FALSE))</f>
        <v xml:space="preserve">  </v>
      </c>
      <c r="B415" s="66"/>
      <c r="C415" s="4"/>
      <c r="D415" s="52" t="s">
        <v>57</v>
      </c>
      <c r="E415" s="44" t="str">
        <f t="shared" ref="E415:H415" si="818">IF($D415="Public Bidding", "Date Required", IF($D415="Shopping", "n/a", IF($D415="Small Value Procurement", "n/a", IF($D415="Lease of Venue", "n/a", IF($D415="Agency to Agency", "n/a", IF($D415="Direct Contracting", "n/a", IF($D415="Emergency Cases", "n/a","Check Mode of Proc")))))))</f>
        <v>n/a</v>
      </c>
      <c r="F415" s="44" t="str">
        <f t="shared" si="818"/>
        <v>n/a</v>
      </c>
      <c r="G415" s="44" t="str">
        <f t="shared" si="818"/>
        <v>n/a</v>
      </c>
      <c r="H415" s="44" t="str">
        <f t="shared" si="818"/>
        <v>n/a</v>
      </c>
      <c r="I415" s="63"/>
      <c r="J415" s="63"/>
      <c r="K415" s="45" t="str">
        <f t="shared" si="806"/>
        <v>n/a</v>
      </c>
      <c r="L415" s="63"/>
      <c r="M415" s="63"/>
      <c r="N415" s="55"/>
      <c r="O415" s="55"/>
      <c r="P415" s="55"/>
      <c r="Q415" s="55"/>
      <c r="R415" s="46" t="s">
        <v>52</v>
      </c>
      <c r="S415" s="51"/>
      <c r="T415" s="60"/>
      <c r="U415" s="47"/>
      <c r="V415" s="51"/>
      <c r="W415" s="60"/>
      <c r="X415" s="37"/>
      <c r="Y415" s="48" t="str">
        <f t="shared" ref="Y415:AE415" si="819">IF($D415="Public Bidding", "Date Required", IF($D415="Shopping", "n/a", IF($D415="Small Value Procurement", "n/a", IF($D415="Lease of Venue", "n/a", IF($D415="Agency to Agency", "n/a", IF($D415="Direct Contracting", "n/a", IF($D415="Emergency Cases", "n/a","Check Mode of Proc")))))))</f>
        <v>n/a</v>
      </c>
      <c r="Z415" s="48" t="str">
        <f t="shared" si="819"/>
        <v>n/a</v>
      </c>
      <c r="AA415" s="48" t="str">
        <f t="shared" si="819"/>
        <v>n/a</v>
      </c>
      <c r="AB415" s="48" t="str">
        <f t="shared" si="819"/>
        <v>n/a</v>
      </c>
      <c r="AC415" s="48" t="str">
        <f t="shared" si="819"/>
        <v>n/a</v>
      </c>
      <c r="AD415" s="48" t="str">
        <f t="shared" si="819"/>
        <v>n/a</v>
      </c>
      <c r="AE415" s="48" t="str">
        <f t="shared" si="819"/>
        <v>n/a</v>
      </c>
      <c r="AF415" s="49"/>
      <c r="AG415" s="67"/>
      <c r="AH415" s="183"/>
      <c r="AI415" s="66"/>
      <c r="AJ415" s="4"/>
      <c r="AK415" s="66"/>
      <c r="AL415" s="6"/>
      <c r="AM415" s="7"/>
      <c r="AN415" s="6"/>
      <c r="AO415" s="6"/>
      <c r="AP415" s="6"/>
      <c r="AQ415" s="8"/>
      <c r="AR415" s="6"/>
      <c r="AT415" s="6"/>
      <c r="AU415" s="6"/>
      <c r="AV415" s="6"/>
      <c r="AW415" s="6"/>
      <c r="AX415" s="6"/>
      <c r="AY415" s="9"/>
      <c r="AZ415" s="6"/>
      <c r="BA415" s="6"/>
      <c r="BB415" s="6"/>
      <c r="BC415" s="6"/>
    </row>
    <row r="416" spans="1:55" ht="39" customHeight="1" x14ac:dyDescent="0.25">
      <c r="A416" s="43" t="str">
        <f>IF(C416=0,"  ",VLOOKUP(C416,CODES!$A$1:$B$145,2,FALSE))</f>
        <v xml:space="preserve">  </v>
      </c>
      <c r="B416" s="66"/>
      <c r="C416" s="4"/>
      <c r="D416" s="52" t="s">
        <v>57</v>
      </c>
      <c r="E416" s="44" t="str">
        <f t="shared" ref="E416:H416" si="820">IF($D416="Public Bidding", "Date Required", IF($D416="Shopping", "n/a", IF($D416="Small Value Procurement", "n/a", IF($D416="Lease of Venue", "n/a", IF($D416="Agency to Agency", "n/a", IF($D416="Direct Contracting", "n/a", IF($D416="Emergency Cases", "n/a","Check Mode of Proc")))))))</f>
        <v>n/a</v>
      </c>
      <c r="F416" s="44" t="str">
        <f t="shared" si="820"/>
        <v>n/a</v>
      </c>
      <c r="G416" s="44" t="str">
        <f t="shared" si="820"/>
        <v>n/a</v>
      </c>
      <c r="H416" s="44" t="str">
        <f t="shared" si="820"/>
        <v>n/a</v>
      </c>
      <c r="I416" s="63"/>
      <c r="J416" s="63"/>
      <c r="K416" s="45" t="str">
        <f t="shared" si="806"/>
        <v>n/a</v>
      </c>
      <c r="L416" s="63"/>
      <c r="M416" s="63"/>
      <c r="N416" s="55"/>
      <c r="O416" s="55"/>
      <c r="P416" s="55"/>
      <c r="Q416" s="55"/>
      <c r="R416" s="46" t="s">
        <v>52</v>
      </c>
      <c r="S416" s="51"/>
      <c r="T416" s="60"/>
      <c r="U416" s="47"/>
      <c r="V416" s="51"/>
      <c r="W416" s="60"/>
      <c r="X416" s="37"/>
      <c r="Y416" s="48" t="str">
        <f t="shared" ref="Y416:AE416" si="821">IF($D416="Public Bidding", "Date Required", IF($D416="Shopping", "n/a", IF($D416="Small Value Procurement", "n/a", IF($D416="Lease of Venue", "n/a", IF($D416="Agency to Agency", "n/a", IF($D416="Direct Contracting", "n/a", IF($D416="Emergency Cases", "n/a","Check Mode of Proc")))))))</f>
        <v>n/a</v>
      </c>
      <c r="Z416" s="48" t="str">
        <f t="shared" si="821"/>
        <v>n/a</v>
      </c>
      <c r="AA416" s="48" t="str">
        <f t="shared" si="821"/>
        <v>n/a</v>
      </c>
      <c r="AB416" s="48" t="str">
        <f t="shared" si="821"/>
        <v>n/a</v>
      </c>
      <c r="AC416" s="48" t="str">
        <f t="shared" si="821"/>
        <v>n/a</v>
      </c>
      <c r="AD416" s="48" t="str">
        <f t="shared" si="821"/>
        <v>n/a</v>
      </c>
      <c r="AE416" s="48" t="str">
        <f t="shared" si="821"/>
        <v>n/a</v>
      </c>
      <c r="AF416" s="49"/>
      <c r="AG416" s="67"/>
      <c r="AH416" s="183"/>
      <c r="AI416" s="66"/>
      <c r="AJ416" s="4"/>
      <c r="AK416" s="66"/>
      <c r="AL416" s="6"/>
      <c r="AM416" s="7"/>
      <c r="AN416" s="6"/>
      <c r="AO416" s="6"/>
      <c r="AP416" s="6"/>
      <c r="AQ416" s="8"/>
      <c r="AR416" s="6"/>
      <c r="AT416" s="6"/>
      <c r="AU416" s="6"/>
      <c r="AV416" s="6"/>
      <c r="AW416" s="6"/>
      <c r="AX416" s="6"/>
      <c r="AY416" s="9"/>
      <c r="AZ416" s="6"/>
      <c r="BA416" s="6"/>
      <c r="BB416" s="6"/>
      <c r="BC416" s="6"/>
    </row>
    <row r="417" spans="1:55" ht="39" customHeight="1" x14ac:dyDescent="0.25">
      <c r="A417" s="43" t="str">
        <f>IF(C417=0,"  ",VLOOKUP(C417,CODES!$A$1:$B$145,2,FALSE))</f>
        <v xml:space="preserve">  </v>
      </c>
      <c r="B417" s="66"/>
      <c r="C417" s="4"/>
      <c r="D417" s="52" t="s">
        <v>57</v>
      </c>
      <c r="E417" s="44" t="str">
        <f t="shared" ref="E417:H417" si="822">IF($D417="Public Bidding", "Date Required", IF($D417="Shopping", "n/a", IF($D417="Small Value Procurement", "n/a", IF($D417="Lease of Venue", "n/a", IF($D417="Agency to Agency", "n/a", IF($D417="Direct Contracting", "n/a", IF($D417="Emergency Cases", "n/a","Check Mode of Proc")))))))</f>
        <v>n/a</v>
      </c>
      <c r="F417" s="44" t="str">
        <f t="shared" si="822"/>
        <v>n/a</v>
      </c>
      <c r="G417" s="44" t="str">
        <f t="shared" si="822"/>
        <v>n/a</v>
      </c>
      <c r="H417" s="44" t="str">
        <f t="shared" si="822"/>
        <v>n/a</v>
      </c>
      <c r="I417" s="63"/>
      <c r="J417" s="63"/>
      <c r="K417" s="45" t="str">
        <f t="shared" si="806"/>
        <v>n/a</v>
      </c>
      <c r="L417" s="63"/>
      <c r="M417" s="63"/>
      <c r="N417" s="55"/>
      <c r="O417" s="55"/>
      <c r="P417" s="55"/>
      <c r="Q417" s="55"/>
      <c r="R417" s="46" t="s">
        <v>52</v>
      </c>
      <c r="S417" s="51"/>
      <c r="T417" s="60"/>
      <c r="U417" s="47"/>
      <c r="V417" s="51"/>
      <c r="W417" s="60"/>
      <c r="X417" s="37"/>
      <c r="Y417" s="48" t="str">
        <f t="shared" ref="Y417:AE417" si="823">IF($D417="Public Bidding", "Date Required", IF($D417="Shopping", "n/a", IF($D417="Small Value Procurement", "n/a", IF($D417="Lease of Venue", "n/a", IF($D417="Agency to Agency", "n/a", IF($D417="Direct Contracting", "n/a", IF($D417="Emergency Cases", "n/a","Check Mode of Proc")))))))</f>
        <v>n/a</v>
      </c>
      <c r="Z417" s="48" t="str">
        <f t="shared" si="823"/>
        <v>n/a</v>
      </c>
      <c r="AA417" s="48" t="str">
        <f t="shared" si="823"/>
        <v>n/a</v>
      </c>
      <c r="AB417" s="48" t="str">
        <f t="shared" si="823"/>
        <v>n/a</v>
      </c>
      <c r="AC417" s="48" t="str">
        <f t="shared" si="823"/>
        <v>n/a</v>
      </c>
      <c r="AD417" s="48" t="str">
        <f t="shared" si="823"/>
        <v>n/a</v>
      </c>
      <c r="AE417" s="48" t="str">
        <f t="shared" si="823"/>
        <v>n/a</v>
      </c>
      <c r="AF417" s="49"/>
      <c r="AG417" s="67"/>
      <c r="AH417" s="183"/>
      <c r="AI417" s="66"/>
      <c r="AJ417" s="4"/>
      <c r="AK417" s="66"/>
      <c r="AL417" s="6"/>
      <c r="AM417" s="7"/>
      <c r="AN417" s="6"/>
      <c r="AO417" s="6"/>
      <c r="AP417" s="6"/>
      <c r="AQ417" s="8"/>
      <c r="AR417" s="6"/>
      <c r="AT417" s="6"/>
      <c r="AU417" s="6"/>
      <c r="AV417" s="6"/>
      <c r="AW417" s="6"/>
      <c r="AX417" s="6"/>
      <c r="AY417" s="9"/>
      <c r="AZ417" s="6"/>
      <c r="BA417" s="6"/>
      <c r="BB417" s="6"/>
      <c r="BC417" s="6"/>
    </row>
    <row r="418" spans="1:55" ht="39" customHeight="1" x14ac:dyDescent="0.25">
      <c r="A418" s="43" t="str">
        <f>IF(C418=0,"  ",VLOOKUP(C418,CODES!$A$1:$B$145,2,FALSE))</f>
        <v xml:space="preserve">  </v>
      </c>
      <c r="B418" s="66"/>
      <c r="C418" s="4"/>
      <c r="D418" s="52" t="s">
        <v>57</v>
      </c>
      <c r="E418" s="44" t="str">
        <f t="shared" ref="E418:H418" si="824">IF($D418="Public Bidding", "Date Required", IF($D418="Shopping", "n/a", IF($D418="Small Value Procurement", "n/a", IF($D418="Lease of Venue", "n/a", IF($D418="Agency to Agency", "n/a", IF($D418="Direct Contracting", "n/a", IF($D418="Emergency Cases", "n/a","Check Mode of Proc")))))))</f>
        <v>n/a</v>
      </c>
      <c r="F418" s="44" t="str">
        <f t="shared" si="824"/>
        <v>n/a</v>
      </c>
      <c r="G418" s="44" t="str">
        <f t="shared" si="824"/>
        <v>n/a</v>
      </c>
      <c r="H418" s="44" t="str">
        <f t="shared" si="824"/>
        <v>n/a</v>
      </c>
      <c r="I418" s="63"/>
      <c r="J418" s="63"/>
      <c r="K418" s="45" t="str">
        <f t="shared" si="806"/>
        <v>n/a</v>
      </c>
      <c r="L418" s="63"/>
      <c r="M418" s="63"/>
      <c r="N418" s="55"/>
      <c r="O418" s="55"/>
      <c r="P418" s="55"/>
      <c r="Q418" s="55"/>
      <c r="R418" s="46" t="s">
        <v>52</v>
      </c>
      <c r="S418" s="51"/>
      <c r="T418" s="60"/>
      <c r="U418" s="47"/>
      <c r="V418" s="51"/>
      <c r="W418" s="60"/>
      <c r="X418" s="37"/>
      <c r="Y418" s="48" t="str">
        <f t="shared" ref="Y418:AE418" si="825">IF($D418="Public Bidding", "Date Required", IF($D418="Shopping", "n/a", IF($D418="Small Value Procurement", "n/a", IF($D418="Lease of Venue", "n/a", IF($D418="Agency to Agency", "n/a", IF($D418="Direct Contracting", "n/a", IF($D418="Emergency Cases", "n/a","Check Mode of Proc")))))))</f>
        <v>n/a</v>
      </c>
      <c r="Z418" s="48" t="str">
        <f t="shared" si="825"/>
        <v>n/a</v>
      </c>
      <c r="AA418" s="48" t="str">
        <f t="shared" si="825"/>
        <v>n/a</v>
      </c>
      <c r="AB418" s="48" t="str">
        <f t="shared" si="825"/>
        <v>n/a</v>
      </c>
      <c r="AC418" s="48" t="str">
        <f t="shared" si="825"/>
        <v>n/a</v>
      </c>
      <c r="AD418" s="48" t="str">
        <f t="shared" si="825"/>
        <v>n/a</v>
      </c>
      <c r="AE418" s="48" t="str">
        <f t="shared" si="825"/>
        <v>n/a</v>
      </c>
      <c r="AF418" s="49"/>
      <c r="AG418" s="67"/>
      <c r="AH418" s="183"/>
      <c r="AI418" s="66"/>
      <c r="AJ418" s="4"/>
      <c r="AK418" s="66"/>
      <c r="AL418" s="6"/>
      <c r="AM418" s="7"/>
      <c r="AN418" s="6"/>
      <c r="AO418" s="6"/>
      <c r="AP418" s="6"/>
      <c r="AQ418" s="8"/>
      <c r="AR418" s="6"/>
      <c r="AT418" s="6"/>
      <c r="AU418" s="6"/>
      <c r="AV418" s="6"/>
      <c r="AW418" s="6"/>
      <c r="AX418" s="6"/>
      <c r="AY418" s="9"/>
      <c r="AZ418" s="6"/>
      <c r="BA418" s="6"/>
      <c r="BB418" s="6"/>
      <c r="BC418" s="6"/>
    </row>
    <row r="419" spans="1:55" ht="39" customHeight="1" x14ac:dyDescent="0.25">
      <c r="A419" s="43" t="str">
        <f>IF(C419=0,"  ",VLOOKUP(C419,CODES!$A$1:$B$145,2,FALSE))</f>
        <v xml:space="preserve">  </v>
      </c>
      <c r="B419" s="66"/>
      <c r="C419" s="4"/>
      <c r="D419" s="52" t="s">
        <v>57</v>
      </c>
      <c r="E419" s="44" t="str">
        <f t="shared" ref="E419:H419" si="826">IF($D419="Public Bidding", "Date Required", IF($D419="Shopping", "n/a", IF($D419="Small Value Procurement", "n/a", IF($D419="Lease of Venue", "n/a", IF($D419="Agency to Agency", "n/a", IF($D419="Direct Contracting", "n/a", IF($D419="Emergency Cases", "n/a","Check Mode of Proc")))))))</f>
        <v>n/a</v>
      </c>
      <c r="F419" s="44" t="str">
        <f t="shared" si="826"/>
        <v>n/a</v>
      </c>
      <c r="G419" s="44" t="str">
        <f t="shared" si="826"/>
        <v>n/a</v>
      </c>
      <c r="H419" s="44" t="str">
        <f t="shared" si="826"/>
        <v>n/a</v>
      </c>
      <c r="I419" s="63"/>
      <c r="J419" s="63"/>
      <c r="K419" s="45" t="str">
        <f t="shared" si="806"/>
        <v>n/a</v>
      </c>
      <c r="L419" s="63"/>
      <c r="M419" s="63"/>
      <c r="N419" s="55"/>
      <c r="O419" s="55"/>
      <c r="P419" s="67"/>
      <c r="Q419" s="67"/>
      <c r="R419" s="46" t="s">
        <v>52</v>
      </c>
      <c r="S419" s="51"/>
      <c r="T419" s="764"/>
      <c r="U419" s="47"/>
      <c r="V419" s="51"/>
      <c r="W419" s="60"/>
      <c r="X419" s="37"/>
      <c r="Y419" s="48" t="str">
        <f t="shared" ref="Y419:AE419" si="827">IF($D419="Public Bidding", "Date Required", IF($D419="Shopping", "n/a", IF($D419="Small Value Procurement", "n/a", IF($D419="Lease of Venue", "n/a", IF($D419="Agency to Agency", "n/a", IF($D419="Direct Contracting", "n/a", IF($D419="Emergency Cases", "n/a","Check Mode of Proc")))))))</f>
        <v>n/a</v>
      </c>
      <c r="Z419" s="48" t="str">
        <f t="shared" si="827"/>
        <v>n/a</v>
      </c>
      <c r="AA419" s="48" t="str">
        <f t="shared" si="827"/>
        <v>n/a</v>
      </c>
      <c r="AB419" s="48" t="str">
        <f t="shared" si="827"/>
        <v>n/a</v>
      </c>
      <c r="AC419" s="48" t="str">
        <f t="shared" si="827"/>
        <v>n/a</v>
      </c>
      <c r="AD419" s="48" t="str">
        <f t="shared" si="827"/>
        <v>n/a</v>
      </c>
      <c r="AE419" s="48" t="str">
        <f t="shared" si="827"/>
        <v>n/a</v>
      </c>
      <c r="AF419" s="49"/>
      <c r="AG419" s="67"/>
      <c r="AH419" s="183"/>
      <c r="AI419" s="66"/>
      <c r="AJ419" s="4"/>
      <c r="AK419" s="66"/>
      <c r="AL419" s="6"/>
      <c r="AM419" s="7"/>
      <c r="AN419" s="6"/>
      <c r="AO419" s="6"/>
      <c r="AP419" s="6"/>
      <c r="AQ419" s="8"/>
      <c r="AR419" s="6"/>
      <c r="AT419" s="6"/>
      <c r="AU419" s="6"/>
      <c r="AV419" s="6"/>
      <c r="AW419" s="6"/>
      <c r="AX419" s="6"/>
      <c r="AY419" s="9"/>
      <c r="AZ419" s="6"/>
      <c r="BA419" s="6"/>
      <c r="BB419" s="6"/>
      <c r="BC419" s="6"/>
    </row>
    <row r="420" spans="1:55" ht="39" customHeight="1" x14ac:dyDescent="0.25">
      <c r="A420" s="43" t="str">
        <f>IF(C420=0,"  ",VLOOKUP(C420,CODES!$A$1:$B$145,2,FALSE))</f>
        <v xml:space="preserve">  </v>
      </c>
      <c r="B420" s="66"/>
      <c r="C420" s="4"/>
      <c r="D420" s="52" t="s">
        <v>57</v>
      </c>
      <c r="E420" s="44" t="str">
        <f t="shared" ref="E420:H420" si="828">IF($D420="Public Bidding", "Date Required", IF($D420="Shopping", "n/a", IF($D420="Small Value Procurement", "n/a", IF($D420="Lease of Venue", "n/a", IF($D420="Agency to Agency", "n/a", IF($D420="Direct Contracting", "n/a", IF($D420="Emergency Cases", "n/a","Check Mode of Proc")))))))</f>
        <v>n/a</v>
      </c>
      <c r="F420" s="44" t="str">
        <f t="shared" si="828"/>
        <v>n/a</v>
      </c>
      <c r="G420" s="44" t="str">
        <f t="shared" si="828"/>
        <v>n/a</v>
      </c>
      <c r="H420" s="44" t="str">
        <f t="shared" si="828"/>
        <v>n/a</v>
      </c>
      <c r="I420" s="63"/>
      <c r="J420" s="63"/>
      <c r="K420" s="45" t="s">
        <v>58</v>
      </c>
      <c r="L420" s="63"/>
      <c r="M420" s="63"/>
      <c r="N420" s="55"/>
      <c r="O420" s="55"/>
      <c r="P420" s="55"/>
      <c r="Q420" s="55"/>
      <c r="R420" s="46" t="s">
        <v>52</v>
      </c>
      <c r="S420" s="51"/>
      <c r="T420" s="765"/>
      <c r="U420" s="47"/>
      <c r="V420" s="51"/>
      <c r="W420" s="60"/>
      <c r="X420" s="37"/>
      <c r="Y420" s="48" t="str">
        <f t="shared" ref="Y420:AE420" si="829">IF($D420="Public Bidding", "Date Required", IF($D420="Shopping", "n/a", IF($D420="Small Value Procurement", "n/a", IF($D420="Lease of Venue", "n/a", IF($D420="Agency to Agency", "n/a", IF($D420="Direct Contracting", "n/a", IF($D420="Emergency Cases", "n/a","Check Mode of Proc")))))))</f>
        <v>n/a</v>
      </c>
      <c r="Z420" s="48" t="str">
        <f t="shared" si="829"/>
        <v>n/a</v>
      </c>
      <c r="AA420" s="48" t="str">
        <f t="shared" si="829"/>
        <v>n/a</v>
      </c>
      <c r="AB420" s="48" t="str">
        <f t="shared" si="829"/>
        <v>n/a</v>
      </c>
      <c r="AC420" s="48" t="str">
        <f t="shared" si="829"/>
        <v>n/a</v>
      </c>
      <c r="AD420" s="48" t="str">
        <f t="shared" si="829"/>
        <v>n/a</v>
      </c>
      <c r="AE420" s="48" t="str">
        <f t="shared" si="829"/>
        <v>n/a</v>
      </c>
      <c r="AF420" s="49"/>
      <c r="AG420" s="67"/>
      <c r="AH420" s="183"/>
      <c r="AI420" s="66"/>
      <c r="AJ420" s="4"/>
      <c r="AK420" s="66"/>
      <c r="AL420" s="6"/>
      <c r="AM420" s="7"/>
      <c r="AN420" s="6"/>
      <c r="AO420" s="6"/>
      <c r="AP420" s="6"/>
      <c r="AQ420" s="8"/>
      <c r="AR420" s="6"/>
      <c r="AT420" s="6"/>
      <c r="AU420" s="6"/>
      <c r="AV420" s="6"/>
      <c r="AW420" s="6"/>
      <c r="AX420" s="6"/>
      <c r="AY420" s="9"/>
      <c r="AZ420" s="6"/>
      <c r="BA420" s="6"/>
      <c r="BB420" s="6"/>
      <c r="BC420" s="6"/>
    </row>
    <row r="421" spans="1:55" ht="48" customHeight="1" x14ac:dyDescent="0.25">
      <c r="A421" s="43" t="str">
        <f>IF(C421=0,"  ",VLOOKUP(C421,CODES!$A$1:$B$145,2,FALSE))</f>
        <v xml:space="preserve">  </v>
      </c>
      <c r="B421" s="66"/>
      <c r="C421" s="4"/>
      <c r="D421" s="52" t="s">
        <v>57</v>
      </c>
      <c r="E421" s="44" t="str">
        <f t="shared" ref="E421:H421" si="830">IF($D421="Public Bidding", "Date Required", IF($D421="Shopping", "n/a", IF($D421="Small Value Procurement", "n/a", IF($D421="Lease of Venue", "n/a", IF($D421="Agency to Agency", "n/a", IF($D421="Direct Contracting", "n/a", IF($D421="Emergency Cases", "n/a","Check Mode of Proc")))))))</f>
        <v>n/a</v>
      </c>
      <c r="F421" s="44" t="str">
        <f t="shared" si="830"/>
        <v>n/a</v>
      </c>
      <c r="G421" s="44" t="str">
        <f t="shared" si="830"/>
        <v>n/a</v>
      </c>
      <c r="H421" s="44" t="str">
        <f t="shared" si="830"/>
        <v>n/a</v>
      </c>
      <c r="I421" s="63"/>
      <c r="J421" s="63"/>
      <c r="K421" s="45" t="str">
        <f t="shared" ref="K421:K487" si="831">IF($D421="Public Bidding", "Date Required", IF($D421="Shopping", "n/a", IF($D421="Small Value Procurement", "n/a", IF($D421="Lease of Venue", "n/a", IF($D421="Agency to Agency", "n/a", IF($D421="Direct Contracting", "n/a", IF($D421="Emergency Cases", "n/a","Check Mode of Proc")))))))</f>
        <v>n/a</v>
      </c>
      <c r="L421" s="63"/>
      <c r="M421" s="63"/>
      <c r="N421" s="55"/>
      <c r="O421" s="55"/>
      <c r="P421" s="55"/>
      <c r="Q421" s="55"/>
      <c r="R421" s="46" t="s">
        <v>52</v>
      </c>
      <c r="S421" s="51"/>
      <c r="T421" s="755"/>
      <c r="U421" s="47"/>
      <c r="V421" s="51"/>
      <c r="W421" s="60"/>
      <c r="X421" s="37"/>
      <c r="Y421" s="48" t="str">
        <f t="shared" ref="Y421:AE421" si="832">IF($D421="Public Bidding", "Date Required", IF($D421="Shopping", "n/a", IF($D421="Small Value Procurement", "n/a", IF($D421="Lease of Venue", "n/a", IF($D421="Agency to Agency", "n/a", IF($D421="Direct Contracting", "n/a", IF($D421="Emergency Cases", "n/a","Check Mode of Proc")))))))</f>
        <v>n/a</v>
      </c>
      <c r="Z421" s="48" t="str">
        <f t="shared" si="832"/>
        <v>n/a</v>
      </c>
      <c r="AA421" s="48" t="str">
        <f t="shared" si="832"/>
        <v>n/a</v>
      </c>
      <c r="AB421" s="48" t="str">
        <f t="shared" si="832"/>
        <v>n/a</v>
      </c>
      <c r="AC421" s="48" t="str">
        <f t="shared" si="832"/>
        <v>n/a</v>
      </c>
      <c r="AD421" s="48" t="str">
        <f t="shared" si="832"/>
        <v>n/a</v>
      </c>
      <c r="AE421" s="48" t="str">
        <f t="shared" si="832"/>
        <v>n/a</v>
      </c>
      <c r="AF421" s="49"/>
      <c r="AG421" s="67"/>
      <c r="AH421" s="183"/>
      <c r="AI421" s="66"/>
      <c r="AJ421" s="4"/>
      <c r="AK421" s="66"/>
      <c r="AL421" s="6"/>
      <c r="AM421" s="7"/>
      <c r="AN421" s="6"/>
      <c r="AO421" s="6"/>
      <c r="AP421" s="6"/>
      <c r="AQ421" s="8"/>
      <c r="AR421" s="6"/>
      <c r="AT421" s="6"/>
      <c r="AU421" s="6"/>
      <c r="AV421" s="6"/>
      <c r="AW421" s="6"/>
      <c r="AX421" s="6"/>
      <c r="AY421" s="9"/>
      <c r="AZ421" s="6"/>
      <c r="BA421" s="6"/>
      <c r="BB421" s="6"/>
      <c r="BC421" s="6"/>
    </row>
    <row r="422" spans="1:55" ht="39" customHeight="1" x14ac:dyDescent="0.25">
      <c r="A422" s="43" t="str">
        <f>IF(C422=0,"  ",VLOOKUP(C422,CODES!$A$1:$B$145,2,FALSE))</f>
        <v xml:space="preserve">  </v>
      </c>
      <c r="B422" s="66"/>
      <c r="C422" s="4"/>
      <c r="D422" s="52" t="s">
        <v>57</v>
      </c>
      <c r="E422" s="44" t="str">
        <f t="shared" ref="E422:H422" si="833">IF($D422="Public Bidding", "Date Required", IF($D422="Shopping", "n/a", IF($D422="Small Value Procurement", "n/a", IF($D422="Lease of Venue", "n/a", IF($D422="Agency to Agency", "n/a", IF($D422="Direct Contracting", "n/a", IF($D422="Emergency Cases", "n/a","Check Mode of Proc")))))))</f>
        <v>n/a</v>
      </c>
      <c r="F422" s="44" t="str">
        <f t="shared" si="833"/>
        <v>n/a</v>
      </c>
      <c r="G422" s="44" t="str">
        <f t="shared" si="833"/>
        <v>n/a</v>
      </c>
      <c r="H422" s="44" t="str">
        <f t="shared" si="833"/>
        <v>n/a</v>
      </c>
      <c r="I422" s="63"/>
      <c r="J422" s="63"/>
      <c r="K422" s="45" t="str">
        <f t="shared" si="831"/>
        <v>n/a</v>
      </c>
      <c r="L422" s="63"/>
      <c r="M422" s="63"/>
      <c r="N422" s="55"/>
      <c r="O422" s="55"/>
      <c r="P422" s="55"/>
      <c r="Q422" s="55"/>
      <c r="R422" s="46" t="s">
        <v>52</v>
      </c>
      <c r="S422" s="51"/>
      <c r="T422" s="60"/>
      <c r="U422" s="47"/>
      <c r="V422" s="51"/>
      <c r="W422" s="60"/>
      <c r="X422" s="37"/>
      <c r="Y422" s="48" t="str">
        <f t="shared" ref="Y422:AE422" si="834">IF($D422="Public Bidding", "Date Required", IF($D422="Shopping", "n/a", IF($D422="Small Value Procurement", "n/a", IF($D422="Lease of Venue", "n/a", IF($D422="Agency to Agency", "n/a", IF($D422="Direct Contracting", "n/a", IF($D422="Emergency Cases", "n/a","Check Mode of Proc")))))))</f>
        <v>n/a</v>
      </c>
      <c r="Z422" s="48" t="str">
        <f t="shared" si="834"/>
        <v>n/a</v>
      </c>
      <c r="AA422" s="48" t="str">
        <f t="shared" si="834"/>
        <v>n/a</v>
      </c>
      <c r="AB422" s="48" t="str">
        <f t="shared" si="834"/>
        <v>n/a</v>
      </c>
      <c r="AC422" s="48" t="str">
        <f t="shared" si="834"/>
        <v>n/a</v>
      </c>
      <c r="AD422" s="48" t="str">
        <f t="shared" si="834"/>
        <v>n/a</v>
      </c>
      <c r="AE422" s="48" t="str">
        <f t="shared" si="834"/>
        <v>n/a</v>
      </c>
      <c r="AF422" s="49"/>
      <c r="AG422" s="67"/>
      <c r="AH422" s="183"/>
      <c r="AI422" s="66"/>
      <c r="AJ422" s="4"/>
      <c r="AK422" s="66"/>
      <c r="AL422" s="6"/>
      <c r="AM422" s="7"/>
      <c r="AN422" s="6"/>
      <c r="AO422" s="6"/>
      <c r="AP422" s="6"/>
      <c r="AQ422" s="8"/>
      <c r="AR422" s="6"/>
      <c r="AT422" s="6"/>
      <c r="AU422" s="6"/>
      <c r="AV422" s="6"/>
      <c r="AW422" s="6"/>
      <c r="AX422" s="6"/>
      <c r="AY422" s="9"/>
      <c r="AZ422" s="6"/>
      <c r="BA422" s="6"/>
      <c r="BB422" s="6"/>
      <c r="BC422" s="6"/>
    </row>
    <row r="423" spans="1:55" ht="47.25" customHeight="1" x14ac:dyDescent="0.25">
      <c r="A423" s="43" t="str">
        <f>IF(C423=0,"  ",VLOOKUP(C423,CODES!$A$1:$B$145,2,FALSE))</f>
        <v xml:space="preserve">  </v>
      </c>
      <c r="B423" s="66"/>
      <c r="C423" s="4"/>
      <c r="D423" s="52" t="s">
        <v>57</v>
      </c>
      <c r="E423" s="44" t="str">
        <f t="shared" ref="E423:H423" si="835">IF($D423="Public Bidding", "Date Required", IF($D423="Shopping", "n/a", IF($D423="Small Value Procurement", "n/a", IF($D423="Lease of Venue", "n/a", IF($D423="Agency to Agency", "n/a", IF($D423="Direct Contracting", "n/a", IF($D423="Emergency Cases", "n/a","Check Mode of Proc")))))))</f>
        <v>n/a</v>
      </c>
      <c r="F423" s="44" t="str">
        <f t="shared" si="835"/>
        <v>n/a</v>
      </c>
      <c r="G423" s="44" t="str">
        <f t="shared" si="835"/>
        <v>n/a</v>
      </c>
      <c r="H423" s="44" t="str">
        <f t="shared" si="835"/>
        <v>n/a</v>
      </c>
      <c r="I423" s="63"/>
      <c r="J423" s="63"/>
      <c r="K423" s="45" t="str">
        <f t="shared" si="831"/>
        <v>n/a</v>
      </c>
      <c r="L423" s="63"/>
      <c r="M423" s="63"/>
      <c r="N423" s="55"/>
      <c r="O423" s="55"/>
      <c r="P423" s="55"/>
      <c r="Q423" s="55"/>
      <c r="R423" s="46" t="s">
        <v>52</v>
      </c>
      <c r="S423" s="51"/>
      <c r="T423" s="60"/>
      <c r="U423" s="47"/>
      <c r="V423" s="51"/>
      <c r="W423" s="60"/>
      <c r="X423" s="37"/>
      <c r="Y423" s="48" t="str">
        <f t="shared" ref="Y423:AE423" si="836">IF($D423="Public Bidding", "Date Required", IF($D423="Shopping", "n/a", IF($D423="Small Value Procurement", "n/a", IF($D423="Lease of Venue", "n/a", IF($D423="Agency to Agency", "n/a", IF($D423="Direct Contracting", "n/a", IF($D423="Emergency Cases", "n/a","Check Mode of Proc")))))))</f>
        <v>n/a</v>
      </c>
      <c r="Z423" s="48" t="str">
        <f t="shared" si="836"/>
        <v>n/a</v>
      </c>
      <c r="AA423" s="48" t="str">
        <f t="shared" si="836"/>
        <v>n/a</v>
      </c>
      <c r="AB423" s="48" t="str">
        <f t="shared" si="836"/>
        <v>n/a</v>
      </c>
      <c r="AC423" s="48" t="str">
        <f t="shared" si="836"/>
        <v>n/a</v>
      </c>
      <c r="AD423" s="48" t="str">
        <f t="shared" si="836"/>
        <v>n/a</v>
      </c>
      <c r="AE423" s="48" t="str">
        <f t="shared" si="836"/>
        <v>n/a</v>
      </c>
      <c r="AF423" s="49"/>
      <c r="AG423" s="67"/>
      <c r="AH423" s="183"/>
      <c r="AI423" s="66"/>
      <c r="AJ423" s="4"/>
      <c r="AK423" s="66"/>
      <c r="AL423" s="6"/>
      <c r="AM423" s="7"/>
      <c r="AN423" s="6"/>
      <c r="AO423" s="6"/>
      <c r="AP423" s="6"/>
      <c r="AQ423" s="8"/>
      <c r="AR423" s="6"/>
      <c r="AT423" s="6"/>
      <c r="AU423" s="6"/>
      <c r="AV423" s="6"/>
      <c r="AW423" s="6"/>
      <c r="AX423" s="6"/>
      <c r="AY423" s="9"/>
      <c r="AZ423" s="6"/>
      <c r="BA423" s="6"/>
      <c r="BB423" s="6"/>
      <c r="BC423" s="6"/>
    </row>
    <row r="424" spans="1:55" ht="39" customHeight="1" x14ac:dyDescent="0.25">
      <c r="A424" s="43" t="str">
        <f>IF(C424=0,"  ",VLOOKUP(C424,CODES!$A$1:$B$145,2,FALSE))</f>
        <v xml:space="preserve">  </v>
      </c>
      <c r="B424" s="66"/>
      <c r="C424" s="4"/>
      <c r="D424" s="52" t="s">
        <v>57</v>
      </c>
      <c r="E424" s="44" t="str">
        <f t="shared" ref="E424:H424" si="837">IF($D424="Public Bidding", "Date Required", IF($D424="Shopping", "n/a", IF($D424="Small Value Procurement", "n/a", IF($D424="Lease of Venue", "n/a", IF($D424="Agency to Agency", "n/a", IF($D424="Direct Contracting", "n/a", IF($D424="Emergency Cases", "n/a","Check Mode of Proc")))))))</f>
        <v>n/a</v>
      </c>
      <c r="F424" s="44" t="str">
        <f t="shared" si="837"/>
        <v>n/a</v>
      </c>
      <c r="G424" s="44" t="str">
        <f t="shared" si="837"/>
        <v>n/a</v>
      </c>
      <c r="H424" s="44" t="str">
        <f t="shared" si="837"/>
        <v>n/a</v>
      </c>
      <c r="I424" s="63"/>
      <c r="J424" s="63"/>
      <c r="K424" s="45" t="str">
        <f t="shared" si="831"/>
        <v>n/a</v>
      </c>
      <c r="L424" s="63"/>
      <c r="M424" s="63"/>
      <c r="N424" s="55"/>
      <c r="O424" s="55"/>
      <c r="P424" s="67"/>
      <c r="Q424" s="67"/>
      <c r="R424" s="46" t="s">
        <v>52</v>
      </c>
      <c r="S424" s="51"/>
      <c r="T424" s="764"/>
      <c r="U424" s="47"/>
      <c r="V424" s="51"/>
      <c r="W424" s="60"/>
      <c r="X424" s="37"/>
      <c r="Y424" s="48" t="str">
        <f t="shared" ref="Y424:AE424" si="838">IF($D424="Public Bidding", "Date Required", IF($D424="Shopping", "n/a", IF($D424="Small Value Procurement", "n/a", IF($D424="Lease of Venue", "n/a", IF($D424="Agency to Agency", "n/a", IF($D424="Direct Contracting", "n/a", IF($D424="Emergency Cases", "n/a","Check Mode of Proc")))))))</f>
        <v>n/a</v>
      </c>
      <c r="Z424" s="48" t="str">
        <f t="shared" si="838"/>
        <v>n/a</v>
      </c>
      <c r="AA424" s="48" t="str">
        <f t="shared" si="838"/>
        <v>n/a</v>
      </c>
      <c r="AB424" s="48" t="str">
        <f t="shared" si="838"/>
        <v>n/a</v>
      </c>
      <c r="AC424" s="48" t="str">
        <f t="shared" si="838"/>
        <v>n/a</v>
      </c>
      <c r="AD424" s="48" t="str">
        <f t="shared" si="838"/>
        <v>n/a</v>
      </c>
      <c r="AE424" s="48" t="str">
        <f t="shared" si="838"/>
        <v>n/a</v>
      </c>
      <c r="AF424" s="49"/>
      <c r="AG424" s="67"/>
      <c r="AH424" s="183"/>
      <c r="AI424" s="66"/>
      <c r="AJ424" s="4"/>
      <c r="AK424" s="66"/>
      <c r="AL424" s="6"/>
      <c r="AM424" s="7"/>
      <c r="AN424" s="6"/>
      <c r="AO424" s="6"/>
      <c r="AP424" s="6"/>
      <c r="AQ424" s="8"/>
      <c r="AR424" s="6"/>
      <c r="AT424" s="6"/>
      <c r="AU424" s="6"/>
      <c r="AV424" s="6"/>
      <c r="AW424" s="6"/>
      <c r="AX424" s="6"/>
      <c r="AY424" s="9"/>
      <c r="AZ424" s="6"/>
      <c r="BA424" s="6"/>
      <c r="BB424" s="6"/>
      <c r="BC424" s="6"/>
    </row>
    <row r="425" spans="1:55" ht="39" customHeight="1" x14ac:dyDescent="0.25">
      <c r="A425" s="43" t="str">
        <f>IF(C425=0,"  ",VLOOKUP(C425,CODES!$A$1:$B$145,2,FALSE))</f>
        <v xml:space="preserve">  </v>
      </c>
      <c r="B425" s="66"/>
      <c r="C425" s="4"/>
      <c r="D425" s="52" t="s">
        <v>57</v>
      </c>
      <c r="E425" s="44" t="str">
        <f t="shared" ref="E425:H425" si="839">IF($D425="Public Bidding", "Date Required", IF($D425="Shopping", "n/a", IF($D425="Small Value Procurement", "n/a", IF($D425="Lease of Venue", "n/a", IF($D425="Agency to Agency", "n/a", IF($D425="Direct Contracting", "n/a", IF($D425="Emergency Cases", "n/a","Check Mode of Proc")))))))</f>
        <v>n/a</v>
      </c>
      <c r="F425" s="44" t="str">
        <f t="shared" si="839"/>
        <v>n/a</v>
      </c>
      <c r="G425" s="44" t="str">
        <f t="shared" si="839"/>
        <v>n/a</v>
      </c>
      <c r="H425" s="44" t="str">
        <f t="shared" si="839"/>
        <v>n/a</v>
      </c>
      <c r="I425" s="63"/>
      <c r="J425" s="63"/>
      <c r="K425" s="45" t="str">
        <f t="shared" si="831"/>
        <v>n/a</v>
      </c>
      <c r="L425" s="63"/>
      <c r="M425" s="63"/>
      <c r="N425" s="55"/>
      <c r="O425" s="55"/>
      <c r="P425" s="55"/>
      <c r="Q425" s="55"/>
      <c r="R425" s="46" t="s">
        <v>52</v>
      </c>
      <c r="S425" s="51"/>
      <c r="T425" s="755"/>
      <c r="U425" s="47"/>
      <c r="V425" s="51"/>
      <c r="W425" s="60"/>
      <c r="X425" s="37"/>
      <c r="Y425" s="48" t="str">
        <f t="shared" ref="Y425:AE425" si="840">IF($D425="Public Bidding", "Date Required", IF($D425="Shopping", "n/a", IF($D425="Small Value Procurement", "n/a", IF($D425="Lease of Venue", "n/a", IF($D425="Agency to Agency", "n/a", IF($D425="Direct Contracting", "n/a", IF($D425="Emergency Cases", "n/a","Check Mode of Proc")))))))</f>
        <v>n/a</v>
      </c>
      <c r="Z425" s="48" t="str">
        <f t="shared" si="840"/>
        <v>n/a</v>
      </c>
      <c r="AA425" s="48" t="str">
        <f t="shared" si="840"/>
        <v>n/a</v>
      </c>
      <c r="AB425" s="48" t="str">
        <f t="shared" si="840"/>
        <v>n/a</v>
      </c>
      <c r="AC425" s="48" t="str">
        <f t="shared" si="840"/>
        <v>n/a</v>
      </c>
      <c r="AD425" s="48" t="str">
        <f t="shared" si="840"/>
        <v>n/a</v>
      </c>
      <c r="AE425" s="48" t="str">
        <f t="shared" si="840"/>
        <v>n/a</v>
      </c>
      <c r="AF425" s="49"/>
      <c r="AG425" s="67"/>
      <c r="AH425" s="183"/>
      <c r="AI425" s="66"/>
      <c r="AJ425" s="4"/>
      <c r="AK425" s="66"/>
      <c r="AL425" s="6"/>
      <c r="AM425" s="7"/>
      <c r="AN425" s="6"/>
      <c r="AO425" s="6"/>
      <c r="AP425" s="6"/>
      <c r="AQ425" s="8"/>
      <c r="AR425" s="6"/>
      <c r="AT425" s="6"/>
      <c r="AU425" s="6"/>
      <c r="AV425" s="6"/>
      <c r="AW425" s="6"/>
      <c r="AX425" s="6"/>
      <c r="AY425" s="9"/>
      <c r="AZ425" s="6"/>
      <c r="BA425" s="6"/>
      <c r="BB425" s="6"/>
      <c r="BC425" s="6"/>
    </row>
    <row r="426" spans="1:55" ht="42.75" customHeight="1" x14ac:dyDescent="0.25">
      <c r="A426" s="43" t="str">
        <f>IF(C426=0,"  ",VLOOKUP(C426,CODES!$A$1:$B$145,2,FALSE))</f>
        <v xml:space="preserve">  </v>
      </c>
      <c r="B426" s="66"/>
      <c r="C426" s="4"/>
      <c r="D426" s="52" t="s">
        <v>57</v>
      </c>
      <c r="E426" s="44" t="str">
        <f t="shared" ref="E426:H426" si="841">IF($D426="Public Bidding", "Date Required", IF($D426="Shopping", "n/a", IF($D426="Small Value Procurement", "n/a", IF($D426="Lease of Venue", "n/a", IF($D426="Agency to Agency", "n/a", IF($D426="Direct Contracting", "n/a", IF($D426="Emergency Cases", "n/a","Check Mode of Proc")))))))</f>
        <v>n/a</v>
      </c>
      <c r="F426" s="44" t="str">
        <f t="shared" si="841"/>
        <v>n/a</v>
      </c>
      <c r="G426" s="44" t="str">
        <f t="shared" si="841"/>
        <v>n/a</v>
      </c>
      <c r="H426" s="44" t="str">
        <f t="shared" si="841"/>
        <v>n/a</v>
      </c>
      <c r="I426" s="63"/>
      <c r="J426" s="63"/>
      <c r="K426" s="45" t="str">
        <f t="shared" si="831"/>
        <v>n/a</v>
      </c>
      <c r="L426" s="63"/>
      <c r="M426" s="63"/>
      <c r="N426" s="55"/>
      <c r="O426" s="55"/>
      <c r="P426" s="55"/>
      <c r="Q426" s="55"/>
      <c r="R426" s="46" t="s">
        <v>52</v>
      </c>
      <c r="S426" s="51"/>
      <c r="T426" s="60"/>
      <c r="U426" s="47"/>
      <c r="V426" s="51"/>
      <c r="W426" s="60"/>
      <c r="X426" s="37"/>
      <c r="Y426" s="48" t="str">
        <f t="shared" ref="Y426:AE426" si="842">IF($D426="Public Bidding", "Date Required", IF($D426="Shopping", "n/a", IF($D426="Small Value Procurement", "n/a", IF($D426="Lease of Venue", "n/a", IF($D426="Agency to Agency", "n/a", IF($D426="Direct Contracting", "n/a", IF($D426="Emergency Cases", "n/a","Check Mode of Proc")))))))</f>
        <v>n/a</v>
      </c>
      <c r="Z426" s="48" t="str">
        <f t="shared" si="842"/>
        <v>n/a</v>
      </c>
      <c r="AA426" s="48" t="str">
        <f t="shared" si="842"/>
        <v>n/a</v>
      </c>
      <c r="AB426" s="48" t="str">
        <f t="shared" si="842"/>
        <v>n/a</v>
      </c>
      <c r="AC426" s="48" t="str">
        <f t="shared" si="842"/>
        <v>n/a</v>
      </c>
      <c r="AD426" s="48" t="str">
        <f t="shared" si="842"/>
        <v>n/a</v>
      </c>
      <c r="AE426" s="48" t="str">
        <f t="shared" si="842"/>
        <v>n/a</v>
      </c>
      <c r="AF426" s="49"/>
      <c r="AG426" s="67"/>
      <c r="AH426" s="183"/>
      <c r="AI426" s="66"/>
      <c r="AJ426" s="4"/>
      <c r="AK426" s="66"/>
      <c r="AL426" s="6"/>
      <c r="AM426" s="7"/>
      <c r="AN426" s="6"/>
      <c r="AO426" s="6"/>
      <c r="AP426" s="6"/>
      <c r="AQ426" s="8"/>
      <c r="AR426" s="6"/>
      <c r="AT426" s="6"/>
      <c r="AU426" s="6"/>
      <c r="AV426" s="6"/>
      <c r="AW426" s="6"/>
      <c r="AX426" s="6"/>
      <c r="AY426" s="9"/>
      <c r="AZ426" s="6"/>
      <c r="BA426" s="6"/>
      <c r="BB426" s="6"/>
      <c r="BC426" s="6"/>
    </row>
    <row r="427" spans="1:55" ht="54" customHeight="1" x14ac:dyDescent="0.25">
      <c r="A427" s="43" t="str">
        <f>IF(C427=0,"  ",VLOOKUP(C427,CODES!$A$1:$B$145,2,FALSE))</f>
        <v xml:space="preserve">  </v>
      </c>
      <c r="B427" s="66"/>
      <c r="C427" s="4"/>
      <c r="D427" s="52" t="s">
        <v>57</v>
      </c>
      <c r="E427" s="44" t="str">
        <f t="shared" ref="E427:H427" si="843">IF($D427="Public Bidding", "Date Required", IF($D427="Shopping", "n/a", IF($D427="Small Value Procurement", "n/a", IF($D427="Lease of Venue", "n/a", IF($D427="Agency to Agency", "n/a", IF($D427="Direct Contracting", "n/a", IF($D427="Emergency Cases", "n/a","Check Mode of Proc")))))))</f>
        <v>n/a</v>
      </c>
      <c r="F427" s="44" t="str">
        <f t="shared" si="843"/>
        <v>n/a</v>
      </c>
      <c r="G427" s="44" t="str">
        <f t="shared" si="843"/>
        <v>n/a</v>
      </c>
      <c r="H427" s="44" t="str">
        <f t="shared" si="843"/>
        <v>n/a</v>
      </c>
      <c r="I427" s="63"/>
      <c r="J427" s="63"/>
      <c r="K427" s="45" t="str">
        <f t="shared" si="831"/>
        <v>n/a</v>
      </c>
      <c r="L427" s="63"/>
      <c r="M427" s="63"/>
      <c r="N427" s="55"/>
      <c r="O427" s="55"/>
      <c r="P427" s="55"/>
      <c r="Q427" s="55"/>
      <c r="R427" s="46" t="s">
        <v>52</v>
      </c>
      <c r="S427" s="51"/>
      <c r="T427" s="764"/>
      <c r="U427" s="47"/>
      <c r="V427" s="51"/>
      <c r="W427" s="60"/>
      <c r="X427" s="37"/>
      <c r="Y427" s="48" t="str">
        <f t="shared" ref="Y427:AE427" si="844">IF($D427="Public Bidding", "Date Required", IF($D427="Shopping", "n/a", IF($D427="Small Value Procurement", "n/a", IF($D427="Lease of Venue", "n/a", IF($D427="Agency to Agency", "n/a", IF($D427="Direct Contracting", "n/a", IF($D427="Emergency Cases", "n/a","Check Mode of Proc")))))))</f>
        <v>n/a</v>
      </c>
      <c r="Z427" s="48" t="str">
        <f t="shared" si="844"/>
        <v>n/a</v>
      </c>
      <c r="AA427" s="48" t="str">
        <f t="shared" si="844"/>
        <v>n/a</v>
      </c>
      <c r="AB427" s="48" t="str">
        <f t="shared" si="844"/>
        <v>n/a</v>
      </c>
      <c r="AC427" s="48" t="str">
        <f t="shared" si="844"/>
        <v>n/a</v>
      </c>
      <c r="AD427" s="48" t="str">
        <f t="shared" si="844"/>
        <v>n/a</v>
      </c>
      <c r="AE427" s="48" t="str">
        <f t="shared" si="844"/>
        <v>n/a</v>
      </c>
      <c r="AF427" s="49"/>
      <c r="AG427" s="67"/>
      <c r="AH427" s="183"/>
      <c r="AI427" s="66"/>
      <c r="AJ427" s="4"/>
      <c r="AK427" s="66"/>
      <c r="AL427" s="6"/>
      <c r="AM427" s="7"/>
      <c r="AN427" s="6"/>
      <c r="AO427" s="6"/>
      <c r="AP427" s="6"/>
      <c r="AQ427" s="8"/>
      <c r="AR427" s="6"/>
      <c r="AT427" s="6"/>
      <c r="AU427" s="6"/>
      <c r="AV427" s="6"/>
      <c r="AW427" s="6"/>
      <c r="AX427" s="6"/>
      <c r="AY427" s="9"/>
      <c r="AZ427" s="6"/>
      <c r="BA427" s="6"/>
      <c r="BB427" s="6"/>
      <c r="BC427" s="6"/>
    </row>
    <row r="428" spans="1:55" ht="39" customHeight="1" x14ac:dyDescent="0.25">
      <c r="A428" s="43" t="str">
        <f>IF(C428=0,"  ",VLOOKUP(C428,CODES!$A$1:$B$145,2,FALSE))</f>
        <v xml:space="preserve">  </v>
      </c>
      <c r="B428" s="66"/>
      <c r="C428" s="4"/>
      <c r="D428" s="52" t="s">
        <v>57</v>
      </c>
      <c r="E428" s="44" t="str">
        <f t="shared" ref="E428:H428" si="845">IF($D428="Public Bidding", "Date Required", IF($D428="Shopping", "n/a", IF($D428="Small Value Procurement", "n/a", IF($D428="Lease of Venue", "n/a", IF($D428="Agency to Agency", "n/a", IF($D428="Direct Contracting", "n/a", IF($D428="Emergency Cases", "n/a","Check Mode of Proc")))))))</f>
        <v>n/a</v>
      </c>
      <c r="F428" s="44" t="str">
        <f t="shared" si="845"/>
        <v>n/a</v>
      </c>
      <c r="G428" s="44" t="str">
        <f t="shared" si="845"/>
        <v>n/a</v>
      </c>
      <c r="H428" s="44" t="str">
        <f t="shared" si="845"/>
        <v>n/a</v>
      </c>
      <c r="I428" s="63"/>
      <c r="J428" s="63"/>
      <c r="K428" s="45" t="str">
        <f t="shared" si="831"/>
        <v>n/a</v>
      </c>
      <c r="L428" s="63"/>
      <c r="M428" s="63"/>
      <c r="N428" s="55"/>
      <c r="O428" s="55"/>
      <c r="P428" s="55"/>
      <c r="Q428" s="55"/>
      <c r="R428" s="46" t="s">
        <v>52</v>
      </c>
      <c r="S428" s="51"/>
      <c r="T428" s="765"/>
      <c r="U428" s="47"/>
      <c r="V428" s="51"/>
      <c r="W428" s="60"/>
      <c r="X428" s="37"/>
      <c r="Y428" s="48" t="str">
        <f t="shared" ref="Y428:AE428" si="846">IF($D428="Public Bidding", "Date Required", IF($D428="Shopping", "n/a", IF($D428="Small Value Procurement", "n/a", IF($D428="Lease of Venue", "n/a", IF($D428="Agency to Agency", "n/a", IF($D428="Direct Contracting", "n/a", IF($D428="Emergency Cases", "n/a","Check Mode of Proc")))))))</f>
        <v>n/a</v>
      </c>
      <c r="Z428" s="48" t="str">
        <f t="shared" si="846"/>
        <v>n/a</v>
      </c>
      <c r="AA428" s="48" t="str">
        <f t="shared" si="846"/>
        <v>n/a</v>
      </c>
      <c r="AB428" s="48" t="str">
        <f t="shared" si="846"/>
        <v>n/a</v>
      </c>
      <c r="AC428" s="48" t="str">
        <f t="shared" si="846"/>
        <v>n/a</v>
      </c>
      <c r="AD428" s="48" t="str">
        <f t="shared" si="846"/>
        <v>n/a</v>
      </c>
      <c r="AE428" s="48" t="str">
        <f t="shared" si="846"/>
        <v>n/a</v>
      </c>
      <c r="AF428" s="49"/>
      <c r="AG428" s="67"/>
      <c r="AH428" s="183"/>
      <c r="AI428" s="66"/>
      <c r="AJ428" s="4"/>
      <c r="AK428" s="66"/>
      <c r="AL428" s="6"/>
      <c r="AM428" s="7"/>
      <c r="AN428" s="6"/>
      <c r="AO428" s="6"/>
      <c r="AP428" s="6"/>
      <c r="AQ428" s="8"/>
      <c r="AR428" s="6"/>
      <c r="AT428" s="6"/>
      <c r="AU428" s="6"/>
      <c r="AV428" s="6"/>
      <c r="AW428" s="6"/>
      <c r="AX428" s="6"/>
      <c r="AY428" s="9"/>
      <c r="AZ428" s="6"/>
      <c r="BA428" s="6"/>
      <c r="BB428" s="6"/>
      <c r="BC428" s="6"/>
    </row>
    <row r="429" spans="1:55" ht="39" customHeight="1" x14ac:dyDescent="0.25">
      <c r="A429" s="43" t="str">
        <f>IF(C429=0,"  ",VLOOKUP(C429,CODES!$A$1:$B$145,2,FALSE))</f>
        <v xml:space="preserve">  </v>
      </c>
      <c r="B429" s="66"/>
      <c r="C429" s="4"/>
      <c r="D429" s="52" t="s">
        <v>57</v>
      </c>
      <c r="E429" s="44" t="str">
        <f t="shared" ref="E429:H429" si="847">IF($D429="Public Bidding", "Date Required", IF($D429="Shopping", "n/a", IF($D429="Small Value Procurement", "n/a", IF($D429="Lease of Venue", "n/a", IF($D429="Agency to Agency", "n/a", IF($D429="Direct Contracting", "n/a", IF($D429="Emergency Cases", "n/a","Check Mode of Proc")))))))</f>
        <v>n/a</v>
      </c>
      <c r="F429" s="44" t="str">
        <f t="shared" si="847"/>
        <v>n/a</v>
      </c>
      <c r="G429" s="44" t="str">
        <f t="shared" si="847"/>
        <v>n/a</v>
      </c>
      <c r="H429" s="44" t="str">
        <f t="shared" si="847"/>
        <v>n/a</v>
      </c>
      <c r="I429" s="63"/>
      <c r="J429" s="63"/>
      <c r="K429" s="45" t="str">
        <f t="shared" si="831"/>
        <v>n/a</v>
      </c>
      <c r="L429" s="63"/>
      <c r="M429" s="63"/>
      <c r="N429" s="55"/>
      <c r="O429" s="55"/>
      <c r="P429" s="55"/>
      <c r="Q429" s="55"/>
      <c r="R429" s="46" t="s">
        <v>52</v>
      </c>
      <c r="S429" s="51"/>
      <c r="T429" s="765"/>
      <c r="U429" s="47"/>
      <c r="V429" s="51"/>
      <c r="W429" s="60"/>
      <c r="X429" s="37"/>
      <c r="Y429" s="48" t="str">
        <f t="shared" ref="Y429:AE429" si="848">IF($D429="Public Bidding", "Date Required", IF($D429="Shopping", "n/a", IF($D429="Small Value Procurement", "n/a", IF($D429="Lease of Venue", "n/a", IF($D429="Agency to Agency", "n/a", IF($D429="Direct Contracting", "n/a", IF($D429="Emergency Cases", "n/a","Check Mode of Proc")))))))</f>
        <v>n/a</v>
      </c>
      <c r="Z429" s="48" t="str">
        <f t="shared" si="848"/>
        <v>n/a</v>
      </c>
      <c r="AA429" s="48" t="str">
        <f t="shared" si="848"/>
        <v>n/a</v>
      </c>
      <c r="AB429" s="48" t="str">
        <f t="shared" si="848"/>
        <v>n/a</v>
      </c>
      <c r="AC429" s="48" t="str">
        <f t="shared" si="848"/>
        <v>n/a</v>
      </c>
      <c r="AD429" s="48" t="str">
        <f t="shared" si="848"/>
        <v>n/a</v>
      </c>
      <c r="AE429" s="48" t="str">
        <f t="shared" si="848"/>
        <v>n/a</v>
      </c>
      <c r="AF429" s="49"/>
      <c r="AG429" s="67"/>
      <c r="AH429" s="183"/>
      <c r="AI429" s="66"/>
      <c r="AJ429" s="4"/>
      <c r="AK429" s="66"/>
      <c r="AL429" s="6"/>
      <c r="AM429" s="7"/>
      <c r="AN429" s="6"/>
      <c r="AO429" s="6"/>
      <c r="AP429" s="6"/>
      <c r="AQ429" s="8"/>
      <c r="AR429" s="6"/>
      <c r="AT429" s="6"/>
      <c r="AU429" s="6"/>
      <c r="AV429" s="6"/>
      <c r="AW429" s="6"/>
      <c r="AX429" s="6"/>
      <c r="AY429" s="9"/>
      <c r="AZ429" s="6"/>
      <c r="BA429" s="6"/>
      <c r="BB429" s="6"/>
      <c r="BC429" s="6"/>
    </row>
    <row r="430" spans="1:55" ht="39" customHeight="1" x14ac:dyDescent="0.25">
      <c r="A430" s="43" t="str">
        <f>IF(C430=0,"  ",VLOOKUP(C430,CODES!$A$1:$B$145,2,FALSE))</f>
        <v xml:space="preserve">  </v>
      </c>
      <c r="B430" s="66"/>
      <c r="C430" s="4"/>
      <c r="D430" s="52" t="s">
        <v>57</v>
      </c>
      <c r="E430" s="44" t="str">
        <f t="shared" ref="E430:H430" si="849">IF($D430="Public Bidding", "Date Required", IF($D430="Shopping", "n/a", IF($D430="Small Value Procurement", "n/a", IF($D430="Lease of Venue", "n/a", IF($D430="Agency to Agency", "n/a", IF($D430="Direct Contracting", "n/a", IF($D430="Emergency Cases", "n/a","Check Mode of Proc")))))))</f>
        <v>n/a</v>
      </c>
      <c r="F430" s="44" t="str">
        <f t="shared" si="849"/>
        <v>n/a</v>
      </c>
      <c r="G430" s="44" t="str">
        <f t="shared" si="849"/>
        <v>n/a</v>
      </c>
      <c r="H430" s="44" t="str">
        <f t="shared" si="849"/>
        <v>n/a</v>
      </c>
      <c r="I430" s="63"/>
      <c r="J430" s="63"/>
      <c r="K430" s="45" t="str">
        <f t="shared" si="831"/>
        <v>n/a</v>
      </c>
      <c r="L430" s="63"/>
      <c r="M430" s="63"/>
      <c r="N430" s="55"/>
      <c r="O430" s="55"/>
      <c r="P430" s="67"/>
      <c r="Q430" s="67"/>
      <c r="R430" s="46" t="s">
        <v>52</v>
      </c>
      <c r="S430" s="51"/>
      <c r="T430" s="755"/>
      <c r="U430" s="47"/>
      <c r="V430" s="51"/>
      <c r="W430" s="60"/>
      <c r="X430" s="37"/>
      <c r="Y430" s="48" t="str">
        <f t="shared" ref="Y430:AE430" si="850">IF($D430="Public Bidding", "Date Required", IF($D430="Shopping", "n/a", IF($D430="Small Value Procurement", "n/a", IF($D430="Lease of Venue", "n/a", IF($D430="Agency to Agency", "n/a", IF($D430="Direct Contracting", "n/a", IF($D430="Emergency Cases", "n/a","Check Mode of Proc")))))))</f>
        <v>n/a</v>
      </c>
      <c r="Z430" s="48" t="str">
        <f t="shared" si="850"/>
        <v>n/a</v>
      </c>
      <c r="AA430" s="48" t="str">
        <f t="shared" si="850"/>
        <v>n/a</v>
      </c>
      <c r="AB430" s="48" t="str">
        <f t="shared" si="850"/>
        <v>n/a</v>
      </c>
      <c r="AC430" s="48" t="str">
        <f t="shared" si="850"/>
        <v>n/a</v>
      </c>
      <c r="AD430" s="48" t="str">
        <f t="shared" si="850"/>
        <v>n/a</v>
      </c>
      <c r="AE430" s="48" t="str">
        <f t="shared" si="850"/>
        <v>n/a</v>
      </c>
      <c r="AF430" s="49"/>
      <c r="AG430" s="67"/>
      <c r="AH430" s="183"/>
      <c r="AI430" s="66"/>
      <c r="AJ430" s="4"/>
      <c r="AK430" s="66"/>
      <c r="AL430" s="6"/>
      <c r="AM430" s="7"/>
      <c r="AN430" s="6"/>
      <c r="AO430" s="6"/>
      <c r="AP430" s="6"/>
      <c r="AQ430" s="8"/>
      <c r="AR430" s="6"/>
      <c r="AT430" s="6"/>
      <c r="AU430" s="6"/>
      <c r="AV430" s="6"/>
      <c r="AW430" s="6"/>
      <c r="AX430" s="6"/>
      <c r="AY430" s="9"/>
      <c r="AZ430" s="6"/>
      <c r="BA430" s="6"/>
      <c r="BB430" s="6"/>
      <c r="BC430" s="6"/>
    </row>
    <row r="431" spans="1:55" ht="51" customHeight="1" x14ac:dyDescent="0.25">
      <c r="A431" s="43" t="str">
        <f>IF(C431=0,"  ",VLOOKUP(C431,CODES!$A$1:$B$145,2,FALSE))</f>
        <v xml:space="preserve">  </v>
      </c>
      <c r="B431" s="66"/>
      <c r="C431" s="4"/>
      <c r="D431" s="52" t="s">
        <v>57</v>
      </c>
      <c r="E431" s="44" t="str">
        <f t="shared" ref="E431:H431" si="851">IF($D431="Public Bidding", "Date Required", IF($D431="Shopping", "n/a", IF($D431="Small Value Procurement", "n/a", IF($D431="Lease of Venue", "n/a", IF($D431="Agency to Agency", "n/a", IF($D431="Direct Contracting", "n/a", IF($D431="Emergency Cases", "n/a","Check Mode of Proc")))))))</f>
        <v>n/a</v>
      </c>
      <c r="F431" s="44" t="str">
        <f t="shared" si="851"/>
        <v>n/a</v>
      </c>
      <c r="G431" s="44" t="str">
        <f t="shared" si="851"/>
        <v>n/a</v>
      </c>
      <c r="H431" s="44" t="str">
        <f t="shared" si="851"/>
        <v>n/a</v>
      </c>
      <c r="I431" s="4"/>
      <c r="J431" s="63"/>
      <c r="K431" s="45" t="str">
        <f t="shared" si="831"/>
        <v>n/a</v>
      </c>
      <c r="L431" s="63"/>
      <c r="M431" s="63"/>
      <c r="N431" s="55"/>
      <c r="O431" s="55"/>
      <c r="P431" s="55"/>
      <c r="Q431" s="55"/>
      <c r="R431" s="46" t="s">
        <v>52</v>
      </c>
      <c r="S431" s="51"/>
      <c r="T431" s="764"/>
      <c r="U431" s="47"/>
      <c r="V431" s="51"/>
      <c r="W431" s="60"/>
      <c r="X431" s="37"/>
      <c r="Y431" s="48" t="str">
        <f t="shared" ref="Y431:AE431" si="852">IF($D431="Public Bidding", "Date Required", IF($D431="Shopping", "n/a", IF($D431="Small Value Procurement", "n/a", IF($D431="Lease of Venue", "n/a", IF($D431="Agency to Agency", "n/a", IF($D431="Direct Contracting", "n/a", IF($D431="Emergency Cases", "n/a","Check Mode of Proc")))))))</f>
        <v>n/a</v>
      </c>
      <c r="Z431" s="48" t="str">
        <f t="shared" si="852"/>
        <v>n/a</v>
      </c>
      <c r="AA431" s="48" t="str">
        <f t="shared" si="852"/>
        <v>n/a</v>
      </c>
      <c r="AB431" s="48" t="str">
        <f t="shared" si="852"/>
        <v>n/a</v>
      </c>
      <c r="AC431" s="48" t="str">
        <f t="shared" si="852"/>
        <v>n/a</v>
      </c>
      <c r="AD431" s="48" t="str">
        <f t="shared" si="852"/>
        <v>n/a</v>
      </c>
      <c r="AE431" s="48" t="str">
        <f t="shared" si="852"/>
        <v>n/a</v>
      </c>
      <c r="AF431" s="49"/>
      <c r="AG431" s="67"/>
      <c r="AH431" s="183"/>
      <c r="AI431" s="66"/>
      <c r="AJ431" s="4"/>
      <c r="AK431" s="66"/>
      <c r="AL431" s="6"/>
      <c r="AM431" s="7"/>
      <c r="AN431" s="6"/>
      <c r="AO431" s="6"/>
      <c r="AP431" s="6"/>
      <c r="AQ431" s="8"/>
      <c r="AR431" s="6"/>
      <c r="AT431" s="6"/>
      <c r="AU431" s="6"/>
      <c r="AV431" s="6"/>
      <c r="AW431" s="6"/>
      <c r="AX431" s="6"/>
      <c r="AY431" s="9"/>
      <c r="AZ431" s="6"/>
      <c r="BA431" s="6"/>
      <c r="BB431" s="6"/>
      <c r="BC431" s="6"/>
    </row>
    <row r="432" spans="1:55" ht="51" customHeight="1" x14ac:dyDescent="0.25">
      <c r="A432" s="43" t="str">
        <f>IF(C432=0,"  ",VLOOKUP(C432,CODES!$A$1:$B$145,2,FALSE))</f>
        <v xml:space="preserve">  </v>
      </c>
      <c r="B432" s="66"/>
      <c r="C432" s="4"/>
      <c r="D432" s="52" t="s">
        <v>57</v>
      </c>
      <c r="E432" s="44" t="str">
        <f t="shared" ref="E432:H432" si="853">IF($D432="Public Bidding", "Date Required", IF($D432="Shopping", "n/a", IF($D432="Small Value Procurement", "n/a", IF($D432="Lease of Venue", "n/a", IF($D432="Agency to Agency", "n/a", IF($D432="Direct Contracting", "n/a", IF($D432="Emergency Cases", "n/a","Check Mode of Proc")))))))</f>
        <v>n/a</v>
      </c>
      <c r="F432" s="44" t="str">
        <f t="shared" si="853"/>
        <v>n/a</v>
      </c>
      <c r="G432" s="44" t="str">
        <f t="shared" si="853"/>
        <v>n/a</v>
      </c>
      <c r="H432" s="44" t="str">
        <f t="shared" si="853"/>
        <v>n/a</v>
      </c>
      <c r="I432" s="63"/>
      <c r="J432" s="63"/>
      <c r="K432" s="45" t="str">
        <f t="shared" si="831"/>
        <v>n/a</v>
      </c>
      <c r="L432" s="63"/>
      <c r="M432" s="63"/>
      <c r="N432" s="55"/>
      <c r="O432" s="55"/>
      <c r="P432" s="55"/>
      <c r="Q432" s="55"/>
      <c r="R432" s="46" t="s">
        <v>52</v>
      </c>
      <c r="S432" s="51"/>
      <c r="T432" s="755"/>
      <c r="U432" s="47"/>
      <c r="V432" s="51"/>
      <c r="W432" s="60"/>
      <c r="X432" s="37"/>
      <c r="Y432" s="48" t="str">
        <f t="shared" ref="Y432:AE432" si="854">IF($D432="Public Bidding", "Date Required", IF($D432="Shopping", "n/a", IF($D432="Small Value Procurement", "n/a", IF($D432="Lease of Venue", "n/a", IF($D432="Agency to Agency", "n/a", IF($D432="Direct Contracting", "n/a", IF($D432="Emergency Cases", "n/a","Check Mode of Proc")))))))</f>
        <v>n/a</v>
      </c>
      <c r="Z432" s="48" t="str">
        <f t="shared" si="854"/>
        <v>n/a</v>
      </c>
      <c r="AA432" s="48" t="str">
        <f t="shared" si="854"/>
        <v>n/a</v>
      </c>
      <c r="AB432" s="48" t="str">
        <f t="shared" si="854"/>
        <v>n/a</v>
      </c>
      <c r="AC432" s="48" t="str">
        <f t="shared" si="854"/>
        <v>n/a</v>
      </c>
      <c r="AD432" s="48" t="str">
        <f t="shared" si="854"/>
        <v>n/a</v>
      </c>
      <c r="AE432" s="48" t="str">
        <f t="shared" si="854"/>
        <v>n/a</v>
      </c>
      <c r="AF432" s="49"/>
      <c r="AG432" s="67"/>
      <c r="AH432" s="183"/>
      <c r="AI432" s="66"/>
      <c r="AJ432" s="4"/>
      <c r="AK432" s="66"/>
      <c r="AL432" s="6"/>
      <c r="AM432" s="7"/>
      <c r="AN432" s="6"/>
      <c r="AO432" s="6"/>
      <c r="AP432" s="6"/>
      <c r="AQ432" s="8"/>
      <c r="AR432" s="6"/>
      <c r="AT432" s="6"/>
      <c r="AU432" s="6"/>
      <c r="AV432" s="6"/>
      <c r="AW432" s="6"/>
      <c r="AX432" s="6"/>
      <c r="AY432" s="9"/>
      <c r="AZ432" s="6"/>
      <c r="BA432" s="6"/>
      <c r="BB432" s="6"/>
      <c r="BC432" s="6"/>
    </row>
    <row r="433" spans="1:55" ht="39" customHeight="1" x14ac:dyDescent="0.25">
      <c r="A433" s="43" t="str">
        <f>IF(C433=0,"  ",VLOOKUP(C433,CODES!$A$1:$B$145,2,FALSE))</f>
        <v xml:space="preserve">  </v>
      </c>
      <c r="B433" s="66"/>
      <c r="C433" s="4"/>
      <c r="D433" s="52" t="s">
        <v>57</v>
      </c>
      <c r="E433" s="44" t="str">
        <f t="shared" ref="E433:H433" si="855">IF($D433="Public Bidding", "Date Required", IF($D433="Shopping", "n/a", IF($D433="Small Value Procurement", "n/a", IF($D433="Lease of Venue", "n/a", IF($D433="Agency to Agency", "n/a", IF($D433="Direct Contracting", "n/a", IF($D433="Emergency Cases", "n/a","Check Mode of Proc")))))))</f>
        <v>n/a</v>
      </c>
      <c r="F433" s="44" t="str">
        <f t="shared" si="855"/>
        <v>n/a</v>
      </c>
      <c r="G433" s="44" t="str">
        <f t="shared" si="855"/>
        <v>n/a</v>
      </c>
      <c r="H433" s="44" t="str">
        <f t="shared" si="855"/>
        <v>n/a</v>
      </c>
      <c r="I433" s="63"/>
      <c r="J433" s="63"/>
      <c r="K433" s="45" t="str">
        <f t="shared" si="831"/>
        <v>n/a</v>
      </c>
      <c r="L433" s="63"/>
      <c r="M433" s="63"/>
      <c r="N433" s="55"/>
      <c r="O433" s="55"/>
      <c r="P433" s="55"/>
      <c r="Q433" s="55"/>
      <c r="R433" s="46" t="s">
        <v>52</v>
      </c>
      <c r="S433" s="51"/>
      <c r="T433" s="60"/>
      <c r="U433" s="47"/>
      <c r="V433" s="51"/>
      <c r="W433" s="60"/>
      <c r="X433" s="37"/>
      <c r="Y433" s="48" t="str">
        <f t="shared" ref="Y433:AE433" si="856">IF($D433="Public Bidding", "Date Required", IF($D433="Shopping", "n/a", IF($D433="Small Value Procurement", "n/a", IF($D433="Lease of Venue", "n/a", IF($D433="Agency to Agency", "n/a", IF($D433="Direct Contracting", "n/a", IF($D433="Emergency Cases", "n/a","Check Mode of Proc")))))))</f>
        <v>n/a</v>
      </c>
      <c r="Z433" s="48" t="str">
        <f t="shared" si="856"/>
        <v>n/a</v>
      </c>
      <c r="AA433" s="48" t="str">
        <f t="shared" si="856"/>
        <v>n/a</v>
      </c>
      <c r="AB433" s="48" t="str">
        <f t="shared" si="856"/>
        <v>n/a</v>
      </c>
      <c r="AC433" s="48" t="str">
        <f t="shared" si="856"/>
        <v>n/a</v>
      </c>
      <c r="AD433" s="48" t="str">
        <f t="shared" si="856"/>
        <v>n/a</v>
      </c>
      <c r="AE433" s="48" t="str">
        <f t="shared" si="856"/>
        <v>n/a</v>
      </c>
      <c r="AF433" s="49"/>
      <c r="AG433" s="67"/>
      <c r="AH433" s="183"/>
      <c r="AI433" s="66"/>
      <c r="AJ433" s="4"/>
      <c r="AK433" s="66"/>
      <c r="AL433" s="6"/>
      <c r="AM433" s="7"/>
      <c r="AN433" s="6"/>
      <c r="AO433" s="6"/>
      <c r="AP433" s="6"/>
      <c r="AQ433" s="8"/>
      <c r="AR433" s="6"/>
      <c r="AT433" s="6"/>
      <c r="AU433" s="6"/>
      <c r="AV433" s="6"/>
      <c r="AW433" s="6"/>
      <c r="AX433" s="6"/>
      <c r="AY433" s="9"/>
      <c r="AZ433" s="6"/>
      <c r="BA433" s="6"/>
      <c r="BB433" s="6"/>
      <c r="BC433" s="6"/>
    </row>
    <row r="434" spans="1:55" ht="39" customHeight="1" x14ac:dyDescent="0.25">
      <c r="A434" s="43" t="str">
        <f>IF(C434=0,"  ",VLOOKUP(C434,CODES!$A$1:$B$145,2,FALSE))</f>
        <v xml:space="preserve">  </v>
      </c>
      <c r="B434" s="66"/>
      <c r="C434" s="4"/>
      <c r="D434" s="52" t="s">
        <v>57</v>
      </c>
      <c r="E434" s="44" t="str">
        <f t="shared" ref="E434:H434" si="857">IF($D434="Public Bidding", "Date Required", IF($D434="Shopping", "n/a", IF($D434="Small Value Procurement", "n/a", IF($D434="Lease of Venue", "n/a", IF($D434="Agency to Agency", "n/a", IF($D434="Direct Contracting", "n/a", IF($D434="Emergency Cases", "n/a","Check Mode of Proc")))))))</f>
        <v>n/a</v>
      </c>
      <c r="F434" s="44" t="str">
        <f t="shared" si="857"/>
        <v>n/a</v>
      </c>
      <c r="G434" s="44" t="str">
        <f t="shared" si="857"/>
        <v>n/a</v>
      </c>
      <c r="H434" s="44" t="str">
        <f t="shared" si="857"/>
        <v>n/a</v>
      </c>
      <c r="I434" s="63"/>
      <c r="J434" s="63"/>
      <c r="K434" s="45" t="str">
        <f t="shared" si="831"/>
        <v>n/a</v>
      </c>
      <c r="L434" s="63"/>
      <c r="M434" s="63"/>
      <c r="N434" s="55"/>
      <c r="O434" s="55"/>
      <c r="P434" s="55"/>
      <c r="Q434" s="55"/>
      <c r="R434" s="46" t="s">
        <v>52</v>
      </c>
      <c r="S434" s="51"/>
      <c r="T434" s="60"/>
      <c r="U434" s="47"/>
      <c r="V434" s="51"/>
      <c r="W434" s="60"/>
      <c r="X434" s="37"/>
      <c r="Y434" s="48" t="str">
        <f t="shared" ref="Y434:AE434" si="858">IF($D434="Public Bidding", "Date Required", IF($D434="Shopping", "n/a", IF($D434="Small Value Procurement", "n/a", IF($D434="Lease of Venue", "n/a", IF($D434="Agency to Agency", "n/a", IF($D434="Direct Contracting", "n/a", IF($D434="Emergency Cases", "n/a","Check Mode of Proc")))))))</f>
        <v>n/a</v>
      </c>
      <c r="Z434" s="48" t="str">
        <f t="shared" si="858"/>
        <v>n/a</v>
      </c>
      <c r="AA434" s="48" t="str">
        <f t="shared" si="858"/>
        <v>n/a</v>
      </c>
      <c r="AB434" s="48" t="str">
        <f t="shared" si="858"/>
        <v>n/a</v>
      </c>
      <c r="AC434" s="48" t="str">
        <f t="shared" si="858"/>
        <v>n/a</v>
      </c>
      <c r="AD434" s="48" t="str">
        <f t="shared" si="858"/>
        <v>n/a</v>
      </c>
      <c r="AE434" s="48" t="str">
        <f t="shared" si="858"/>
        <v>n/a</v>
      </c>
      <c r="AF434" s="49"/>
      <c r="AG434" s="67"/>
      <c r="AH434" s="183"/>
      <c r="AI434" s="66"/>
      <c r="AJ434" s="4"/>
      <c r="AK434" s="66"/>
      <c r="AL434" s="6"/>
      <c r="AM434" s="7"/>
      <c r="AN434" s="6"/>
      <c r="AO434" s="6"/>
      <c r="AP434" s="6"/>
      <c r="AQ434" s="8"/>
      <c r="AR434" s="6"/>
      <c r="AT434" s="6"/>
      <c r="AU434" s="6"/>
      <c r="AV434" s="6"/>
      <c r="AW434" s="6"/>
      <c r="AX434" s="6"/>
      <c r="AY434" s="9"/>
      <c r="AZ434" s="6"/>
      <c r="BA434" s="6"/>
      <c r="BB434" s="6"/>
      <c r="BC434" s="6"/>
    </row>
    <row r="435" spans="1:55" ht="39" customHeight="1" x14ac:dyDescent="0.25">
      <c r="A435" s="43" t="str">
        <f>IF(C435=0,"  ",VLOOKUP(C435,CODES!$A$1:$B$145,2,FALSE))</f>
        <v xml:space="preserve">  </v>
      </c>
      <c r="B435" s="66"/>
      <c r="C435" s="4"/>
      <c r="D435" s="52" t="s">
        <v>57</v>
      </c>
      <c r="E435" s="44" t="str">
        <f t="shared" ref="E435:H435" si="859">IF($D435="Public Bidding", "Date Required", IF($D435="Shopping", "n/a", IF($D435="Small Value Procurement", "n/a", IF($D435="Lease of Venue", "n/a", IF($D435="Agency to Agency", "n/a", IF($D435="Direct Contracting", "n/a", IF($D435="Emergency Cases", "n/a","Check Mode of Proc")))))))</f>
        <v>n/a</v>
      </c>
      <c r="F435" s="44" t="str">
        <f t="shared" si="859"/>
        <v>n/a</v>
      </c>
      <c r="G435" s="44" t="str">
        <f t="shared" si="859"/>
        <v>n/a</v>
      </c>
      <c r="H435" s="44" t="str">
        <f t="shared" si="859"/>
        <v>n/a</v>
      </c>
      <c r="I435" s="63"/>
      <c r="J435" s="63"/>
      <c r="K435" s="45" t="str">
        <f t="shared" si="831"/>
        <v>n/a</v>
      </c>
      <c r="L435" s="63"/>
      <c r="M435" s="63"/>
      <c r="N435" s="55"/>
      <c r="O435" s="55"/>
      <c r="P435" s="55"/>
      <c r="Q435" s="55"/>
      <c r="R435" s="46" t="s">
        <v>52</v>
      </c>
      <c r="S435" s="51"/>
      <c r="T435" s="60"/>
      <c r="U435" s="47"/>
      <c r="V435" s="51"/>
      <c r="W435" s="60"/>
      <c r="X435" s="37"/>
      <c r="Y435" s="48" t="str">
        <f t="shared" ref="Y435:AE435" si="860">IF($D435="Public Bidding", "Date Required", IF($D435="Shopping", "n/a", IF($D435="Small Value Procurement", "n/a", IF($D435="Lease of Venue", "n/a", IF($D435="Agency to Agency", "n/a", IF($D435="Direct Contracting", "n/a", IF($D435="Emergency Cases", "n/a","Check Mode of Proc")))))))</f>
        <v>n/a</v>
      </c>
      <c r="Z435" s="48" t="str">
        <f t="shared" si="860"/>
        <v>n/a</v>
      </c>
      <c r="AA435" s="48" t="str">
        <f t="shared" si="860"/>
        <v>n/a</v>
      </c>
      <c r="AB435" s="48" t="str">
        <f t="shared" si="860"/>
        <v>n/a</v>
      </c>
      <c r="AC435" s="48" t="str">
        <f t="shared" si="860"/>
        <v>n/a</v>
      </c>
      <c r="AD435" s="48" t="str">
        <f t="shared" si="860"/>
        <v>n/a</v>
      </c>
      <c r="AE435" s="48" t="str">
        <f t="shared" si="860"/>
        <v>n/a</v>
      </c>
      <c r="AF435" s="49"/>
      <c r="AG435" s="67"/>
      <c r="AH435" s="183"/>
      <c r="AI435" s="66"/>
      <c r="AJ435" s="4"/>
      <c r="AK435" s="66"/>
      <c r="AL435" s="6"/>
      <c r="AM435" s="7"/>
      <c r="AN435" s="6"/>
      <c r="AO435" s="6"/>
      <c r="AP435" s="6"/>
      <c r="AQ435" s="8"/>
      <c r="AR435" s="6"/>
      <c r="AT435" s="6"/>
      <c r="AU435" s="6"/>
      <c r="AV435" s="6"/>
      <c r="AW435" s="6"/>
      <c r="AX435" s="6"/>
      <c r="AY435" s="9"/>
      <c r="AZ435" s="6"/>
      <c r="BA435" s="6"/>
      <c r="BB435" s="6"/>
      <c r="BC435" s="6"/>
    </row>
    <row r="436" spans="1:55" ht="39" customHeight="1" x14ac:dyDescent="0.25">
      <c r="A436" s="43" t="str">
        <f>IF(C436=0,"  ",VLOOKUP(C436,CODES!$A$1:$B$145,2,FALSE))</f>
        <v xml:space="preserve">  </v>
      </c>
      <c r="B436" s="66"/>
      <c r="C436" s="4"/>
      <c r="D436" s="52" t="s">
        <v>57</v>
      </c>
      <c r="E436" s="44" t="str">
        <f t="shared" ref="E436:H436" si="861">IF($D436="Public Bidding", "Date Required", IF($D436="Shopping", "n/a", IF($D436="Small Value Procurement", "n/a", IF($D436="Lease of Venue", "n/a", IF($D436="Agency to Agency", "n/a", IF($D436="Direct Contracting", "n/a", IF($D436="Emergency Cases", "n/a","Check Mode of Proc")))))))</f>
        <v>n/a</v>
      </c>
      <c r="F436" s="44" t="str">
        <f t="shared" si="861"/>
        <v>n/a</v>
      </c>
      <c r="G436" s="44" t="str">
        <f t="shared" si="861"/>
        <v>n/a</v>
      </c>
      <c r="H436" s="44" t="str">
        <f t="shared" si="861"/>
        <v>n/a</v>
      </c>
      <c r="I436" s="63"/>
      <c r="J436" s="63"/>
      <c r="K436" s="45" t="str">
        <f t="shared" si="831"/>
        <v>n/a</v>
      </c>
      <c r="L436" s="63"/>
      <c r="M436" s="63"/>
      <c r="N436" s="55"/>
      <c r="O436" s="55"/>
      <c r="P436" s="55"/>
      <c r="Q436" s="55"/>
      <c r="R436" s="46" t="s">
        <v>52</v>
      </c>
      <c r="S436" s="51"/>
      <c r="T436" s="60"/>
      <c r="U436" s="47"/>
      <c r="V436" s="51"/>
      <c r="W436" s="60"/>
      <c r="X436" s="37"/>
      <c r="Y436" s="48" t="str">
        <f t="shared" ref="Y436:AE436" si="862">IF($D436="Public Bidding", "Date Required", IF($D436="Shopping", "n/a", IF($D436="Small Value Procurement", "n/a", IF($D436="Lease of Venue", "n/a", IF($D436="Agency to Agency", "n/a", IF($D436="Direct Contracting", "n/a", IF($D436="Emergency Cases", "n/a","Check Mode of Proc")))))))</f>
        <v>n/a</v>
      </c>
      <c r="Z436" s="48" t="str">
        <f t="shared" si="862"/>
        <v>n/a</v>
      </c>
      <c r="AA436" s="48" t="str">
        <f t="shared" si="862"/>
        <v>n/a</v>
      </c>
      <c r="AB436" s="48" t="str">
        <f t="shared" si="862"/>
        <v>n/a</v>
      </c>
      <c r="AC436" s="48" t="str">
        <f t="shared" si="862"/>
        <v>n/a</v>
      </c>
      <c r="AD436" s="48" t="str">
        <f t="shared" si="862"/>
        <v>n/a</v>
      </c>
      <c r="AE436" s="48" t="str">
        <f t="shared" si="862"/>
        <v>n/a</v>
      </c>
      <c r="AF436" s="49"/>
      <c r="AG436" s="67"/>
      <c r="AH436" s="183"/>
      <c r="AI436" s="66"/>
      <c r="AJ436" s="4"/>
      <c r="AK436" s="66"/>
      <c r="AL436" s="6"/>
      <c r="AM436" s="7"/>
      <c r="AN436" s="6"/>
      <c r="AO436" s="6"/>
      <c r="AP436" s="6"/>
      <c r="AQ436" s="8"/>
      <c r="AR436" s="6"/>
      <c r="AT436" s="6"/>
      <c r="AU436" s="6"/>
      <c r="AV436" s="6"/>
      <c r="AW436" s="6"/>
      <c r="AX436" s="6"/>
      <c r="AY436" s="9"/>
      <c r="AZ436" s="6"/>
      <c r="BA436" s="6"/>
      <c r="BB436" s="6"/>
      <c r="BC436" s="6"/>
    </row>
    <row r="437" spans="1:55" ht="47.25" customHeight="1" x14ac:dyDescent="0.25">
      <c r="A437" s="43" t="str">
        <f>IF(C437=0,"  ",VLOOKUP(C437,CODES!$A$1:$B$145,2,FALSE))</f>
        <v xml:space="preserve">  </v>
      </c>
      <c r="B437" s="66"/>
      <c r="C437" s="4"/>
      <c r="D437" s="52" t="s">
        <v>57</v>
      </c>
      <c r="E437" s="44" t="str">
        <f t="shared" ref="E437:H437" si="863">IF($D437="Public Bidding", "Date Required", IF($D437="Shopping", "n/a", IF($D437="Small Value Procurement", "n/a", IF($D437="Lease of Venue", "n/a", IF($D437="Agency to Agency", "n/a", IF($D437="Direct Contracting", "n/a", IF($D437="Emergency Cases", "n/a","Check Mode of Proc")))))))</f>
        <v>n/a</v>
      </c>
      <c r="F437" s="44" t="str">
        <f t="shared" si="863"/>
        <v>n/a</v>
      </c>
      <c r="G437" s="44" t="str">
        <f t="shared" si="863"/>
        <v>n/a</v>
      </c>
      <c r="H437" s="44" t="str">
        <f t="shared" si="863"/>
        <v>n/a</v>
      </c>
      <c r="I437" s="63"/>
      <c r="J437" s="63"/>
      <c r="K437" s="45" t="str">
        <f t="shared" si="831"/>
        <v>n/a</v>
      </c>
      <c r="L437" s="63"/>
      <c r="M437" s="63"/>
      <c r="N437" s="55"/>
      <c r="O437" s="55"/>
      <c r="P437" s="67"/>
      <c r="Q437" s="67"/>
      <c r="R437" s="46" t="s">
        <v>52</v>
      </c>
      <c r="S437" s="51"/>
      <c r="T437" s="60"/>
      <c r="U437" s="47"/>
      <c r="V437" s="51"/>
      <c r="W437" s="60"/>
      <c r="X437" s="37"/>
      <c r="Y437" s="48" t="str">
        <f t="shared" ref="Y437:AE437" si="864">IF($D437="Public Bidding", "Date Required", IF($D437="Shopping", "n/a", IF($D437="Small Value Procurement", "n/a", IF($D437="Lease of Venue", "n/a", IF($D437="Agency to Agency", "n/a", IF($D437="Direct Contracting", "n/a", IF($D437="Emergency Cases", "n/a","Check Mode of Proc")))))))</f>
        <v>n/a</v>
      </c>
      <c r="Z437" s="48" t="str">
        <f t="shared" si="864"/>
        <v>n/a</v>
      </c>
      <c r="AA437" s="48" t="str">
        <f t="shared" si="864"/>
        <v>n/a</v>
      </c>
      <c r="AB437" s="48" t="str">
        <f t="shared" si="864"/>
        <v>n/a</v>
      </c>
      <c r="AC437" s="48" t="str">
        <f t="shared" si="864"/>
        <v>n/a</v>
      </c>
      <c r="AD437" s="48" t="str">
        <f t="shared" si="864"/>
        <v>n/a</v>
      </c>
      <c r="AE437" s="48" t="str">
        <f t="shared" si="864"/>
        <v>n/a</v>
      </c>
      <c r="AF437" s="49"/>
      <c r="AG437" s="244"/>
      <c r="AH437" s="183"/>
      <c r="AI437" s="101"/>
      <c r="AJ437" s="245"/>
      <c r="AK437" s="84"/>
      <c r="AL437" s="6"/>
      <c r="AM437" s="7"/>
      <c r="AN437" s="6"/>
      <c r="AO437" s="6"/>
      <c r="AP437" s="85"/>
      <c r="AQ437" s="87"/>
      <c r="AR437" s="6"/>
      <c r="AT437" s="6"/>
      <c r="AU437" s="6"/>
      <c r="AV437" s="85"/>
      <c r="AW437" s="85"/>
      <c r="AX437" s="85"/>
      <c r="AY437" s="86"/>
      <c r="AZ437" s="85"/>
      <c r="BA437" s="85"/>
      <c r="BB437" s="85"/>
      <c r="BC437" s="85"/>
    </row>
    <row r="438" spans="1:55" ht="47.25" customHeight="1" x14ac:dyDescent="0.25">
      <c r="A438" s="43" t="str">
        <f>IF(C438=0,"  ",VLOOKUP(C438,CODES!$A$1:$B$145,2,FALSE))</f>
        <v xml:space="preserve">  </v>
      </c>
      <c r="B438" s="66"/>
      <c r="C438" s="4"/>
      <c r="D438" s="52" t="s">
        <v>57</v>
      </c>
      <c r="E438" s="44" t="str">
        <f t="shared" ref="E438:H438" si="865">IF($D438="Public Bidding", "Date Required", IF($D438="Shopping", "n/a", IF($D438="Small Value Procurement", "n/a", IF($D438="Lease of Venue", "n/a", IF($D438="Agency to Agency", "n/a", IF($D438="Direct Contracting", "n/a", IF($D438="Emergency Cases", "n/a","Check Mode of Proc")))))))</f>
        <v>n/a</v>
      </c>
      <c r="F438" s="44" t="str">
        <f t="shared" si="865"/>
        <v>n/a</v>
      </c>
      <c r="G438" s="44" t="str">
        <f t="shared" si="865"/>
        <v>n/a</v>
      </c>
      <c r="H438" s="44" t="str">
        <f t="shared" si="865"/>
        <v>n/a</v>
      </c>
      <c r="I438" s="63"/>
      <c r="J438" s="63"/>
      <c r="K438" s="45" t="str">
        <f t="shared" si="831"/>
        <v>n/a</v>
      </c>
      <c r="L438" s="63"/>
      <c r="M438" s="63"/>
      <c r="N438" s="55"/>
      <c r="O438" s="55"/>
      <c r="P438" s="55"/>
      <c r="Q438" s="55"/>
      <c r="R438" s="46" t="s">
        <v>52</v>
      </c>
      <c r="S438" s="51"/>
      <c r="T438" s="764"/>
      <c r="U438" s="47"/>
      <c r="V438" s="51"/>
      <c r="W438" s="60"/>
      <c r="X438" s="37"/>
      <c r="Y438" s="48" t="str">
        <f t="shared" ref="Y438:AE438" si="866">IF($D438="Public Bidding", "Date Required", IF($D438="Shopping", "n/a", IF($D438="Small Value Procurement", "n/a", IF($D438="Lease of Venue", "n/a", IF($D438="Agency to Agency", "n/a", IF($D438="Direct Contracting", "n/a", IF($D438="Emergency Cases", "n/a","Check Mode of Proc")))))))</f>
        <v>n/a</v>
      </c>
      <c r="Z438" s="48" t="str">
        <f t="shared" si="866"/>
        <v>n/a</v>
      </c>
      <c r="AA438" s="48" t="str">
        <f t="shared" si="866"/>
        <v>n/a</v>
      </c>
      <c r="AB438" s="48" t="str">
        <f t="shared" si="866"/>
        <v>n/a</v>
      </c>
      <c r="AC438" s="48" t="str">
        <f t="shared" si="866"/>
        <v>n/a</v>
      </c>
      <c r="AD438" s="48" t="str">
        <f t="shared" si="866"/>
        <v>n/a</v>
      </c>
      <c r="AE438" s="48" t="str">
        <f t="shared" si="866"/>
        <v>n/a</v>
      </c>
      <c r="AF438" s="49"/>
      <c r="AG438" s="244"/>
      <c r="AH438" s="183"/>
      <c r="AI438" s="126"/>
      <c r="AJ438" s="4"/>
      <c r="AK438" s="84"/>
      <c r="AL438" s="6"/>
      <c r="AM438" s="7"/>
      <c r="AN438" s="6"/>
      <c r="AO438" s="6"/>
      <c r="AP438" s="85"/>
      <c r="AQ438" s="87"/>
      <c r="AR438" s="6"/>
      <c r="AT438" s="6"/>
      <c r="AU438" s="6"/>
      <c r="AV438" s="85"/>
      <c r="AW438" s="85"/>
      <c r="AX438" s="85"/>
      <c r="AY438" s="86"/>
      <c r="AZ438" s="85"/>
      <c r="BA438" s="85"/>
      <c r="BB438" s="85"/>
      <c r="BC438" s="85"/>
    </row>
    <row r="439" spans="1:55" ht="47.25" customHeight="1" x14ac:dyDescent="0.25">
      <c r="A439" s="43" t="str">
        <f>IF(C439=0,"  ",VLOOKUP(C439,CODES!$A$1:$B$145,2,FALSE))</f>
        <v xml:space="preserve">  </v>
      </c>
      <c r="B439" s="66"/>
      <c r="C439" s="4"/>
      <c r="D439" s="52" t="s">
        <v>57</v>
      </c>
      <c r="E439" s="44" t="str">
        <f t="shared" ref="E439:H439" si="867">IF($D439="Public Bidding", "Date Required", IF($D439="Shopping", "n/a", IF($D439="Small Value Procurement", "n/a", IF($D439="Lease of Venue", "n/a", IF($D439="Agency to Agency", "n/a", IF($D439="Direct Contracting", "n/a", IF($D439="Emergency Cases", "n/a","Check Mode of Proc")))))))</f>
        <v>n/a</v>
      </c>
      <c r="F439" s="44" t="str">
        <f t="shared" si="867"/>
        <v>n/a</v>
      </c>
      <c r="G439" s="44" t="str">
        <f t="shared" si="867"/>
        <v>n/a</v>
      </c>
      <c r="H439" s="44" t="str">
        <f t="shared" si="867"/>
        <v>n/a</v>
      </c>
      <c r="I439" s="63"/>
      <c r="J439" s="63"/>
      <c r="K439" s="45" t="str">
        <f t="shared" si="831"/>
        <v>n/a</v>
      </c>
      <c r="L439" s="63"/>
      <c r="M439" s="63"/>
      <c r="N439" s="55"/>
      <c r="O439" s="55"/>
      <c r="P439" s="55"/>
      <c r="Q439" s="55"/>
      <c r="R439" s="46" t="s">
        <v>52</v>
      </c>
      <c r="S439" s="51"/>
      <c r="T439" s="755"/>
      <c r="U439" s="47"/>
      <c r="V439" s="51"/>
      <c r="W439" s="60"/>
      <c r="X439" s="37"/>
      <c r="Y439" s="48" t="str">
        <f t="shared" ref="Y439:AE439" si="868">IF($D439="Public Bidding", "Date Required", IF($D439="Shopping", "n/a", IF($D439="Small Value Procurement", "n/a", IF($D439="Lease of Venue", "n/a", IF($D439="Agency to Agency", "n/a", IF($D439="Direct Contracting", "n/a", IF($D439="Emergency Cases", "n/a","Check Mode of Proc")))))))</f>
        <v>n/a</v>
      </c>
      <c r="Z439" s="48" t="str">
        <f t="shared" si="868"/>
        <v>n/a</v>
      </c>
      <c r="AA439" s="48" t="str">
        <f t="shared" si="868"/>
        <v>n/a</v>
      </c>
      <c r="AB439" s="48" t="str">
        <f t="shared" si="868"/>
        <v>n/a</v>
      </c>
      <c r="AC439" s="48" t="str">
        <f t="shared" si="868"/>
        <v>n/a</v>
      </c>
      <c r="AD439" s="48" t="str">
        <f t="shared" si="868"/>
        <v>n/a</v>
      </c>
      <c r="AE439" s="48" t="str">
        <f t="shared" si="868"/>
        <v>n/a</v>
      </c>
      <c r="AF439" s="49"/>
      <c r="AG439" s="244"/>
      <c r="AH439" s="183"/>
      <c r="AI439" s="101"/>
      <c r="AJ439" s="4"/>
      <c r="AK439" s="84"/>
      <c r="AL439" s="6"/>
      <c r="AM439" s="7"/>
      <c r="AN439" s="6"/>
      <c r="AO439" s="6"/>
      <c r="AP439" s="85"/>
      <c r="AQ439" s="87"/>
      <c r="AR439" s="6"/>
      <c r="AT439" s="6"/>
      <c r="AU439" s="6"/>
      <c r="AV439" s="85"/>
      <c r="AW439" s="85"/>
      <c r="AX439" s="85"/>
      <c r="AY439" s="86"/>
      <c r="AZ439" s="85"/>
      <c r="BA439" s="85"/>
      <c r="BB439" s="85"/>
      <c r="BC439" s="85"/>
    </row>
    <row r="440" spans="1:55" ht="47.25" customHeight="1" x14ac:dyDescent="0.25">
      <c r="A440" s="43" t="str">
        <f>IF(C440=0,"  ",VLOOKUP(C440,CODES!$A$1:$B$145,2,FALSE))</f>
        <v xml:space="preserve">  </v>
      </c>
      <c r="B440" s="246"/>
      <c r="C440" s="4"/>
      <c r="D440" s="52" t="s">
        <v>57</v>
      </c>
      <c r="E440" s="44" t="str">
        <f t="shared" ref="E440:H440" si="869">IF($D440="Public Bidding", "Date Required", IF($D440="Shopping", "n/a", IF($D440="Small Value Procurement", "n/a", IF($D440="Lease of Venue", "n/a", IF($D440="Agency to Agency", "n/a", IF($D440="Direct Contracting", "n/a", IF($D440="Emergency Cases", "n/a","Check Mode of Proc")))))))</f>
        <v>n/a</v>
      </c>
      <c r="F440" s="44" t="str">
        <f t="shared" si="869"/>
        <v>n/a</v>
      </c>
      <c r="G440" s="44" t="str">
        <f t="shared" si="869"/>
        <v>n/a</v>
      </c>
      <c r="H440" s="44" t="str">
        <f t="shared" si="869"/>
        <v>n/a</v>
      </c>
      <c r="I440" s="63"/>
      <c r="J440" s="63"/>
      <c r="K440" s="45" t="str">
        <f t="shared" si="831"/>
        <v>n/a</v>
      </c>
      <c r="L440" s="63"/>
      <c r="M440" s="63"/>
      <c r="N440" s="55"/>
      <c r="O440" s="55"/>
      <c r="P440" s="55"/>
      <c r="Q440" s="55"/>
      <c r="R440" s="46" t="s">
        <v>52</v>
      </c>
      <c r="S440" s="51"/>
      <c r="T440" s="60"/>
      <c r="U440" s="47"/>
      <c r="V440" s="51"/>
      <c r="W440" s="60"/>
      <c r="X440" s="37"/>
      <c r="Y440" s="48" t="str">
        <f t="shared" ref="Y440:AE440" si="870">IF($D440="Public Bidding", "Date Required", IF($D440="Shopping", "n/a", IF($D440="Small Value Procurement", "n/a", IF($D440="Lease of Venue", "n/a", IF($D440="Agency to Agency", "n/a", IF($D440="Direct Contracting", "n/a", IF($D440="Emergency Cases", "n/a","Check Mode of Proc")))))))</f>
        <v>n/a</v>
      </c>
      <c r="Z440" s="48" t="str">
        <f t="shared" si="870"/>
        <v>n/a</v>
      </c>
      <c r="AA440" s="48" t="str">
        <f t="shared" si="870"/>
        <v>n/a</v>
      </c>
      <c r="AB440" s="48" t="str">
        <f t="shared" si="870"/>
        <v>n/a</v>
      </c>
      <c r="AC440" s="48" t="str">
        <f t="shared" si="870"/>
        <v>n/a</v>
      </c>
      <c r="AD440" s="48" t="str">
        <f t="shared" si="870"/>
        <v>n/a</v>
      </c>
      <c r="AE440" s="48" t="str">
        <f t="shared" si="870"/>
        <v>n/a</v>
      </c>
      <c r="AF440" s="49"/>
      <c r="AG440" s="244"/>
      <c r="AH440" s="183"/>
      <c r="AI440" s="126"/>
      <c r="AJ440" s="4"/>
      <c r="AK440" s="84"/>
      <c r="AL440" s="6"/>
      <c r="AM440" s="7"/>
      <c r="AN440" s="6"/>
      <c r="AO440" s="6"/>
      <c r="AP440" s="85"/>
      <c r="AQ440" s="87"/>
      <c r="AR440" s="6"/>
      <c r="AT440" s="6"/>
      <c r="AU440" s="6"/>
      <c r="AV440" s="85"/>
      <c r="AW440" s="85"/>
      <c r="AX440" s="85"/>
      <c r="AY440" s="86"/>
      <c r="AZ440" s="85"/>
      <c r="BA440" s="85"/>
      <c r="BB440" s="85"/>
      <c r="BC440" s="85"/>
    </row>
    <row r="441" spans="1:55" ht="47.25" customHeight="1" x14ac:dyDescent="0.25">
      <c r="A441" s="43" t="str">
        <f>IF(C441=0,"  ",VLOOKUP(C441,CODES!$A$1:$B$145,2,FALSE))</f>
        <v xml:space="preserve">  </v>
      </c>
      <c r="B441" s="246"/>
      <c r="C441" s="4"/>
      <c r="D441" s="52" t="s">
        <v>57</v>
      </c>
      <c r="E441" s="44" t="str">
        <f t="shared" ref="E441:H441" si="871">IF($D441="Public Bidding", "Date Required", IF($D441="Shopping", "n/a", IF($D441="Small Value Procurement", "n/a", IF($D441="Lease of Venue", "n/a", IF($D441="Agency to Agency", "n/a", IF($D441="Direct Contracting", "n/a", IF($D441="Emergency Cases", "n/a","Check Mode of Proc")))))))</f>
        <v>n/a</v>
      </c>
      <c r="F441" s="44" t="str">
        <f t="shared" si="871"/>
        <v>n/a</v>
      </c>
      <c r="G441" s="44" t="str">
        <f t="shared" si="871"/>
        <v>n/a</v>
      </c>
      <c r="H441" s="44" t="str">
        <f t="shared" si="871"/>
        <v>n/a</v>
      </c>
      <c r="I441" s="63"/>
      <c r="J441" s="63"/>
      <c r="K441" s="45" t="str">
        <f t="shared" si="831"/>
        <v>n/a</v>
      </c>
      <c r="L441" s="63"/>
      <c r="M441" s="63"/>
      <c r="N441" s="55"/>
      <c r="O441" s="55"/>
      <c r="P441" s="55"/>
      <c r="Q441" s="55"/>
      <c r="R441" s="46" t="s">
        <v>52</v>
      </c>
      <c r="S441" s="51"/>
      <c r="T441" s="60"/>
      <c r="U441" s="47"/>
      <c r="V441" s="51"/>
      <c r="W441" s="60"/>
      <c r="X441" s="37"/>
      <c r="Y441" s="48" t="str">
        <f t="shared" ref="Y441:AE441" si="872">IF($D441="Public Bidding", "Date Required", IF($D441="Shopping", "n/a", IF($D441="Small Value Procurement", "n/a", IF($D441="Lease of Venue", "n/a", IF($D441="Agency to Agency", "n/a", IF($D441="Direct Contracting", "n/a", IF($D441="Emergency Cases", "n/a","Check Mode of Proc")))))))</f>
        <v>n/a</v>
      </c>
      <c r="Z441" s="48" t="str">
        <f t="shared" si="872"/>
        <v>n/a</v>
      </c>
      <c r="AA441" s="48" t="str">
        <f t="shared" si="872"/>
        <v>n/a</v>
      </c>
      <c r="AB441" s="48" t="str">
        <f t="shared" si="872"/>
        <v>n/a</v>
      </c>
      <c r="AC441" s="48" t="str">
        <f t="shared" si="872"/>
        <v>n/a</v>
      </c>
      <c r="AD441" s="48" t="str">
        <f t="shared" si="872"/>
        <v>n/a</v>
      </c>
      <c r="AE441" s="48" t="str">
        <f t="shared" si="872"/>
        <v>n/a</v>
      </c>
      <c r="AF441" s="49"/>
      <c r="AG441" s="244"/>
      <c r="AH441" s="183"/>
      <c r="AI441" s="126"/>
      <c r="AJ441" s="4"/>
      <c r="AK441" s="84"/>
      <c r="AL441" s="6"/>
      <c r="AM441" s="7"/>
      <c r="AN441" s="6"/>
      <c r="AO441" s="6"/>
      <c r="AP441" s="85"/>
      <c r="AQ441" s="87"/>
      <c r="AR441" s="6"/>
      <c r="AT441" s="6"/>
      <c r="AU441" s="6"/>
      <c r="AV441" s="85"/>
      <c r="AW441" s="85"/>
      <c r="AX441" s="85"/>
      <c r="AY441" s="86"/>
      <c r="AZ441" s="85"/>
      <c r="BA441" s="85"/>
      <c r="BB441" s="85"/>
      <c r="BC441" s="85"/>
    </row>
    <row r="442" spans="1:55" ht="47.25" customHeight="1" x14ac:dyDescent="0.25">
      <c r="A442" s="43" t="str">
        <f>IF(C442=0,"  ",VLOOKUP(C442,CODES!$A$1:$B$145,2,FALSE))</f>
        <v xml:space="preserve">  </v>
      </c>
      <c r="B442" s="246"/>
      <c r="C442" s="4"/>
      <c r="D442" s="52" t="s">
        <v>57</v>
      </c>
      <c r="E442" s="44" t="str">
        <f t="shared" ref="E442:H442" si="873">IF($D442="Public Bidding", "Date Required", IF($D442="Shopping", "n/a", IF($D442="Small Value Procurement", "n/a", IF($D442="Lease of Venue", "n/a", IF($D442="Agency to Agency", "n/a", IF($D442="Direct Contracting", "n/a", IF($D442="Emergency Cases", "n/a","Check Mode of Proc")))))))</f>
        <v>n/a</v>
      </c>
      <c r="F442" s="44" t="str">
        <f t="shared" si="873"/>
        <v>n/a</v>
      </c>
      <c r="G442" s="44" t="str">
        <f t="shared" si="873"/>
        <v>n/a</v>
      </c>
      <c r="H442" s="44" t="str">
        <f t="shared" si="873"/>
        <v>n/a</v>
      </c>
      <c r="I442" s="63"/>
      <c r="J442" s="63"/>
      <c r="K442" s="45" t="str">
        <f t="shared" si="831"/>
        <v>n/a</v>
      </c>
      <c r="L442" s="63"/>
      <c r="M442" s="63"/>
      <c r="N442" s="55"/>
      <c r="O442" s="55"/>
      <c r="P442" s="67"/>
      <c r="Q442" s="67"/>
      <c r="R442" s="46" t="s">
        <v>52</v>
      </c>
      <c r="S442" s="51"/>
      <c r="T442" s="60"/>
      <c r="U442" s="47"/>
      <c r="V442" s="51"/>
      <c r="W442" s="60"/>
      <c r="X442" s="37"/>
      <c r="Y442" s="48" t="str">
        <f t="shared" ref="Y442:AE442" si="874">IF($D442="Public Bidding", "Date Required", IF($D442="Shopping", "n/a", IF($D442="Small Value Procurement", "n/a", IF($D442="Lease of Venue", "n/a", IF($D442="Agency to Agency", "n/a", IF($D442="Direct Contracting", "n/a", IF($D442="Emergency Cases", "n/a","Check Mode of Proc")))))))</f>
        <v>n/a</v>
      </c>
      <c r="Z442" s="48" t="str">
        <f t="shared" si="874"/>
        <v>n/a</v>
      </c>
      <c r="AA442" s="48" t="str">
        <f t="shared" si="874"/>
        <v>n/a</v>
      </c>
      <c r="AB442" s="48" t="str">
        <f t="shared" si="874"/>
        <v>n/a</v>
      </c>
      <c r="AC442" s="48" t="str">
        <f t="shared" si="874"/>
        <v>n/a</v>
      </c>
      <c r="AD442" s="48" t="str">
        <f t="shared" si="874"/>
        <v>n/a</v>
      </c>
      <c r="AE442" s="48" t="str">
        <f t="shared" si="874"/>
        <v>n/a</v>
      </c>
      <c r="AF442" s="49"/>
      <c r="AG442" s="244"/>
      <c r="AH442" s="183"/>
      <c r="AI442" s="126"/>
      <c r="AJ442" s="4"/>
      <c r="AK442" s="84"/>
      <c r="AL442" s="6"/>
      <c r="AM442" s="7"/>
      <c r="AN442" s="6"/>
      <c r="AO442" s="6"/>
      <c r="AP442" s="85"/>
      <c r="AQ442" s="87"/>
      <c r="AR442" s="6"/>
      <c r="AT442" s="6"/>
      <c r="AU442" s="6"/>
      <c r="AV442" s="85"/>
      <c r="AW442" s="85"/>
      <c r="AX442" s="85"/>
      <c r="AY442" s="86"/>
      <c r="AZ442" s="85"/>
      <c r="BA442" s="85"/>
      <c r="BB442" s="85"/>
      <c r="BC442" s="85"/>
    </row>
    <row r="443" spans="1:55" ht="47.25" customHeight="1" x14ac:dyDescent="0.25">
      <c r="A443" s="43" t="str">
        <f>IF(C443=0,"  ",VLOOKUP(C443,CODES!$A$1:$B$145,2,FALSE))</f>
        <v xml:space="preserve">  </v>
      </c>
      <c r="B443" s="246"/>
      <c r="C443" s="4"/>
      <c r="D443" s="52" t="s">
        <v>57</v>
      </c>
      <c r="E443" s="44" t="str">
        <f t="shared" ref="E443:H443" si="875">IF($D443="Public Bidding", "Date Required", IF($D443="Shopping", "n/a", IF($D443="Small Value Procurement", "n/a", IF($D443="Lease of Venue", "n/a", IF($D443="Agency to Agency", "n/a", IF($D443="Direct Contracting", "n/a", IF($D443="Emergency Cases", "n/a","Check Mode of Proc")))))))</f>
        <v>n/a</v>
      </c>
      <c r="F443" s="44" t="str">
        <f t="shared" si="875"/>
        <v>n/a</v>
      </c>
      <c r="G443" s="44" t="str">
        <f t="shared" si="875"/>
        <v>n/a</v>
      </c>
      <c r="H443" s="44" t="str">
        <f t="shared" si="875"/>
        <v>n/a</v>
      </c>
      <c r="I443" s="63"/>
      <c r="J443" s="63"/>
      <c r="K443" s="45" t="str">
        <f t="shared" si="831"/>
        <v>n/a</v>
      </c>
      <c r="L443" s="63"/>
      <c r="M443" s="63"/>
      <c r="N443" s="55"/>
      <c r="O443" s="55"/>
      <c r="P443" s="55"/>
      <c r="Q443" s="55"/>
      <c r="R443" s="46" t="s">
        <v>52</v>
      </c>
      <c r="S443" s="51"/>
      <c r="T443" s="60"/>
      <c r="U443" s="47"/>
      <c r="V443" s="51"/>
      <c r="W443" s="60"/>
      <c r="X443" s="37"/>
      <c r="Y443" s="48" t="str">
        <f t="shared" ref="Y443:AE443" si="876">IF($D443="Public Bidding", "Date Required", IF($D443="Shopping", "n/a", IF($D443="Small Value Procurement", "n/a", IF($D443="Lease of Venue", "n/a", IF($D443="Agency to Agency", "n/a", IF($D443="Direct Contracting", "n/a", IF($D443="Emergency Cases", "n/a","Check Mode of Proc")))))))</f>
        <v>n/a</v>
      </c>
      <c r="Z443" s="48" t="str">
        <f t="shared" si="876"/>
        <v>n/a</v>
      </c>
      <c r="AA443" s="48" t="str">
        <f t="shared" si="876"/>
        <v>n/a</v>
      </c>
      <c r="AB443" s="48" t="str">
        <f t="shared" si="876"/>
        <v>n/a</v>
      </c>
      <c r="AC443" s="48" t="str">
        <f t="shared" si="876"/>
        <v>n/a</v>
      </c>
      <c r="AD443" s="48" t="str">
        <f t="shared" si="876"/>
        <v>n/a</v>
      </c>
      <c r="AE443" s="48" t="str">
        <f t="shared" si="876"/>
        <v>n/a</v>
      </c>
      <c r="AF443" s="49"/>
      <c r="AG443" s="244"/>
      <c r="AH443" s="183"/>
      <c r="AI443" s="126"/>
      <c r="AJ443" s="114"/>
      <c r="AK443" s="84"/>
      <c r="AL443" s="6"/>
      <c r="AM443" s="7"/>
      <c r="AN443" s="6"/>
      <c r="AO443" s="6"/>
      <c r="AP443" s="85"/>
      <c r="AQ443" s="87"/>
      <c r="AR443" s="6"/>
      <c r="AT443" s="6"/>
      <c r="AU443" s="6"/>
      <c r="AV443" s="85"/>
      <c r="AW443" s="85"/>
      <c r="AX443" s="85"/>
      <c r="AY443" s="86"/>
      <c r="AZ443" s="85"/>
      <c r="BA443" s="85"/>
      <c r="BB443" s="85"/>
      <c r="BC443" s="85"/>
    </row>
    <row r="444" spans="1:55" ht="47.25" customHeight="1" x14ac:dyDescent="0.25">
      <c r="A444" s="43" t="str">
        <f>IF(C444=0,"  ",VLOOKUP(C444,CODES!$A$1:$B$145,2,FALSE))</f>
        <v xml:space="preserve">  </v>
      </c>
      <c r="B444" s="246"/>
      <c r="C444" s="104"/>
      <c r="D444" s="52" t="s">
        <v>57</v>
      </c>
      <c r="E444" s="44" t="str">
        <f t="shared" ref="E444:H444" si="877">IF($D444="Public Bidding", "Date Required", IF($D444="Shopping", "n/a", IF($D444="Small Value Procurement", "n/a", IF($D444="Lease of Venue", "n/a", IF($D444="Agency to Agency", "n/a", IF($D444="Direct Contracting", "n/a", IF($D444="Emergency Cases", "n/a","Check Mode of Proc")))))))</f>
        <v>n/a</v>
      </c>
      <c r="F444" s="44" t="str">
        <f t="shared" si="877"/>
        <v>n/a</v>
      </c>
      <c r="G444" s="44" t="str">
        <f t="shared" si="877"/>
        <v>n/a</v>
      </c>
      <c r="H444" s="44" t="str">
        <f t="shared" si="877"/>
        <v>n/a</v>
      </c>
      <c r="I444" s="63"/>
      <c r="J444" s="63"/>
      <c r="K444" s="45" t="str">
        <f t="shared" si="831"/>
        <v>n/a</v>
      </c>
      <c r="L444" s="247"/>
      <c r="M444" s="63"/>
      <c r="N444" s="55"/>
      <c r="O444" s="55"/>
      <c r="P444" s="55"/>
      <c r="Q444" s="55"/>
      <c r="R444" s="46" t="s">
        <v>52</v>
      </c>
      <c r="S444" s="51"/>
      <c r="T444" s="60"/>
      <c r="U444" s="47"/>
      <c r="V444" s="51"/>
      <c r="W444" s="60"/>
      <c r="X444" s="37"/>
      <c r="Y444" s="48" t="str">
        <f t="shared" ref="Y444:AE444" si="878">IF($D444="Public Bidding", "Date Required", IF($D444="Shopping", "n/a", IF($D444="Small Value Procurement", "n/a", IF($D444="Lease of Venue", "n/a", IF($D444="Agency to Agency", "n/a", IF($D444="Direct Contracting", "n/a", IF($D444="Emergency Cases", "n/a","Check Mode of Proc")))))))</f>
        <v>n/a</v>
      </c>
      <c r="Z444" s="48" t="str">
        <f t="shared" si="878"/>
        <v>n/a</v>
      </c>
      <c r="AA444" s="48" t="str">
        <f t="shared" si="878"/>
        <v>n/a</v>
      </c>
      <c r="AB444" s="48" t="str">
        <f t="shared" si="878"/>
        <v>n/a</v>
      </c>
      <c r="AC444" s="48" t="str">
        <f t="shared" si="878"/>
        <v>n/a</v>
      </c>
      <c r="AD444" s="48" t="str">
        <f t="shared" si="878"/>
        <v>n/a</v>
      </c>
      <c r="AE444" s="48" t="str">
        <f t="shared" si="878"/>
        <v>n/a</v>
      </c>
      <c r="AF444" s="49"/>
      <c r="AG444" s="244"/>
      <c r="AH444" s="183"/>
      <c r="AI444" s="101"/>
      <c r="AJ444" s="114"/>
      <c r="AK444" s="84"/>
      <c r="AL444" s="6"/>
      <c r="AM444" s="7"/>
      <c r="AN444" s="6"/>
      <c r="AO444" s="6"/>
      <c r="AP444" s="85"/>
      <c r="AQ444" s="87"/>
      <c r="AR444" s="6"/>
      <c r="AT444" s="6"/>
      <c r="AU444" s="6"/>
      <c r="AV444" s="85"/>
      <c r="AW444" s="85"/>
      <c r="AX444" s="85"/>
      <c r="AY444" s="86"/>
      <c r="AZ444" s="85"/>
      <c r="BA444" s="85"/>
      <c r="BB444" s="85"/>
      <c r="BC444" s="85"/>
    </row>
    <row r="445" spans="1:55" ht="47.25" customHeight="1" x14ac:dyDescent="0.25">
      <c r="A445" s="43" t="str">
        <f>IF(C445=0,"  ",VLOOKUP(C445,CODES!$A$1:$B$145,2,FALSE))</f>
        <v xml:space="preserve">  </v>
      </c>
      <c r="B445" s="246"/>
      <c r="C445" s="4"/>
      <c r="D445" s="52" t="s">
        <v>57</v>
      </c>
      <c r="E445" s="44" t="str">
        <f t="shared" ref="E445:H445" si="879">IF($D445="Public Bidding", "Date Required", IF($D445="Shopping", "n/a", IF($D445="Small Value Procurement", "n/a", IF($D445="Lease of Venue", "n/a", IF($D445="Agency to Agency", "n/a", IF($D445="Direct Contracting", "n/a", IF($D445="Emergency Cases", "n/a","Check Mode of Proc")))))))</f>
        <v>n/a</v>
      </c>
      <c r="F445" s="44" t="str">
        <f t="shared" si="879"/>
        <v>n/a</v>
      </c>
      <c r="G445" s="44" t="str">
        <f t="shared" si="879"/>
        <v>n/a</v>
      </c>
      <c r="H445" s="44" t="str">
        <f t="shared" si="879"/>
        <v>n/a</v>
      </c>
      <c r="I445" s="63"/>
      <c r="J445" s="63"/>
      <c r="K445" s="45" t="str">
        <f t="shared" si="831"/>
        <v>n/a</v>
      </c>
      <c r="L445" s="63"/>
      <c r="M445" s="63"/>
      <c r="N445" s="55"/>
      <c r="O445" s="55"/>
      <c r="P445" s="67"/>
      <c r="Q445" s="67"/>
      <c r="R445" s="46" t="s">
        <v>52</v>
      </c>
      <c r="S445" s="51"/>
      <c r="T445" s="60"/>
      <c r="U445" s="47"/>
      <c r="V445" s="51"/>
      <c r="W445" s="60"/>
      <c r="X445" s="37"/>
      <c r="Y445" s="48" t="str">
        <f t="shared" ref="Y445:AE445" si="880">IF($D445="Public Bidding", "Date Required", IF($D445="Shopping", "n/a", IF($D445="Small Value Procurement", "n/a", IF($D445="Lease of Venue", "n/a", IF($D445="Agency to Agency", "n/a", IF($D445="Direct Contracting", "n/a", IF($D445="Emergency Cases", "n/a","Check Mode of Proc")))))))</f>
        <v>n/a</v>
      </c>
      <c r="Z445" s="48" t="str">
        <f t="shared" si="880"/>
        <v>n/a</v>
      </c>
      <c r="AA445" s="48" t="str">
        <f t="shared" si="880"/>
        <v>n/a</v>
      </c>
      <c r="AB445" s="48" t="str">
        <f t="shared" si="880"/>
        <v>n/a</v>
      </c>
      <c r="AC445" s="48" t="str">
        <f t="shared" si="880"/>
        <v>n/a</v>
      </c>
      <c r="AD445" s="48" t="str">
        <f t="shared" si="880"/>
        <v>n/a</v>
      </c>
      <c r="AE445" s="48" t="str">
        <f t="shared" si="880"/>
        <v>n/a</v>
      </c>
      <c r="AF445" s="88"/>
      <c r="AG445" s="91"/>
      <c r="AH445" s="183"/>
      <c r="AI445" s="101"/>
      <c r="AJ445" s="248"/>
      <c r="AK445" s="84"/>
      <c r="AL445" s="6"/>
      <c r="AM445" s="7"/>
      <c r="AN445" s="6"/>
      <c r="AO445" s="6"/>
      <c r="AP445" s="85"/>
      <c r="AQ445" s="87"/>
      <c r="AR445" s="6"/>
      <c r="AT445" s="6"/>
      <c r="AU445" s="6"/>
      <c r="AV445" s="85"/>
      <c r="AW445" s="85"/>
      <c r="AX445" s="85"/>
      <c r="AY445" s="86"/>
      <c r="AZ445" s="85"/>
      <c r="BA445" s="85"/>
      <c r="BB445" s="85"/>
      <c r="BC445" s="85"/>
    </row>
    <row r="446" spans="1:55" ht="47.25" customHeight="1" x14ac:dyDescent="0.25">
      <c r="A446" s="43" t="str">
        <f>IF(C446=0,"  ",VLOOKUP(C446,CODES!$A$1:$B$145,2,FALSE))</f>
        <v xml:space="preserve">  </v>
      </c>
      <c r="B446" s="246"/>
      <c r="C446" s="4"/>
      <c r="D446" s="52" t="s">
        <v>57</v>
      </c>
      <c r="E446" s="44" t="str">
        <f t="shared" ref="E446:H446" si="881">IF($D446="Public Bidding", "Date Required", IF($D446="Shopping", "n/a", IF($D446="Small Value Procurement", "n/a", IF($D446="Lease of Venue", "n/a", IF($D446="Agency to Agency", "n/a", IF($D446="Direct Contracting", "n/a", IF($D446="Emergency Cases", "n/a","Check Mode of Proc")))))))</f>
        <v>n/a</v>
      </c>
      <c r="F446" s="44" t="str">
        <f t="shared" si="881"/>
        <v>n/a</v>
      </c>
      <c r="G446" s="44" t="str">
        <f t="shared" si="881"/>
        <v>n/a</v>
      </c>
      <c r="H446" s="44" t="str">
        <f t="shared" si="881"/>
        <v>n/a</v>
      </c>
      <c r="I446" s="63"/>
      <c r="J446" s="63"/>
      <c r="K446" s="45" t="str">
        <f t="shared" si="831"/>
        <v>n/a</v>
      </c>
      <c r="L446" s="63"/>
      <c r="M446" s="63"/>
      <c r="N446" s="55"/>
      <c r="O446" s="55"/>
      <c r="P446" s="55"/>
      <c r="Q446" s="55"/>
      <c r="R446" s="46" t="s">
        <v>52</v>
      </c>
      <c r="S446" s="51"/>
      <c r="T446" s="60"/>
      <c r="U446" s="47"/>
      <c r="V446" s="51"/>
      <c r="W446" s="60"/>
      <c r="X446" s="37"/>
      <c r="Y446" s="48" t="str">
        <f t="shared" ref="Y446:AE446" si="882">IF($D446="Public Bidding", "Date Required", IF($D446="Shopping", "n/a", IF($D446="Small Value Procurement", "n/a", IF($D446="Lease of Venue", "n/a", IF($D446="Agency to Agency", "n/a", IF($D446="Direct Contracting", "n/a", IF($D446="Emergency Cases", "n/a","Check Mode of Proc")))))))</f>
        <v>n/a</v>
      </c>
      <c r="Z446" s="48" t="str">
        <f t="shared" si="882"/>
        <v>n/a</v>
      </c>
      <c r="AA446" s="48" t="str">
        <f t="shared" si="882"/>
        <v>n/a</v>
      </c>
      <c r="AB446" s="48" t="str">
        <f t="shared" si="882"/>
        <v>n/a</v>
      </c>
      <c r="AC446" s="48" t="str">
        <f t="shared" si="882"/>
        <v>n/a</v>
      </c>
      <c r="AD446" s="48" t="str">
        <f t="shared" si="882"/>
        <v>n/a</v>
      </c>
      <c r="AE446" s="48" t="str">
        <f t="shared" si="882"/>
        <v>n/a</v>
      </c>
      <c r="AF446" s="88"/>
      <c r="AG446" s="91"/>
      <c r="AH446" s="183"/>
      <c r="AI446" s="126"/>
      <c r="AJ446" s="248"/>
      <c r="AK446" s="84"/>
      <c r="AL446" s="6"/>
      <c r="AM446" s="7"/>
      <c r="AN446" s="6"/>
      <c r="AO446" s="6"/>
      <c r="AP446" s="85"/>
      <c r="AQ446" s="87"/>
      <c r="AR446" s="6"/>
      <c r="AT446" s="6"/>
      <c r="AU446" s="6"/>
      <c r="AV446" s="85"/>
      <c r="AW446" s="85"/>
      <c r="AX446" s="85"/>
      <c r="AY446" s="86"/>
      <c r="AZ446" s="85"/>
      <c r="BA446" s="85"/>
      <c r="BB446" s="85"/>
      <c r="BC446" s="85"/>
    </row>
    <row r="447" spans="1:55" ht="47.25" customHeight="1" x14ac:dyDescent="0.25">
      <c r="A447" s="43" t="str">
        <f>IF(C447=0,"  ",VLOOKUP(C447,CODES!$A$1:$B$145,2,FALSE))</f>
        <v xml:space="preserve">  </v>
      </c>
      <c r="B447" s="246"/>
      <c r="C447" s="4"/>
      <c r="D447" s="52" t="s">
        <v>57</v>
      </c>
      <c r="E447" s="44" t="str">
        <f t="shared" ref="E447:H447" si="883">IF($D447="Public Bidding", "Date Required", IF($D447="Shopping", "n/a", IF($D447="Small Value Procurement", "n/a", IF($D447="Lease of Venue", "n/a", IF($D447="Agency to Agency", "n/a", IF($D447="Direct Contracting", "n/a", IF($D447="Emergency Cases", "n/a","Check Mode of Proc")))))))</f>
        <v>n/a</v>
      </c>
      <c r="F447" s="44" t="str">
        <f t="shared" si="883"/>
        <v>n/a</v>
      </c>
      <c r="G447" s="44" t="str">
        <f t="shared" si="883"/>
        <v>n/a</v>
      </c>
      <c r="H447" s="44" t="str">
        <f t="shared" si="883"/>
        <v>n/a</v>
      </c>
      <c r="I447" s="63"/>
      <c r="J447" s="63"/>
      <c r="K447" s="45" t="str">
        <f t="shared" si="831"/>
        <v>n/a</v>
      </c>
      <c r="L447" s="63"/>
      <c r="M447" s="63"/>
      <c r="N447" s="55"/>
      <c r="O447" s="55"/>
      <c r="P447" s="67"/>
      <c r="Q447" s="67"/>
      <c r="R447" s="46" t="s">
        <v>52</v>
      </c>
      <c r="S447" s="51"/>
      <c r="T447" s="60"/>
      <c r="U447" s="47"/>
      <c r="V447" s="51"/>
      <c r="W447" s="60"/>
      <c r="X447" s="37"/>
      <c r="Y447" s="48" t="str">
        <f t="shared" ref="Y447:AE447" si="884">IF($D447="Public Bidding", "Date Required", IF($D447="Shopping", "n/a", IF($D447="Small Value Procurement", "n/a", IF($D447="Lease of Venue", "n/a", IF($D447="Agency to Agency", "n/a", IF($D447="Direct Contracting", "n/a", IF($D447="Emergency Cases", "n/a","Check Mode of Proc")))))))</f>
        <v>n/a</v>
      </c>
      <c r="Z447" s="48" t="str">
        <f t="shared" si="884"/>
        <v>n/a</v>
      </c>
      <c r="AA447" s="48" t="str">
        <f t="shared" si="884"/>
        <v>n/a</v>
      </c>
      <c r="AB447" s="48" t="str">
        <f t="shared" si="884"/>
        <v>n/a</v>
      </c>
      <c r="AC447" s="48" t="str">
        <f t="shared" si="884"/>
        <v>n/a</v>
      </c>
      <c r="AD447" s="48" t="str">
        <f t="shared" si="884"/>
        <v>n/a</v>
      </c>
      <c r="AE447" s="48" t="str">
        <f t="shared" si="884"/>
        <v>n/a</v>
      </c>
      <c r="AF447" s="88"/>
      <c r="AG447" s="91"/>
      <c r="AH447" s="183"/>
      <c r="AI447" s="126"/>
      <c r="AJ447" s="248"/>
      <c r="AK447" s="84"/>
      <c r="AL447" s="6"/>
      <c r="AM447" s="7"/>
      <c r="AN447" s="6"/>
      <c r="AO447" s="6"/>
      <c r="AP447" s="85"/>
      <c r="AQ447" s="87"/>
      <c r="AR447" s="6"/>
      <c r="AT447" s="6"/>
      <c r="AU447" s="6"/>
      <c r="AV447" s="85"/>
      <c r="AW447" s="85"/>
      <c r="AX447" s="85"/>
      <c r="AY447" s="86"/>
      <c r="AZ447" s="85"/>
      <c r="BA447" s="85"/>
      <c r="BB447" s="85"/>
      <c r="BC447" s="85"/>
    </row>
    <row r="448" spans="1:55" ht="69.75" customHeight="1" x14ac:dyDescent="0.25">
      <c r="A448" s="43" t="str">
        <f>IF(C448=0,"  ",VLOOKUP(C448,CODES!$A$1:$B$145,2,FALSE))</f>
        <v xml:space="preserve">  </v>
      </c>
      <c r="B448" s="246"/>
      <c r="C448" s="4"/>
      <c r="D448" s="52" t="s">
        <v>57</v>
      </c>
      <c r="E448" s="44" t="str">
        <f t="shared" ref="E448:H448" si="885">IF($D448="Public Bidding", "Date Required", IF($D448="Shopping", "n/a", IF($D448="Small Value Procurement", "n/a", IF($D448="Lease of Venue", "n/a", IF($D448="Agency to Agency", "n/a", IF($D448="Direct Contracting", "n/a", IF($D448="Emergency Cases", "n/a","Check Mode of Proc")))))))</f>
        <v>n/a</v>
      </c>
      <c r="F448" s="44" t="str">
        <f t="shared" si="885"/>
        <v>n/a</v>
      </c>
      <c r="G448" s="44" t="str">
        <f t="shared" si="885"/>
        <v>n/a</v>
      </c>
      <c r="H448" s="44" t="str">
        <f t="shared" si="885"/>
        <v>n/a</v>
      </c>
      <c r="I448" s="63"/>
      <c r="J448" s="63"/>
      <c r="K448" s="45" t="str">
        <f t="shared" si="831"/>
        <v>n/a</v>
      </c>
      <c r="L448" s="63"/>
      <c r="M448" s="63"/>
      <c r="N448" s="55"/>
      <c r="O448" s="55"/>
      <c r="P448" s="55"/>
      <c r="Q448" s="55"/>
      <c r="R448" s="46" t="s">
        <v>52</v>
      </c>
      <c r="S448" s="51"/>
      <c r="T448" s="60"/>
      <c r="U448" s="47"/>
      <c r="V448" s="51"/>
      <c r="W448" s="60"/>
      <c r="X448" s="37"/>
      <c r="Y448" s="48" t="str">
        <f t="shared" ref="Y448:AE448" si="886">IF($D448="Public Bidding", "Date Required", IF($D448="Shopping", "n/a", IF($D448="Small Value Procurement", "n/a", IF($D448="Lease of Venue", "n/a", IF($D448="Agency to Agency", "n/a", IF($D448="Direct Contracting", "n/a", IF($D448="Emergency Cases", "n/a","Check Mode of Proc")))))))</f>
        <v>n/a</v>
      </c>
      <c r="Z448" s="48" t="str">
        <f t="shared" si="886"/>
        <v>n/a</v>
      </c>
      <c r="AA448" s="48" t="str">
        <f t="shared" si="886"/>
        <v>n/a</v>
      </c>
      <c r="AB448" s="48" t="str">
        <f t="shared" si="886"/>
        <v>n/a</v>
      </c>
      <c r="AC448" s="48" t="str">
        <f t="shared" si="886"/>
        <v>n/a</v>
      </c>
      <c r="AD448" s="48" t="str">
        <f t="shared" si="886"/>
        <v>n/a</v>
      </c>
      <c r="AE448" s="48" t="str">
        <f t="shared" si="886"/>
        <v>n/a</v>
      </c>
      <c r="AF448" s="88"/>
      <c r="AG448" s="91"/>
      <c r="AH448" s="183"/>
      <c r="AI448" s="101"/>
      <c r="AJ448" s="249"/>
      <c r="AK448" s="84"/>
      <c r="AL448" s="6"/>
      <c r="AM448" s="7"/>
      <c r="AN448" s="6"/>
      <c r="AO448" s="6"/>
      <c r="AP448" s="85"/>
      <c r="AQ448" s="87"/>
      <c r="AR448" s="6"/>
      <c r="AT448" s="6"/>
      <c r="AU448" s="6"/>
      <c r="AV448" s="85"/>
      <c r="AW448" s="85"/>
      <c r="AX448" s="85"/>
      <c r="AY448" s="86"/>
      <c r="AZ448" s="85"/>
      <c r="BA448" s="85"/>
      <c r="BB448" s="85"/>
      <c r="BC448" s="85"/>
    </row>
    <row r="449" spans="1:55" ht="47.25" customHeight="1" x14ac:dyDescent="0.25">
      <c r="A449" s="43" t="str">
        <f>IF(C449=0,"  ",VLOOKUP(C449,CODES!$A$1:$B$145,2,FALSE))</f>
        <v xml:space="preserve">  </v>
      </c>
      <c r="B449" s="246"/>
      <c r="C449" s="4"/>
      <c r="D449" s="52" t="s">
        <v>57</v>
      </c>
      <c r="E449" s="44" t="str">
        <f t="shared" ref="E449:H449" si="887">IF($D449="Public Bidding", "Date Required", IF($D449="Shopping", "n/a", IF($D449="Small Value Procurement", "n/a", IF($D449="Lease of Venue", "n/a", IF($D449="Agency to Agency", "n/a", IF($D449="Direct Contracting", "n/a", IF($D449="Emergency Cases", "n/a","Check Mode of Proc")))))))</f>
        <v>n/a</v>
      </c>
      <c r="F449" s="44" t="str">
        <f t="shared" si="887"/>
        <v>n/a</v>
      </c>
      <c r="G449" s="44" t="str">
        <f t="shared" si="887"/>
        <v>n/a</v>
      </c>
      <c r="H449" s="44" t="str">
        <f t="shared" si="887"/>
        <v>n/a</v>
      </c>
      <c r="I449" s="63"/>
      <c r="J449" s="63"/>
      <c r="K449" s="45" t="str">
        <f t="shared" si="831"/>
        <v>n/a</v>
      </c>
      <c r="L449" s="63"/>
      <c r="M449" s="63"/>
      <c r="N449" s="55"/>
      <c r="O449" s="55"/>
      <c r="P449" s="67"/>
      <c r="Q449" s="67"/>
      <c r="R449" s="46" t="s">
        <v>52</v>
      </c>
      <c r="S449" s="51"/>
      <c r="T449" s="60"/>
      <c r="U449" s="47"/>
      <c r="V449" s="51"/>
      <c r="W449" s="60"/>
      <c r="X449" s="37"/>
      <c r="Y449" s="48" t="str">
        <f t="shared" ref="Y449:AE449" si="888">IF($D449="Public Bidding", "Date Required", IF($D449="Shopping", "n/a", IF($D449="Small Value Procurement", "n/a", IF($D449="Lease of Venue", "n/a", IF($D449="Agency to Agency", "n/a", IF($D449="Direct Contracting", "n/a", IF($D449="Emergency Cases", "n/a","Check Mode of Proc")))))))</f>
        <v>n/a</v>
      </c>
      <c r="Z449" s="48" t="str">
        <f t="shared" si="888"/>
        <v>n/a</v>
      </c>
      <c r="AA449" s="48" t="str">
        <f t="shared" si="888"/>
        <v>n/a</v>
      </c>
      <c r="AB449" s="48" t="str">
        <f t="shared" si="888"/>
        <v>n/a</v>
      </c>
      <c r="AC449" s="48" t="str">
        <f t="shared" si="888"/>
        <v>n/a</v>
      </c>
      <c r="AD449" s="48" t="str">
        <f t="shared" si="888"/>
        <v>n/a</v>
      </c>
      <c r="AE449" s="48" t="str">
        <f t="shared" si="888"/>
        <v>n/a</v>
      </c>
      <c r="AF449" s="88"/>
      <c r="AG449" s="91"/>
      <c r="AH449" s="183"/>
      <c r="AI449" s="126"/>
      <c r="AJ449" s="248"/>
      <c r="AK449" s="84"/>
      <c r="AL449" s="6"/>
      <c r="AM449" s="7"/>
      <c r="AN449" s="6"/>
      <c r="AO449" s="6"/>
      <c r="AP449" s="85"/>
      <c r="AQ449" s="87"/>
      <c r="AR449" s="6"/>
      <c r="AT449" s="6"/>
      <c r="AU449" s="6"/>
      <c r="AV449" s="85"/>
      <c r="AW449" s="85"/>
      <c r="AX449" s="85"/>
      <c r="AY449" s="86"/>
      <c r="AZ449" s="85"/>
      <c r="BA449" s="85"/>
      <c r="BB449" s="85"/>
      <c r="BC449" s="85"/>
    </row>
    <row r="450" spans="1:55" ht="57" customHeight="1" x14ac:dyDescent="0.25">
      <c r="A450" s="43" t="str">
        <f>IF(C450=0,"  ",VLOOKUP(C450,CODES!$A$1:$B$145,2,FALSE))</f>
        <v xml:space="preserve">  </v>
      </c>
      <c r="B450" s="246"/>
      <c r="C450" s="4"/>
      <c r="D450" s="52" t="s">
        <v>57</v>
      </c>
      <c r="E450" s="44" t="str">
        <f t="shared" ref="E450:H450" si="889">IF($D450="Public Bidding", "Date Required", IF($D450="Shopping", "n/a", IF($D450="Small Value Procurement", "n/a", IF($D450="Lease of Venue", "n/a", IF($D450="Agency to Agency", "n/a", IF($D450="Direct Contracting", "n/a", IF($D450="Emergency Cases", "n/a","Check Mode of Proc")))))))</f>
        <v>n/a</v>
      </c>
      <c r="F450" s="44" t="str">
        <f t="shared" si="889"/>
        <v>n/a</v>
      </c>
      <c r="G450" s="44" t="str">
        <f t="shared" si="889"/>
        <v>n/a</v>
      </c>
      <c r="H450" s="44" t="str">
        <f t="shared" si="889"/>
        <v>n/a</v>
      </c>
      <c r="I450" s="63"/>
      <c r="J450" s="63"/>
      <c r="K450" s="45" t="str">
        <f t="shared" si="831"/>
        <v>n/a</v>
      </c>
      <c r="L450" s="63"/>
      <c r="M450" s="63"/>
      <c r="N450" s="55"/>
      <c r="O450" s="55"/>
      <c r="P450" s="67"/>
      <c r="Q450" s="67"/>
      <c r="R450" s="46" t="s">
        <v>52</v>
      </c>
      <c r="S450" s="51"/>
      <c r="T450" s="60"/>
      <c r="U450" s="47"/>
      <c r="V450" s="51"/>
      <c r="W450" s="60"/>
      <c r="X450" s="37"/>
      <c r="Y450" s="48" t="str">
        <f t="shared" ref="Y450:AE450" si="890">IF($D450="Public Bidding", "Date Required", IF($D450="Shopping", "n/a", IF($D450="Small Value Procurement", "n/a", IF($D450="Lease of Venue", "n/a", IF($D450="Agency to Agency", "n/a", IF($D450="Direct Contracting", "n/a", IF($D450="Emergency Cases", "n/a","Check Mode of Proc")))))))</f>
        <v>n/a</v>
      </c>
      <c r="Z450" s="48" t="str">
        <f t="shared" si="890"/>
        <v>n/a</v>
      </c>
      <c r="AA450" s="48" t="str">
        <f t="shared" si="890"/>
        <v>n/a</v>
      </c>
      <c r="AB450" s="48" t="str">
        <f t="shared" si="890"/>
        <v>n/a</v>
      </c>
      <c r="AC450" s="48" t="str">
        <f t="shared" si="890"/>
        <v>n/a</v>
      </c>
      <c r="AD450" s="48" t="str">
        <f t="shared" si="890"/>
        <v>n/a</v>
      </c>
      <c r="AE450" s="48" t="str">
        <f t="shared" si="890"/>
        <v>n/a</v>
      </c>
      <c r="AF450" s="88"/>
      <c r="AG450" s="91"/>
      <c r="AH450" s="183"/>
      <c r="AI450" s="101"/>
      <c r="AJ450" s="4"/>
      <c r="AK450" s="84"/>
      <c r="AL450" s="6"/>
      <c r="AM450" s="7"/>
      <c r="AN450" s="6"/>
      <c r="AO450" s="6"/>
      <c r="AP450" s="85"/>
      <c r="AQ450" s="87"/>
      <c r="AR450" s="6"/>
      <c r="AT450" s="6"/>
      <c r="AU450" s="6"/>
      <c r="AV450" s="85"/>
      <c r="AW450" s="85"/>
      <c r="AX450" s="85"/>
      <c r="AY450" s="86"/>
      <c r="AZ450" s="85"/>
      <c r="BA450" s="85"/>
      <c r="BB450" s="85"/>
      <c r="BC450" s="85"/>
    </row>
    <row r="451" spans="1:55" ht="57.75" customHeight="1" x14ac:dyDescent="0.25">
      <c r="A451" s="43" t="str">
        <f>IF(C451=0,"  ",VLOOKUP(C451,CODES!$A$1:$B$145,2,FALSE))</f>
        <v xml:space="preserve">  </v>
      </c>
      <c r="B451" s="246"/>
      <c r="C451" s="4"/>
      <c r="D451" s="52" t="s">
        <v>57</v>
      </c>
      <c r="E451" s="44" t="str">
        <f t="shared" ref="E451:H451" si="891">IF($D451="Public Bidding", "Date Required", IF($D451="Shopping", "n/a", IF($D451="Small Value Procurement", "n/a", IF($D451="Lease of Venue", "n/a", IF($D451="Agency to Agency", "n/a", IF($D451="Direct Contracting", "n/a", IF($D451="Emergency Cases", "n/a","Check Mode of Proc")))))))</f>
        <v>n/a</v>
      </c>
      <c r="F451" s="44" t="str">
        <f t="shared" si="891"/>
        <v>n/a</v>
      </c>
      <c r="G451" s="44" t="str">
        <f t="shared" si="891"/>
        <v>n/a</v>
      </c>
      <c r="H451" s="44" t="str">
        <f t="shared" si="891"/>
        <v>n/a</v>
      </c>
      <c r="I451" s="63"/>
      <c r="J451" s="63"/>
      <c r="K451" s="45" t="str">
        <f t="shared" si="831"/>
        <v>n/a</v>
      </c>
      <c r="L451" s="63"/>
      <c r="M451" s="63"/>
      <c r="N451" s="55"/>
      <c r="O451" s="55"/>
      <c r="P451" s="67"/>
      <c r="Q451" s="67"/>
      <c r="R451" s="46" t="s">
        <v>52</v>
      </c>
      <c r="S451" s="51"/>
      <c r="T451" s="60"/>
      <c r="U451" s="47"/>
      <c r="V451" s="51"/>
      <c r="W451" s="60"/>
      <c r="X451" s="37"/>
      <c r="Y451" s="48" t="str">
        <f t="shared" ref="Y451:AE451" si="892">IF($D451="Public Bidding", "Date Required", IF($D451="Shopping", "n/a", IF($D451="Small Value Procurement", "n/a", IF($D451="Lease of Venue", "n/a", IF($D451="Agency to Agency", "n/a", IF($D451="Direct Contracting", "n/a", IF($D451="Emergency Cases", "n/a","Check Mode of Proc")))))))</f>
        <v>n/a</v>
      </c>
      <c r="Z451" s="48" t="str">
        <f t="shared" si="892"/>
        <v>n/a</v>
      </c>
      <c r="AA451" s="48" t="str">
        <f t="shared" si="892"/>
        <v>n/a</v>
      </c>
      <c r="AB451" s="48" t="str">
        <f t="shared" si="892"/>
        <v>n/a</v>
      </c>
      <c r="AC451" s="48" t="str">
        <f t="shared" si="892"/>
        <v>n/a</v>
      </c>
      <c r="AD451" s="48" t="str">
        <f t="shared" si="892"/>
        <v>n/a</v>
      </c>
      <c r="AE451" s="48" t="str">
        <f t="shared" si="892"/>
        <v>n/a</v>
      </c>
      <c r="AF451" s="88"/>
      <c r="AG451" s="91"/>
      <c r="AH451" s="183"/>
      <c r="AI451" s="101"/>
      <c r="AJ451" s="250"/>
      <c r="AK451" s="84"/>
      <c r="AL451" s="6"/>
      <c r="AM451" s="7"/>
      <c r="AN451" s="6"/>
      <c r="AO451" s="6"/>
      <c r="AP451" s="85"/>
      <c r="AQ451" s="87"/>
      <c r="AR451" s="6"/>
      <c r="AT451" s="6"/>
      <c r="AU451" s="6"/>
      <c r="AV451" s="85"/>
      <c r="AW451" s="85"/>
      <c r="AX451" s="85"/>
      <c r="AY451" s="86"/>
      <c r="AZ451" s="85"/>
      <c r="BA451" s="85"/>
      <c r="BB451" s="85"/>
      <c r="BC451" s="85"/>
    </row>
    <row r="452" spans="1:55" ht="54" customHeight="1" x14ac:dyDescent="0.25">
      <c r="A452" s="43" t="str">
        <f>IF(C452=0,"  ",VLOOKUP(C452,CODES!$A$1:$B$145,2,FALSE))</f>
        <v xml:space="preserve">  </v>
      </c>
      <c r="B452" s="246"/>
      <c r="C452" s="4"/>
      <c r="D452" s="52" t="s">
        <v>57</v>
      </c>
      <c r="E452" s="44" t="str">
        <f t="shared" ref="E452:H452" si="893">IF($D452="Public Bidding", "Date Required", IF($D452="Shopping", "n/a", IF($D452="Small Value Procurement", "n/a", IF($D452="Lease of Venue", "n/a", IF($D452="Agency to Agency", "n/a", IF($D452="Direct Contracting", "n/a", IF($D452="Emergency Cases", "n/a","Check Mode of Proc")))))))</f>
        <v>n/a</v>
      </c>
      <c r="F452" s="44" t="str">
        <f t="shared" si="893"/>
        <v>n/a</v>
      </c>
      <c r="G452" s="44" t="str">
        <f t="shared" si="893"/>
        <v>n/a</v>
      </c>
      <c r="H452" s="44" t="str">
        <f t="shared" si="893"/>
        <v>n/a</v>
      </c>
      <c r="I452" s="63"/>
      <c r="J452" s="63"/>
      <c r="K452" s="45" t="str">
        <f t="shared" si="831"/>
        <v>n/a</v>
      </c>
      <c r="L452" s="63"/>
      <c r="M452" s="63"/>
      <c r="N452" s="55"/>
      <c r="O452" s="55"/>
      <c r="P452" s="55"/>
      <c r="Q452" s="55"/>
      <c r="R452" s="46" t="s">
        <v>52</v>
      </c>
      <c r="S452" s="51"/>
      <c r="T452" s="60"/>
      <c r="U452" s="47"/>
      <c r="V452" s="51"/>
      <c r="W452" s="60"/>
      <c r="X452" s="37"/>
      <c r="Y452" s="48" t="str">
        <f t="shared" ref="Y452:AE452" si="894">IF($D452="Public Bidding", "Date Required", IF($D452="Shopping", "n/a", IF($D452="Small Value Procurement", "n/a", IF($D452="Lease of Venue", "n/a", IF($D452="Agency to Agency", "n/a", IF($D452="Direct Contracting", "n/a", IF($D452="Emergency Cases", "n/a","Check Mode of Proc")))))))</f>
        <v>n/a</v>
      </c>
      <c r="Z452" s="48" t="str">
        <f t="shared" si="894"/>
        <v>n/a</v>
      </c>
      <c r="AA452" s="48" t="str">
        <f t="shared" si="894"/>
        <v>n/a</v>
      </c>
      <c r="AB452" s="48" t="str">
        <f t="shared" si="894"/>
        <v>n/a</v>
      </c>
      <c r="AC452" s="48" t="str">
        <f t="shared" si="894"/>
        <v>n/a</v>
      </c>
      <c r="AD452" s="48" t="str">
        <f t="shared" si="894"/>
        <v>n/a</v>
      </c>
      <c r="AE452" s="48" t="str">
        <f t="shared" si="894"/>
        <v>n/a</v>
      </c>
      <c r="AF452" s="88"/>
      <c r="AG452" s="91"/>
      <c r="AH452" s="183"/>
      <c r="AI452" s="126"/>
      <c r="AJ452" s="4"/>
      <c r="AK452" s="84"/>
      <c r="AL452" s="6"/>
      <c r="AM452" s="7"/>
      <c r="AN452" s="6"/>
      <c r="AO452" s="6"/>
      <c r="AP452" s="85"/>
      <c r="AQ452" s="87"/>
      <c r="AR452" s="6"/>
      <c r="AT452" s="6"/>
      <c r="AU452" s="6"/>
      <c r="AV452" s="85"/>
      <c r="AW452" s="85"/>
      <c r="AX452" s="85"/>
      <c r="AY452" s="86"/>
      <c r="AZ452" s="85"/>
      <c r="BA452" s="85"/>
      <c r="BB452" s="85"/>
      <c r="BC452" s="85"/>
    </row>
    <row r="453" spans="1:55" ht="62.25" customHeight="1" x14ac:dyDescent="0.25">
      <c r="A453" s="43" t="str">
        <f>IF(C453=0,"  ",VLOOKUP(C453,CODES!$A$1:$B$145,2,FALSE))</f>
        <v xml:space="preserve">  </v>
      </c>
      <c r="B453" s="246"/>
      <c r="C453" s="104"/>
      <c r="D453" s="52" t="s">
        <v>57</v>
      </c>
      <c r="E453" s="44" t="str">
        <f t="shared" ref="E453:H453" si="895">IF($D453="Public Bidding", "Date Required", IF($D453="Shopping", "n/a", IF($D453="Small Value Procurement", "n/a", IF($D453="Lease of Venue", "n/a", IF($D453="Agency to Agency", "n/a", IF($D453="Direct Contracting", "n/a", IF($D453="Emergency Cases", "n/a","Check Mode of Proc")))))))</f>
        <v>n/a</v>
      </c>
      <c r="F453" s="44" t="str">
        <f t="shared" si="895"/>
        <v>n/a</v>
      </c>
      <c r="G453" s="44" t="str">
        <f t="shared" si="895"/>
        <v>n/a</v>
      </c>
      <c r="H453" s="44" t="str">
        <f t="shared" si="895"/>
        <v>n/a</v>
      </c>
      <c r="I453" s="63"/>
      <c r="J453" s="63"/>
      <c r="K453" s="45" t="str">
        <f t="shared" si="831"/>
        <v>n/a</v>
      </c>
      <c r="L453" s="63"/>
      <c r="M453" s="63"/>
      <c r="N453" s="55"/>
      <c r="O453" s="55"/>
      <c r="P453" s="67"/>
      <c r="Q453" s="67"/>
      <c r="R453" s="46" t="s">
        <v>52</v>
      </c>
      <c r="S453" s="51"/>
      <c r="T453" s="60"/>
      <c r="U453" s="47"/>
      <c r="V453" s="51"/>
      <c r="W453" s="60"/>
      <c r="X453" s="37"/>
      <c r="Y453" s="48" t="str">
        <f t="shared" ref="Y453:AE453" si="896">IF($D453="Public Bidding", "Date Required", IF($D453="Shopping", "n/a", IF($D453="Small Value Procurement", "n/a", IF($D453="Lease of Venue", "n/a", IF($D453="Agency to Agency", "n/a", IF($D453="Direct Contracting", "n/a", IF($D453="Emergency Cases", "n/a","Check Mode of Proc")))))))</f>
        <v>n/a</v>
      </c>
      <c r="Z453" s="48" t="str">
        <f t="shared" si="896"/>
        <v>n/a</v>
      </c>
      <c r="AA453" s="48" t="str">
        <f t="shared" si="896"/>
        <v>n/a</v>
      </c>
      <c r="AB453" s="48" t="str">
        <f t="shared" si="896"/>
        <v>n/a</v>
      </c>
      <c r="AC453" s="48" t="str">
        <f t="shared" si="896"/>
        <v>n/a</v>
      </c>
      <c r="AD453" s="48" t="str">
        <f t="shared" si="896"/>
        <v>n/a</v>
      </c>
      <c r="AE453" s="48" t="str">
        <f t="shared" si="896"/>
        <v>n/a</v>
      </c>
      <c r="AF453" s="88"/>
      <c r="AG453" s="91"/>
      <c r="AH453" s="183"/>
      <c r="AI453" s="101"/>
      <c r="AJ453" s="250"/>
      <c r="AK453" s="84"/>
      <c r="AL453" s="6"/>
      <c r="AM453" s="7"/>
      <c r="AN453" s="6"/>
      <c r="AO453" s="6"/>
      <c r="AP453" s="85"/>
      <c r="AQ453" s="87"/>
      <c r="AR453" s="6"/>
      <c r="AT453" s="6"/>
      <c r="AU453" s="6"/>
      <c r="AV453" s="85"/>
      <c r="AW453" s="85"/>
      <c r="AX453" s="85"/>
      <c r="AY453" s="86"/>
      <c r="AZ453" s="85"/>
      <c r="BA453" s="85"/>
      <c r="BB453" s="85"/>
      <c r="BC453" s="85"/>
    </row>
    <row r="454" spans="1:55" ht="47.25" customHeight="1" x14ac:dyDescent="0.25">
      <c r="A454" s="43" t="str">
        <f>IF(C454=0,"  ",VLOOKUP(C454,CODES!$A$1:$B$145,2,FALSE))</f>
        <v xml:space="preserve">  </v>
      </c>
      <c r="B454" s="246"/>
      <c r="C454" s="4"/>
      <c r="D454" s="52" t="s">
        <v>57</v>
      </c>
      <c r="E454" s="44" t="str">
        <f t="shared" ref="E454:H454" si="897">IF($D454="Public Bidding", "Date Required", IF($D454="Shopping", "n/a", IF($D454="Small Value Procurement", "n/a", IF($D454="Lease of Venue", "n/a", IF($D454="Agency to Agency", "n/a", IF($D454="Direct Contracting", "n/a", IF($D454="Emergency Cases", "n/a","Check Mode of Proc")))))))</f>
        <v>n/a</v>
      </c>
      <c r="F454" s="44" t="str">
        <f t="shared" si="897"/>
        <v>n/a</v>
      </c>
      <c r="G454" s="44" t="str">
        <f t="shared" si="897"/>
        <v>n/a</v>
      </c>
      <c r="H454" s="44" t="str">
        <f t="shared" si="897"/>
        <v>n/a</v>
      </c>
      <c r="I454" s="63"/>
      <c r="J454" s="63"/>
      <c r="K454" s="45" t="str">
        <f t="shared" si="831"/>
        <v>n/a</v>
      </c>
      <c r="L454" s="63"/>
      <c r="M454" s="63"/>
      <c r="N454" s="55"/>
      <c r="O454" s="55"/>
      <c r="P454" s="67"/>
      <c r="Q454" s="67"/>
      <c r="R454" s="46" t="s">
        <v>52</v>
      </c>
      <c r="S454" s="51"/>
      <c r="T454" s="60"/>
      <c r="U454" s="47"/>
      <c r="V454" s="51"/>
      <c r="W454" s="60"/>
      <c r="X454" s="37"/>
      <c r="Y454" s="48" t="str">
        <f t="shared" ref="Y454:AE454" si="898">IF($D454="Public Bidding", "Date Required", IF($D454="Shopping", "n/a", IF($D454="Small Value Procurement", "n/a", IF($D454="Lease of Venue", "n/a", IF($D454="Agency to Agency", "n/a", IF($D454="Direct Contracting", "n/a", IF($D454="Emergency Cases", "n/a","Check Mode of Proc")))))))</f>
        <v>n/a</v>
      </c>
      <c r="Z454" s="48" t="str">
        <f t="shared" si="898"/>
        <v>n/a</v>
      </c>
      <c r="AA454" s="48" t="str">
        <f t="shared" si="898"/>
        <v>n/a</v>
      </c>
      <c r="AB454" s="48" t="str">
        <f t="shared" si="898"/>
        <v>n/a</v>
      </c>
      <c r="AC454" s="48" t="str">
        <f t="shared" si="898"/>
        <v>n/a</v>
      </c>
      <c r="AD454" s="48" t="str">
        <f t="shared" si="898"/>
        <v>n/a</v>
      </c>
      <c r="AE454" s="48" t="str">
        <f t="shared" si="898"/>
        <v>n/a</v>
      </c>
      <c r="AF454" s="88"/>
      <c r="AG454" s="91"/>
      <c r="AH454" s="183"/>
      <c r="AI454" s="101"/>
      <c r="AJ454" s="4"/>
      <c r="AK454" s="84"/>
      <c r="AL454" s="6"/>
      <c r="AM454" s="7"/>
      <c r="AN454" s="6"/>
      <c r="AO454" s="6"/>
      <c r="AP454" s="85"/>
      <c r="AQ454" s="87"/>
      <c r="AR454" s="6"/>
      <c r="AT454" s="6"/>
      <c r="AU454" s="6"/>
      <c r="AV454" s="85"/>
      <c r="AW454" s="85"/>
      <c r="AX454" s="85"/>
      <c r="AY454" s="86"/>
      <c r="AZ454" s="85"/>
      <c r="BA454" s="85"/>
      <c r="BB454" s="85"/>
      <c r="BC454" s="85"/>
    </row>
    <row r="455" spans="1:55" ht="47.25" customHeight="1" x14ac:dyDescent="0.25">
      <c r="A455" s="43" t="str">
        <f>IF(C455=0,"  ",VLOOKUP(C455,CODES!$A$1:$B$145,2,FALSE))</f>
        <v xml:space="preserve">  </v>
      </c>
      <c r="B455" s="246"/>
      <c r="C455" s="4"/>
      <c r="D455" s="52" t="s">
        <v>57</v>
      </c>
      <c r="E455" s="44" t="str">
        <f t="shared" ref="E455:H455" si="899">IF($D455="Public Bidding", "Date Required", IF($D455="Shopping", "n/a", IF($D455="Small Value Procurement", "n/a", IF($D455="Lease of Venue", "n/a", IF($D455="Agency to Agency", "n/a", IF($D455="Direct Contracting", "n/a", IF($D455="Emergency Cases", "n/a","Check Mode of Proc")))))))</f>
        <v>n/a</v>
      </c>
      <c r="F455" s="44" t="str">
        <f t="shared" si="899"/>
        <v>n/a</v>
      </c>
      <c r="G455" s="44" t="str">
        <f t="shared" si="899"/>
        <v>n/a</v>
      </c>
      <c r="H455" s="44" t="str">
        <f t="shared" si="899"/>
        <v>n/a</v>
      </c>
      <c r="I455" s="63"/>
      <c r="J455" s="63"/>
      <c r="K455" s="45" t="str">
        <f t="shared" si="831"/>
        <v>n/a</v>
      </c>
      <c r="L455" s="63"/>
      <c r="M455" s="63"/>
      <c r="N455" s="55"/>
      <c r="O455" s="55"/>
      <c r="P455" s="55"/>
      <c r="Q455" s="55"/>
      <c r="R455" s="46" t="s">
        <v>52</v>
      </c>
      <c r="S455" s="51"/>
      <c r="T455" s="60"/>
      <c r="U455" s="47"/>
      <c r="V455" s="51"/>
      <c r="W455" s="60"/>
      <c r="X455" s="37"/>
      <c r="Y455" s="48" t="str">
        <f t="shared" ref="Y455:AE455" si="900">IF($D455="Public Bidding", "Date Required", IF($D455="Shopping", "n/a", IF($D455="Small Value Procurement", "n/a", IF($D455="Lease of Venue", "n/a", IF($D455="Agency to Agency", "n/a", IF($D455="Direct Contracting", "n/a", IF($D455="Emergency Cases", "n/a","Check Mode of Proc")))))))</f>
        <v>n/a</v>
      </c>
      <c r="Z455" s="48" t="str">
        <f t="shared" si="900"/>
        <v>n/a</v>
      </c>
      <c r="AA455" s="48" t="str">
        <f t="shared" si="900"/>
        <v>n/a</v>
      </c>
      <c r="AB455" s="48" t="str">
        <f t="shared" si="900"/>
        <v>n/a</v>
      </c>
      <c r="AC455" s="48" t="str">
        <f t="shared" si="900"/>
        <v>n/a</v>
      </c>
      <c r="AD455" s="48" t="str">
        <f t="shared" si="900"/>
        <v>n/a</v>
      </c>
      <c r="AE455" s="48" t="str">
        <f t="shared" si="900"/>
        <v>n/a</v>
      </c>
      <c r="AF455" s="88"/>
      <c r="AG455" s="91"/>
      <c r="AH455" s="183"/>
      <c r="AI455" s="126"/>
      <c r="AJ455" s="4"/>
      <c r="AK455" s="84"/>
      <c r="AL455" s="6"/>
      <c r="AM455" s="7"/>
      <c r="AN455" s="6"/>
      <c r="AO455" s="6"/>
      <c r="AP455" s="85"/>
      <c r="AQ455" s="87"/>
      <c r="AR455" s="6"/>
      <c r="AT455" s="6"/>
      <c r="AU455" s="6"/>
      <c r="AV455" s="85"/>
      <c r="AW455" s="85"/>
      <c r="AX455" s="85"/>
      <c r="AY455" s="86"/>
      <c r="AZ455" s="85"/>
      <c r="BA455" s="85"/>
      <c r="BB455" s="85"/>
      <c r="BC455" s="85"/>
    </row>
    <row r="456" spans="1:55" ht="59.25" customHeight="1" x14ac:dyDescent="0.25">
      <c r="A456" s="43" t="str">
        <f>IF(C456=0,"  ",VLOOKUP(C456,CODES!$A$1:$B$145,2,FALSE))</f>
        <v xml:space="preserve">  </v>
      </c>
      <c r="B456" s="246"/>
      <c r="C456" s="4"/>
      <c r="D456" s="52" t="s">
        <v>57</v>
      </c>
      <c r="E456" s="44" t="str">
        <f t="shared" ref="E456:H456" si="901">IF($D456="Public Bidding", "Date Required", IF($D456="Shopping", "n/a", IF($D456="Small Value Procurement", "n/a", IF($D456="Lease of Venue", "n/a", IF($D456="Agency to Agency", "n/a", IF($D456="Direct Contracting", "n/a", IF($D456="Emergency Cases", "n/a","Check Mode of Proc")))))))</f>
        <v>n/a</v>
      </c>
      <c r="F456" s="44" t="str">
        <f t="shared" si="901"/>
        <v>n/a</v>
      </c>
      <c r="G456" s="44" t="str">
        <f t="shared" si="901"/>
        <v>n/a</v>
      </c>
      <c r="H456" s="44" t="str">
        <f t="shared" si="901"/>
        <v>n/a</v>
      </c>
      <c r="I456" s="63"/>
      <c r="J456" s="63"/>
      <c r="K456" s="45" t="str">
        <f t="shared" si="831"/>
        <v>n/a</v>
      </c>
      <c r="L456" s="63"/>
      <c r="M456" s="63"/>
      <c r="N456" s="55"/>
      <c r="O456" s="55"/>
      <c r="P456" s="67"/>
      <c r="Q456" s="67"/>
      <c r="R456" s="46" t="s">
        <v>52</v>
      </c>
      <c r="S456" s="51"/>
      <c r="T456" s="60"/>
      <c r="U456" s="47"/>
      <c r="V456" s="51"/>
      <c r="W456" s="60"/>
      <c r="X456" s="37"/>
      <c r="Y456" s="48" t="str">
        <f t="shared" ref="Y456:AE456" si="902">IF($D456="Public Bidding", "Date Required", IF($D456="Shopping", "n/a", IF($D456="Small Value Procurement", "n/a", IF($D456="Lease of Venue", "n/a", IF($D456="Agency to Agency", "n/a", IF($D456="Direct Contracting", "n/a", IF($D456="Emergency Cases", "n/a","Check Mode of Proc")))))))</f>
        <v>n/a</v>
      </c>
      <c r="Z456" s="48" t="str">
        <f t="shared" si="902"/>
        <v>n/a</v>
      </c>
      <c r="AA456" s="48" t="str">
        <f t="shared" si="902"/>
        <v>n/a</v>
      </c>
      <c r="AB456" s="48" t="str">
        <f t="shared" si="902"/>
        <v>n/a</v>
      </c>
      <c r="AC456" s="48" t="str">
        <f t="shared" si="902"/>
        <v>n/a</v>
      </c>
      <c r="AD456" s="48" t="str">
        <f t="shared" si="902"/>
        <v>n/a</v>
      </c>
      <c r="AE456" s="48" t="str">
        <f t="shared" si="902"/>
        <v>n/a</v>
      </c>
      <c r="AF456" s="88"/>
      <c r="AG456" s="91"/>
      <c r="AH456" s="183"/>
      <c r="AI456" s="126"/>
      <c r="AJ456" s="4"/>
      <c r="AK456" s="84"/>
      <c r="AL456" s="6"/>
      <c r="AM456" s="7"/>
      <c r="AN456" s="6"/>
      <c r="AO456" s="6"/>
      <c r="AP456" s="85"/>
      <c r="AQ456" s="87"/>
      <c r="AR456" s="6"/>
      <c r="AT456" s="6"/>
      <c r="AU456" s="6"/>
      <c r="AV456" s="85"/>
      <c r="AW456" s="85"/>
      <c r="AX456" s="85"/>
      <c r="AY456" s="86"/>
      <c r="AZ456" s="85"/>
      <c r="BA456" s="85"/>
      <c r="BB456" s="85"/>
      <c r="BC456" s="85"/>
    </row>
    <row r="457" spans="1:55" ht="47.25" customHeight="1" x14ac:dyDescent="0.25">
      <c r="A457" s="43" t="str">
        <f>IF(C457=0,"  ",VLOOKUP(C457,CODES!$A$1:$B$145,2,FALSE))</f>
        <v xml:space="preserve">  </v>
      </c>
      <c r="B457" s="246"/>
      <c r="C457" s="4"/>
      <c r="D457" s="52" t="s">
        <v>57</v>
      </c>
      <c r="E457" s="44" t="str">
        <f t="shared" ref="E457:H457" si="903">IF($D457="Public Bidding", "Date Required", IF($D457="Shopping", "n/a", IF($D457="Small Value Procurement", "n/a", IF($D457="Lease of Venue", "n/a", IF($D457="Agency to Agency", "n/a", IF($D457="Direct Contracting", "n/a", IF($D457="Emergency Cases", "n/a","Check Mode of Proc")))))))</f>
        <v>n/a</v>
      </c>
      <c r="F457" s="44" t="str">
        <f t="shared" si="903"/>
        <v>n/a</v>
      </c>
      <c r="G457" s="44" t="str">
        <f t="shared" si="903"/>
        <v>n/a</v>
      </c>
      <c r="H457" s="44" t="str">
        <f t="shared" si="903"/>
        <v>n/a</v>
      </c>
      <c r="I457" s="63"/>
      <c r="J457" s="63"/>
      <c r="K457" s="45" t="str">
        <f t="shared" si="831"/>
        <v>n/a</v>
      </c>
      <c r="L457" s="63"/>
      <c r="M457" s="63"/>
      <c r="N457" s="55"/>
      <c r="O457" s="55"/>
      <c r="P457" s="67"/>
      <c r="Q457" s="67"/>
      <c r="R457" s="46" t="s">
        <v>52</v>
      </c>
      <c r="S457" s="51"/>
      <c r="T457" s="60"/>
      <c r="U457" s="47"/>
      <c r="V457" s="51"/>
      <c r="W457" s="60"/>
      <c r="X457" s="37"/>
      <c r="Y457" s="48" t="str">
        <f t="shared" ref="Y457:AE457" si="904">IF($D457="Public Bidding", "Date Required", IF($D457="Shopping", "n/a", IF($D457="Small Value Procurement", "n/a", IF($D457="Lease of Venue", "n/a", IF($D457="Agency to Agency", "n/a", IF($D457="Direct Contracting", "n/a", IF($D457="Emergency Cases", "n/a","Check Mode of Proc")))))))</f>
        <v>n/a</v>
      </c>
      <c r="Z457" s="48" t="str">
        <f t="shared" si="904"/>
        <v>n/a</v>
      </c>
      <c r="AA457" s="48" t="str">
        <f t="shared" si="904"/>
        <v>n/a</v>
      </c>
      <c r="AB457" s="48" t="str">
        <f t="shared" si="904"/>
        <v>n/a</v>
      </c>
      <c r="AC457" s="48" t="str">
        <f t="shared" si="904"/>
        <v>n/a</v>
      </c>
      <c r="AD457" s="48" t="str">
        <f t="shared" si="904"/>
        <v>n/a</v>
      </c>
      <c r="AE457" s="48" t="str">
        <f t="shared" si="904"/>
        <v>n/a</v>
      </c>
      <c r="AF457" s="88"/>
      <c r="AG457" s="91"/>
      <c r="AH457" s="183"/>
      <c r="AI457" s="101"/>
      <c r="AJ457" s="4"/>
      <c r="AK457" s="84"/>
      <c r="AL457" s="6"/>
      <c r="AM457" s="7"/>
      <c r="AN457" s="6"/>
      <c r="AO457" s="6"/>
      <c r="AP457" s="85"/>
      <c r="AQ457" s="87"/>
      <c r="AR457" s="6"/>
      <c r="AT457" s="6"/>
      <c r="AU457" s="6"/>
      <c r="AV457" s="85"/>
      <c r="AW457" s="85"/>
      <c r="AX457" s="85"/>
      <c r="AY457" s="86"/>
      <c r="AZ457" s="85"/>
      <c r="BA457" s="85"/>
      <c r="BB457" s="85"/>
      <c r="BC457" s="85"/>
    </row>
    <row r="458" spans="1:55" ht="47.25" customHeight="1" x14ac:dyDescent="0.25">
      <c r="A458" s="43" t="str">
        <f>IF(C458=0,"  ",VLOOKUP(C458,CODES!$A$1:$B$145,2,FALSE))</f>
        <v xml:space="preserve">  </v>
      </c>
      <c r="B458" s="246"/>
      <c r="C458" s="4"/>
      <c r="D458" s="52" t="s">
        <v>57</v>
      </c>
      <c r="E458" s="44" t="str">
        <f t="shared" ref="E458:H458" si="905">IF($D458="Public Bidding", "Date Required", IF($D458="Shopping", "n/a", IF($D458="Small Value Procurement", "n/a", IF($D458="Lease of Venue", "n/a", IF($D458="Agency to Agency", "n/a", IF($D458="Direct Contracting", "n/a", IF($D458="Emergency Cases", "n/a","Check Mode of Proc")))))))</f>
        <v>n/a</v>
      </c>
      <c r="F458" s="44" t="str">
        <f t="shared" si="905"/>
        <v>n/a</v>
      </c>
      <c r="G458" s="44" t="str">
        <f t="shared" si="905"/>
        <v>n/a</v>
      </c>
      <c r="H458" s="44" t="str">
        <f t="shared" si="905"/>
        <v>n/a</v>
      </c>
      <c r="I458" s="63"/>
      <c r="J458" s="63"/>
      <c r="K458" s="45" t="str">
        <f t="shared" si="831"/>
        <v>n/a</v>
      </c>
      <c r="L458" s="63"/>
      <c r="M458" s="63"/>
      <c r="N458" s="55"/>
      <c r="O458" s="55"/>
      <c r="P458" s="55"/>
      <c r="Q458" s="55"/>
      <c r="R458" s="46" t="s">
        <v>52</v>
      </c>
      <c r="S458" s="51"/>
      <c r="T458" s="60"/>
      <c r="U458" s="47"/>
      <c r="V458" s="51"/>
      <c r="W458" s="60"/>
      <c r="X458" s="37"/>
      <c r="Y458" s="48" t="str">
        <f t="shared" ref="Y458:AE458" si="906">IF($D458="Public Bidding", "Date Required", IF($D458="Shopping", "n/a", IF($D458="Small Value Procurement", "n/a", IF($D458="Lease of Venue", "n/a", IF($D458="Agency to Agency", "n/a", IF($D458="Direct Contracting", "n/a", IF($D458="Emergency Cases", "n/a","Check Mode of Proc")))))))</f>
        <v>n/a</v>
      </c>
      <c r="Z458" s="48" t="str">
        <f t="shared" si="906"/>
        <v>n/a</v>
      </c>
      <c r="AA458" s="48" t="str">
        <f t="shared" si="906"/>
        <v>n/a</v>
      </c>
      <c r="AB458" s="48" t="str">
        <f t="shared" si="906"/>
        <v>n/a</v>
      </c>
      <c r="AC458" s="48" t="str">
        <f t="shared" si="906"/>
        <v>n/a</v>
      </c>
      <c r="AD458" s="48" t="str">
        <f t="shared" si="906"/>
        <v>n/a</v>
      </c>
      <c r="AE458" s="48" t="str">
        <f t="shared" si="906"/>
        <v>n/a</v>
      </c>
      <c r="AF458" s="88"/>
      <c r="AG458" s="91"/>
      <c r="AH458" s="183"/>
      <c r="AI458" s="101"/>
      <c r="AJ458" s="4"/>
      <c r="AK458" s="84"/>
      <c r="AL458" s="6"/>
      <c r="AM458" s="7"/>
      <c r="AN458" s="6"/>
      <c r="AO458" s="6"/>
      <c r="AP458" s="85"/>
      <c r="AQ458" s="87"/>
      <c r="AR458" s="6"/>
      <c r="AT458" s="6"/>
      <c r="AU458" s="6"/>
      <c r="AV458" s="85"/>
      <c r="AW458" s="85"/>
      <c r="AX458" s="85"/>
      <c r="AY458" s="86"/>
      <c r="AZ458" s="85"/>
      <c r="BA458" s="85"/>
      <c r="BB458" s="85"/>
      <c r="BC458" s="85"/>
    </row>
    <row r="459" spans="1:55" ht="55.5" customHeight="1" x14ac:dyDescent="0.25">
      <c r="A459" s="43" t="str">
        <f>IF(C459=0,"  ",VLOOKUP(C459,CODES!$A$1:$B$145,2,FALSE))</f>
        <v xml:space="preserve">  </v>
      </c>
      <c r="B459" s="246"/>
      <c r="C459" s="4"/>
      <c r="D459" s="52" t="s">
        <v>57</v>
      </c>
      <c r="E459" s="44" t="str">
        <f t="shared" ref="E459:H459" si="907">IF($D459="Public Bidding", "Date Required", IF($D459="Shopping", "n/a", IF($D459="Small Value Procurement", "n/a", IF($D459="Lease of Venue", "n/a", IF($D459="Agency to Agency", "n/a", IF($D459="Direct Contracting", "n/a", IF($D459="Emergency Cases", "n/a","Check Mode of Proc")))))))</f>
        <v>n/a</v>
      </c>
      <c r="F459" s="44" t="str">
        <f t="shared" si="907"/>
        <v>n/a</v>
      </c>
      <c r="G459" s="44" t="str">
        <f t="shared" si="907"/>
        <v>n/a</v>
      </c>
      <c r="H459" s="44" t="str">
        <f t="shared" si="907"/>
        <v>n/a</v>
      </c>
      <c r="I459" s="63"/>
      <c r="J459" s="63"/>
      <c r="K459" s="45" t="str">
        <f t="shared" si="831"/>
        <v>n/a</v>
      </c>
      <c r="L459" s="209"/>
      <c r="M459" s="63"/>
      <c r="N459" s="55"/>
      <c r="O459" s="55"/>
      <c r="P459" s="55"/>
      <c r="Q459" s="55"/>
      <c r="R459" s="46" t="s">
        <v>52</v>
      </c>
      <c r="S459" s="51"/>
      <c r="T459" s="60"/>
      <c r="U459" s="47"/>
      <c r="V459" s="51"/>
      <c r="W459" s="60"/>
      <c r="X459" s="37"/>
      <c r="Y459" s="48" t="str">
        <f t="shared" ref="Y459:AE459" si="908">IF($D459="Public Bidding", "Date Required", IF($D459="Shopping", "n/a", IF($D459="Small Value Procurement", "n/a", IF($D459="Lease of Venue", "n/a", IF($D459="Agency to Agency", "n/a", IF($D459="Direct Contracting", "n/a", IF($D459="Emergency Cases", "n/a","Check Mode of Proc")))))))</f>
        <v>n/a</v>
      </c>
      <c r="Z459" s="48" t="str">
        <f t="shared" si="908"/>
        <v>n/a</v>
      </c>
      <c r="AA459" s="48" t="str">
        <f t="shared" si="908"/>
        <v>n/a</v>
      </c>
      <c r="AB459" s="48" t="str">
        <f t="shared" si="908"/>
        <v>n/a</v>
      </c>
      <c r="AC459" s="48" t="str">
        <f t="shared" si="908"/>
        <v>n/a</v>
      </c>
      <c r="AD459" s="48" t="str">
        <f t="shared" si="908"/>
        <v>n/a</v>
      </c>
      <c r="AE459" s="48" t="str">
        <f t="shared" si="908"/>
        <v>n/a</v>
      </c>
      <c r="AF459" s="88"/>
      <c r="AG459" s="91"/>
      <c r="AH459" s="183"/>
      <c r="AI459" s="126"/>
      <c r="AJ459" s="251"/>
      <c r="AK459" s="84"/>
      <c r="AL459" s="6"/>
      <c r="AM459" s="7"/>
      <c r="AN459" s="6"/>
      <c r="AO459" s="6"/>
      <c r="AP459" s="85"/>
      <c r="AQ459" s="87"/>
      <c r="AR459" s="6"/>
      <c r="AT459" s="6"/>
      <c r="AU459" s="6"/>
      <c r="AV459" s="85"/>
      <c r="AW459" s="85"/>
      <c r="AX459" s="85"/>
      <c r="AY459" s="86"/>
      <c r="AZ459" s="85"/>
      <c r="BA459" s="85"/>
      <c r="BB459" s="85"/>
      <c r="BC459" s="85"/>
    </row>
    <row r="460" spans="1:55" ht="47.25" customHeight="1" x14ac:dyDescent="0.25">
      <c r="A460" s="43" t="str">
        <f>IF(C460=0,"  ",VLOOKUP(C460,CODES!$A$1:$B$145,2,FALSE))</f>
        <v xml:space="preserve">  </v>
      </c>
      <c r="B460" s="246"/>
      <c r="C460" s="4"/>
      <c r="D460" s="52" t="s">
        <v>57</v>
      </c>
      <c r="E460" s="44" t="str">
        <f t="shared" ref="E460:H460" si="909">IF($D460="Public Bidding", "Date Required", IF($D460="Shopping", "n/a", IF($D460="Small Value Procurement", "n/a", IF($D460="Lease of Venue", "n/a", IF($D460="Agency to Agency", "n/a", IF($D460="Direct Contracting", "n/a", IF($D460="Emergency Cases", "n/a","Check Mode of Proc")))))))</f>
        <v>n/a</v>
      </c>
      <c r="F460" s="44" t="str">
        <f t="shared" si="909"/>
        <v>n/a</v>
      </c>
      <c r="G460" s="44" t="str">
        <f t="shared" si="909"/>
        <v>n/a</v>
      </c>
      <c r="H460" s="44" t="str">
        <f t="shared" si="909"/>
        <v>n/a</v>
      </c>
      <c r="I460" s="63"/>
      <c r="J460" s="63"/>
      <c r="K460" s="45" t="str">
        <f t="shared" si="831"/>
        <v>n/a</v>
      </c>
      <c r="L460" s="63"/>
      <c r="M460" s="63"/>
      <c r="N460" s="55"/>
      <c r="O460" s="55"/>
      <c r="P460" s="67"/>
      <c r="Q460" s="67"/>
      <c r="R460" s="46" t="s">
        <v>52</v>
      </c>
      <c r="S460" s="51"/>
      <c r="T460" s="60"/>
      <c r="U460" s="47"/>
      <c r="V460" s="51"/>
      <c r="W460" s="60"/>
      <c r="X460" s="37"/>
      <c r="Y460" s="48" t="str">
        <f t="shared" ref="Y460:AE460" si="910">IF($D460="Public Bidding", "Date Required", IF($D460="Shopping", "n/a", IF($D460="Small Value Procurement", "n/a", IF($D460="Lease of Venue", "n/a", IF($D460="Agency to Agency", "n/a", IF($D460="Direct Contracting", "n/a", IF($D460="Emergency Cases", "n/a","Check Mode of Proc")))))))</f>
        <v>n/a</v>
      </c>
      <c r="Z460" s="48" t="str">
        <f t="shared" si="910"/>
        <v>n/a</v>
      </c>
      <c r="AA460" s="48" t="str">
        <f t="shared" si="910"/>
        <v>n/a</v>
      </c>
      <c r="AB460" s="48" t="str">
        <f t="shared" si="910"/>
        <v>n/a</v>
      </c>
      <c r="AC460" s="48" t="str">
        <f t="shared" si="910"/>
        <v>n/a</v>
      </c>
      <c r="AD460" s="48" t="str">
        <f t="shared" si="910"/>
        <v>n/a</v>
      </c>
      <c r="AE460" s="48" t="str">
        <f t="shared" si="910"/>
        <v>n/a</v>
      </c>
      <c r="AF460" s="88"/>
      <c r="AG460" s="91"/>
      <c r="AH460" s="183"/>
      <c r="AI460" s="126"/>
      <c r="AJ460" s="4"/>
      <c r="AK460" s="84"/>
      <c r="AL460" s="6"/>
      <c r="AM460" s="7"/>
      <c r="AN460" s="6"/>
      <c r="AO460" s="6"/>
      <c r="AP460" s="85"/>
      <c r="AQ460" s="87"/>
      <c r="AR460" s="6"/>
      <c r="AT460" s="6"/>
      <c r="AU460" s="6"/>
      <c r="AV460" s="85"/>
      <c r="AW460" s="85"/>
      <c r="AX460" s="85"/>
      <c r="AY460" s="86"/>
      <c r="AZ460" s="85"/>
      <c r="BA460" s="85"/>
      <c r="BB460" s="85"/>
      <c r="BC460" s="85"/>
    </row>
    <row r="461" spans="1:55" ht="47.25" customHeight="1" x14ac:dyDescent="0.25">
      <c r="A461" s="43" t="str">
        <f>IF(C461=0,"  ",VLOOKUP(C461,CODES!$A$1:$B$145,2,FALSE))</f>
        <v xml:space="preserve">  </v>
      </c>
      <c r="B461" s="246"/>
      <c r="C461" s="4"/>
      <c r="D461" s="52" t="s">
        <v>57</v>
      </c>
      <c r="E461" s="44" t="str">
        <f t="shared" ref="E461:H461" si="911">IF($D461="Public Bidding", "Date Required", IF($D461="Shopping", "n/a", IF($D461="Small Value Procurement", "n/a", IF($D461="Lease of Venue", "n/a", IF($D461="Agency to Agency", "n/a", IF($D461="Direct Contracting", "n/a", IF($D461="Emergency Cases", "n/a","Check Mode of Proc")))))))</f>
        <v>n/a</v>
      </c>
      <c r="F461" s="44" t="str">
        <f t="shared" si="911"/>
        <v>n/a</v>
      </c>
      <c r="G461" s="44" t="str">
        <f t="shared" si="911"/>
        <v>n/a</v>
      </c>
      <c r="H461" s="44" t="str">
        <f t="shared" si="911"/>
        <v>n/a</v>
      </c>
      <c r="I461" s="63"/>
      <c r="J461" s="63"/>
      <c r="K461" s="45" t="str">
        <f t="shared" si="831"/>
        <v>n/a</v>
      </c>
      <c r="L461" s="63"/>
      <c r="M461" s="63"/>
      <c r="N461" s="55"/>
      <c r="O461" s="55"/>
      <c r="P461" s="55"/>
      <c r="Q461" s="55"/>
      <c r="R461" s="46" t="s">
        <v>52</v>
      </c>
      <c r="S461" s="51"/>
      <c r="T461" s="60"/>
      <c r="U461" s="47"/>
      <c r="V461" s="51"/>
      <c r="W461" s="60"/>
      <c r="X461" s="37"/>
      <c r="Y461" s="48" t="str">
        <f t="shared" ref="Y461:AE461" si="912">IF($D461="Public Bidding", "Date Required", IF($D461="Shopping", "n/a", IF($D461="Small Value Procurement", "n/a", IF($D461="Lease of Venue", "n/a", IF($D461="Agency to Agency", "n/a", IF($D461="Direct Contracting", "n/a", IF($D461="Emergency Cases", "n/a","Check Mode of Proc")))))))</f>
        <v>n/a</v>
      </c>
      <c r="Z461" s="48" t="str">
        <f t="shared" si="912"/>
        <v>n/a</v>
      </c>
      <c r="AA461" s="48" t="str">
        <f t="shared" si="912"/>
        <v>n/a</v>
      </c>
      <c r="AB461" s="48" t="str">
        <f t="shared" si="912"/>
        <v>n/a</v>
      </c>
      <c r="AC461" s="48" t="str">
        <f t="shared" si="912"/>
        <v>n/a</v>
      </c>
      <c r="AD461" s="48" t="str">
        <f t="shared" si="912"/>
        <v>n/a</v>
      </c>
      <c r="AE461" s="48" t="str">
        <f t="shared" si="912"/>
        <v>n/a</v>
      </c>
      <c r="AF461" s="88"/>
      <c r="AG461" s="91"/>
      <c r="AH461" s="183"/>
      <c r="AI461" s="126"/>
      <c r="AJ461" s="4"/>
      <c r="AK461" s="84"/>
      <c r="AL461" s="6"/>
      <c r="AM461" s="7"/>
      <c r="AN461" s="6"/>
      <c r="AO461" s="252"/>
      <c r="AP461" s="85"/>
      <c r="AQ461" s="87"/>
      <c r="AR461" s="6"/>
      <c r="AT461" s="6"/>
      <c r="AU461" s="6"/>
      <c r="AV461" s="85"/>
      <c r="AW461" s="85"/>
      <c r="AX461" s="85"/>
      <c r="AY461" s="86"/>
      <c r="AZ461" s="85"/>
      <c r="BA461" s="85"/>
      <c r="BB461" s="85"/>
      <c r="BC461" s="85"/>
    </row>
    <row r="462" spans="1:55" ht="47.25" customHeight="1" x14ac:dyDescent="0.25">
      <c r="A462" s="43" t="str">
        <f>IF(C462=0,"  ",VLOOKUP(C462,CODES!$A$1:$B$145,2,FALSE))</f>
        <v xml:space="preserve">  </v>
      </c>
      <c r="B462" s="246"/>
      <c r="C462" s="4"/>
      <c r="D462" s="52" t="s">
        <v>57</v>
      </c>
      <c r="E462" s="44" t="str">
        <f t="shared" ref="E462:H462" si="913">IF($D462="Public Bidding", "Date Required", IF($D462="Shopping", "n/a", IF($D462="Small Value Procurement", "n/a", IF($D462="Lease of Venue", "n/a", IF($D462="Agency to Agency", "n/a", IF($D462="Direct Contracting", "n/a", IF($D462="Emergency Cases", "n/a","Check Mode of Proc")))))))</f>
        <v>n/a</v>
      </c>
      <c r="F462" s="44" t="str">
        <f t="shared" si="913"/>
        <v>n/a</v>
      </c>
      <c r="G462" s="44" t="str">
        <f t="shared" si="913"/>
        <v>n/a</v>
      </c>
      <c r="H462" s="44" t="str">
        <f t="shared" si="913"/>
        <v>n/a</v>
      </c>
      <c r="I462" s="63"/>
      <c r="J462" s="63"/>
      <c r="K462" s="45" t="str">
        <f t="shared" si="831"/>
        <v>n/a</v>
      </c>
      <c r="L462" s="63"/>
      <c r="M462" s="63"/>
      <c r="N462" s="55"/>
      <c r="O462" s="55"/>
      <c r="P462" s="67"/>
      <c r="Q462" s="67"/>
      <c r="R462" s="46" t="s">
        <v>52</v>
      </c>
      <c r="S462" s="51"/>
      <c r="T462" s="60"/>
      <c r="U462" s="47"/>
      <c r="V462" s="51"/>
      <c r="W462" s="60"/>
      <c r="X462" s="37"/>
      <c r="Y462" s="48" t="str">
        <f t="shared" ref="Y462:AE462" si="914">IF($D462="Public Bidding", "Date Required", IF($D462="Shopping", "n/a", IF($D462="Small Value Procurement", "n/a", IF($D462="Lease of Venue", "n/a", IF($D462="Agency to Agency", "n/a", IF($D462="Direct Contracting", "n/a", IF($D462="Emergency Cases", "n/a","Check Mode of Proc")))))))</f>
        <v>n/a</v>
      </c>
      <c r="Z462" s="48" t="str">
        <f t="shared" si="914"/>
        <v>n/a</v>
      </c>
      <c r="AA462" s="48" t="str">
        <f t="shared" si="914"/>
        <v>n/a</v>
      </c>
      <c r="AB462" s="48" t="str">
        <f t="shared" si="914"/>
        <v>n/a</v>
      </c>
      <c r="AC462" s="48" t="str">
        <f t="shared" si="914"/>
        <v>n/a</v>
      </c>
      <c r="AD462" s="48" t="str">
        <f t="shared" si="914"/>
        <v>n/a</v>
      </c>
      <c r="AE462" s="48" t="str">
        <f t="shared" si="914"/>
        <v>n/a</v>
      </c>
      <c r="AF462" s="88"/>
      <c r="AG462" s="91"/>
      <c r="AH462" s="183"/>
      <c r="AI462" s="126"/>
      <c r="AJ462" s="4"/>
      <c r="AK462" s="84"/>
      <c r="AL462" s="6"/>
      <c r="AM462" s="7"/>
      <c r="AN462" s="6"/>
      <c r="AO462" s="6"/>
      <c r="AP462" s="85"/>
      <c r="AQ462" s="87"/>
      <c r="AR462" s="6"/>
      <c r="AT462" s="6"/>
      <c r="AU462" s="6"/>
      <c r="AV462" s="85"/>
      <c r="AW462" s="85"/>
      <c r="AX462" s="85"/>
      <c r="AY462" s="86"/>
      <c r="AZ462" s="85"/>
      <c r="BA462" s="85"/>
      <c r="BB462" s="85"/>
      <c r="BC462" s="85"/>
    </row>
    <row r="463" spans="1:55" ht="47.25" customHeight="1" x14ac:dyDescent="0.25">
      <c r="A463" s="43" t="str">
        <f>IF(C463=0,"  ",VLOOKUP(C463,CODES!$A$1:$B$145,2,FALSE))</f>
        <v xml:space="preserve">  </v>
      </c>
      <c r="B463" s="246"/>
      <c r="C463" s="4"/>
      <c r="D463" s="52" t="s">
        <v>57</v>
      </c>
      <c r="E463" s="44" t="str">
        <f t="shared" ref="E463:H463" si="915">IF($D463="Public Bidding", "Date Required", IF($D463="Shopping", "n/a", IF($D463="Small Value Procurement", "n/a", IF($D463="Lease of Venue", "n/a", IF($D463="Agency to Agency", "n/a", IF($D463="Direct Contracting", "n/a", IF($D463="Emergency Cases", "n/a","Check Mode of Proc")))))))</f>
        <v>n/a</v>
      </c>
      <c r="F463" s="44" t="str">
        <f t="shared" si="915"/>
        <v>n/a</v>
      </c>
      <c r="G463" s="44" t="str">
        <f t="shared" si="915"/>
        <v>n/a</v>
      </c>
      <c r="H463" s="44" t="str">
        <f t="shared" si="915"/>
        <v>n/a</v>
      </c>
      <c r="I463" s="63"/>
      <c r="J463" s="63"/>
      <c r="K463" s="45" t="str">
        <f t="shared" si="831"/>
        <v>n/a</v>
      </c>
      <c r="L463" s="63"/>
      <c r="M463" s="63"/>
      <c r="N463" s="55"/>
      <c r="O463" s="55"/>
      <c r="P463" s="67"/>
      <c r="Q463" s="67"/>
      <c r="R463" s="46" t="s">
        <v>52</v>
      </c>
      <c r="S463" s="51"/>
      <c r="T463" s="60"/>
      <c r="U463" s="47"/>
      <c r="V463" s="51"/>
      <c r="W463" s="60"/>
      <c r="X463" s="37"/>
      <c r="Y463" s="48" t="str">
        <f t="shared" ref="Y463:AE463" si="916">IF($D463="Public Bidding", "Date Required", IF($D463="Shopping", "n/a", IF($D463="Small Value Procurement", "n/a", IF($D463="Lease of Venue", "n/a", IF($D463="Agency to Agency", "n/a", IF($D463="Direct Contracting", "n/a", IF($D463="Emergency Cases", "n/a","Check Mode of Proc")))))))</f>
        <v>n/a</v>
      </c>
      <c r="Z463" s="48" t="str">
        <f t="shared" si="916"/>
        <v>n/a</v>
      </c>
      <c r="AA463" s="48" t="str">
        <f t="shared" si="916"/>
        <v>n/a</v>
      </c>
      <c r="AB463" s="48" t="str">
        <f t="shared" si="916"/>
        <v>n/a</v>
      </c>
      <c r="AC463" s="48" t="str">
        <f t="shared" si="916"/>
        <v>n/a</v>
      </c>
      <c r="AD463" s="48" t="str">
        <f t="shared" si="916"/>
        <v>n/a</v>
      </c>
      <c r="AE463" s="48" t="str">
        <f t="shared" si="916"/>
        <v>n/a</v>
      </c>
      <c r="AF463" s="88"/>
      <c r="AG463" s="91"/>
      <c r="AH463" s="183"/>
      <c r="AI463" s="126"/>
      <c r="AJ463" s="4"/>
      <c r="AK463" s="84"/>
      <c r="AL463" s="6"/>
      <c r="AM463" s="7"/>
      <c r="AN463" s="6"/>
      <c r="AO463" s="6"/>
      <c r="AP463" s="85"/>
      <c r="AQ463" s="87"/>
      <c r="AR463" s="6"/>
      <c r="AT463" s="6"/>
      <c r="AU463" s="6"/>
      <c r="AV463" s="85"/>
      <c r="AW463" s="85"/>
      <c r="AX463" s="85"/>
      <c r="AY463" s="86"/>
      <c r="AZ463" s="85"/>
      <c r="BA463" s="85"/>
      <c r="BB463" s="85"/>
      <c r="BC463" s="85"/>
    </row>
    <row r="464" spans="1:55" ht="47.25" customHeight="1" x14ac:dyDescent="0.25">
      <c r="A464" s="43" t="str">
        <f>IF(C464=0,"  ",VLOOKUP(C464,CODES!$A$1:$B$145,2,FALSE))</f>
        <v xml:space="preserve">  </v>
      </c>
      <c r="B464" s="253"/>
      <c r="C464" s="4"/>
      <c r="D464" s="52" t="s">
        <v>57</v>
      </c>
      <c r="E464" s="44" t="str">
        <f t="shared" ref="E464:H464" si="917">IF($D464="Public Bidding", "Date Required", IF($D464="Shopping", "n/a", IF($D464="Small Value Procurement", "n/a", IF($D464="Lease of Venue", "n/a", IF($D464="Agency to Agency", "n/a", IF($D464="Direct Contracting", "n/a", IF($D464="Emergency Cases", "n/a","Check Mode of Proc")))))))</f>
        <v>n/a</v>
      </c>
      <c r="F464" s="44" t="str">
        <f t="shared" si="917"/>
        <v>n/a</v>
      </c>
      <c r="G464" s="44" t="str">
        <f t="shared" si="917"/>
        <v>n/a</v>
      </c>
      <c r="H464" s="44" t="str">
        <f t="shared" si="917"/>
        <v>n/a</v>
      </c>
      <c r="I464" s="63"/>
      <c r="J464" s="63"/>
      <c r="K464" s="45" t="str">
        <f t="shared" si="831"/>
        <v>n/a</v>
      </c>
      <c r="L464" s="63"/>
      <c r="M464" s="63"/>
      <c r="N464" s="55"/>
      <c r="O464" s="55"/>
      <c r="P464" s="67"/>
      <c r="Q464" s="67"/>
      <c r="R464" s="46" t="s">
        <v>52</v>
      </c>
      <c r="S464" s="51"/>
      <c r="T464" s="60"/>
      <c r="U464" s="47"/>
      <c r="V464" s="51"/>
      <c r="W464" s="60"/>
      <c r="X464" s="37"/>
      <c r="Y464" s="48" t="str">
        <f t="shared" ref="Y464:AE464" si="918">IF($D464="Public Bidding", "Date Required", IF($D464="Shopping", "n/a", IF($D464="Small Value Procurement", "n/a", IF($D464="Lease of Venue", "n/a", IF($D464="Agency to Agency", "n/a", IF($D464="Direct Contracting", "n/a", IF($D464="Emergency Cases", "n/a","Check Mode of Proc")))))))</f>
        <v>n/a</v>
      </c>
      <c r="Z464" s="48" t="str">
        <f t="shared" si="918"/>
        <v>n/a</v>
      </c>
      <c r="AA464" s="48" t="str">
        <f t="shared" si="918"/>
        <v>n/a</v>
      </c>
      <c r="AB464" s="48" t="str">
        <f t="shared" si="918"/>
        <v>n/a</v>
      </c>
      <c r="AC464" s="48" t="str">
        <f t="shared" si="918"/>
        <v>n/a</v>
      </c>
      <c r="AD464" s="48" t="str">
        <f t="shared" si="918"/>
        <v>n/a</v>
      </c>
      <c r="AE464" s="48" t="str">
        <f t="shared" si="918"/>
        <v>n/a</v>
      </c>
      <c r="AF464" s="88"/>
      <c r="AG464" s="91"/>
      <c r="AH464" s="183"/>
      <c r="AI464" s="126"/>
      <c r="AJ464" s="4"/>
      <c r="AK464" s="89"/>
      <c r="AL464" s="6"/>
      <c r="AM464" s="7"/>
      <c r="AN464" s="6"/>
      <c r="AO464" s="6"/>
      <c r="AP464" s="90"/>
      <c r="AQ464" s="87"/>
      <c r="AR464" s="6"/>
      <c r="AT464" s="6"/>
      <c r="AU464" s="6"/>
      <c r="AV464" s="85"/>
      <c r="AW464" s="85"/>
      <c r="AX464" s="85"/>
      <c r="AY464" s="86"/>
      <c r="AZ464" s="85"/>
      <c r="BA464" s="85"/>
      <c r="BB464" s="85"/>
      <c r="BC464" s="85"/>
    </row>
    <row r="465" spans="1:55" ht="47.25" customHeight="1" x14ac:dyDescent="0.25">
      <c r="A465" s="43" t="str">
        <f>IF(C465=0,"  ",VLOOKUP(C465,CODES!$A$1:$B$145,2,FALSE))</f>
        <v xml:space="preserve">  </v>
      </c>
      <c r="B465" s="246"/>
      <c r="C465" s="4"/>
      <c r="D465" s="52" t="s">
        <v>57</v>
      </c>
      <c r="E465" s="44" t="str">
        <f t="shared" ref="E465:H465" si="919">IF($D465="Public Bidding", "Date Required", IF($D465="Shopping", "n/a", IF($D465="Small Value Procurement", "n/a", IF($D465="Lease of Venue", "n/a", IF($D465="Agency to Agency", "n/a", IF($D465="Direct Contracting", "n/a", IF($D465="Emergency Cases", "n/a","Check Mode of Proc")))))))</f>
        <v>n/a</v>
      </c>
      <c r="F465" s="44" t="str">
        <f t="shared" si="919"/>
        <v>n/a</v>
      </c>
      <c r="G465" s="44" t="str">
        <f t="shared" si="919"/>
        <v>n/a</v>
      </c>
      <c r="H465" s="44" t="str">
        <f t="shared" si="919"/>
        <v>n/a</v>
      </c>
      <c r="I465" s="63"/>
      <c r="J465" s="63"/>
      <c r="K465" s="45" t="str">
        <f t="shared" si="831"/>
        <v>n/a</v>
      </c>
      <c r="L465" s="63"/>
      <c r="M465" s="63"/>
      <c r="N465" s="55"/>
      <c r="O465" s="55"/>
      <c r="P465" s="55"/>
      <c r="Q465" s="55"/>
      <c r="R465" s="46" t="s">
        <v>52</v>
      </c>
      <c r="S465" s="51"/>
      <c r="T465" s="60"/>
      <c r="U465" s="47"/>
      <c r="V465" s="51"/>
      <c r="W465" s="60"/>
      <c r="X465" s="37"/>
      <c r="Y465" s="48" t="str">
        <f t="shared" ref="Y465:AE465" si="920">IF($D465="Public Bidding", "Date Required", IF($D465="Shopping", "n/a", IF($D465="Small Value Procurement", "n/a", IF($D465="Lease of Venue", "n/a", IF($D465="Agency to Agency", "n/a", IF($D465="Direct Contracting", "n/a", IF($D465="Emergency Cases", "n/a","Check Mode of Proc")))))))</f>
        <v>n/a</v>
      </c>
      <c r="Z465" s="48" t="str">
        <f t="shared" si="920"/>
        <v>n/a</v>
      </c>
      <c r="AA465" s="48" t="str">
        <f t="shared" si="920"/>
        <v>n/a</v>
      </c>
      <c r="AB465" s="48" t="str">
        <f t="shared" si="920"/>
        <v>n/a</v>
      </c>
      <c r="AC465" s="48" t="str">
        <f t="shared" si="920"/>
        <v>n/a</v>
      </c>
      <c r="AD465" s="48" t="str">
        <f t="shared" si="920"/>
        <v>n/a</v>
      </c>
      <c r="AE465" s="48" t="str">
        <f t="shared" si="920"/>
        <v>n/a</v>
      </c>
      <c r="AF465" s="88"/>
      <c r="AG465" s="91"/>
      <c r="AH465" s="183"/>
      <c r="AI465" s="126"/>
      <c r="AJ465" s="92"/>
      <c r="AK465" s="84"/>
      <c r="AL465" s="6"/>
      <c r="AM465" s="7"/>
      <c r="AN465" s="6"/>
      <c r="AO465" s="6"/>
      <c r="AP465" s="85"/>
      <c r="AQ465" s="87"/>
      <c r="AR465" s="6"/>
      <c r="AT465" s="6"/>
      <c r="AU465" s="6"/>
      <c r="AV465" s="85"/>
      <c r="AW465" s="85"/>
      <c r="AX465" s="85"/>
      <c r="AY465" s="86"/>
      <c r="AZ465" s="85"/>
      <c r="BA465" s="85"/>
      <c r="BB465" s="85"/>
      <c r="BC465" s="85"/>
    </row>
    <row r="466" spans="1:55" ht="47.25" customHeight="1" x14ac:dyDescent="0.25">
      <c r="A466" s="43" t="str">
        <f>IF(C466=0,"  ",VLOOKUP(C466,CODES!$A$1:$B$145,2,FALSE))</f>
        <v xml:space="preserve">  </v>
      </c>
      <c r="B466" s="246"/>
      <c r="C466" s="4"/>
      <c r="D466" s="52" t="s">
        <v>57</v>
      </c>
      <c r="E466" s="44" t="str">
        <f t="shared" ref="E466:H466" si="921">IF($D466="Public Bidding", "Date Required", IF($D466="Shopping", "n/a", IF($D466="Small Value Procurement", "n/a", IF($D466="Lease of Venue", "n/a", IF($D466="Agency to Agency", "n/a", IF($D466="Direct Contracting", "n/a", IF($D466="Emergency Cases", "n/a","Check Mode of Proc")))))))</f>
        <v>n/a</v>
      </c>
      <c r="F466" s="44" t="str">
        <f t="shared" si="921"/>
        <v>n/a</v>
      </c>
      <c r="G466" s="44" t="str">
        <f t="shared" si="921"/>
        <v>n/a</v>
      </c>
      <c r="H466" s="44" t="str">
        <f t="shared" si="921"/>
        <v>n/a</v>
      </c>
      <c r="I466" s="63"/>
      <c r="J466" s="63"/>
      <c r="K466" s="45" t="str">
        <f t="shared" si="831"/>
        <v>n/a</v>
      </c>
      <c r="L466" s="63"/>
      <c r="M466" s="63"/>
      <c r="N466" s="55"/>
      <c r="O466" s="55"/>
      <c r="P466" s="55"/>
      <c r="Q466" s="55"/>
      <c r="R466" s="46" t="s">
        <v>52</v>
      </c>
      <c r="S466" s="51"/>
      <c r="T466" s="60"/>
      <c r="U466" s="47"/>
      <c r="V466" s="51"/>
      <c r="W466" s="60"/>
      <c r="X466" s="37"/>
      <c r="Y466" s="48" t="str">
        <f t="shared" ref="Y466:AE466" si="922">IF($D466="Public Bidding", "Date Required", IF($D466="Shopping", "n/a", IF($D466="Small Value Procurement", "n/a", IF($D466="Lease of Venue", "n/a", IF($D466="Agency to Agency", "n/a", IF($D466="Direct Contracting", "n/a", IF($D466="Emergency Cases", "n/a","Check Mode of Proc")))))))</f>
        <v>n/a</v>
      </c>
      <c r="Z466" s="48" t="str">
        <f t="shared" si="922"/>
        <v>n/a</v>
      </c>
      <c r="AA466" s="48" t="str">
        <f t="shared" si="922"/>
        <v>n/a</v>
      </c>
      <c r="AB466" s="48" t="str">
        <f t="shared" si="922"/>
        <v>n/a</v>
      </c>
      <c r="AC466" s="48" t="str">
        <f t="shared" si="922"/>
        <v>n/a</v>
      </c>
      <c r="AD466" s="48" t="str">
        <f t="shared" si="922"/>
        <v>n/a</v>
      </c>
      <c r="AE466" s="48" t="str">
        <f t="shared" si="922"/>
        <v>n/a</v>
      </c>
      <c r="AF466" s="88"/>
      <c r="AG466" s="91"/>
      <c r="AH466" s="183"/>
      <c r="AI466" s="126"/>
      <c r="AJ466" s="4"/>
      <c r="AK466" s="84"/>
      <c r="AL466" s="6"/>
      <c r="AM466" s="7"/>
      <c r="AN466" s="6"/>
      <c r="AO466" s="6"/>
      <c r="AP466" s="85"/>
      <c r="AQ466" s="87"/>
      <c r="AR466" s="6"/>
      <c r="AT466" s="6"/>
      <c r="AU466" s="6"/>
      <c r="AV466" s="85"/>
      <c r="AW466" s="85"/>
      <c r="AX466" s="85"/>
      <c r="AY466" s="86"/>
      <c r="AZ466" s="85"/>
      <c r="BA466" s="85"/>
      <c r="BB466" s="85"/>
      <c r="BC466" s="85"/>
    </row>
    <row r="467" spans="1:55" ht="47.25" customHeight="1" x14ac:dyDescent="0.25">
      <c r="A467" s="43" t="str">
        <f>IF(C467=0,"  ",VLOOKUP(C467,CODES!$A$1:$B$145,2,FALSE))</f>
        <v xml:space="preserve">  </v>
      </c>
      <c r="B467" s="246"/>
      <c r="C467" s="4"/>
      <c r="D467" s="52" t="s">
        <v>57</v>
      </c>
      <c r="E467" s="44" t="str">
        <f t="shared" ref="E467:H467" si="923">IF($D467="Public Bidding", "Date Required", IF($D467="Shopping", "n/a", IF($D467="Small Value Procurement", "n/a", IF($D467="Lease of Venue", "n/a", IF($D467="Agency to Agency", "n/a", IF($D467="Direct Contracting", "n/a", IF($D467="Emergency Cases", "n/a","Check Mode of Proc")))))))</f>
        <v>n/a</v>
      </c>
      <c r="F467" s="44" t="str">
        <f t="shared" si="923"/>
        <v>n/a</v>
      </c>
      <c r="G467" s="44" t="str">
        <f t="shared" si="923"/>
        <v>n/a</v>
      </c>
      <c r="H467" s="44" t="str">
        <f t="shared" si="923"/>
        <v>n/a</v>
      </c>
      <c r="I467" s="63"/>
      <c r="J467" s="63"/>
      <c r="K467" s="45" t="str">
        <f t="shared" si="831"/>
        <v>n/a</v>
      </c>
      <c r="L467" s="63"/>
      <c r="M467" s="63"/>
      <c r="N467" s="55"/>
      <c r="O467" s="254"/>
      <c r="P467" s="67"/>
      <c r="Q467" s="67"/>
      <c r="R467" s="46" t="s">
        <v>52</v>
      </c>
      <c r="S467" s="51"/>
      <c r="T467" s="60"/>
      <c r="U467" s="47"/>
      <c r="V467" s="51"/>
      <c r="W467" s="60"/>
      <c r="X467" s="37"/>
      <c r="Y467" s="48" t="str">
        <f t="shared" ref="Y467:AE467" si="924">IF($D467="Public Bidding", "Date Required", IF($D467="Shopping", "n/a", IF($D467="Small Value Procurement", "n/a", IF($D467="Lease of Venue", "n/a", IF($D467="Agency to Agency", "n/a", IF($D467="Direct Contracting", "n/a", IF($D467="Emergency Cases", "n/a","Check Mode of Proc")))))))</f>
        <v>n/a</v>
      </c>
      <c r="Z467" s="48" t="str">
        <f t="shared" si="924"/>
        <v>n/a</v>
      </c>
      <c r="AA467" s="48" t="str">
        <f t="shared" si="924"/>
        <v>n/a</v>
      </c>
      <c r="AB467" s="48" t="str">
        <f t="shared" si="924"/>
        <v>n/a</v>
      </c>
      <c r="AC467" s="48" t="str">
        <f t="shared" si="924"/>
        <v>n/a</v>
      </c>
      <c r="AD467" s="48" t="str">
        <f t="shared" si="924"/>
        <v>n/a</v>
      </c>
      <c r="AE467" s="48" t="str">
        <f t="shared" si="924"/>
        <v>n/a</v>
      </c>
      <c r="AF467" s="88"/>
      <c r="AG467" s="91"/>
      <c r="AH467" s="183"/>
      <c r="AI467" s="101"/>
      <c r="AJ467" s="4"/>
      <c r="AK467" s="84"/>
      <c r="AL467" s="6"/>
      <c r="AM467" s="7"/>
      <c r="AN467" s="6"/>
      <c r="AO467" s="6"/>
      <c r="AP467" s="255"/>
      <c r="AQ467" s="87"/>
      <c r="AR467" s="6"/>
      <c r="AT467" s="6"/>
      <c r="AU467" s="6"/>
      <c r="AV467" s="85"/>
      <c r="AW467" s="85"/>
      <c r="AX467" s="85"/>
      <c r="AY467" s="86"/>
      <c r="AZ467" s="85"/>
      <c r="BA467" s="85"/>
      <c r="BB467" s="85"/>
      <c r="BC467" s="85"/>
    </row>
    <row r="468" spans="1:55" ht="47.25" customHeight="1" x14ac:dyDescent="0.25">
      <c r="A468" s="43" t="str">
        <f>IF(C468=0,"  ",VLOOKUP(C468,CODES!$A$1:$B$145,2,FALSE))</f>
        <v xml:space="preserve">  </v>
      </c>
      <c r="B468" s="246"/>
      <c r="C468" s="4"/>
      <c r="D468" s="52" t="s">
        <v>57</v>
      </c>
      <c r="E468" s="44" t="str">
        <f t="shared" ref="E468:H468" si="925">IF($D468="Public Bidding", "Date Required", IF($D468="Shopping", "n/a", IF($D468="Small Value Procurement", "n/a", IF($D468="Lease of Venue", "n/a", IF($D468="Agency to Agency", "n/a", IF($D468="Direct Contracting", "n/a", IF($D468="Emergency Cases", "n/a","Check Mode of Proc")))))))</f>
        <v>n/a</v>
      </c>
      <c r="F468" s="44" t="str">
        <f t="shared" si="925"/>
        <v>n/a</v>
      </c>
      <c r="G468" s="44" t="str">
        <f t="shared" si="925"/>
        <v>n/a</v>
      </c>
      <c r="H468" s="44" t="str">
        <f t="shared" si="925"/>
        <v>n/a</v>
      </c>
      <c r="I468" s="63"/>
      <c r="J468" s="63"/>
      <c r="K468" s="45" t="str">
        <f t="shared" si="831"/>
        <v>n/a</v>
      </c>
      <c r="L468" s="63"/>
      <c r="M468" s="63"/>
      <c r="N468" s="55"/>
      <c r="O468" s="55"/>
      <c r="P468" s="55"/>
      <c r="Q468" s="55"/>
      <c r="R468" s="46" t="s">
        <v>52</v>
      </c>
      <c r="S468" s="51"/>
      <c r="T468" s="60"/>
      <c r="U468" s="47"/>
      <c r="V468" s="51"/>
      <c r="W468" s="60"/>
      <c r="X468" s="37"/>
      <c r="Y468" s="48" t="str">
        <f t="shared" ref="Y468:AE468" si="926">IF($D468="Public Bidding", "Date Required", IF($D468="Shopping", "n/a", IF($D468="Small Value Procurement", "n/a", IF($D468="Lease of Venue", "n/a", IF($D468="Agency to Agency", "n/a", IF($D468="Direct Contracting", "n/a", IF($D468="Emergency Cases", "n/a","Check Mode of Proc")))))))</f>
        <v>n/a</v>
      </c>
      <c r="Z468" s="48" t="str">
        <f t="shared" si="926"/>
        <v>n/a</v>
      </c>
      <c r="AA468" s="48" t="str">
        <f t="shared" si="926"/>
        <v>n/a</v>
      </c>
      <c r="AB468" s="48" t="str">
        <f t="shared" si="926"/>
        <v>n/a</v>
      </c>
      <c r="AC468" s="48" t="str">
        <f t="shared" si="926"/>
        <v>n/a</v>
      </c>
      <c r="AD468" s="48" t="str">
        <f t="shared" si="926"/>
        <v>n/a</v>
      </c>
      <c r="AE468" s="48" t="str">
        <f t="shared" si="926"/>
        <v>n/a</v>
      </c>
      <c r="AF468" s="88"/>
      <c r="AG468" s="91"/>
      <c r="AH468" s="183"/>
      <c r="AI468" s="126"/>
      <c r="AJ468" s="4"/>
      <c r="AK468" s="84"/>
      <c r="AL468" s="6"/>
      <c r="AM468" s="7"/>
      <c r="AN468" s="6"/>
      <c r="AO468" s="6"/>
      <c r="AP468" s="85"/>
      <c r="AQ468" s="87"/>
      <c r="AR468" s="6"/>
      <c r="AT468" s="6"/>
      <c r="AU468" s="6"/>
      <c r="AV468" s="85"/>
      <c r="AW468" s="85"/>
      <c r="AX468" s="85"/>
      <c r="AY468" s="86"/>
      <c r="AZ468" s="85"/>
      <c r="BA468" s="85"/>
      <c r="BB468" s="85"/>
      <c r="BC468" s="85"/>
    </row>
    <row r="469" spans="1:55" ht="47.25" customHeight="1" x14ac:dyDescent="0.25">
      <c r="A469" s="43" t="str">
        <f>IF(C469=0,"  ",VLOOKUP(C469,CODES!$A$1:$B$145,2,FALSE))</f>
        <v xml:space="preserve">  </v>
      </c>
      <c r="B469" s="246"/>
      <c r="C469" s="4"/>
      <c r="D469" s="52" t="s">
        <v>57</v>
      </c>
      <c r="E469" s="44" t="str">
        <f t="shared" ref="E469:H469" si="927">IF($D469="Public Bidding", "Date Required", IF($D469="Shopping", "n/a", IF($D469="Small Value Procurement", "n/a", IF($D469="Lease of Venue", "n/a", IF($D469="Agency to Agency", "n/a", IF($D469="Direct Contracting", "n/a", IF($D469="Emergency Cases", "n/a","Check Mode of Proc")))))))</f>
        <v>n/a</v>
      </c>
      <c r="F469" s="44" t="str">
        <f t="shared" si="927"/>
        <v>n/a</v>
      </c>
      <c r="G469" s="44" t="str">
        <f t="shared" si="927"/>
        <v>n/a</v>
      </c>
      <c r="H469" s="44" t="str">
        <f t="shared" si="927"/>
        <v>n/a</v>
      </c>
      <c r="I469" s="63"/>
      <c r="J469" s="63"/>
      <c r="K469" s="45" t="str">
        <f t="shared" si="831"/>
        <v>n/a</v>
      </c>
      <c r="L469" s="63"/>
      <c r="M469" s="63"/>
      <c r="N469" s="55"/>
      <c r="O469" s="55"/>
      <c r="P469" s="55"/>
      <c r="Q469" s="55"/>
      <c r="R469" s="46" t="s">
        <v>52</v>
      </c>
      <c r="S469" s="51"/>
      <c r="T469" s="60"/>
      <c r="U469" s="47"/>
      <c r="V469" s="51"/>
      <c r="W469" s="60"/>
      <c r="X469" s="37"/>
      <c r="Y469" s="48" t="str">
        <f t="shared" ref="Y469:AE469" si="928">IF($D469="Public Bidding", "Date Required", IF($D469="Shopping", "n/a", IF($D469="Small Value Procurement", "n/a", IF($D469="Lease of Venue", "n/a", IF($D469="Agency to Agency", "n/a", IF($D469="Direct Contracting", "n/a", IF($D469="Emergency Cases", "n/a","Check Mode of Proc")))))))</f>
        <v>n/a</v>
      </c>
      <c r="Z469" s="48" t="str">
        <f t="shared" si="928"/>
        <v>n/a</v>
      </c>
      <c r="AA469" s="48" t="str">
        <f t="shared" si="928"/>
        <v>n/a</v>
      </c>
      <c r="AB469" s="48" t="str">
        <f t="shared" si="928"/>
        <v>n/a</v>
      </c>
      <c r="AC469" s="48" t="str">
        <f t="shared" si="928"/>
        <v>n/a</v>
      </c>
      <c r="AD469" s="48" t="str">
        <f t="shared" si="928"/>
        <v>n/a</v>
      </c>
      <c r="AE469" s="48" t="str">
        <f t="shared" si="928"/>
        <v>n/a</v>
      </c>
      <c r="AF469" s="88"/>
      <c r="AG469" s="91"/>
      <c r="AH469" s="183"/>
      <c r="AI469" s="101"/>
      <c r="AJ469" s="92"/>
      <c r="AK469" s="84"/>
      <c r="AL469" s="6"/>
      <c r="AM469" s="7"/>
      <c r="AN469" s="6"/>
      <c r="AO469" s="6"/>
      <c r="AP469" s="85"/>
      <c r="AQ469" s="87"/>
      <c r="AR469" s="6"/>
      <c r="AT469" s="6"/>
      <c r="AU469" s="6"/>
      <c r="AV469" s="85"/>
      <c r="AW469" s="85"/>
      <c r="AX469" s="85"/>
      <c r="AY469" s="86"/>
      <c r="AZ469" s="85"/>
      <c r="BA469" s="85"/>
      <c r="BB469" s="85"/>
      <c r="BC469" s="85"/>
    </row>
    <row r="470" spans="1:55" ht="47.25" customHeight="1" x14ac:dyDescent="0.25">
      <c r="A470" s="43" t="str">
        <f>IF(C470=0,"  ",VLOOKUP(C470,CODES!$A$1:$B$145,2,FALSE))</f>
        <v xml:space="preserve">  </v>
      </c>
      <c r="B470" s="246"/>
      <c r="C470" s="4"/>
      <c r="D470" s="52" t="s">
        <v>57</v>
      </c>
      <c r="E470" s="44" t="str">
        <f t="shared" ref="E470:H470" si="929">IF($D470="Public Bidding", "Date Required", IF($D470="Shopping", "n/a", IF($D470="Small Value Procurement", "n/a", IF($D470="Lease of Venue", "n/a", IF($D470="Agency to Agency", "n/a", IF($D470="Direct Contracting", "n/a", IF($D470="Emergency Cases", "n/a","Check Mode of Proc")))))))</f>
        <v>n/a</v>
      </c>
      <c r="F470" s="44" t="str">
        <f t="shared" si="929"/>
        <v>n/a</v>
      </c>
      <c r="G470" s="44" t="str">
        <f t="shared" si="929"/>
        <v>n/a</v>
      </c>
      <c r="H470" s="44" t="str">
        <f t="shared" si="929"/>
        <v>n/a</v>
      </c>
      <c r="I470" s="63"/>
      <c r="J470" s="63"/>
      <c r="K470" s="45" t="str">
        <f t="shared" si="831"/>
        <v>n/a</v>
      </c>
      <c r="L470" s="63"/>
      <c r="M470" s="63"/>
      <c r="N470" s="67"/>
      <c r="O470" s="67"/>
      <c r="P470" s="67"/>
      <c r="Q470" s="67"/>
      <c r="R470" s="46" t="s">
        <v>52</v>
      </c>
      <c r="S470" s="51"/>
      <c r="T470" s="60"/>
      <c r="U470" s="47"/>
      <c r="V470" s="51"/>
      <c r="W470" s="60"/>
      <c r="X470" s="37"/>
      <c r="Y470" s="48" t="str">
        <f t="shared" ref="Y470:AE470" si="930">IF($D470="Public Bidding", "Date Required", IF($D470="Shopping", "n/a", IF($D470="Small Value Procurement", "n/a", IF($D470="Lease of Venue", "n/a", IF($D470="Agency to Agency", "n/a", IF($D470="Direct Contracting", "n/a", IF($D470="Emergency Cases", "n/a","Check Mode of Proc")))))))</f>
        <v>n/a</v>
      </c>
      <c r="Z470" s="48" t="str">
        <f t="shared" si="930"/>
        <v>n/a</v>
      </c>
      <c r="AA470" s="48" t="str">
        <f t="shared" si="930"/>
        <v>n/a</v>
      </c>
      <c r="AB470" s="48" t="str">
        <f t="shared" si="930"/>
        <v>n/a</v>
      </c>
      <c r="AC470" s="48" t="str">
        <f t="shared" si="930"/>
        <v>n/a</v>
      </c>
      <c r="AD470" s="48" t="str">
        <f t="shared" si="930"/>
        <v>n/a</v>
      </c>
      <c r="AE470" s="48" t="str">
        <f t="shared" si="930"/>
        <v>n/a</v>
      </c>
      <c r="AF470" s="88"/>
      <c r="AG470" s="91"/>
      <c r="AH470" s="183"/>
      <c r="AI470" s="126"/>
      <c r="AJ470" s="4"/>
      <c r="AK470" s="84"/>
      <c r="AL470" s="6"/>
      <c r="AM470" s="7"/>
      <c r="AN470" s="6"/>
      <c r="AO470" s="6"/>
      <c r="AP470" s="85"/>
      <c r="AQ470" s="87"/>
      <c r="AR470" s="6"/>
      <c r="AT470" s="6"/>
      <c r="AU470" s="6"/>
      <c r="AV470" s="85"/>
      <c r="AW470" s="85"/>
      <c r="AX470" s="85"/>
      <c r="AY470" s="86"/>
      <c r="AZ470" s="85"/>
      <c r="BA470" s="85"/>
      <c r="BB470" s="85"/>
      <c r="BC470" s="85"/>
    </row>
    <row r="471" spans="1:55" ht="47.25" customHeight="1" x14ac:dyDescent="0.25">
      <c r="A471" s="43" t="str">
        <f>IF(C471=0,"  ",VLOOKUP(C471,CODES!$A$1:$B$145,2,FALSE))</f>
        <v xml:space="preserve">  </v>
      </c>
      <c r="B471" s="246"/>
      <c r="C471" s="4"/>
      <c r="D471" s="52" t="s">
        <v>57</v>
      </c>
      <c r="E471" s="44" t="str">
        <f t="shared" ref="E471:H471" si="931">IF($D471="Public Bidding", "Date Required", IF($D471="Shopping", "n/a", IF($D471="Small Value Procurement", "n/a", IF($D471="Lease of Venue", "n/a", IF($D471="Agency to Agency", "n/a", IF($D471="Direct Contracting", "n/a", IF($D471="Emergency Cases", "n/a","Check Mode of Proc")))))))</f>
        <v>n/a</v>
      </c>
      <c r="F471" s="44" t="str">
        <f t="shared" si="931"/>
        <v>n/a</v>
      </c>
      <c r="G471" s="44" t="str">
        <f t="shared" si="931"/>
        <v>n/a</v>
      </c>
      <c r="H471" s="44" t="str">
        <f t="shared" si="931"/>
        <v>n/a</v>
      </c>
      <c r="I471" s="63"/>
      <c r="J471" s="63"/>
      <c r="K471" s="45" t="str">
        <f t="shared" si="831"/>
        <v>n/a</v>
      </c>
      <c r="L471" s="63"/>
      <c r="M471" s="63"/>
      <c r="N471" s="55"/>
      <c r="O471" s="55"/>
      <c r="P471" s="67"/>
      <c r="Q471" s="67"/>
      <c r="R471" s="46" t="s">
        <v>52</v>
      </c>
      <c r="S471" s="51"/>
      <c r="T471" s="764"/>
      <c r="U471" s="47"/>
      <c r="V471" s="51"/>
      <c r="W471" s="60"/>
      <c r="X471" s="37"/>
      <c r="Y471" s="48" t="str">
        <f t="shared" ref="Y471:AE471" si="932">IF($D471="Public Bidding", "Date Required", IF($D471="Shopping", "n/a", IF($D471="Small Value Procurement", "n/a", IF($D471="Lease of Venue", "n/a", IF($D471="Agency to Agency", "n/a", IF($D471="Direct Contracting", "n/a", IF($D471="Emergency Cases", "n/a","Check Mode of Proc")))))))</f>
        <v>n/a</v>
      </c>
      <c r="Z471" s="48" t="str">
        <f t="shared" si="932"/>
        <v>n/a</v>
      </c>
      <c r="AA471" s="48" t="str">
        <f t="shared" si="932"/>
        <v>n/a</v>
      </c>
      <c r="AB471" s="48" t="str">
        <f t="shared" si="932"/>
        <v>n/a</v>
      </c>
      <c r="AC471" s="48" t="str">
        <f t="shared" si="932"/>
        <v>n/a</v>
      </c>
      <c r="AD471" s="48" t="str">
        <f t="shared" si="932"/>
        <v>n/a</v>
      </c>
      <c r="AE471" s="48" t="str">
        <f t="shared" si="932"/>
        <v>n/a</v>
      </c>
      <c r="AF471" s="88"/>
      <c r="AG471" s="91"/>
      <c r="AH471" s="183"/>
      <c r="AI471" s="126"/>
      <c r="AJ471" s="4"/>
      <c r="AK471" s="84"/>
      <c r="AL471" s="6"/>
      <c r="AM471" s="7"/>
      <c r="AN471" s="6"/>
      <c r="AO471" s="6"/>
      <c r="AP471" s="85"/>
      <c r="AQ471" s="87"/>
      <c r="AR471" s="6"/>
      <c r="AT471" s="6"/>
      <c r="AU471" s="6"/>
      <c r="AV471" s="85"/>
      <c r="AW471" s="85"/>
      <c r="AX471" s="85"/>
      <c r="AY471" s="86"/>
      <c r="AZ471" s="85"/>
      <c r="BA471" s="85"/>
      <c r="BB471" s="85"/>
      <c r="BC471" s="85"/>
    </row>
    <row r="472" spans="1:55" ht="47.25" customHeight="1" x14ac:dyDescent="0.25">
      <c r="A472" s="43" t="str">
        <f>IF(C472=0,"  ",VLOOKUP(C472,CODES!$A$1:$B$145,2,FALSE))</f>
        <v xml:space="preserve">  </v>
      </c>
      <c r="B472" s="246"/>
      <c r="C472" s="4"/>
      <c r="D472" s="52" t="s">
        <v>57</v>
      </c>
      <c r="E472" s="44" t="str">
        <f t="shared" ref="E472:H472" si="933">IF($D472="Public Bidding", "Date Required", IF($D472="Shopping", "n/a", IF($D472="Small Value Procurement", "n/a", IF($D472="Lease of Venue", "n/a", IF($D472="Agency to Agency", "n/a", IF($D472="Direct Contracting", "n/a", IF($D472="Emergency Cases", "n/a","Check Mode of Proc")))))))</f>
        <v>n/a</v>
      </c>
      <c r="F472" s="44" t="str">
        <f t="shared" si="933"/>
        <v>n/a</v>
      </c>
      <c r="G472" s="44" t="str">
        <f t="shared" si="933"/>
        <v>n/a</v>
      </c>
      <c r="H472" s="44" t="str">
        <f t="shared" si="933"/>
        <v>n/a</v>
      </c>
      <c r="I472" s="63"/>
      <c r="J472" s="63"/>
      <c r="K472" s="45" t="str">
        <f t="shared" si="831"/>
        <v>n/a</v>
      </c>
      <c r="L472" s="63"/>
      <c r="M472" s="63"/>
      <c r="N472" s="55"/>
      <c r="O472" s="55"/>
      <c r="P472" s="55"/>
      <c r="Q472" s="55"/>
      <c r="R472" s="46" t="s">
        <v>52</v>
      </c>
      <c r="S472" s="51"/>
      <c r="T472" s="755"/>
      <c r="U472" s="47"/>
      <c r="V472" s="51"/>
      <c r="W472" s="60"/>
      <c r="X472" s="37"/>
      <c r="Y472" s="48" t="str">
        <f t="shared" ref="Y472:AE472" si="934">IF($D472="Public Bidding", "Date Required", IF($D472="Shopping", "n/a", IF($D472="Small Value Procurement", "n/a", IF($D472="Lease of Venue", "n/a", IF($D472="Agency to Agency", "n/a", IF($D472="Direct Contracting", "n/a", IF($D472="Emergency Cases", "n/a","Check Mode of Proc")))))))</f>
        <v>n/a</v>
      </c>
      <c r="Z472" s="48" t="str">
        <f t="shared" si="934"/>
        <v>n/a</v>
      </c>
      <c r="AA472" s="48" t="str">
        <f t="shared" si="934"/>
        <v>n/a</v>
      </c>
      <c r="AB472" s="48" t="str">
        <f t="shared" si="934"/>
        <v>n/a</v>
      </c>
      <c r="AC472" s="48" t="str">
        <f t="shared" si="934"/>
        <v>n/a</v>
      </c>
      <c r="AD472" s="48" t="str">
        <f t="shared" si="934"/>
        <v>n/a</v>
      </c>
      <c r="AE472" s="48" t="str">
        <f t="shared" si="934"/>
        <v>n/a</v>
      </c>
      <c r="AF472" s="88"/>
      <c r="AG472" s="91"/>
      <c r="AH472" s="183"/>
      <c r="AI472" s="101"/>
      <c r="AJ472" s="4"/>
      <c r="AK472" s="84"/>
      <c r="AL472" s="6"/>
      <c r="AM472" s="7"/>
      <c r="AN472" s="6"/>
      <c r="AO472" s="6"/>
      <c r="AP472" s="85"/>
      <c r="AQ472" s="87"/>
      <c r="AR472" s="6"/>
      <c r="AT472" s="6"/>
      <c r="AU472" s="6"/>
      <c r="AV472" s="85"/>
      <c r="AW472" s="85"/>
      <c r="AX472" s="85"/>
      <c r="AY472" s="86"/>
      <c r="AZ472" s="85"/>
      <c r="BA472" s="85"/>
      <c r="BB472" s="85"/>
      <c r="BC472" s="85"/>
    </row>
    <row r="473" spans="1:55" ht="63" customHeight="1" x14ac:dyDescent="0.25">
      <c r="A473" s="43" t="str">
        <f>IF(C473=0,"  ",VLOOKUP(C473,CODES!$A$1:$B$145,2,FALSE))</f>
        <v xml:space="preserve">  </v>
      </c>
      <c r="B473" s="246"/>
      <c r="C473" s="4"/>
      <c r="D473" s="52" t="s">
        <v>57</v>
      </c>
      <c r="E473" s="44" t="str">
        <f t="shared" ref="E473:H473" si="935">IF($D473="Public Bidding", "Date Required", IF($D473="Shopping", "n/a", IF($D473="Small Value Procurement", "n/a", IF($D473="Lease of Venue", "n/a", IF($D473="Agency to Agency", "n/a", IF($D473="Direct Contracting", "n/a", IF($D473="Emergency Cases", "n/a","Check Mode of Proc")))))))</f>
        <v>n/a</v>
      </c>
      <c r="F473" s="44" t="str">
        <f t="shared" si="935"/>
        <v>n/a</v>
      </c>
      <c r="G473" s="44" t="str">
        <f t="shared" si="935"/>
        <v>n/a</v>
      </c>
      <c r="H473" s="44" t="str">
        <f t="shared" si="935"/>
        <v>n/a</v>
      </c>
      <c r="I473" s="63"/>
      <c r="J473" s="63"/>
      <c r="K473" s="45" t="str">
        <f t="shared" si="831"/>
        <v>n/a</v>
      </c>
      <c r="L473" s="63"/>
      <c r="M473" s="63"/>
      <c r="N473" s="55"/>
      <c r="O473" s="55"/>
      <c r="P473" s="55"/>
      <c r="Q473" s="55"/>
      <c r="R473" s="46" t="s">
        <v>52</v>
      </c>
      <c r="S473" s="51"/>
      <c r="T473" s="60"/>
      <c r="U473" s="47"/>
      <c r="V473" s="51"/>
      <c r="W473" s="60"/>
      <c r="X473" s="37"/>
      <c r="Y473" s="48" t="str">
        <f t="shared" ref="Y473:AE473" si="936">IF($D473="Public Bidding", "Date Required", IF($D473="Shopping", "n/a", IF($D473="Small Value Procurement", "n/a", IF($D473="Lease of Venue", "n/a", IF($D473="Agency to Agency", "n/a", IF($D473="Direct Contracting", "n/a", IF($D473="Emergency Cases", "n/a","Check Mode of Proc")))))))</f>
        <v>n/a</v>
      </c>
      <c r="Z473" s="48" t="str">
        <f t="shared" si="936"/>
        <v>n/a</v>
      </c>
      <c r="AA473" s="48" t="str">
        <f t="shared" si="936"/>
        <v>n/a</v>
      </c>
      <c r="AB473" s="48" t="str">
        <f t="shared" si="936"/>
        <v>n/a</v>
      </c>
      <c r="AC473" s="48" t="str">
        <f t="shared" si="936"/>
        <v>n/a</v>
      </c>
      <c r="AD473" s="48" t="str">
        <f t="shared" si="936"/>
        <v>n/a</v>
      </c>
      <c r="AE473" s="48" t="str">
        <f t="shared" si="936"/>
        <v>n/a</v>
      </c>
      <c r="AF473" s="88"/>
      <c r="AG473" s="91"/>
      <c r="AH473" s="183"/>
      <c r="AI473" s="101"/>
      <c r="AJ473" s="4"/>
      <c r="AK473" s="84"/>
      <c r="AL473" s="6"/>
      <c r="AM473" s="7"/>
      <c r="AN473" s="6"/>
      <c r="AO473" s="6"/>
      <c r="AP473" s="85"/>
      <c r="AQ473" s="87"/>
      <c r="AR473" s="6"/>
      <c r="AT473" s="6"/>
      <c r="AU473" s="6"/>
      <c r="AV473" s="85"/>
      <c r="AW473" s="85"/>
      <c r="AX473" s="85"/>
      <c r="AY473" s="86"/>
      <c r="AZ473" s="85"/>
      <c r="BA473" s="85"/>
      <c r="BB473" s="85"/>
      <c r="BC473" s="85"/>
    </row>
    <row r="474" spans="1:55" ht="47.25" customHeight="1" x14ac:dyDescent="0.25">
      <c r="A474" s="43" t="str">
        <f>IF(C474=0,"  ",VLOOKUP(C474,CODES!$A$1:$B$145,2,FALSE))</f>
        <v xml:space="preserve">  </v>
      </c>
      <c r="B474" s="246"/>
      <c r="C474" s="4"/>
      <c r="D474" s="52" t="s">
        <v>57</v>
      </c>
      <c r="E474" s="44" t="str">
        <f t="shared" ref="E474:H474" si="937">IF($D474="Public Bidding", "Date Required", IF($D474="Shopping", "n/a", IF($D474="Small Value Procurement", "n/a", IF($D474="Lease of Venue", "n/a", IF($D474="Agency to Agency", "n/a", IF($D474="Direct Contracting", "n/a", IF($D474="Emergency Cases", "n/a","Check Mode of Proc")))))))</f>
        <v>n/a</v>
      </c>
      <c r="F474" s="44" t="str">
        <f t="shared" si="937"/>
        <v>n/a</v>
      </c>
      <c r="G474" s="44" t="str">
        <f t="shared" si="937"/>
        <v>n/a</v>
      </c>
      <c r="H474" s="44" t="str">
        <f t="shared" si="937"/>
        <v>n/a</v>
      </c>
      <c r="I474" s="63"/>
      <c r="J474" s="63"/>
      <c r="K474" s="45" t="str">
        <f t="shared" si="831"/>
        <v>n/a</v>
      </c>
      <c r="L474" s="63"/>
      <c r="M474" s="63"/>
      <c r="N474" s="55"/>
      <c r="O474" s="55"/>
      <c r="P474" s="55"/>
      <c r="Q474" s="55"/>
      <c r="R474" s="46" t="s">
        <v>52</v>
      </c>
      <c r="S474" s="51"/>
      <c r="T474" s="60"/>
      <c r="U474" s="47"/>
      <c r="V474" s="51"/>
      <c r="W474" s="60"/>
      <c r="X474" s="37"/>
      <c r="Y474" s="48" t="str">
        <f t="shared" ref="Y474:AE474" si="938">IF($D474="Public Bidding", "Date Required", IF($D474="Shopping", "n/a", IF($D474="Small Value Procurement", "n/a", IF($D474="Lease of Venue", "n/a", IF($D474="Agency to Agency", "n/a", IF($D474="Direct Contracting", "n/a", IF($D474="Emergency Cases", "n/a","Check Mode of Proc")))))))</f>
        <v>n/a</v>
      </c>
      <c r="Z474" s="48" t="str">
        <f t="shared" si="938"/>
        <v>n/a</v>
      </c>
      <c r="AA474" s="48" t="str">
        <f t="shared" si="938"/>
        <v>n/a</v>
      </c>
      <c r="AB474" s="48" t="str">
        <f t="shared" si="938"/>
        <v>n/a</v>
      </c>
      <c r="AC474" s="48" t="str">
        <f t="shared" si="938"/>
        <v>n/a</v>
      </c>
      <c r="AD474" s="48" t="str">
        <f t="shared" si="938"/>
        <v>n/a</v>
      </c>
      <c r="AE474" s="48" t="str">
        <f t="shared" si="938"/>
        <v>n/a</v>
      </c>
      <c r="AF474" s="88"/>
      <c r="AG474" s="91"/>
      <c r="AH474" s="183"/>
      <c r="AI474" s="101"/>
      <c r="AJ474" s="4"/>
      <c r="AK474" s="84"/>
      <c r="AL474" s="6"/>
      <c r="AM474" s="7"/>
      <c r="AN474" s="6"/>
      <c r="AO474" s="6"/>
      <c r="AP474" s="85"/>
      <c r="AQ474" s="87"/>
      <c r="AR474" s="6"/>
      <c r="AT474" s="6"/>
      <c r="AU474" s="6"/>
      <c r="AV474" s="85"/>
      <c r="AW474" s="85"/>
      <c r="AX474" s="85"/>
      <c r="AY474" s="86"/>
      <c r="AZ474" s="85"/>
      <c r="BA474" s="85"/>
      <c r="BB474" s="85"/>
      <c r="BC474" s="85"/>
    </row>
    <row r="475" spans="1:55" ht="47.25" customHeight="1" x14ac:dyDescent="0.25">
      <c r="A475" s="43" t="str">
        <f>IF(C475=0,"  ",VLOOKUP(C475,CODES!$A$1:$B$145,2,FALSE))</f>
        <v xml:space="preserve">  </v>
      </c>
      <c r="B475" s="246"/>
      <c r="C475" s="4"/>
      <c r="D475" s="52" t="s">
        <v>57</v>
      </c>
      <c r="E475" s="44" t="str">
        <f t="shared" ref="E475:H475" si="939">IF($D475="Public Bidding", "Date Required", IF($D475="Shopping", "n/a", IF($D475="Small Value Procurement", "n/a", IF($D475="Lease of Venue", "n/a", IF($D475="Agency to Agency", "n/a", IF($D475="Direct Contracting", "n/a", IF($D475="Emergency Cases", "n/a","Check Mode of Proc")))))))</f>
        <v>n/a</v>
      </c>
      <c r="F475" s="44" t="str">
        <f t="shared" si="939"/>
        <v>n/a</v>
      </c>
      <c r="G475" s="44" t="str">
        <f t="shared" si="939"/>
        <v>n/a</v>
      </c>
      <c r="H475" s="44" t="str">
        <f t="shared" si="939"/>
        <v>n/a</v>
      </c>
      <c r="I475" s="63"/>
      <c r="J475" s="63"/>
      <c r="K475" s="45" t="str">
        <f t="shared" si="831"/>
        <v>n/a</v>
      </c>
      <c r="L475" s="63"/>
      <c r="M475" s="63"/>
      <c r="N475" s="55"/>
      <c r="O475" s="55"/>
      <c r="P475" s="55"/>
      <c r="Q475" s="55"/>
      <c r="R475" s="46" t="s">
        <v>52</v>
      </c>
      <c r="S475" s="51"/>
      <c r="T475" s="764"/>
      <c r="U475" s="47"/>
      <c r="V475" s="51"/>
      <c r="W475" s="60"/>
      <c r="X475" s="37"/>
      <c r="Y475" s="48" t="str">
        <f t="shared" ref="Y475:AE475" si="940">IF($D475="Public Bidding", "Date Required", IF($D475="Shopping", "n/a", IF($D475="Small Value Procurement", "n/a", IF($D475="Lease of Venue", "n/a", IF($D475="Agency to Agency", "n/a", IF($D475="Direct Contracting", "n/a", IF($D475="Emergency Cases", "n/a","Check Mode of Proc")))))))</f>
        <v>n/a</v>
      </c>
      <c r="Z475" s="48" t="str">
        <f t="shared" si="940"/>
        <v>n/a</v>
      </c>
      <c r="AA475" s="48" t="str">
        <f t="shared" si="940"/>
        <v>n/a</v>
      </c>
      <c r="AB475" s="48" t="str">
        <f t="shared" si="940"/>
        <v>n/a</v>
      </c>
      <c r="AC475" s="48" t="str">
        <f t="shared" si="940"/>
        <v>n/a</v>
      </c>
      <c r="AD475" s="48" t="str">
        <f t="shared" si="940"/>
        <v>n/a</v>
      </c>
      <c r="AE475" s="48" t="str">
        <f t="shared" si="940"/>
        <v>n/a</v>
      </c>
      <c r="AF475" s="88"/>
      <c r="AG475" s="91"/>
      <c r="AH475" s="183"/>
      <c r="AI475" s="101"/>
      <c r="AJ475" s="4"/>
      <c r="AK475" s="84"/>
      <c r="AL475" s="6"/>
      <c r="AM475" s="7"/>
      <c r="AN475" s="6"/>
      <c r="AO475" s="6"/>
      <c r="AP475" s="85"/>
      <c r="AQ475" s="87"/>
      <c r="AR475" s="6"/>
      <c r="AT475" s="6"/>
      <c r="AU475" s="6"/>
      <c r="AV475" s="85"/>
      <c r="AW475" s="85"/>
      <c r="AX475" s="85"/>
      <c r="AY475" s="86"/>
      <c r="AZ475" s="85"/>
      <c r="BA475" s="85"/>
      <c r="BB475" s="85"/>
      <c r="BC475" s="85"/>
    </row>
    <row r="476" spans="1:55" ht="47.25" customHeight="1" x14ac:dyDescent="0.25">
      <c r="A476" s="43" t="str">
        <f>IF(C476=0,"  ",VLOOKUP(C476,CODES!$A$1:$B$145,2,FALSE))</f>
        <v xml:space="preserve">  </v>
      </c>
      <c r="B476" s="246"/>
      <c r="C476" s="4"/>
      <c r="D476" s="52" t="s">
        <v>57</v>
      </c>
      <c r="E476" s="44" t="str">
        <f t="shared" ref="E476:H476" si="941">IF($D476="Public Bidding", "Date Required", IF($D476="Shopping", "n/a", IF($D476="Small Value Procurement", "n/a", IF($D476="Lease of Venue", "n/a", IF($D476="Agency to Agency", "n/a", IF($D476="Direct Contracting", "n/a", IF($D476="Emergency Cases", "n/a","Check Mode of Proc")))))))</f>
        <v>n/a</v>
      </c>
      <c r="F476" s="44" t="str">
        <f t="shared" si="941"/>
        <v>n/a</v>
      </c>
      <c r="G476" s="44" t="str">
        <f t="shared" si="941"/>
        <v>n/a</v>
      </c>
      <c r="H476" s="44" t="str">
        <f t="shared" si="941"/>
        <v>n/a</v>
      </c>
      <c r="I476" s="63"/>
      <c r="J476" s="63"/>
      <c r="K476" s="45" t="str">
        <f t="shared" si="831"/>
        <v>n/a</v>
      </c>
      <c r="L476" s="63"/>
      <c r="M476" s="63"/>
      <c r="N476" s="55"/>
      <c r="O476" s="55"/>
      <c r="P476" s="67"/>
      <c r="Q476" s="67"/>
      <c r="R476" s="46" t="s">
        <v>52</v>
      </c>
      <c r="S476" s="51"/>
      <c r="T476" s="765"/>
      <c r="U476" s="47"/>
      <c r="V476" s="51"/>
      <c r="W476" s="60"/>
      <c r="X476" s="37"/>
      <c r="Y476" s="48" t="str">
        <f t="shared" ref="Y476:AE476" si="942">IF($D476="Public Bidding", "Date Required", IF($D476="Shopping", "n/a", IF($D476="Small Value Procurement", "n/a", IF($D476="Lease of Venue", "n/a", IF($D476="Agency to Agency", "n/a", IF($D476="Direct Contracting", "n/a", IF($D476="Emergency Cases", "n/a","Check Mode of Proc")))))))</f>
        <v>n/a</v>
      </c>
      <c r="Z476" s="48" t="str">
        <f t="shared" si="942"/>
        <v>n/a</v>
      </c>
      <c r="AA476" s="48" t="str">
        <f t="shared" si="942"/>
        <v>n/a</v>
      </c>
      <c r="AB476" s="48" t="str">
        <f t="shared" si="942"/>
        <v>n/a</v>
      </c>
      <c r="AC476" s="48" t="str">
        <f t="shared" si="942"/>
        <v>n/a</v>
      </c>
      <c r="AD476" s="48" t="str">
        <f t="shared" si="942"/>
        <v>n/a</v>
      </c>
      <c r="AE476" s="48" t="str">
        <f t="shared" si="942"/>
        <v>n/a</v>
      </c>
      <c r="AF476" s="88"/>
      <c r="AG476" s="91"/>
      <c r="AH476" s="183"/>
      <c r="AI476" s="101"/>
      <c r="AJ476" s="4"/>
      <c r="AK476" s="84"/>
      <c r="AL476" s="6"/>
      <c r="AM476" s="7"/>
      <c r="AN476" s="6"/>
      <c r="AO476" s="6"/>
      <c r="AP476" s="85"/>
      <c r="AQ476" s="87"/>
      <c r="AR476" s="6"/>
      <c r="AT476" s="6"/>
      <c r="AU476" s="6"/>
      <c r="AV476" s="85"/>
      <c r="AW476" s="85"/>
      <c r="AX476" s="85"/>
      <c r="AY476" s="86"/>
      <c r="AZ476" s="85"/>
      <c r="BA476" s="85"/>
      <c r="BB476" s="85"/>
      <c r="BC476" s="85"/>
    </row>
    <row r="477" spans="1:55" ht="47.25" customHeight="1" x14ac:dyDescent="0.25">
      <c r="A477" s="43" t="str">
        <f>IF(C477=0,"  ",VLOOKUP(C477,CODES!$A$1:$B$145,2,FALSE))</f>
        <v xml:space="preserve">  </v>
      </c>
      <c r="B477" s="256"/>
      <c r="C477" s="4"/>
      <c r="D477" s="52" t="s">
        <v>57</v>
      </c>
      <c r="E477" s="44" t="str">
        <f t="shared" ref="E477:H477" si="943">IF($D477="Public Bidding", "Date Required", IF($D477="Shopping", "n/a", IF($D477="Small Value Procurement", "n/a", IF($D477="Lease of Venue", "n/a", IF($D477="Agency to Agency", "n/a", IF($D477="Direct Contracting", "n/a", IF($D477="Emergency Cases", "n/a","Check Mode of Proc")))))))</f>
        <v>n/a</v>
      </c>
      <c r="F477" s="44" t="str">
        <f t="shared" si="943"/>
        <v>n/a</v>
      </c>
      <c r="G477" s="44" t="str">
        <f t="shared" si="943"/>
        <v>n/a</v>
      </c>
      <c r="H477" s="44" t="str">
        <f t="shared" si="943"/>
        <v>n/a</v>
      </c>
      <c r="I477" s="63"/>
      <c r="J477" s="63"/>
      <c r="K477" s="45" t="str">
        <f t="shared" si="831"/>
        <v>n/a</v>
      </c>
      <c r="L477" s="63"/>
      <c r="M477" s="63"/>
      <c r="N477" s="55"/>
      <c r="O477" s="55"/>
      <c r="P477" s="55"/>
      <c r="Q477" s="55"/>
      <c r="R477" s="46" t="s">
        <v>52</v>
      </c>
      <c r="S477" s="51"/>
      <c r="T477" s="755"/>
      <c r="U477" s="47"/>
      <c r="V477" s="51"/>
      <c r="W477" s="60"/>
      <c r="X477" s="37"/>
      <c r="Y477" s="48" t="str">
        <f t="shared" ref="Y477:AE477" si="944">IF($D477="Public Bidding", "Date Required", IF($D477="Shopping", "n/a", IF($D477="Small Value Procurement", "n/a", IF($D477="Lease of Venue", "n/a", IF($D477="Agency to Agency", "n/a", IF($D477="Direct Contracting", "n/a", IF($D477="Emergency Cases", "n/a","Check Mode of Proc")))))))</f>
        <v>n/a</v>
      </c>
      <c r="Z477" s="48" t="str">
        <f t="shared" si="944"/>
        <v>n/a</v>
      </c>
      <c r="AA477" s="48" t="str">
        <f t="shared" si="944"/>
        <v>n/a</v>
      </c>
      <c r="AB477" s="48" t="str">
        <f t="shared" si="944"/>
        <v>n/a</v>
      </c>
      <c r="AC477" s="48" t="str">
        <f t="shared" si="944"/>
        <v>n/a</v>
      </c>
      <c r="AD477" s="48" t="str">
        <f t="shared" si="944"/>
        <v>n/a</v>
      </c>
      <c r="AE477" s="48" t="str">
        <f t="shared" si="944"/>
        <v>n/a</v>
      </c>
      <c r="AF477" s="88"/>
      <c r="AG477" s="91"/>
      <c r="AH477" s="183"/>
      <c r="AI477" s="101"/>
      <c r="AJ477" s="4"/>
      <c r="AK477" s="89"/>
      <c r="AL477" s="6"/>
      <c r="AM477" s="7"/>
      <c r="AN477" s="6"/>
      <c r="AO477" s="6"/>
      <c r="AP477" s="85"/>
      <c r="AQ477" s="87"/>
      <c r="AR477" s="6"/>
      <c r="AT477" s="6"/>
      <c r="AU477" s="6"/>
      <c r="AV477" s="85"/>
      <c r="AW477" s="85"/>
      <c r="AX477" s="85"/>
      <c r="AY477" s="86"/>
      <c r="AZ477" s="85"/>
      <c r="BA477" s="85"/>
      <c r="BB477" s="85"/>
      <c r="BC477" s="85"/>
    </row>
    <row r="478" spans="1:55" ht="47.25" customHeight="1" x14ac:dyDescent="0.25">
      <c r="A478" s="43" t="str">
        <f>IF(C478=0,"  ",VLOOKUP(C478,CODES!$A$1:$B$145,2,FALSE))</f>
        <v xml:space="preserve">  </v>
      </c>
      <c r="B478" s="256"/>
      <c r="C478" s="4"/>
      <c r="D478" s="52" t="s">
        <v>57</v>
      </c>
      <c r="E478" s="44" t="str">
        <f t="shared" ref="E478:H478" si="945">IF($D478="Public Bidding", "Date Required", IF($D478="Shopping", "n/a", IF($D478="Small Value Procurement", "n/a", IF($D478="Lease of Venue", "n/a", IF($D478="Agency to Agency", "n/a", IF($D478="Direct Contracting", "n/a", IF($D478="Emergency Cases", "n/a","Check Mode of Proc")))))))</f>
        <v>n/a</v>
      </c>
      <c r="F478" s="44" t="str">
        <f t="shared" si="945"/>
        <v>n/a</v>
      </c>
      <c r="G478" s="44" t="str">
        <f t="shared" si="945"/>
        <v>n/a</v>
      </c>
      <c r="H478" s="44" t="str">
        <f t="shared" si="945"/>
        <v>n/a</v>
      </c>
      <c r="I478" s="63"/>
      <c r="J478" s="63"/>
      <c r="K478" s="45" t="str">
        <f t="shared" si="831"/>
        <v>n/a</v>
      </c>
      <c r="L478" s="63"/>
      <c r="M478" s="63"/>
      <c r="N478" s="55"/>
      <c r="O478" s="55"/>
      <c r="P478" s="55"/>
      <c r="Q478" s="55"/>
      <c r="R478" s="46" t="s">
        <v>52</v>
      </c>
      <c r="S478" s="51"/>
      <c r="T478" s="764"/>
      <c r="U478" s="47"/>
      <c r="V478" s="51"/>
      <c r="W478" s="60"/>
      <c r="X478" s="37"/>
      <c r="Y478" s="48" t="str">
        <f t="shared" ref="Y478:AE478" si="946">IF($D478="Public Bidding", "Date Required", IF($D478="Shopping", "n/a", IF($D478="Small Value Procurement", "n/a", IF($D478="Lease of Venue", "n/a", IF($D478="Agency to Agency", "n/a", IF($D478="Direct Contracting", "n/a", IF($D478="Emergency Cases", "n/a","Check Mode of Proc")))))))</f>
        <v>n/a</v>
      </c>
      <c r="Z478" s="48" t="str">
        <f t="shared" si="946"/>
        <v>n/a</v>
      </c>
      <c r="AA478" s="48" t="str">
        <f t="shared" si="946"/>
        <v>n/a</v>
      </c>
      <c r="AB478" s="48" t="str">
        <f t="shared" si="946"/>
        <v>n/a</v>
      </c>
      <c r="AC478" s="48" t="str">
        <f t="shared" si="946"/>
        <v>n/a</v>
      </c>
      <c r="AD478" s="48" t="str">
        <f t="shared" si="946"/>
        <v>n/a</v>
      </c>
      <c r="AE478" s="48" t="str">
        <f t="shared" si="946"/>
        <v>n/a</v>
      </c>
      <c r="AF478" s="88"/>
      <c r="AG478" s="91"/>
      <c r="AH478" s="183"/>
      <c r="AI478" s="101"/>
      <c r="AJ478" s="92"/>
      <c r="AK478" s="84"/>
      <c r="AL478" s="6"/>
      <c r="AM478" s="7"/>
      <c r="AN478" s="6"/>
      <c r="AO478" s="6"/>
      <c r="AP478" s="85"/>
      <c r="AQ478" s="87"/>
      <c r="AR478" s="6"/>
      <c r="AT478" s="6"/>
      <c r="AU478" s="6"/>
      <c r="AV478" s="85"/>
      <c r="AW478" s="85"/>
      <c r="AX478" s="85"/>
      <c r="AY478" s="86"/>
      <c r="AZ478" s="85"/>
      <c r="BA478" s="85"/>
      <c r="BB478" s="85"/>
      <c r="BC478" s="85"/>
    </row>
    <row r="479" spans="1:55" ht="47.25" customHeight="1" x14ac:dyDescent="0.25">
      <c r="A479" s="43" t="str">
        <f>IF(C479=0,"  ",VLOOKUP(C479,CODES!$A$1:$B$145,2,FALSE))</f>
        <v xml:space="preserve">  </v>
      </c>
      <c r="B479" s="256"/>
      <c r="C479" s="4"/>
      <c r="D479" s="52" t="s">
        <v>57</v>
      </c>
      <c r="E479" s="44" t="str">
        <f t="shared" ref="E479:H479" si="947">IF($D479="Public Bidding", "Date Required", IF($D479="Shopping", "n/a", IF($D479="Small Value Procurement", "n/a", IF($D479="Lease of Venue", "n/a", IF($D479="Agency to Agency", "n/a", IF($D479="Direct Contracting", "n/a", IF($D479="Emergency Cases", "n/a","Check Mode of Proc")))))))</f>
        <v>n/a</v>
      </c>
      <c r="F479" s="44" t="str">
        <f t="shared" si="947"/>
        <v>n/a</v>
      </c>
      <c r="G479" s="44" t="str">
        <f t="shared" si="947"/>
        <v>n/a</v>
      </c>
      <c r="H479" s="44" t="str">
        <f t="shared" si="947"/>
        <v>n/a</v>
      </c>
      <c r="I479" s="63"/>
      <c r="J479" s="63"/>
      <c r="K479" s="45" t="str">
        <f t="shared" si="831"/>
        <v>n/a</v>
      </c>
      <c r="L479" s="63"/>
      <c r="M479" s="63"/>
      <c r="N479" s="55"/>
      <c r="O479" s="55"/>
      <c r="P479" s="55"/>
      <c r="Q479" s="55"/>
      <c r="R479" s="46" t="s">
        <v>52</v>
      </c>
      <c r="S479" s="51"/>
      <c r="T479" s="755"/>
      <c r="U479" s="47"/>
      <c r="V479" s="51"/>
      <c r="W479" s="60"/>
      <c r="X479" s="37"/>
      <c r="Y479" s="48" t="str">
        <f t="shared" ref="Y479:AE479" si="948">IF($D479="Public Bidding", "Date Required", IF($D479="Shopping", "n/a", IF($D479="Small Value Procurement", "n/a", IF($D479="Lease of Venue", "n/a", IF($D479="Agency to Agency", "n/a", IF($D479="Direct Contracting", "n/a", IF($D479="Emergency Cases", "n/a","Check Mode of Proc")))))))</f>
        <v>n/a</v>
      </c>
      <c r="Z479" s="48" t="str">
        <f t="shared" si="948"/>
        <v>n/a</v>
      </c>
      <c r="AA479" s="48" t="str">
        <f t="shared" si="948"/>
        <v>n/a</v>
      </c>
      <c r="AB479" s="48" t="str">
        <f t="shared" si="948"/>
        <v>n/a</v>
      </c>
      <c r="AC479" s="48" t="str">
        <f t="shared" si="948"/>
        <v>n/a</v>
      </c>
      <c r="AD479" s="48" t="str">
        <f t="shared" si="948"/>
        <v>n/a</v>
      </c>
      <c r="AE479" s="48" t="str">
        <f t="shared" si="948"/>
        <v>n/a</v>
      </c>
      <c r="AF479" s="88"/>
      <c r="AG479" s="91"/>
      <c r="AH479" s="183"/>
      <c r="AI479" s="101"/>
      <c r="AJ479" s="92"/>
      <c r="AK479" s="84"/>
      <c r="AL479" s="6"/>
      <c r="AM479" s="7"/>
      <c r="AN479" s="6"/>
      <c r="AO479" s="6"/>
      <c r="AP479" s="85"/>
      <c r="AQ479" s="87"/>
      <c r="AR479" s="6"/>
      <c r="AT479" s="6"/>
      <c r="AU479" s="6"/>
      <c r="AV479" s="85"/>
      <c r="AW479" s="85"/>
      <c r="AX479" s="85"/>
      <c r="AY479" s="86"/>
      <c r="AZ479" s="85"/>
      <c r="BA479" s="85"/>
      <c r="BB479" s="85"/>
      <c r="BC479" s="85"/>
    </row>
    <row r="480" spans="1:55" ht="47.25" customHeight="1" x14ac:dyDescent="0.25">
      <c r="A480" s="43" t="str">
        <f>IF(C480=0,"  ",VLOOKUP(C480,CODES!$A$1:$B$145,2,FALSE))</f>
        <v xml:space="preserve">  </v>
      </c>
      <c r="B480" s="256"/>
      <c r="C480" s="4"/>
      <c r="D480" s="52" t="s">
        <v>57</v>
      </c>
      <c r="E480" s="44" t="str">
        <f t="shared" ref="E480:H480" si="949">IF($D480="Public Bidding", "Date Required", IF($D480="Shopping", "n/a", IF($D480="Small Value Procurement", "n/a", IF($D480="Lease of Venue", "n/a", IF($D480="Agency to Agency", "n/a", IF($D480="Direct Contracting", "n/a", IF($D480="Emergency Cases", "n/a","Check Mode of Proc")))))))</f>
        <v>n/a</v>
      </c>
      <c r="F480" s="44" t="str">
        <f t="shared" si="949"/>
        <v>n/a</v>
      </c>
      <c r="G480" s="44" t="str">
        <f t="shared" si="949"/>
        <v>n/a</v>
      </c>
      <c r="H480" s="44" t="str">
        <f t="shared" si="949"/>
        <v>n/a</v>
      </c>
      <c r="I480" s="63"/>
      <c r="J480" s="63"/>
      <c r="K480" s="45" t="str">
        <f t="shared" si="831"/>
        <v>n/a</v>
      </c>
      <c r="L480" s="63"/>
      <c r="M480" s="63"/>
      <c r="N480" s="55"/>
      <c r="O480" s="55"/>
      <c r="P480" s="55"/>
      <c r="Q480" s="55"/>
      <c r="R480" s="46" t="s">
        <v>52</v>
      </c>
      <c r="S480" s="51"/>
      <c r="T480" s="764"/>
      <c r="U480" s="47"/>
      <c r="V480" s="51"/>
      <c r="W480" s="60"/>
      <c r="X480" s="37"/>
      <c r="Y480" s="48" t="str">
        <f t="shared" ref="Y480:AE480" si="950">IF($D480="Public Bidding", "Date Required", IF($D480="Shopping", "n/a", IF($D480="Small Value Procurement", "n/a", IF($D480="Lease of Venue", "n/a", IF($D480="Agency to Agency", "n/a", IF($D480="Direct Contracting", "n/a", IF($D480="Emergency Cases", "n/a","Check Mode of Proc")))))))</f>
        <v>n/a</v>
      </c>
      <c r="Z480" s="48" t="str">
        <f t="shared" si="950"/>
        <v>n/a</v>
      </c>
      <c r="AA480" s="48" t="str">
        <f t="shared" si="950"/>
        <v>n/a</v>
      </c>
      <c r="AB480" s="48" t="str">
        <f t="shared" si="950"/>
        <v>n/a</v>
      </c>
      <c r="AC480" s="48" t="str">
        <f t="shared" si="950"/>
        <v>n/a</v>
      </c>
      <c r="AD480" s="48" t="str">
        <f t="shared" si="950"/>
        <v>n/a</v>
      </c>
      <c r="AE480" s="48" t="str">
        <f t="shared" si="950"/>
        <v>n/a</v>
      </c>
      <c r="AF480" s="88"/>
      <c r="AG480" s="91"/>
      <c r="AH480" s="183"/>
      <c r="AI480" s="101"/>
      <c r="AJ480" s="4"/>
      <c r="AK480" s="84"/>
      <c r="AL480" s="6"/>
      <c r="AM480" s="7"/>
      <c r="AN480" s="6"/>
      <c r="AO480" s="6"/>
      <c r="AP480" s="85"/>
      <c r="AQ480" s="87"/>
      <c r="AR480" s="6"/>
      <c r="AT480" s="6"/>
      <c r="AU480" s="6"/>
      <c r="AV480" s="85"/>
      <c r="AW480" s="85"/>
      <c r="AX480" s="85"/>
      <c r="AY480" s="86"/>
      <c r="AZ480" s="85"/>
      <c r="BA480" s="85"/>
      <c r="BB480" s="85"/>
      <c r="BC480" s="85"/>
    </row>
    <row r="481" spans="1:55" ht="47.25" customHeight="1" x14ac:dyDescent="0.25">
      <c r="A481" s="43" t="str">
        <f>IF(C481=0,"  ",VLOOKUP(C481,CODES!$A$1:$B$145,2,FALSE))</f>
        <v xml:space="preserve">  </v>
      </c>
      <c r="B481" s="256"/>
      <c r="C481" s="4"/>
      <c r="D481" s="52" t="s">
        <v>57</v>
      </c>
      <c r="E481" s="44" t="str">
        <f t="shared" ref="E481:H481" si="951">IF($D481="Public Bidding", "Date Required", IF($D481="Shopping", "n/a", IF($D481="Small Value Procurement", "n/a", IF($D481="Lease of Venue", "n/a", IF($D481="Agency to Agency", "n/a", IF($D481="Direct Contracting", "n/a", IF($D481="Emergency Cases", "n/a","Check Mode of Proc")))))))</f>
        <v>n/a</v>
      </c>
      <c r="F481" s="44" t="str">
        <f t="shared" si="951"/>
        <v>n/a</v>
      </c>
      <c r="G481" s="44" t="str">
        <f t="shared" si="951"/>
        <v>n/a</v>
      </c>
      <c r="H481" s="44" t="str">
        <f t="shared" si="951"/>
        <v>n/a</v>
      </c>
      <c r="I481" s="63"/>
      <c r="J481" s="63"/>
      <c r="K481" s="45" t="str">
        <f t="shared" si="831"/>
        <v>n/a</v>
      </c>
      <c r="L481" s="63"/>
      <c r="M481" s="63"/>
      <c r="N481" s="55"/>
      <c r="O481" s="55"/>
      <c r="P481" s="55"/>
      <c r="Q481" s="55"/>
      <c r="R481" s="46" t="s">
        <v>52</v>
      </c>
      <c r="S481" s="51"/>
      <c r="T481" s="765"/>
      <c r="U481" s="47"/>
      <c r="V481" s="51"/>
      <c r="W481" s="60"/>
      <c r="X481" s="37"/>
      <c r="Y481" s="48" t="str">
        <f t="shared" ref="Y481:AE481" si="952">IF($D481="Public Bidding", "Date Required", IF($D481="Shopping", "n/a", IF($D481="Small Value Procurement", "n/a", IF($D481="Lease of Venue", "n/a", IF($D481="Agency to Agency", "n/a", IF($D481="Direct Contracting", "n/a", IF($D481="Emergency Cases", "n/a","Check Mode of Proc")))))))</f>
        <v>n/a</v>
      </c>
      <c r="Z481" s="48" t="str">
        <f t="shared" si="952"/>
        <v>n/a</v>
      </c>
      <c r="AA481" s="48" t="str">
        <f t="shared" si="952"/>
        <v>n/a</v>
      </c>
      <c r="AB481" s="48" t="str">
        <f t="shared" si="952"/>
        <v>n/a</v>
      </c>
      <c r="AC481" s="48" t="str">
        <f t="shared" si="952"/>
        <v>n/a</v>
      </c>
      <c r="AD481" s="48" t="str">
        <f t="shared" si="952"/>
        <v>n/a</v>
      </c>
      <c r="AE481" s="48" t="str">
        <f t="shared" si="952"/>
        <v>n/a</v>
      </c>
      <c r="AF481" s="88"/>
      <c r="AG481" s="91"/>
      <c r="AH481" s="183"/>
      <c r="AI481" s="126"/>
      <c r="AJ481" s="4"/>
      <c r="AK481" s="84"/>
      <c r="AL481" s="6"/>
      <c r="AM481" s="7"/>
      <c r="AN481" s="6"/>
      <c r="AO481" s="6"/>
      <c r="AP481" s="85"/>
      <c r="AQ481" s="87"/>
      <c r="AR481" s="6"/>
      <c r="AT481" s="6"/>
      <c r="AU481" s="6"/>
      <c r="AV481" s="85"/>
      <c r="AW481" s="85"/>
      <c r="AX481" s="85"/>
      <c r="AY481" s="86"/>
      <c r="AZ481" s="85"/>
      <c r="BA481" s="85"/>
      <c r="BB481" s="85"/>
      <c r="BC481" s="85"/>
    </row>
    <row r="482" spans="1:55" ht="47.25" customHeight="1" x14ac:dyDescent="0.25">
      <c r="A482" s="43" t="str">
        <f>IF(C482=0,"  ",VLOOKUP(C482,CODES!$A$1:$B$145,2,FALSE))</f>
        <v xml:space="preserve">  </v>
      </c>
      <c r="B482" s="256"/>
      <c r="C482" s="4"/>
      <c r="D482" s="52" t="s">
        <v>57</v>
      </c>
      <c r="E482" s="44" t="str">
        <f t="shared" ref="E482:H482" si="953">IF($D482="Public Bidding", "Date Required", IF($D482="Shopping", "n/a", IF($D482="Small Value Procurement", "n/a", IF($D482="Lease of Venue", "n/a", IF($D482="Agency to Agency", "n/a", IF($D482="Direct Contracting", "n/a", IF($D482="Emergency Cases", "n/a","Check Mode of Proc")))))))</f>
        <v>n/a</v>
      </c>
      <c r="F482" s="44" t="str">
        <f t="shared" si="953"/>
        <v>n/a</v>
      </c>
      <c r="G482" s="44" t="str">
        <f t="shared" si="953"/>
        <v>n/a</v>
      </c>
      <c r="H482" s="44" t="str">
        <f t="shared" si="953"/>
        <v>n/a</v>
      </c>
      <c r="I482" s="63"/>
      <c r="J482" s="63"/>
      <c r="K482" s="45" t="str">
        <f t="shared" si="831"/>
        <v>n/a</v>
      </c>
      <c r="L482" s="209"/>
      <c r="M482" s="63"/>
      <c r="N482" s="55"/>
      <c r="O482" s="55"/>
      <c r="P482" s="55"/>
      <c r="Q482" s="55"/>
      <c r="R482" s="46" t="s">
        <v>52</v>
      </c>
      <c r="S482" s="51"/>
      <c r="T482" s="755"/>
      <c r="U482" s="47"/>
      <c r="V482" s="51"/>
      <c r="W482" s="60"/>
      <c r="X482" s="37"/>
      <c r="Y482" s="48" t="str">
        <f t="shared" ref="Y482:AE482" si="954">IF($D482="Public Bidding", "Date Required", IF($D482="Shopping", "n/a", IF($D482="Small Value Procurement", "n/a", IF($D482="Lease of Venue", "n/a", IF($D482="Agency to Agency", "n/a", IF($D482="Direct Contracting", "n/a", IF($D482="Emergency Cases", "n/a","Check Mode of Proc")))))))</f>
        <v>n/a</v>
      </c>
      <c r="Z482" s="48" t="str">
        <f t="shared" si="954"/>
        <v>n/a</v>
      </c>
      <c r="AA482" s="48" t="str">
        <f t="shared" si="954"/>
        <v>n/a</v>
      </c>
      <c r="AB482" s="48" t="str">
        <f t="shared" si="954"/>
        <v>n/a</v>
      </c>
      <c r="AC482" s="48" t="str">
        <f t="shared" si="954"/>
        <v>n/a</v>
      </c>
      <c r="AD482" s="48" t="str">
        <f t="shared" si="954"/>
        <v>n/a</v>
      </c>
      <c r="AE482" s="48" t="str">
        <f t="shared" si="954"/>
        <v>n/a</v>
      </c>
      <c r="AF482" s="88"/>
      <c r="AG482" s="91"/>
      <c r="AH482" s="183"/>
      <c r="AI482" s="101"/>
      <c r="AJ482" s="4"/>
      <c r="AK482" s="84"/>
      <c r="AL482" s="6"/>
      <c r="AM482" s="7"/>
      <c r="AN482" s="6"/>
      <c r="AO482" s="6"/>
      <c r="AP482" s="85"/>
      <c r="AQ482" s="87"/>
      <c r="AR482" s="6"/>
      <c r="AT482" s="6"/>
      <c r="AU482" s="6"/>
      <c r="AV482" s="85"/>
      <c r="AW482" s="85"/>
      <c r="AX482" s="85"/>
      <c r="AY482" s="86"/>
      <c r="AZ482" s="85"/>
      <c r="BA482" s="85"/>
      <c r="BB482" s="85"/>
      <c r="BC482" s="85"/>
    </row>
    <row r="483" spans="1:55" ht="47.25" customHeight="1" x14ac:dyDescent="0.25">
      <c r="A483" s="43" t="str">
        <f>IF(C483=0,"  ",VLOOKUP(C483,CODES!$A$1:$B$145,2,FALSE))</f>
        <v xml:space="preserve">  </v>
      </c>
      <c r="B483" s="256"/>
      <c r="C483" s="4"/>
      <c r="D483" s="52" t="s">
        <v>57</v>
      </c>
      <c r="E483" s="44" t="str">
        <f t="shared" ref="E483:H483" si="955">IF($D483="Public Bidding", "Date Required", IF($D483="Shopping", "n/a", IF($D483="Small Value Procurement", "n/a", IF($D483="Lease of Venue", "n/a", IF($D483="Agency to Agency", "n/a", IF($D483="Direct Contracting", "n/a", IF($D483="Emergency Cases", "n/a","Check Mode of Proc")))))))</f>
        <v>n/a</v>
      </c>
      <c r="F483" s="44" t="str">
        <f t="shared" si="955"/>
        <v>n/a</v>
      </c>
      <c r="G483" s="44" t="str">
        <f t="shared" si="955"/>
        <v>n/a</v>
      </c>
      <c r="H483" s="44" t="str">
        <f t="shared" si="955"/>
        <v>n/a</v>
      </c>
      <c r="I483" s="63"/>
      <c r="J483" s="63"/>
      <c r="K483" s="45" t="str">
        <f t="shared" si="831"/>
        <v>n/a</v>
      </c>
      <c r="L483" s="63"/>
      <c r="M483" s="63"/>
      <c r="N483" s="55"/>
      <c r="O483" s="55"/>
      <c r="P483" s="55"/>
      <c r="Q483" s="55"/>
      <c r="R483" s="46" t="s">
        <v>52</v>
      </c>
      <c r="S483" s="51"/>
      <c r="T483" s="766"/>
      <c r="U483" s="47"/>
      <c r="V483" s="51"/>
      <c r="W483" s="60"/>
      <c r="X483" s="37"/>
      <c r="Y483" s="48" t="str">
        <f t="shared" ref="Y483:AE483" si="956">IF($D483="Public Bidding", "Date Required", IF($D483="Shopping", "n/a", IF($D483="Small Value Procurement", "n/a", IF($D483="Lease of Venue", "n/a", IF($D483="Agency to Agency", "n/a", IF($D483="Direct Contracting", "n/a", IF($D483="Emergency Cases", "n/a","Check Mode of Proc")))))))</f>
        <v>n/a</v>
      </c>
      <c r="Z483" s="48" t="str">
        <f t="shared" si="956"/>
        <v>n/a</v>
      </c>
      <c r="AA483" s="48" t="str">
        <f t="shared" si="956"/>
        <v>n/a</v>
      </c>
      <c r="AB483" s="48" t="str">
        <f t="shared" si="956"/>
        <v>n/a</v>
      </c>
      <c r="AC483" s="48" t="str">
        <f t="shared" si="956"/>
        <v>n/a</v>
      </c>
      <c r="AD483" s="48" t="str">
        <f t="shared" si="956"/>
        <v>n/a</v>
      </c>
      <c r="AE483" s="48" t="str">
        <f t="shared" si="956"/>
        <v>n/a</v>
      </c>
      <c r="AF483" s="88"/>
      <c r="AG483" s="91"/>
      <c r="AH483" s="183"/>
      <c r="AI483" s="101"/>
      <c r="AJ483" s="4"/>
      <c r="AK483" s="84"/>
      <c r="AL483" s="6"/>
      <c r="AM483" s="7"/>
      <c r="AN483" s="6"/>
      <c r="AO483" s="6"/>
      <c r="AP483" s="85"/>
      <c r="AQ483" s="87"/>
      <c r="AR483" s="6"/>
      <c r="AT483" s="6"/>
      <c r="AU483" s="6"/>
      <c r="AV483" s="85"/>
      <c r="AW483" s="85"/>
      <c r="AX483" s="85"/>
      <c r="AY483" s="86"/>
      <c r="AZ483" s="85"/>
      <c r="BA483" s="85"/>
      <c r="BB483" s="85"/>
      <c r="BC483" s="85"/>
    </row>
    <row r="484" spans="1:55" ht="47.25" customHeight="1" x14ac:dyDescent="0.25">
      <c r="A484" s="43" t="str">
        <f>IF(C484=0,"  ",VLOOKUP(C484,CODES!$A$1:$B$145,2,FALSE))</f>
        <v xml:space="preserve">  </v>
      </c>
      <c r="B484" s="256"/>
      <c r="C484" s="4"/>
      <c r="D484" s="52" t="s">
        <v>57</v>
      </c>
      <c r="E484" s="44" t="str">
        <f t="shared" ref="E484:H484" si="957">IF($D484="Public Bidding", "Date Required", IF($D484="Shopping", "n/a", IF($D484="Small Value Procurement", "n/a", IF($D484="Lease of Venue", "n/a", IF($D484="Agency to Agency", "n/a", IF($D484="Direct Contracting", "n/a", IF($D484="Emergency Cases", "n/a","Check Mode of Proc")))))))</f>
        <v>n/a</v>
      </c>
      <c r="F484" s="44" t="str">
        <f t="shared" si="957"/>
        <v>n/a</v>
      </c>
      <c r="G484" s="44" t="str">
        <f t="shared" si="957"/>
        <v>n/a</v>
      </c>
      <c r="H484" s="44" t="str">
        <f t="shared" si="957"/>
        <v>n/a</v>
      </c>
      <c r="I484" s="63"/>
      <c r="J484" s="63"/>
      <c r="K484" s="45" t="str">
        <f t="shared" si="831"/>
        <v>n/a</v>
      </c>
      <c r="L484" s="63"/>
      <c r="M484" s="63"/>
      <c r="N484" s="55"/>
      <c r="O484" s="55"/>
      <c r="P484" s="55"/>
      <c r="Q484" s="55"/>
      <c r="R484" s="46" t="s">
        <v>52</v>
      </c>
      <c r="S484" s="51"/>
      <c r="T484" s="765"/>
      <c r="U484" s="47"/>
      <c r="V484" s="51"/>
      <c r="W484" s="60"/>
      <c r="X484" s="37"/>
      <c r="Y484" s="48" t="str">
        <f t="shared" ref="Y484:AE484" si="958">IF($D484="Public Bidding", "Date Required", IF($D484="Shopping", "n/a", IF($D484="Small Value Procurement", "n/a", IF($D484="Lease of Venue", "n/a", IF($D484="Agency to Agency", "n/a", IF($D484="Direct Contracting", "n/a", IF($D484="Emergency Cases", "n/a","Check Mode of Proc")))))))</f>
        <v>n/a</v>
      </c>
      <c r="Z484" s="48" t="str">
        <f t="shared" si="958"/>
        <v>n/a</v>
      </c>
      <c r="AA484" s="48" t="str">
        <f t="shared" si="958"/>
        <v>n/a</v>
      </c>
      <c r="AB484" s="48" t="str">
        <f t="shared" si="958"/>
        <v>n/a</v>
      </c>
      <c r="AC484" s="48" t="str">
        <f t="shared" si="958"/>
        <v>n/a</v>
      </c>
      <c r="AD484" s="48" t="str">
        <f t="shared" si="958"/>
        <v>n/a</v>
      </c>
      <c r="AE484" s="48" t="str">
        <f t="shared" si="958"/>
        <v>n/a</v>
      </c>
      <c r="AF484" s="88"/>
      <c r="AG484" s="91"/>
      <c r="AH484" s="183"/>
      <c r="AI484" s="126"/>
      <c r="AJ484" s="4"/>
      <c r="AK484" s="84"/>
      <c r="AL484" s="6"/>
      <c r="AM484" s="7"/>
      <c r="AN484" s="6"/>
      <c r="AO484" s="6"/>
      <c r="AP484" s="85"/>
      <c r="AQ484" s="87"/>
      <c r="AR484" s="6"/>
      <c r="AT484" s="6"/>
      <c r="AU484" s="6"/>
      <c r="AV484" s="85"/>
      <c r="AW484" s="85"/>
      <c r="AX484" s="85"/>
      <c r="AY484" s="86"/>
      <c r="AZ484" s="85"/>
      <c r="BA484" s="85"/>
      <c r="BB484" s="85"/>
      <c r="BC484" s="85"/>
    </row>
    <row r="485" spans="1:55" ht="47.25" customHeight="1" x14ac:dyDescent="0.25">
      <c r="A485" s="43" t="str">
        <f>IF(C485=0,"  ",VLOOKUP(C485,CODES!$A$1:$B$145,2,FALSE))</f>
        <v xml:space="preserve">  </v>
      </c>
      <c r="B485" s="256"/>
      <c r="C485" s="4"/>
      <c r="D485" s="52" t="s">
        <v>57</v>
      </c>
      <c r="E485" s="44" t="str">
        <f t="shared" ref="E485:H485" si="959">IF($D485="Public Bidding", "Date Required", IF($D485="Shopping", "n/a", IF($D485="Small Value Procurement", "n/a", IF($D485="Lease of Venue", "n/a", IF($D485="Agency to Agency", "n/a", IF($D485="Direct Contracting", "n/a", IF($D485="Emergency Cases", "n/a","Check Mode of Proc")))))))</f>
        <v>n/a</v>
      </c>
      <c r="F485" s="44" t="str">
        <f t="shared" si="959"/>
        <v>n/a</v>
      </c>
      <c r="G485" s="44" t="str">
        <f t="shared" si="959"/>
        <v>n/a</v>
      </c>
      <c r="H485" s="44" t="str">
        <f t="shared" si="959"/>
        <v>n/a</v>
      </c>
      <c r="I485" s="63"/>
      <c r="J485" s="63"/>
      <c r="K485" s="45" t="str">
        <f t="shared" si="831"/>
        <v>n/a</v>
      </c>
      <c r="L485" s="63"/>
      <c r="M485" s="63"/>
      <c r="N485" s="55"/>
      <c r="O485" s="55"/>
      <c r="P485" s="55"/>
      <c r="Q485" s="55"/>
      <c r="R485" s="46" t="s">
        <v>52</v>
      </c>
      <c r="S485" s="51"/>
      <c r="T485" s="755"/>
      <c r="U485" s="47"/>
      <c r="V485" s="51"/>
      <c r="W485" s="60"/>
      <c r="X485" s="37"/>
      <c r="Y485" s="48" t="str">
        <f t="shared" ref="Y485:AE485" si="960">IF($D485="Public Bidding", "Date Required", IF($D485="Shopping", "n/a", IF($D485="Small Value Procurement", "n/a", IF($D485="Lease of Venue", "n/a", IF($D485="Agency to Agency", "n/a", IF($D485="Direct Contracting", "n/a", IF($D485="Emergency Cases", "n/a","Check Mode of Proc")))))))</f>
        <v>n/a</v>
      </c>
      <c r="Z485" s="48" t="str">
        <f t="shared" si="960"/>
        <v>n/a</v>
      </c>
      <c r="AA485" s="48" t="str">
        <f t="shared" si="960"/>
        <v>n/a</v>
      </c>
      <c r="AB485" s="48" t="str">
        <f t="shared" si="960"/>
        <v>n/a</v>
      </c>
      <c r="AC485" s="48" t="str">
        <f t="shared" si="960"/>
        <v>n/a</v>
      </c>
      <c r="AD485" s="48" t="str">
        <f t="shared" si="960"/>
        <v>n/a</v>
      </c>
      <c r="AE485" s="48" t="str">
        <f t="shared" si="960"/>
        <v>n/a</v>
      </c>
      <c r="AF485" s="88"/>
      <c r="AG485" s="91"/>
      <c r="AH485" s="183"/>
      <c r="AI485" s="101"/>
      <c r="AJ485" s="4"/>
      <c r="AK485" s="84"/>
      <c r="AL485" s="6"/>
      <c r="AM485" s="7"/>
      <c r="AN485" s="6"/>
      <c r="AO485" s="6"/>
      <c r="AP485" s="85"/>
      <c r="AQ485" s="87"/>
      <c r="AR485" s="6"/>
      <c r="AT485" s="6"/>
      <c r="AU485" s="6"/>
      <c r="AV485" s="85"/>
      <c r="AW485" s="85"/>
      <c r="AX485" s="85"/>
      <c r="AY485" s="86"/>
      <c r="AZ485" s="85"/>
      <c r="BA485" s="85"/>
      <c r="BB485" s="85"/>
      <c r="BC485" s="85"/>
    </row>
    <row r="486" spans="1:55" ht="47.25" customHeight="1" x14ac:dyDescent="0.25">
      <c r="A486" s="43" t="str">
        <f>IF(C486=0,"  ",VLOOKUP(C486,CODES!$A$1:$B$145,2,FALSE))</f>
        <v xml:space="preserve">  </v>
      </c>
      <c r="B486" s="256"/>
      <c r="C486" s="4"/>
      <c r="D486" s="52" t="s">
        <v>57</v>
      </c>
      <c r="E486" s="44" t="str">
        <f t="shared" ref="E486:H486" si="961">IF($D486="Public Bidding", "Date Required", IF($D486="Shopping", "n/a", IF($D486="Small Value Procurement", "n/a", IF($D486="Lease of Venue", "n/a", IF($D486="Agency to Agency", "n/a", IF($D486="Direct Contracting", "n/a", IF($D486="Emergency Cases", "n/a","Check Mode of Proc")))))))</f>
        <v>n/a</v>
      </c>
      <c r="F486" s="44" t="str">
        <f t="shared" si="961"/>
        <v>n/a</v>
      </c>
      <c r="G486" s="44" t="str">
        <f t="shared" si="961"/>
        <v>n/a</v>
      </c>
      <c r="H486" s="44" t="str">
        <f t="shared" si="961"/>
        <v>n/a</v>
      </c>
      <c r="I486" s="63"/>
      <c r="J486" s="63"/>
      <c r="K486" s="45" t="str">
        <f t="shared" si="831"/>
        <v>n/a</v>
      </c>
      <c r="L486" s="63"/>
      <c r="M486" s="63"/>
      <c r="N486" s="55"/>
      <c r="O486" s="55"/>
      <c r="P486" s="55"/>
      <c r="Q486" s="55"/>
      <c r="R486" s="46" t="s">
        <v>52</v>
      </c>
      <c r="S486" s="51"/>
      <c r="T486" s="60"/>
      <c r="U486" s="47"/>
      <c r="V486" s="51"/>
      <c r="W486" s="60"/>
      <c r="X486" s="37"/>
      <c r="Y486" s="48" t="str">
        <f t="shared" ref="Y486:AE486" si="962">IF($D486="Public Bidding", "Date Required", IF($D486="Shopping", "n/a", IF($D486="Small Value Procurement", "n/a", IF($D486="Lease of Venue", "n/a", IF($D486="Agency to Agency", "n/a", IF($D486="Direct Contracting", "n/a", IF($D486="Emergency Cases", "n/a","Check Mode of Proc")))))))</f>
        <v>n/a</v>
      </c>
      <c r="Z486" s="48" t="str">
        <f t="shared" si="962"/>
        <v>n/a</v>
      </c>
      <c r="AA486" s="48" t="str">
        <f t="shared" si="962"/>
        <v>n/a</v>
      </c>
      <c r="AB486" s="48" t="str">
        <f t="shared" si="962"/>
        <v>n/a</v>
      </c>
      <c r="AC486" s="48" t="str">
        <f t="shared" si="962"/>
        <v>n/a</v>
      </c>
      <c r="AD486" s="48" t="str">
        <f t="shared" si="962"/>
        <v>n/a</v>
      </c>
      <c r="AE486" s="48" t="str">
        <f t="shared" si="962"/>
        <v>n/a</v>
      </c>
      <c r="AF486" s="88"/>
      <c r="AG486" s="91"/>
      <c r="AH486" s="183"/>
      <c r="AI486" s="126"/>
      <c r="AJ486" s="4"/>
      <c r="AK486" s="84"/>
      <c r="AL486" s="6"/>
      <c r="AM486" s="7"/>
      <c r="AN486" s="6"/>
      <c r="AO486" s="6"/>
      <c r="AP486" s="85"/>
      <c r="AQ486" s="87"/>
      <c r="AR486" s="6"/>
      <c r="AT486" s="6"/>
      <c r="AU486" s="6"/>
      <c r="AV486" s="85"/>
      <c r="AW486" s="85"/>
      <c r="AX486" s="85"/>
      <c r="AY486" s="86"/>
      <c r="AZ486" s="85"/>
      <c r="BA486" s="85"/>
      <c r="BB486" s="85"/>
      <c r="BC486" s="85"/>
    </row>
    <row r="487" spans="1:55" ht="47.25" customHeight="1" x14ac:dyDescent="0.25">
      <c r="A487" s="43" t="str">
        <f>IF(C487=0,"  ",VLOOKUP(C487,CODES!$A$1:$B$145,2,FALSE))</f>
        <v xml:space="preserve">  </v>
      </c>
      <c r="B487" s="256"/>
      <c r="C487" s="4"/>
      <c r="D487" s="52" t="s">
        <v>57</v>
      </c>
      <c r="E487" s="44" t="str">
        <f t="shared" ref="E487:H487" si="963">IF($D487="Public Bidding", "Date Required", IF($D487="Shopping", "n/a", IF($D487="Small Value Procurement", "n/a", IF($D487="Lease of Venue", "n/a", IF($D487="Agency to Agency", "n/a", IF($D487="Direct Contracting", "n/a", IF($D487="Emergency Cases", "n/a","Check Mode of Proc")))))))</f>
        <v>n/a</v>
      </c>
      <c r="F487" s="44" t="str">
        <f t="shared" si="963"/>
        <v>n/a</v>
      </c>
      <c r="G487" s="44" t="str">
        <f t="shared" si="963"/>
        <v>n/a</v>
      </c>
      <c r="H487" s="44" t="str">
        <f t="shared" si="963"/>
        <v>n/a</v>
      </c>
      <c r="I487" s="63"/>
      <c r="J487" s="63"/>
      <c r="K487" s="45" t="str">
        <f t="shared" si="831"/>
        <v>n/a</v>
      </c>
      <c r="L487" s="63"/>
      <c r="M487" s="63"/>
      <c r="N487" s="55"/>
      <c r="O487" s="55"/>
      <c r="P487" s="55"/>
      <c r="Q487" s="55"/>
      <c r="R487" s="46" t="s">
        <v>52</v>
      </c>
      <c r="S487" s="51"/>
      <c r="T487" s="60"/>
      <c r="U487" s="47"/>
      <c r="V487" s="51"/>
      <c r="W487" s="60"/>
      <c r="X487" s="37"/>
      <c r="Y487" s="48" t="str">
        <f t="shared" ref="Y487:AE487" si="964">IF($D487="Public Bidding", "Date Required", IF($D487="Shopping", "n/a", IF($D487="Small Value Procurement", "n/a", IF($D487="Lease of Venue", "n/a", IF($D487="Agency to Agency", "n/a", IF($D487="Direct Contracting", "n/a", IF($D487="Emergency Cases", "n/a","Check Mode of Proc")))))))</f>
        <v>n/a</v>
      </c>
      <c r="Z487" s="48" t="str">
        <f t="shared" si="964"/>
        <v>n/a</v>
      </c>
      <c r="AA487" s="48" t="str">
        <f t="shared" si="964"/>
        <v>n/a</v>
      </c>
      <c r="AB487" s="48" t="str">
        <f t="shared" si="964"/>
        <v>n/a</v>
      </c>
      <c r="AC487" s="48" t="str">
        <f t="shared" si="964"/>
        <v>n/a</v>
      </c>
      <c r="AD487" s="48" t="str">
        <f t="shared" si="964"/>
        <v>n/a</v>
      </c>
      <c r="AE487" s="48" t="str">
        <f t="shared" si="964"/>
        <v>n/a</v>
      </c>
      <c r="AF487" s="88"/>
      <c r="AG487" s="91"/>
      <c r="AH487" s="183"/>
      <c r="AI487" s="126"/>
      <c r="AJ487" s="4"/>
      <c r="AK487" s="84"/>
      <c r="AL487" s="6"/>
      <c r="AM487" s="7"/>
      <c r="AN487" s="6"/>
      <c r="AO487" s="6"/>
      <c r="AP487" s="85"/>
      <c r="AQ487" s="87"/>
      <c r="AR487" s="6"/>
      <c r="AT487" s="6"/>
      <c r="AU487" s="6"/>
      <c r="AV487" s="85"/>
      <c r="AW487" s="85"/>
      <c r="AX487" s="85"/>
      <c r="AY487" s="86"/>
      <c r="AZ487" s="85"/>
      <c r="BA487" s="85"/>
      <c r="BB487" s="85"/>
      <c r="BC487" s="85"/>
    </row>
    <row r="488" spans="1:55" ht="42" customHeight="1" x14ac:dyDescent="0.25">
      <c r="A488" s="43" t="str">
        <f>IF(C488=0,"  ",VLOOKUP(C488,CODES!$A$1:$B$145,2,FALSE))</f>
        <v xml:space="preserve">  </v>
      </c>
      <c r="B488" s="256"/>
      <c r="C488" s="4"/>
      <c r="D488" s="52" t="s">
        <v>57</v>
      </c>
      <c r="E488" s="44" t="str">
        <f t="shared" ref="E488:H488" si="965">IF($D488="Public Bidding", "Date Required", IF($D488="Shopping", "n/a", IF($D488="Small Value Procurement", "n/a", IF($D488="Lease of Venue", "n/a", IF($D488="Agency to Agency", "n/a", IF($D488="Direct Contracting", "n/a", IF($D488="Emergency Cases", "n/a",IF($D488=""," ","Check Mode of Proc"))))))))</f>
        <v>n/a</v>
      </c>
      <c r="F488" s="44" t="str">
        <f t="shared" si="965"/>
        <v>n/a</v>
      </c>
      <c r="G488" s="44" t="str">
        <f t="shared" si="965"/>
        <v>n/a</v>
      </c>
      <c r="H488" s="44" t="str">
        <f t="shared" si="965"/>
        <v>n/a</v>
      </c>
      <c r="I488" s="63"/>
      <c r="J488" s="63"/>
      <c r="K488" s="45" t="str">
        <f t="shared" ref="K488:K529" si="966">IF($D488="Public Bidding", "Date Required", IF($D488="Shopping", "n/a", IF($D488="Small Value Procurement", "n/a", IF($D488="Lease of Venue", "n/a", IF($D488="Agency to Agency", "n/a", IF($D488="Direct Contracting", "n/a", IF($D488="Emergency Cases", "n/a",IF($D488=""," ","Check Mode of Proc"))))))))</f>
        <v>n/a</v>
      </c>
      <c r="L488" s="63"/>
      <c r="M488" s="63"/>
      <c r="N488" s="55"/>
      <c r="O488" s="55"/>
      <c r="P488" s="55"/>
      <c r="Q488" s="55"/>
      <c r="R488" s="46"/>
      <c r="S488" s="51"/>
      <c r="T488" s="98"/>
      <c r="U488" s="93"/>
      <c r="V488" s="51"/>
      <c r="W488" s="98"/>
      <c r="X488" s="94"/>
      <c r="Y488" s="48" t="str">
        <f t="shared" ref="Y488:AE488" si="967">IF($D488="Public Bidding", "Date Required", IF($D488="Shopping", "n/a", IF($D488="Small Value Procurement", "n/a", IF($D488="Lease of Venue", "n/a", IF($D488="Agency to Agency", "n/a", IF($D488="Direct Contracting", "n/a", IF($D488="Emergency Cases", "n/a","Check Mode of Proc")))))))</f>
        <v>n/a</v>
      </c>
      <c r="Z488" s="48" t="str">
        <f t="shared" si="967"/>
        <v>n/a</v>
      </c>
      <c r="AA488" s="48" t="str">
        <f t="shared" si="967"/>
        <v>n/a</v>
      </c>
      <c r="AB488" s="48" t="str">
        <f t="shared" si="967"/>
        <v>n/a</v>
      </c>
      <c r="AC488" s="48" t="str">
        <f t="shared" si="967"/>
        <v>n/a</v>
      </c>
      <c r="AD488" s="48" t="str">
        <f t="shared" si="967"/>
        <v>n/a</v>
      </c>
      <c r="AE488" s="48" t="str">
        <f t="shared" si="967"/>
        <v>n/a</v>
      </c>
      <c r="AF488" s="88"/>
      <c r="AG488" s="91"/>
      <c r="AH488" s="183"/>
      <c r="AI488" s="101"/>
      <c r="AJ488" s="4"/>
      <c r="AK488" s="84"/>
      <c r="AL488" s="6"/>
      <c r="AM488" s="7"/>
      <c r="AN488" s="6"/>
      <c r="AO488" s="6"/>
      <c r="AP488" s="85"/>
      <c r="AQ488" s="87"/>
      <c r="AR488" s="6"/>
      <c r="AT488" s="6"/>
      <c r="AU488" s="6"/>
      <c r="AV488" s="85"/>
      <c r="AW488" s="85"/>
      <c r="AX488" s="85"/>
      <c r="AY488" s="86"/>
      <c r="AZ488" s="85"/>
      <c r="BA488" s="85"/>
      <c r="BB488" s="85"/>
      <c r="BC488" s="85"/>
    </row>
    <row r="489" spans="1:55" ht="52.5" customHeight="1" x14ac:dyDescent="0.25">
      <c r="A489" s="43" t="str">
        <f>IF(C489=0,"  ",VLOOKUP(C489,CODES!$A$1:$B$145,2,FALSE))</f>
        <v xml:space="preserve">  </v>
      </c>
      <c r="B489" s="256"/>
      <c r="C489" s="4"/>
      <c r="D489" s="52" t="s">
        <v>57</v>
      </c>
      <c r="E489" s="44" t="str">
        <f t="shared" ref="E489:H489" si="968">IF($D489="Public Bidding", "Date Required", IF($D489="Shopping", "n/a", IF($D489="Small Value Procurement", "n/a", IF($D489="Lease of Venue", "n/a", IF($D489="Agency to Agency", "n/a", IF($D489="Direct Contracting", "n/a", IF($D489="Emergency Cases", "n/a",IF($D489=""," ","Check Mode of Proc"))))))))</f>
        <v>n/a</v>
      </c>
      <c r="F489" s="44" t="str">
        <f t="shared" si="968"/>
        <v>n/a</v>
      </c>
      <c r="G489" s="44" t="str">
        <f t="shared" si="968"/>
        <v>n/a</v>
      </c>
      <c r="H489" s="44" t="str">
        <f t="shared" si="968"/>
        <v>n/a</v>
      </c>
      <c r="I489" s="63"/>
      <c r="J489" s="63"/>
      <c r="K489" s="45" t="str">
        <f t="shared" si="966"/>
        <v>n/a</v>
      </c>
      <c r="L489" s="63"/>
      <c r="M489" s="63"/>
      <c r="N489" s="55"/>
      <c r="O489" s="55"/>
      <c r="P489" s="55"/>
      <c r="Q489" s="55"/>
      <c r="R489" s="46"/>
      <c r="S489" s="51"/>
      <c r="T489" s="781"/>
      <c r="U489" s="95"/>
      <c r="V489" s="51"/>
      <c r="W489" s="98"/>
      <c r="X489" s="94"/>
      <c r="Y489" s="48" t="str">
        <f t="shared" ref="Y489:AE489" si="969">IF($D489="Public Bidding", "Date Required", IF($D489="Shopping", "n/a", IF($D489="Small Value Procurement", "n/a", IF($D489="Lease of Venue", "n/a", IF($D489="Agency to Agency", "n/a", IF($D489="Direct Contracting", "n/a", IF($D489="Emergency Cases", "n/a","Check Mode of Proc")))))))</f>
        <v>n/a</v>
      </c>
      <c r="Z489" s="48" t="str">
        <f t="shared" si="969"/>
        <v>n/a</v>
      </c>
      <c r="AA489" s="48" t="str">
        <f t="shared" si="969"/>
        <v>n/a</v>
      </c>
      <c r="AB489" s="48" t="str">
        <f t="shared" si="969"/>
        <v>n/a</v>
      </c>
      <c r="AC489" s="48" t="str">
        <f t="shared" si="969"/>
        <v>n/a</v>
      </c>
      <c r="AD489" s="48" t="str">
        <f t="shared" si="969"/>
        <v>n/a</v>
      </c>
      <c r="AE489" s="48" t="str">
        <f t="shared" si="969"/>
        <v>n/a</v>
      </c>
      <c r="AF489" s="88"/>
      <c r="AG489" s="91"/>
      <c r="AH489" s="183"/>
      <c r="AI489" s="101"/>
      <c r="AJ489" s="92"/>
      <c r="AK489" s="84"/>
      <c r="AL489" s="6"/>
      <c r="AM489" s="7"/>
      <c r="AN489" s="6"/>
      <c r="AO489" s="6"/>
      <c r="AP489" s="85"/>
      <c r="AQ489" s="87"/>
      <c r="AR489" s="6"/>
      <c r="AT489" s="6"/>
      <c r="AU489" s="6"/>
      <c r="AV489" s="85"/>
      <c r="AW489" s="85"/>
      <c r="AX489" s="85"/>
      <c r="AY489" s="86"/>
      <c r="AZ489" s="85"/>
      <c r="BA489" s="85"/>
      <c r="BB489" s="85"/>
      <c r="BC489" s="85"/>
    </row>
    <row r="490" spans="1:55" ht="42" customHeight="1" x14ac:dyDescent="0.25">
      <c r="A490" s="43" t="str">
        <f>IF(C490=0,"  ",VLOOKUP(C490,CODES!$A$1:$B$145,2,FALSE))</f>
        <v xml:space="preserve">  </v>
      </c>
      <c r="B490" s="256"/>
      <c r="C490" s="4"/>
      <c r="D490" s="52" t="s">
        <v>57</v>
      </c>
      <c r="E490" s="44" t="str">
        <f t="shared" ref="E490:H490" si="970">IF($D490="Public Bidding", "Date Required", IF($D490="Shopping", "n/a", IF($D490="Small Value Procurement", "n/a", IF($D490="Lease of Venue", "n/a", IF($D490="Agency to Agency", "n/a", IF($D490="Direct Contracting", "n/a", IF($D490="Emergency Cases", "n/a",IF($D490=""," ","Check Mode of Proc"))))))))</f>
        <v>n/a</v>
      </c>
      <c r="F490" s="44" t="str">
        <f t="shared" si="970"/>
        <v>n/a</v>
      </c>
      <c r="G490" s="44" t="str">
        <f t="shared" si="970"/>
        <v>n/a</v>
      </c>
      <c r="H490" s="44" t="str">
        <f t="shared" si="970"/>
        <v>n/a</v>
      </c>
      <c r="I490" s="63"/>
      <c r="J490" s="63"/>
      <c r="K490" s="45" t="str">
        <f t="shared" si="966"/>
        <v>n/a</v>
      </c>
      <c r="L490" s="63"/>
      <c r="M490" s="63"/>
      <c r="N490" s="55"/>
      <c r="O490" s="55"/>
      <c r="P490" s="67"/>
      <c r="Q490" s="67"/>
      <c r="R490" s="46"/>
      <c r="S490" s="51"/>
      <c r="T490" s="755"/>
      <c r="U490" s="93"/>
      <c r="V490" s="51"/>
      <c r="W490" s="98"/>
      <c r="X490" s="94"/>
      <c r="Y490" s="48" t="str">
        <f t="shared" ref="Y490:AE490" si="971">IF($D490="Public Bidding", "Date Required", IF($D490="Shopping", "n/a", IF($D490="Small Value Procurement", "n/a", IF($D490="Lease of Venue", "n/a", IF($D490="Agency to Agency", "n/a", IF($D490="Direct Contracting", "n/a", IF($D490="Emergency Cases", "n/a","Check Mode of Proc")))))))</f>
        <v>n/a</v>
      </c>
      <c r="Z490" s="48" t="str">
        <f t="shared" si="971"/>
        <v>n/a</v>
      </c>
      <c r="AA490" s="48" t="str">
        <f t="shared" si="971"/>
        <v>n/a</v>
      </c>
      <c r="AB490" s="48" t="str">
        <f t="shared" si="971"/>
        <v>n/a</v>
      </c>
      <c r="AC490" s="48" t="str">
        <f t="shared" si="971"/>
        <v>n/a</v>
      </c>
      <c r="AD490" s="48" t="str">
        <f t="shared" si="971"/>
        <v>n/a</v>
      </c>
      <c r="AE490" s="48" t="str">
        <f t="shared" si="971"/>
        <v>n/a</v>
      </c>
      <c r="AF490" s="88"/>
      <c r="AG490" s="91"/>
      <c r="AH490" s="183"/>
      <c r="AI490" s="126"/>
      <c r="AJ490" s="92"/>
      <c r="AK490" s="84"/>
      <c r="AL490" s="6"/>
      <c r="AM490" s="7"/>
      <c r="AN490" s="6"/>
      <c r="AO490" s="6"/>
      <c r="AP490" s="85"/>
      <c r="AQ490" s="87"/>
      <c r="AR490" s="6"/>
      <c r="AT490" s="6"/>
      <c r="AU490" s="6"/>
      <c r="AV490" s="85"/>
      <c r="AW490" s="85"/>
      <c r="AX490" s="85"/>
      <c r="AY490" s="86"/>
      <c r="AZ490" s="85"/>
      <c r="BA490" s="85"/>
      <c r="BB490" s="85"/>
      <c r="BC490" s="85"/>
    </row>
    <row r="491" spans="1:55" ht="42" customHeight="1" x14ac:dyDescent="0.25">
      <c r="A491" s="43" t="str">
        <f>IF(C491=0,"  ",VLOOKUP(C491,CODES!$A$1:$B$145,2,FALSE))</f>
        <v xml:space="preserve">  </v>
      </c>
      <c r="B491" s="256"/>
      <c r="C491" s="4"/>
      <c r="D491" s="52" t="s">
        <v>57</v>
      </c>
      <c r="E491" s="44" t="str">
        <f t="shared" ref="E491:H491" si="972">IF($D491="Public Bidding", "Date Required", IF($D491="Shopping", "n/a", IF($D491="Small Value Procurement", "n/a", IF($D491="Lease of Venue", "n/a", IF($D491="Agency to Agency", "n/a", IF($D491="Direct Contracting", "n/a", IF($D491="Emergency Cases", "n/a",IF($D491=""," ","Check Mode of Proc"))))))))</f>
        <v>n/a</v>
      </c>
      <c r="F491" s="44" t="str">
        <f t="shared" si="972"/>
        <v>n/a</v>
      </c>
      <c r="G491" s="44" t="str">
        <f t="shared" si="972"/>
        <v>n/a</v>
      </c>
      <c r="H491" s="44" t="str">
        <f t="shared" si="972"/>
        <v>n/a</v>
      </c>
      <c r="I491" s="63"/>
      <c r="J491" s="63"/>
      <c r="K491" s="45" t="str">
        <f t="shared" si="966"/>
        <v>n/a</v>
      </c>
      <c r="L491" s="63"/>
      <c r="M491" s="63"/>
      <c r="N491" s="55"/>
      <c r="O491" s="55"/>
      <c r="P491" s="55"/>
      <c r="Q491" s="55"/>
      <c r="R491" s="46"/>
      <c r="S491" s="51"/>
      <c r="T491" s="98"/>
      <c r="U491" s="93"/>
      <c r="V491" s="51"/>
      <c r="W491" s="98"/>
      <c r="X491" s="94"/>
      <c r="Y491" s="48" t="str">
        <f t="shared" ref="Y491:AE491" si="973">IF($D491="Public Bidding", "Date Required", IF($D491="Shopping", "n/a", IF($D491="Small Value Procurement", "n/a", IF($D491="Lease of Venue", "n/a", IF($D491="Agency to Agency", "n/a", IF($D491="Direct Contracting", "n/a", IF($D491="Emergency Cases", "n/a","Check Mode of Proc")))))))</f>
        <v>n/a</v>
      </c>
      <c r="Z491" s="48" t="str">
        <f t="shared" si="973"/>
        <v>n/a</v>
      </c>
      <c r="AA491" s="48" t="str">
        <f t="shared" si="973"/>
        <v>n/a</v>
      </c>
      <c r="AB491" s="48" t="str">
        <f t="shared" si="973"/>
        <v>n/a</v>
      </c>
      <c r="AC491" s="48" t="str">
        <f t="shared" si="973"/>
        <v>n/a</v>
      </c>
      <c r="AD491" s="48" t="str">
        <f t="shared" si="973"/>
        <v>n/a</v>
      </c>
      <c r="AE491" s="48" t="str">
        <f t="shared" si="973"/>
        <v>n/a</v>
      </c>
      <c r="AF491" s="88"/>
      <c r="AG491" s="125"/>
      <c r="AH491" s="183"/>
      <c r="AI491" s="101"/>
      <c r="AJ491" s="257"/>
      <c r="AK491" s="84"/>
      <c r="AL491" s="6"/>
      <c r="AM491" s="7"/>
      <c r="AN491" s="6"/>
      <c r="AO491" s="6"/>
      <c r="AP491" s="85"/>
      <c r="AQ491" s="87"/>
      <c r="AR491" s="6"/>
      <c r="AT491" s="6"/>
      <c r="AU491" s="6"/>
      <c r="AV491" s="85"/>
      <c r="AW491" s="85"/>
      <c r="AX491" s="85"/>
      <c r="AY491" s="86"/>
      <c r="AZ491" s="85"/>
      <c r="BA491" s="85"/>
      <c r="BB491" s="85"/>
      <c r="BC491" s="85"/>
    </row>
    <row r="492" spans="1:55" ht="42" customHeight="1" x14ac:dyDescent="0.25">
      <c r="A492" s="43" t="str">
        <f>IF(C492=0,"  ",VLOOKUP(C492,CODES!$A$1:$B$145,2,FALSE))</f>
        <v xml:space="preserve">  </v>
      </c>
      <c r="B492" s="256"/>
      <c r="C492" s="4"/>
      <c r="D492" s="52" t="s">
        <v>57</v>
      </c>
      <c r="E492" s="44" t="str">
        <f t="shared" ref="E492:H492" si="974">IF($D492="Public Bidding", "Date Required", IF($D492="Shopping", "n/a", IF($D492="Small Value Procurement", "n/a", IF($D492="Lease of Venue", "n/a", IF($D492="Agency to Agency", "n/a", IF($D492="Direct Contracting", "n/a", IF($D492="Emergency Cases", "n/a",IF($D492=""," ","Check Mode of Proc"))))))))</f>
        <v>n/a</v>
      </c>
      <c r="F492" s="44" t="str">
        <f t="shared" si="974"/>
        <v>n/a</v>
      </c>
      <c r="G492" s="44" t="str">
        <f t="shared" si="974"/>
        <v>n/a</v>
      </c>
      <c r="H492" s="44" t="str">
        <f t="shared" si="974"/>
        <v>n/a</v>
      </c>
      <c r="I492" s="63"/>
      <c r="J492" s="63"/>
      <c r="K492" s="45" t="str">
        <f t="shared" si="966"/>
        <v>n/a</v>
      </c>
      <c r="L492" s="63"/>
      <c r="M492" s="63"/>
      <c r="N492" s="55"/>
      <c r="O492" s="55"/>
      <c r="P492" s="67"/>
      <c r="Q492" s="67"/>
      <c r="R492" s="46"/>
      <c r="S492" s="51"/>
      <c r="T492" s="98"/>
      <c r="U492" s="93"/>
      <c r="V492" s="51"/>
      <c r="W492" s="98"/>
      <c r="X492" s="94"/>
      <c r="Y492" s="48" t="str">
        <f t="shared" ref="Y492:AE492" si="975">IF($D492="Public Bidding", "Date Required", IF($D492="Shopping", "n/a", IF($D492="Small Value Procurement", "n/a", IF($D492="Lease of Venue", "n/a", IF($D492="Agency to Agency", "n/a", IF($D492="Direct Contracting", "n/a", IF($D492="Emergency Cases", "n/a","Check Mode of Proc")))))))</f>
        <v>n/a</v>
      </c>
      <c r="Z492" s="48" t="str">
        <f t="shared" si="975"/>
        <v>n/a</v>
      </c>
      <c r="AA492" s="48" t="str">
        <f t="shared" si="975"/>
        <v>n/a</v>
      </c>
      <c r="AB492" s="48" t="str">
        <f t="shared" si="975"/>
        <v>n/a</v>
      </c>
      <c r="AC492" s="48" t="str">
        <f t="shared" si="975"/>
        <v>n/a</v>
      </c>
      <c r="AD492" s="48" t="str">
        <f t="shared" si="975"/>
        <v>n/a</v>
      </c>
      <c r="AE492" s="48" t="str">
        <f t="shared" si="975"/>
        <v>n/a</v>
      </c>
      <c r="AF492" s="88"/>
      <c r="AG492" s="91"/>
      <c r="AH492" s="183"/>
      <c r="AI492" s="101"/>
      <c r="AJ492" s="92"/>
      <c r="AK492" s="84"/>
      <c r="AL492" s="6"/>
      <c r="AM492" s="7"/>
      <c r="AN492" s="6"/>
      <c r="AO492" s="6"/>
      <c r="AP492" s="85"/>
      <c r="AQ492" s="87"/>
      <c r="AR492" s="6"/>
      <c r="AT492" s="6"/>
      <c r="AU492" s="6"/>
      <c r="AV492" s="85"/>
      <c r="AW492" s="85"/>
      <c r="AX492" s="85"/>
      <c r="AY492" s="86"/>
      <c r="AZ492" s="85"/>
      <c r="BA492" s="85"/>
      <c r="BB492" s="85"/>
      <c r="BC492" s="85"/>
    </row>
    <row r="493" spans="1:55" ht="42" customHeight="1" x14ac:dyDescent="0.25">
      <c r="A493" s="43" t="str">
        <f>IF(C493=0,"  ",VLOOKUP(C493,CODES!$A$1:$B$145,2,FALSE))</f>
        <v xml:space="preserve">  </v>
      </c>
      <c r="B493" s="256"/>
      <c r="C493" s="4"/>
      <c r="D493" s="52" t="s">
        <v>57</v>
      </c>
      <c r="E493" s="44" t="str">
        <f t="shared" ref="E493:H493" si="976">IF($D493="Public Bidding", "Date Required", IF($D493="Shopping", "n/a", IF($D493="Small Value Procurement", "n/a", IF($D493="Lease of Venue", "n/a", IF($D493="Agency to Agency", "n/a", IF($D493="Direct Contracting", "n/a", IF($D493="Emergency Cases", "n/a",IF($D493=""," ","Check Mode of Proc"))))))))</f>
        <v>n/a</v>
      </c>
      <c r="F493" s="44" t="str">
        <f t="shared" si="976"/>
        <v>n/a</v>
      </c>
      <c r="G493" s="44" t="str">
        <f t="shared" si="976"/>
        <v>n/a</v>
      </c>
      <c r="H493" s="44" t="str">
        <f t="shared" si="976"/>
        <v>n/a</v>
      </c>
      <c r="I493" s="63"/>
      <c r="J493" s="63"/>
      <c r="K493" s="45" t="str">
        <f t="shared" si="966"/>
        <v>n/a</v>
      </c>
      <c r="L493" s="63"/>
      <c r="M493" s="63"/>
      <c r="N493" s="67"/>
      <c r="O493" s="67"/>
      <c r="P493" s="67"/>
      <c r="Q493" s="67"/>
      <c r="R493" s="46"/>
      <c r="S493" s="51"/>
      <c r="T493" s="781"/>
      <c r="U493" s="93"/>
      <c r="V493" s="51"/>
      <c r="W493" s="98"/>
      <c r="X493" s="94"/>
      <c r="Y493" s="48" t="str">
        <f t="shared" ref="Y493:AE493" si="977">IF($D493="Public Bidding", "Date Required", IF($D493="Shopping", "n/a", IF($D493="Small Value Procurement", "n/a", IF($D493="Lease of Venue", "n/a", IF($D493="Agency to Agency", "n/a", IF($D493="Direct Contracting", "n/a", IF($D493="Emergency Cases", "n/a","Check Mode of Proc")))))))</f>
        <v>n/a</v>
      </c>
      <c r="Z493" s="48" t="str">
        <f t="shared" si="977"/>
        <v>n/a</v>
      </c>
      <c r="AA493" s="48" t="str">
        <f t="shared" si="977"/>
        <v>n/a</v>
      </c>
      <c r="AB493" s="48" t="str">
        <f t="shared" si="977"/>
        <v>n/a</v>
      </c>
      <c r="AC493" s="48" t="str">
        <f t="shared" si="977"/>
        <v>n/a</v>
      </c>
      <c r="AD493" s="48" t="str">
        <f t="shared" si="977"/>
        <v>n/a</v>
      </c>
      <c r="AE493" s="48" t="str">
        <f t="shared" si="977"/>
        <v>n/a</v>
      </c>
      <c r="AF493" s="88"/>
      <c r="AG493" s="91"/>
      <c r="AH493" s="183"/>
      <c r="AI493" s="101"/>
      <c r="AJ493" s="114"/>
      <c r="AK493" s="84"/>
      <c r="AL493" s="6"/>
      <c r="AM493" s="7"/>
      <c r="AN493" s="6"/>
      <c r="AO493" s="6"/>
      <c r="AP493" s="85"/>
      <c r="AQ493" s="87"/>
      <c r="AR493" s="6"/>
      <c r="AT493" s="6"/>
      <c r="AU493" s="6"/>
      <c r="AV493" s="85"/>
      <c r="AW493" s="85"/>
      <c r="AX493" s="85"/>
      <c r="AY493" s="86"/>
      <c r="AZ493" s="85"/>
      <c r="BA493" s="85"/>
      <c r="BB493" s="85"/>
      <c r="BC493" s="85"/>
    </row>
    <row r="494" spans="1:55" ht="42" customHeight="1" x14ac:dyDescent="0.25">
      <c r="A494" s="43" t="str">
        <f>IF(C494=0,"  ",VLOOKUP(C494,CODES!$A$1:$B$145,2,FALSE))</f>
        <v xml:space="preserve">  </v>
      </c>
      <c r="B494" s="256"/>
      <c r="C494" s="4"/>
      <c r="D494" s="52" t="s">
        <v>57</v>
      </c>
      <c r="E494" s="44" t="str">
        <f t="shared" ref="E494:H494" si="978">IF($D494="Public Bidding", "Date Required", IF($D494="Shopping", "n/a", IF($D494="Small Value Procurement", "n/a", IF($D494="Lease of Venue", "n/a", IF($D494="Agency to Agency", "n/a", IF($D494="Direct Contracting", "n/a", IF($D494="Emergency Cases", "n/a",IF($D494=""," ","Check Mode of Proc"))))))))</f>
        <v>n/a</v>
      </c>
      <c r="F494" s="44" t="str">
        <f t="shared" si="978"/>
        <v>n/a</v>
      </c>
      <c r="G494" s="44" t="str">
        <f t="shared" si="978"/>
        <v>n/a</v>
      </c>
      <c r="H494" s="44" t="str">
        <f t="shared" si="978"/>
        <v>n/a</v>
      </c>
      <c r="I494" s="63"/>
      <c r="J494" s="63"/>
      <c r="K494" s="45" t="str">
        <f t="shared" si="966"/>
        <v>n/a</v>
      </c>
      <c r="L494" s="63"/>
      <c r="M494" s="4"/>
      <c r="N494" s="55"/>
      <c r="O494" s="55"/>
      <c r="P494" s="55"/>
      <c r="Q494" s="55"/>
      <c r="R494" s="46"/>
      <c r="S494" s="51"/>
      <c r="T494" s="755"/>
      <c r="U494" s="93"/>
      <c r="V494" s="51"/>
      <c r="W494" s="98"/>
      <c r="X494" s="94"/>
      <c r="Y494" s="48" t="str">
        <f t="shared" ref="Y494:AE494" si="979">IF($D494="Public Bidding", "Date Required", IF($D494="Shopping", "n/a", IF($D494="Small Value Procurement", "n/a", IF($D494="Lease of Venue", "n/a", IF($D494="Agency to Agency", "n/a", IF($D494="Direct Contracting", "n/a", IF($D494="Emergency Cases", "n/a","Check Mode of Proc")))))))</f>
        <v>n/a</v>
      </c>
      <c r="Z494" s="48" t="str">
        <f t="shared" si="979"/>
        <v>n/a</v>
      </c>
      <c r="AA494" s="48" t="str">
        <f t="shared" si="979"/>
        <v>n/a</v>
      </c>
      <c r="AB494" s="48" t="str">
        <f t="shared" si="979"/>
        <v>n/a</v>
      </c>
      <c r="AC494" s="48" t="str">
        <f t="shared" si="979"/>
        <v>n/a</v>
      </c>
      <c r="AD494" s="48" t="str">
        <f t="shared" si="979"/>
        <v>n/a</v>
      </c>
      <c r="AE494" s="48" t="str">
        <f t="shared" si="979"/>
        <v>n/a</v>
      </c>
      <c r="AF494" s="88"/>
      <c r="AG494" s="91"/>
      <c r="AH494" s="183"/>
      <c r="AI494" s="101"/>
      <c r="AJ494" s="258"/>
      <c r="AK494" s="84"/>
      <c r="AL494" s="6"/>
      <c r="AM494" s="7"/>
      <c r="AN494" s="6"/>
      <c r="AO494" s="6"/>
      <c r="AP494" s="85"/>
      <c r="AQ494" s="87"/>
      <c r="AR494" s="6"/>
      <c r="AT494" s="6"/>
      <c r="AU494" s="6"/>
      <c r="AV494" s="85"/>
      <c r="AW494" s="85"/>
      <c r="AX494" s="85"/>
      <c r="AY494" s="86"/>
      <c r="AZ494" s="85"/>
      <c r="BA494" s="85"/>
      <c r="BB494" s="85"/>
      <c r="BC494" s="85"/>
    </row>
    <row r="495" spans="1:55" ht="59.25" customHeight="1" x14ac:dyDescent="0.25">
      <c r="A495" s="43" t="str">
        <f>IF(C495=0,"  ",VLOOKUP(C495,CODES!$A$1:$B$145,2,FALSE))</f>
        <v xml:space="preserve">  </v>
      </c>
      <c r="B495" s="256"/>
      <c r="C495" s="4"/>
      <c r="D495" s="52" t="s">
        <v>57</v>
      </c>
      <c r="E495" s="44" t="str">
        <f t="shared" ref="E495:H495" si="980">IF($D495="Public Bidding", "Date Required", IF($D495="Shopping", "n/a", IF($D495="Small Value Procurement", "n/a", IF($D495="Lease of Venue", "n/a", IF($D495="Agency to Agency", "n/a", IF($D495="Direct Contracting", "n/a", IF($D495="Emergency Cases", "n/a",IF($D495=""," ","Check Mode of Proc"))))))))</f>
        <v>n/a</v>
      </c>
      <c r="F495" s="44" t="str">
        <f t="shared" si="980"/>
        <v>n/a</v>
      </c>
      <c r="G495" s="44" t="str">
        <f t="shared" si="980"/>
        <v>n/a</v>
      </c>
      <c r="H495" s="44" t="str">
        <f t="shared" si="980"/>
        <v>n/a</v>
      </c>
      <c r="I495" s="63"/>
      <c r="J495" s="63"/>
      <c r="K495" s="45" t="str">
        <f t="shared" si="966"/>
        <v>n/a</v>
      </c>
      <c r="L495" s="63"/>
      <c r="M495" s="63"/>
      <c r="N495" s="55"/>
      <c r="O495" s="55"/>
      <c r="P495" s="55"/>
      <c r="Q495" s="55"/>
      <c r="R495" s="46"/>
      <c r="S495" s="51"/>
      <c r="T495" s="772"/>
      <c r="U495" s="93"/>
      <c r="V495" s="51"/>
      <c r="W495" s="97"/>
      <c r="X495" s="94"/>
      <c r="Y495" s="48" t="str">
        <f t="shared" ref="Y495:AE495" si="981">IF($D495="Public Bidding", "Date Required", IF($D495="Shopping", "n/a", IF($D495="Small Value Procurement", "n/a", IF($D495="Lease of Venue", "n/a", IF($D495="Agency to Agency", "n/a", IF($D495="Direct Contracting", "n/a", IF($D495="Emergency Cases", "n/a","Check Mode of Proc")))))))</f>
        <v>n/a</v>
      </c>
      <c r="Z495" s="48" t="str">
        <f t="shared" si="981"/>
        <v>n/a</v>
      </c>
      <c r="AA495" s="48" t="str">
        <f t="shared" si="981"/>
        <v>n/a</v>
      </c>
      <c r="AB495" s="48" t="str">
        <f t="shared" si="981"/>
        <v>n/a</v>
      </c>
      <c r="AC495" s="48" t="str">
        <f t="shared" si="981"/>
        <v>n/a</v>
      </c>
      <c r="AD495" s="48" t="str">
        <f t="shared" si="981"/>
        <v>n/a</v>
      </c>
      <c r="AE495" s="48" t="str">
        <f t="shared" si="981"/>
        <v>n/a</v>
      </c>
      <c r="AF495" s="88"/>
      <c r="AG495" s="91"/>
      <c r="AH495" s="183"/>
      <c r="AI495" s="101"/>
      <c r="AJ495" s="92"/>
      <c r="AK495" s="84"/>
      <c r="AL495" s="6"/>
      <c r="AM495" s="7"/>
      <c r="AN495" s="6"/>
      <c r="AO495" s="6"/>
      <c r="AP495" s="85"/>
      <c r="AQ495" s="87"/>
      <c r="AR495" s="6"/>
      <c r="AT495" s="6"/>
      <c r="AU495" s="6"/>
      <c r="AV495" s="85"/>
      <c r="AW495" s="85"/>
      <c r="AX495" s="85"/>
      <c r="AY495" s="86"/>
      <c r="AZ495" s="85"/>
      <c r="BA495" s="85"/>
      <c r="BB495" s="85"/>
      <c r="BC495" s="85"/>
    </row>
    <row r="496" spans="1:55" ht="56.25" customHeight="1" x14ac:dyDescent="0.25">
      <c r="A496" s="43" t="str">
        <f>IF(C496=0,"  ",VLOOKUP(C496,CODES!$A$1:$B$145,2,FALSE))</f>
        <v xml:space="preserve">  </v>
      </c>
      <c r="B496" s="256"/>
      <c r="C496" s="4"/>
      <c r="D496" s="52" t="s">
        <v>57</v>
      </c>
      <c r="E496" s="44" t="str">
        <f t="shared" ref="E496:H496" si="982">IF($D496="Public Bidding", "Date Required", IF($D496="Shopping", "n/a", IF($D496="Small Value Procurement", "n/a", IF($D496="Lease of Venue", "n/a", IF($D496="Agency to Agency", "n/a", IF($D496="Direct Contracting", "n/a", IF($D496="Emergency Cases", "n/a",IF($D496=""," ","Check Mode of Proc"))))))))</f>
        <v>n/a</v>
      </c>
      <c r="F496" s="44" t="str">
        <f t="shared" si="982"/>
        <v>n/a</v>
      </c>
      <c r="G496" s="44" t="str">
        <f t="shared" si="982"/>
        <v>n/a</v>
      </c>
      <c r="H496" s="44" t="str">
        <f t="shared" si="982"/>
        <v>n/a</v>
      </c>
      <c r="I496" s="63"/>
      <c r="J496" s="63"/>
      <c r="K496" s="45" t="str">
        <f t="shared" si="966"/>
        <v>n/a</v>
      </c>
      <c r="L496" s="63"/>
      <c r="M496" s="63"/>
      <c r="N496" s="55"/>
      <c r="O496" s="55"/>
      <c r="P496" s="55"/>
      <c r="Q496" s="55"/>
      <c r="R496" s="46"/>
      <c r="S496" s="51"/>
      <c r="T496" s="755"/>
      <c r="U496" s="93"/>
      <c r="V496" s="51"/>
      <c r="W496" s="97"/>
      <c r="X496" s="94"/>
      <c r="Y496" s="48" t="str">
        <f t="shared" ref="Y496:AE496" si="983">IF($D496="Public Bidding", "Date Required", IF($D496="Shopping", "n/a", IF($D496="Small Value Procurement", "n/a", IF($D496="Lease of Venue", "n/a", IF($D496="Agency to Agency", "n/a", IF($D496="Direct Contracting", "n/a", IF($D496="Emergency Cases", "n/a","Check Mode of Proc")))))))</f>
        <v>n/a</v>
      </c>
      <c r="Z496" s="48" t="str">
        <f t="shared" si="983"/>
        <v>n/a</v>
      </c>
      <c r="AA496" s="48" t="str">
        <f t="shared" si="983"/>
        <v>n/a</v>
      </c>
      <c r="AB496" s="48" t="str">
        <f t="shared" si="983"/>
        <v>n/a</v>
      </c>
      <c r="AC496" s="48" t="str">
        <f t="shared" si="983"/>
        <v>n/a</v>
      </c>
      <c r="AD496" s="48" t="str">
        <f t="shared" si="983"/>
        <v>n/a</v>
      </c>
      <c r="AE496" s="48" t="str">
        <f t="shared" si="983"/>
        <v>n/a</v>
      </c>
      <c r="AF496" s="88"/>
      <c r="AG496" s="91"/>
      <c r="AH496" s="183"/>
      <c r="AI496" s="126"/>
      <c r="AJ496" s="92"/>
      <c r="AK496" s="84"/>
      <c r="AL496" s="6"/>
      <c r="AM496" s="7"/>
      <c r="AN496" s="6"/>
      <c r="AO496" s="6"/>
      <c r="AP496" s="85"/>
      <c r="AQ496" s="87"/>
      <c r="AR496" s="6"/>
      <c r="AT496" s="6"/>
      <c r="AU496" s="6"/>
      <c r="AV496" s="85"/>
      <c r="AW496" s="85"/>
      <c r="AX496" s="85"/>
      <c r="AY496" s="86"/>
      <c r="AZ496" s="85"/>
      <c r="BA496" s="85"/>
      <c r="BB496" s="85"/>
      <c r="BC496" s="85"/>
    </row>
    <row r="497" spans="1:55" ht="63.75" customHeight="1" x14ac:dyDescent="0.25">
      <c r="A497" s="43" t="str">
        <f>IF(C497=0,"  ",VLOOKUP(C497,CODES!$A$1:$B$145,2,FALSE))</f>
        <v xml:space="preserve">  </v>
      </c>
      <c r="B497" s="256"/>
      <c r="C497" s="4"/>
      <c r="D497" s="52" t="s">
        <v>57</v>
      </c>
      <c r="E497" s="44" t="str">
        <f t="shared" ref="E497:H497" si="984">IF($D497="Public Bidding", "Date Required", IF($D497="Shopping", "n/a", IF($D497="Small Value Procurement", "n/a", IF($D497="Lease of Venue", "n/a", IF($D497="Agency to Agency", "n/a", IF($D497="Direct Contracting", "n/a", IF($D497="Emergency Cases", "n/a",IF($D497=""," ","Check Mode of Proc"))))))))</f>
        <v>n/a</v>
      </c>
      <c r="F497" s="44" t="str">
        <f t="shared" si="984"/>
        <v>n/a</v>
      </c>
      <c r="G497" s="44" t="str">
        <f t="shared" si="984"/>
        <v>n/a</v>
      </c>
      <c r="H497" s="44" t="str">
        <f t="shared" si="984"/>
        <v>n/a</v>
      </c>
      <c r="I497" s="63"/>
      <c r="J497" s="63"/>
      <c r="K497" s="45" t="str">
        <f t="shared" si="966"/>
        <v>n/a</v>
      </c>
      <c r="L497" s="63"/>
      <c r="M497" s="63"/>
      <c r="N497" s="55"/>
      <c r="O497" s="55"/>
      <c r="P497" s="55"/>
      <c r="Q497" s="55"/>
      <c r="R497" s="46"/>
      <c r="S497" s="51"/>
      <c r="T497" s="97"/>
      <c r="U497" s="93"/>
      <c r="V497" s="51"/>
      <c r="W497" s="97"/>
      <c r="X497" s="94"/>
      <c r="Y497" s="48" t="str">
        <f t="shared" ref="Y497:AE497" si="985">IF($D497="Public Bidding", "Date Required", IF($D497="Shopping", "n/a", IF($D497="Small Value Procurement", "n/a", IF($D497="Lease of Venue", "n/a", IF($D497="Agency to Agency", "n/a", IF($D497="Direct Contracting", "n/a", IF($D497="Emergency Cases", "n/a","Check Mode of Proc")))))))</f>
        <v>n/a</v>
      </c>
      <c r="Z497" s="48" t="str">
        <f t="shared" si="985"/>
        <v>n/a</v>
      </c>
      <c r="AA497" s="48" t="str">
        <f t="shared" si="985"/>
        <v>n/a</v>
      </c>
      <c r="AB497" s="48" t="str">
        <f t="shared" si="985"/>
        <v>n/a</v>
      </c>
      <c r="AC497" s="48" t="str">
        <f t="shared" si="985"/>
        <v>n/a</v>
      </c>
      <c r="AD497" s="48" t="str">
        <f t="shared" si="985"/>
        <v>n/a</v>
      </c>
      <c r="AE497" s="48" t="str">
        <f t="shared" si="985"/>
        <v>n/a</v>
      </c>
      <c r="AF497" s="88"/>
      <c r="AG497" s="91"/>
      <c r="AH497" s="183"/>
      <c r="AI497" s="101"/>
      <c r="AJ497" s="258"/>
      <c r="AK497" s="84"/>
      <c r="AL497" s="6"/>
      <c r="AM497" s="7"/>
      <c r="AN497" s="6"/>
      <c r="AO497" s="6"/>
      <c r="AP497" s="85"/>
      <c r="AQ497" s="87"/>
      <c r="AR497" s="6"/>
      <c r="AT497" s="6"/>
      <c r="AU497" s="6"/>
      <c r="AV497" s="85"/>
      <c r="AW497" s="85"/>
      <c r="AX497" s="85"/>
      <c r="AY497" s="86"/>
      <c r="AZ497" s="85"/>
      <c r="BA497" s="85"/>
      <c r="BB497" s="85"/>
      <c r="BC497" s="85"/>
    </row>
    <row r="498" spans="1:55" ht="42" customHeight="1" x14ac:dyDescent="0.25">
      <c r="A498" s="43" t="str">
        <f>IF(C498=0,"  ",VLOOKUP(C498,CODES!$A$1:$B$145,2,FALSE))</f>
        <v xml:space="preserve">  </v>
      </c>
      <c r="B498" s="256"/>
      <c r="C498" s="4"/>
      <c r="D498" s="52" t="s">
        <v>57</v>
      </c>
      <c r="E498" s="44" t="str">
        <f t="shared" ref="E498:H498" si="986">IF($D498="Public Bidding", "Date Required", IF($D498="Shopping", "n/a", IF($D498="Small Value Procurement", "n/a", IF($D498="Lease of Venue", "n/a", IF($D498="Agency to Agency", "n/a", IF($D498="Direct Contracting", "n/a", IF($D498="Emergency Cases", "n/a",IF($D498=""," ","Check Mode of Proc"))))))))</f>
        <v>n/a</v>
      </c>
      <c r="F498" s="44" t="str">
        <f t="shared" si="986"/>
        <v>n/a</v>
      </c>
      <c r="G498" s="44" t="str">
        <f t="shared" si="986"/>
        <v>n/a</v>
      </c>
      <c r="H498" s="44" t="str">
        <f t="shared" si="986"/>
        <v>n/a</v>
      </c>
      <c r="I498" s="63"/>
      <c r="J498" s="63"/>
      <c r="K498" s="45" t="str">
        <f t="shared" si="966"/>
        <v>n/a</v>
      </c>
      <c r="L498" s="63"/>
      <c r="M498" s="63"/>
      <c r="N498" s="55"/>
      <c r="O498" s="55"/>
      <c r="P498" s="55"/>
      <c r="Q498" s="55"/>
      <c r="R498" s="46"/>
      <c r="S498" s="51"/>
      <c r="T498" s="97"/>
      <c r="U498" s="93"/>
      <c r="V498" s="51"/>
      <c r="W498" s="97"/>
      <c r="X498" s="94"/>
      <c r="Y498" s="48" t="str">
        <f t="shared" ref="Y498:AE498" si="987">IF($D498="Public Bidding", "Date Required", IF($D498="Shopping", "n/a", IF($D498="Small Value Procurement", "n/a", IF($D498="Lease of Venue", "n/a", IF($D498="Agency to Agency", "n/a", IF($D498="Direct Contracting", "n/a", IF($D498="Emergency Cases", "n/a","Check Mode of Proc")))))))</f>
        <v>n/a</v>
      </c>
      <c r="Z498" s="48" t="str">
        <f t="shared" si="987"/>
        <v>n/a</v>
      </c>
      <c r="AA498" s="48" t="str">
        <f t="shared" si="987"/>
        <v>n/a</v>
      </c>
      <c r="AB498" s="48" t="str">
        <f t="shared" si="987"/>
        <v>n/a</v>
      </c>
      <c r="AC498" s="48" t="str">
        <f t="shared" si="987"/>
        <v>n/a</v>
      </c>
      <c r="AD498" s="48" t="str">
        <f t="shared" si="987"/>
        <v>n/a</v>
      </c>
      <c r="AE498" s="48" t="str">
        <f t="shared" si="987"/>
        <v>n/a</v>
      </c>
      <c r="AF498" s="88"/>
      <c r="AG498" s="91"/>
      <c r="AH498" s="183"/>
      <c r="AI498" s="101"/>
      <c r="AJ498" s="92"/>
      <c r="AK498" s="84"/>
      <c r="AL498" s="6"/>
      <c r="AM498" s="7"/>
      <c r="AN498" s="6"/>
      <c r="AO498" s="6"/>
      <c r="AP498" s="85"/>
      <c r="AQ498" s="87"/>
      <c r="AR498" s="6"/>
      <c r="AT498" s="6"/>
      <c r="AU498" s="6"/>
      <c r="AV498" s="85"/>
      <c r="AW498" s="85"/>
      <c r="AX498" s="85"/>
      <c r="AY498" s="86"/>
      <c r="AZ498" s="85"/>
      <c r="BA498" s="85"/>
      <c r="BB498" s="85"/>
      <c r="BC498" s="85"/>
    </row>
    <row r="499" spans="1:55" ht="72.75" customHeight="1" x14ac:dyDescent="0.25">
      <c r="A499" s="43" t="str">
        <f>IF(C499=0,"  ",VLOOKUP(C499,CODES!$A$1:$B$145,2,FALSE))</f>
        <v xml:space="preserve">  </v>
      </c>
      <c r="B499" s="259"/>
      <c r="C499" s="4"/>
      <c r="D499" s="52" t="s">
        <v>57</v>
      </c>
      <c r="E499" s="44" t="str">
        <f t="shared" ref="E499:H499" si="988">IF($D499="Public Bidding", "Date Required", IF($D499="Shopping", "n/a", IF($D499="Small Value Procurement", "n/a", IF($D499="Lease of Venue", "n/a", IF($D499="Agency to Agency", "n/a", IF($D499="Direct Contracting", "n/a", IF($D499="Emergency Cases", "n/a",IF($D499=""," ","Check Mode of Proc"))))))))</f>
        <v>n/a</v>
      </c>
      <c r="F499" s="44" t="str">
        <f t="shared" si="988"/>
        <v>n/a</v>
      </c>
      <c r="G499" s="44" t="str">
        <f t="shared" si="988"/>
        <v>n/a</v>
      </c>
      <c r="H499" s="44" t="str">
        <f t="shared" si="988"/>
        <v>n/a</v>
      </c>
      <c r="I499" s="63"/>
      <c r="J499" s="63"/>
      <c r="K499" s="45" t="str">
        <f t="shared" si="966"/>
        <v>n/a</v>
      </c>
      <c r="L499" s="63"/>
      <c r="M499" s="63"/>
      <c r="N499" s="55"/>
      <c r="O499" s="55"/>
      <c r="P499" s="55"/>
      <c r="Q499" s="55"/>
      <c r="R499" s="46"/>
      <c r="S499" s="51"/>
      <c r="T499" s="97"/>
      <c r="U499" s="93"/>
      <c r="V499" s="51"/>
      <c r="W499" s="97"/>
      <c r="X499" s="94"/>
      <c r="Y499" s="48" t="str">
        <f t="shared" ref="Y499:AE499" si="989">IF($D499="Public Bidding", "Date Required", IF($D499="Shopping", "n/a", IF($D499="Small Value Procurement", "n/a", IF($D499="Lease of Venue", "n/a", IF($D499="Agency to Agency", "n/a", IF($D499="Direct Contracting", "n/a", IF($D499="Emergency Cases", "n/a","Check Mode of Proc")))))))</f>
        <v>n/a</v>
      </c>
      <c r="Z499" s="48" t="str">
        <f t="shared" si="989"/>
        <v>n/a</v>
      </c>
      <c r="AA499" s="48" t="str">
        <f t="shared" si="989"/>
        <v>n/a</v>
      </c>
      <c r="AB499" s="48" t="str">
        <f t="shared" si="989"/>
        <v>n/a</v>
      </c>
      <c r="AC499" s="48" t="str">
        <f t="shared" si="989"/>
        <v>n/a</v>
      </c>
      <c r="AD499" s="48" t="str">
        <f t="shared" si="989"/>
        <v>n/a</v>
      </c>
      <c r="AE499" s="48" t="str">
        <f t="shared" si="989"/>
        <v>n/a</v>
      </c>
      <c r="AF499" s="88"/>
      <c r="AG499" s="91"/>
      <c r="AH499" s="183"/>
      <c r="AI499" s="101"/>
      <c r="AJ499" s="96"/>
      <c r="AK499" s="84"/>
      <c r="AL499" s="6"/>
      <c r="AM499" s="7"/>
      <c r="AN499" s="6"/>
      <c r="AO499" s="6"/>
      <c r="AP499" s="85"/>
      <c r="AQ499" s="87"/>
      <c r="AR499" s="6"/>
      <c r="AT499" s="6"/>
      <c r="AU499" s="6"/>
      <c r="AV499" s="85"/>
      <c r="AW499" s="85"/>
      <c r="AX499" s="85"/>
      <c r="AY499" s="86"/>
      <c r="AZ499" s="85"/>
      <c r="BA499" s="85"/>
      <c r="BB499" s="85"/>
      <c r="BC499" s="85"/>
    </row>
    <row r="500" spans="1:55" ht="71.25" customHeight="1" x14ac:dyDescent="0.25">
      <c r="A500" s="43" t="str">
        <f>IF(C500=0,"  ",VLOOKUP(C500,CODES!$A$1:$B$145,2,FALSE))</f>
        <v xml:space="preserve">  </v>
      </c>
      <c r="B500" s="256"/>
      <c r="C500" s="4"/>
      <c r="D500" s="52" t="s">
        <v>57</v>
      </c>
      <c r="E500" s="44" t="str">
        <f t="shared" ref="E500:H500" si="990">IF($D500="Public Bidding", "Date Required", IF($D500="Shopping", "n/a", IF($D500="Small Value Procurement", "n/a", IF($D500="Lease of Venue", "n/a", IF($D500="Agency to Agency", "n/a", IF($D500="Direct Contracting", "n/a", IF($D500="Emergency Cases", "n/a",IF($D500=""," ","Check Mode of Proc"))))))))</f>
        <v>n/a</v>
      </c>
      <c r="F500" s="44" t="str">
        <f t="shared" si="990"/>
        <v>n/a</v>
      </c>
      <c r="G500" s="44" t="str">
        <f t="shared" si="990"/>
        <v>n/a</v>
      </c>
      <c r="H500" s="44" t="str">
        <f t="shared" si="990"/>
        <v>n/a</v>
      </c>
      <c r="I500" s="63"/>
      <c r="J500" s="63"/>
      <c r="K500" s="45" t="str">
        <f t="shared" si="966"/>
        <v>n/a</v>
      </c>
      <c r="L500" s="63"/>
      <c r="M500" s="63"/>
      <c r="N500" s="55"/>
      <c r="O500" s="55"/>
      <c r="P500" s="67"/>
      <c r="Q500" s="67"/>
      <c r="R500" s="46"/>
      <c r="S500" s="51"/>
      <c r="T500" s="97"/>
      <c r="U500" s="93"/>
      <c r="V500" s="51"/>
      <c r="W500" s="97"/>
      <c r="X500" s="94"/>
      <c r="Y500" s="48" t="str">
        <f t="shared" ref="Y500:AE500" si="991">IF($D500="Public Bidding", "Date Required", IF($D500="Shopping", "n/a", IF($D500="Small Value Procurement", "n/a", IF($D500="Lease of Venue", "n/a", IF($D500="Agency to Agency", "n/a", IF($D500="Direct Contracting", "n/a", IF($D500="Emergency Cases", "n/a","Check Mode of Proc")))))))</f>
        <v>n/a</v>
      </c>
      <c r="Z500" s="48" t="str">
        <f t="shared" si="991"/>
        <v>n/a</v>
      </c>
      <c r="AA500" s="48" t="str">
        <f t="shared" si="991"/>
        <v>n/a</v>
      </c>
      <c r="AB500" s="48" t="str">
        <f t="shared" si="991"/>
        <v>n/a</v>
      </c>
      <c r="AC500" s="48" t="str">
        <f t="shared" si="991"/>
        <v>n/a</v>
      </c>
      <c r="AD500" s="48" t="str">
        <f t="shared" si="991"/>
        <v>n/a</v>
      </c>
      <c r="AE500" s="48" t="str">
        <f t="shared" si="991"/>
        <v>n/a</v>
      </c>
      <c r="AF500" s="88"/>
      <c r="AG500" s="91"/>
      <c r="AH500" s="183"/>
      <c r="AI500" s="101"/>
      <c r="AJ500" s="92"/>
      <c r="AK500" s="84"/>
      <c r="AL500" s="6"/>
      <c r="AM500" s="7"/>
      <c r="AN500" s="6"/>
      <c r="AO500" s="6"/>
      <c r="AP500" s="85"/>
      <c r="AQ500" s="87"/>
      <c r="AR500" s="6"/>
      <c r="AT500" s="6"/>
      <c r="AU500" s="6"/>
      <c r="AV500" s="85"/>
      <c r="AW500" s="85"/>
      <c r="AX500" s="85"/>
      <c r="AY500" s="86"/>
      <c r="AZ500" s="85"/>
      <c r="BA500" s="85"/>
      <c r="BB500" s="85"/>
      <c r="BC500" s="85"/>
    </row>
    <row r="501" spans="1:55" ht="42" customHeight="1" x14ac:dyDescent="0.25">
      <c r="A501" s="43" t="str">
        <f>IF(C501=0,"  ",VLOOKUP(C501,CODES!$A$1:$B$145,2,FALSE))</f>
        <v xml:space="preserve">  </v>
      </c>
      <c r="B501" s="256"/>
      <c r="C501" s="4"/>
      <c r="D501" s="52" t="s">
        <v>57</v>
      </c>
      <c r="E501" s="44" t="str">
        <f t="shared" ref="E501:H501" si="992">IF($D501="Public Bidding", "Date Required", IF($D501="Shopping", "n/a", IF($D501="Small Value Procurement", "n/a", IF($D501="Lease of Venue", "n/a", IF($D501="Agency to Agency", "n/a", IF($D501="Direct Contracting", "n/a", IF($D501="Emergency Cases", "n/a",IF($D501=""," ","Check Mode of Proc"))))))))</f>
        <v>n/a</v>
      </c>
      <c r="F501" s="44" t="str">
        <f t="shared" si="992"/>
        <v>n/a</v>
      </c>
      <c r="G501" s="44" t="str">
        <f t="shared" si="992"/>
        <v>n/a</v>
      </c>
      <c r="H501" s="44" t="str">
        <f t="shared" si="992"/>
        <v>n/a</v>
      </c>
      <c r="I501" s="63"/>
      <c r="J501" s="63"/>
      <c r="K501" s="45" t="str">
        <f t="shared" si="966"/>
        <v>n/a</v>
      </c>
      <c r="L501" s="63"/>
      <c r="M501" s="63"/>
      <c r="N501" s="55"/>
      <c r="O501" s="55"/>
      <c r="P501" s="67"/>
      <c r="Q501" s="67"/>
      <c r="R501" s="46"/>
      <c r="S501" s="51"/>
      <c r="T501" s="97"/>
      <c r="U501" s="93"/>
      <c r="V501" s="51"/>
      <c r="W501" s="97"/>
      <c r="X501" s="94"/>
      <c r="Y501" s="48" t="str">
        <f t="shared" ref="Y501:AE501" si="993">IF($D501="Public Bidding", "Date Required", IF($D501="Shopping", "n/a", IF($D501="Small Value Procurement", "n/a", IF($D501="Lease of Venue", "n/a", IF($D501="Agency to Agency", "n/a", IF($D501="Direct Contracting", "n/a", IF($D501="Emergency Cases", "n/a","Check Mode of Proc")))))))</f>
        <v>n/a</v>
      </c>
      <c r="Z501" s="48" t="str">
        <f t="shared" si="993"/>
        <v>n/a</v>
      </c>
      <c r="AA501" s="48" t="str">
        <f t="shared" si="993"/>
        <v>n/a</v>
      </c>
      <c r="AB501" s="48" t="str">
        <f t="shared" si="993"/>
        <v>n/a</v>
      </c>
      <c r="AC501" s="48" t="str">
        <f t="shared" si="993"/>
        <v>n/a</v>
      </c>
      <c r="AD501" s="48" t="str">
        <f t="shared" si="993"/>
        <v>n/a</v>
      </c>
      <c r="AE501" s="48" t="str">
        <f t="shared" si="993"/>
        <v>n/a</v>
      </c>
      <c r="AF501" s="88"/>
      <c r="AG501" s="91"/>
      <c r="AH501" s="183"/>
      <c r="AI501" s="101"/>
      <c r="AJ501" s="251"/>
      <c r="AK501" s="84"/>
      <c r="AL501" s="6"/>
      <c r="AM501" s="7"/>
      <c r="AN501" s="6"/>
      <c r="AO501" s="6"/>
      <c r="AP501" s="85"/>
      <c r="AQ501" s="87"/>
      <c r="AR501" s="6"/>
      <c r="AT501" s="6"/>
      <c r="AU501" s="6"/>
      <c r="AV501" s="85"/>
      <c r="AW501" s="85"/>
      <c r="AX501" s="85"/>
      <c r="AY501" s="86"/>
      <c r="AZ501" s="85"/>
      <c r="BA501" s="85"/>
      <c r="BB501" s="85"/>
      <c r="BC501" s="85"/>
    </row>
    <row r="502" spans="1:55" ht="42" customHeight="1" x14ac:dyDescent="0.25">
      <c r="A502" s="43" t="str">
        <f>IF(C502=0,"  ",VLOOKUP(C502,CODES!$A$1:$B$145,2,FALSE))</f>
        <v xml:space="preserve">  </v>
      </c>
      <c r="B502" s="256"/>
      <c r="C502" s="4"/>
      <c r="D502" s="52" t="s">
        <v>57</v>
      </c>
      <c r="E502" s="44" t="str">
        <f t="shared" ref="E502:H502" si="994">IF($D502="Public Bidding", "Date Required", IF($D502="Shopping", "n/a", IF($D502="Small Value Procurement", "n/a", IF($D502="Lease of Venue", "n/a", IF($D502="Agency to Agency", "n/a", IF($D502="Direct Contracting", "n/a", IF($D502="Emergency Cases", "n/a",IF($D502=""," ","Check Mode of Proc"))))))))</f>
        <v>n/a</v>
      </c>
      <c r="F502" s="44" t="str">
        <f t="shared" si="994"/>
        <v>n/a</v>
      </c>
      <c r="G502" s="44" t="str">
        <f t="shared" si="994"/>
        <v>n/a</v>
      </c>
      <c r="H502" s="44" t="str">
        <f t="shared" si="994"/>
        <v>n/a</v>
      </c>
      <c r="I502" s="63"/>
      <c r="J502" s="63"/>
      <c r="K502" s="45" t="str">
        <f t="shared" si="966"/>
        <v>n/a</v>
      </c>
      <c r="L502" s="63"/>
      <c r="M502" s="4"/>
      <c r="N502" s="55"/>
      <c r="O502" s="55"/>
      <c r="P502" s="55"/>
      <c r="Q502" s="55"/>
      <c r="R502" s="46"/>
      <c r="S502" s="51"/>
      <c r="T502" s="97"/>
      <c r="U502" s="93"/>
      <c r="V502" s="51"/>
      <c r="W502" s="97"/>
      <c r="X502" s="94"/>
      <c r="Y502" s="48" t="str">
        <f t="shared" ref="Y502:AE502" si="995">IF($D502="Public Bidding", "Date Required", IF($D502="Shopping", "n/a", IF($D502="Small Value Procurement", "n/a", IF($D502="Lease of Venue", "n/a", IF($D502="Agency to Agency", "n/a", IF($D502="Direct Contracting", "n/a", IF($D502="Emergency Cases", "n/a","Check Mode of Proc")))))))</f>
        <v>n/a</v>
      </c>
      <c r="Z502" s="48" t="str">
        <f t="shared" si="995"/>
        <v>n/a</v>
      </c>
      <c r="AA502" s="48" t="str">
        <f t="shared" si="995"/>
        <v>n/a</v>
      </c>
      <c r="AB502" s="48" t="str">
        <f t="shared" si="995"/>
        <v>n/a</v>
      </c>
      <c r="AC502" s="48" t="str">
        <f t="shared" si="995"/>
        <v>n/a</v>
      </c>
      <c r="AD502" s="48" t="str">
        <f t="shared" si="995"/>
        <v>n/a</v>
      </c>
      <c r="AE502" s="48" t="str">
        <f t="shared" si="995"/>
        <v>n/a</v>
      </c>
      <c r="AF502" s="88"/>
      <c r="AG502" s="91"/>
      <c r="AH502" s="183"/>
      <c r="AI502" s="101"/>
      <c r="AJ502" s="114"/>
      <c r="AK502" s="84"/>
      <c r="AL502" s="6"/>
      <c r="AM502" s="7"/>
      <c r="AN502" s="6"/>
      <c r="AO502" s="6"/>
      <c r="AP502" s="85"/>
      <c r="AQ502" s="87"/>
      <c r="AR502" s="6"/>
      <c r="AT502" s="6"/>
      <c r="AU502" s="6"/>
      <c r="AV502" s="85"/>
      <c r="AW502" s="85"/>
      <c r="AX502" s="85"/>
      <c r="AY502" s="86"/>
      <c r="AZ502" s="85"/>
      <c r="BA502" s="85"/>
      <c r="BB502" s="85"/>
      <c r="BC502" s="85"/>
    </row>
    <row r="503" spans="1:55" ht="42" customHeight="1" x14ac:dyDescent="0.25">
      <c r="A503" s="43" t="str">
        <f>IF(C503=0,"  ",VLOOKUP(C503,CODES!$A$1:$B$145,2,FALSE))</f>
        <v xml:space="preserve">  </v>
      </c>
      <c r="B503" s="256"/>
      <c r="C503" s="4"/>
      <c r="D503" s="52" t="s">
        <v>57</v>
      </c>
      <c r="E503" s="44" t="str">
        <f t="shared" ref="E503:H503" si="996">IF($D503="Public Bidding", "Date Required", IF($D503="Shopping", "n/a", IF($D503="Small Value Procurement", "n/a", IF($D503="Lease of Venue", "n/a", IF($D503="Agency to Agency", "n/a", IF($D503="Direct Contracting", "n/a", IF($D503="Emergency Cases", "n/a",IF($D503=""," ","Check Mode of Proc"))))))))</f>
        <v>n/a</v>
      </c>
      <c r="F503" s="44" t="str">
        <f t="shared" si="996"/>
        <v>n/a</v>
      </c>
      <c r="G503" s="44" t="str">
        <f t="shared" si="996"/>
        <v>n/a</v>
      </c>
      <c r="H503" s="44" t="str">
        <f t="shared" si="996"/>
        <v>n/a</v>
      </c>
      <c r="I503" s="63"/>
      <c r="J503" s="63"/>
      <c r="K503" s="45" t="str">
        <f t="shared" si="966"/>
        <v>n/a</v>
      </c>
      <c r="L503" s="63"/>
      <c r="M503" s="63"/>
      <c r="N503" s="55"/>
      <c r="O503" s="55"/>
      <c r="P503" s="55"/>
      <c r="Q503" s="55"/>
      <c r="R503" s="46"/>
      <c r="S503" s="51"/>
      <c r="T503" s="97"/>
      <c r="U503" s="93"/>
      <c r="V503" s="51"/>
      <c r="W503" s="97"/>
      <c r="X503" s="94"/>
      <c r="Y503" s="48" t="str">
        <f t="shared" ref="Y503:AE503" si="997">IF($D503="Public Bidding", "Date Required", IF($D503="Shopping", "n/a", IF($D503="Small Value Procurement", "n/a", IF($D503="Lease of Venue", "n/a", IF($D503="Agency to Agency", "n/a", IF($D503="Direct Contracting", "n/a", IF($D503="Emergency Cases", "n/a","Check Mode of Proc")))))))</f>
        <v>n/a</v>
      </c>
      <c r="Z503" s="48" t="str">
        <f t="shared" si="997"/>
        <v>n/a</v>
      </c>
      <c r="AA503" s="48" t="str">
        <f t="shared" si="997"/>
        <v>n/a</v>
      </c>
      <c r="AB503" s="48" t="str">
        <f t="shared" si="997"/>
        <v>n/a</v>
      </c>
      <c r="AC503" s="48" t="str">
        <f t="shared" si="997"/>
        <v>n/a</v>
      </c>
      <c r="AD503" s="48" t="str">
        <f t="shared" si="997"/>
        <v>n/a</v>
      </c>
      <c r="AE503" s="48" t="str">
        <f t="shared" si="997"/>
        <v>n/a</v>
      </c>
      <c r="AF503" s="88"/>
      <c r="AG503" s="91"/>
      <c r="AH503" s="183"/>
      <c r="AI503" s="101"/>
      <c r="AJ503" s="92"/>
      <c r="AK503" s="84"/>
      <c r="AL503" s="6"/>
      <c r="AM503" s="7"/>
      <c r="AN503" s="6"/>
      <c r="AO503" s="6"/>
      <c r="AP503" s="85"/>
      <c r="AQ503" s="87"/>
      <c r="AR503" s="6"/>
      <c r="AT503" s="6"/>
      <c r="AU503" s="6"/>
      <c r="AV503" s="85"/>
      <c r="AW503" s="85"/>
      <c r="AX503" s="85"/>
      <c r="AY503" s="86"/>
      <c r="AZ503" s="85"/>
      <c r="BA503" s="85"/>
      <c r="BB503" s="85"/>
      <c r="BC503" s="85"/>
    </row>
    <row r="504" spans="1:55" ht="42" customHeight="1" x14ac:dyDescent="0.25">
      <c r="A504" s="43" t="str">
        <f>IF(C504=0,"  ",VLOOKUP(C504,CODES!$A$1:$B$145,2,FALSE))</f>
        <v xml:space="preserve">  </v>
      </c>
      <c r="B504" s="256"/>
      <c r="C504" s="4"/>
      <c r="D504" s="52" t="s">
        <v>57</v>
      </c>
      <c r="E504" s="44" t="str">
        <f t="shared" ref="E504:H504" si="998">IF($D504="Public Bidding", "Date Required", IF($D504="Shopping", "n/a", IF($D504="Small Value Procurement", "n/a", IF($D504="Lease of Venue", "n/a", IF($D504="Agency to Agency", "n/a", IF($D504="Direct Contracting", "n/a", IF($D504="Emergency Cases", "n/a",IF($D504=""," ","Check Mode of Proc"))))))))</f>
        <v>n/a</v>
      </c>
      <c r="F504" s="44" t="str">
        <f t="shared" si="998"/>
        <v>n/a</v>
      </c>
      <c r="G504" s="44" t="str">
        <f t="shared" si="998"/>
        <v>n/a</v>
      </c>
      <c r="H504" s="44" t="str">
        <f t="shared" si="998"/>
        <v>n/a</v>
      </c>
      <c r="I504" s="63"/>
      <c r="J504" s="63"/>
      <c r="K504" s="45" t="str">
        <f t="shared" si="966"/>
        <v>n/a</v>
      </c>
      <c r="L504" s="63"/>
      <c r="M504" s="63"/>
      <c r="N504" s="55"/>
      <c r="O504" s="55"/>
      <c r="P504" s="67"/>
      <c r="Q504" s="67"/>
      <c r="R504" s="46"/>
      <c r="S504" s="51"/>
      <c r="T504" s="97"/>
      <c r="U504" s="93"/>
      <c r="V504" s="51"/>
      <c r="W504" s="97"/>
      <c r="X504" s="94"/>
      <c r="Y504" s="48" t="str">
        <f t="shared" ref="Y504:AE504" si="999">IF($D504="Public Bidding", "Date Required", IF($D504="Shopping", "n/a", IF($D504="Small Value Procurement", "n/a", IF($D504="Lease of Venue", "n/a", IF($D504="Agency to Agency", "n/a", IF($D504="Direct Contracting", "n/a", IF($D504="Emergency Cases", "n/a","Check Mode of Proc")))))))</f>
        <v>n/a</v>
      </c>
      <c r="Z504" s="48" t="str">
        <f t="shared" si="999"/>
        <v>n/a</v>
      </c>
      <c r="AA504" s="48" t="str">
        <f t="shared" si="999"/>
        <v>n/a</v>
      </c>
      <c r="AB504" s="48" t="str">
        <f t="shared" si="999"/>
        <v>n/a</v>
      </c>
      <c r="AC504" s="48" t="str">
        <f t="shared" si="999"/>
        <v>n/a</v>
      </c>
      <c r="AD504" s="48" t="str">
        <f t="shared" si="999"/>
        <v>n/a</v>
      </c>
      <c r="AE504" s="48" t="str">
        <f t="shared" si="999"/>
        <v>n/a</v>
      </c>
      <c r="AF504" s="88"/>
      <c r="AG504" s="91"/>
      <c r="AH504" s="183"/>
      <c r="AI504" s="101"/>
      <c r="AJ504" s="92"/>
      <c r="AK504" s="84"/>
      <c r="AL504" s="6"/>
      <c r="AM504" s="7"/>
      <c r="AN504" s="6"/>
      <c r="AO504" s="6"/>
      <c r="AP504" s="85"/>
      <c r="AQ504" s="87"/>
      <c r="AR504" s="6"/>
      <c r="AT504" s="6"/>
      <c r="AU504" s="6"/>
      <c r="AV504" s="85"/>
      <c r="AW504" s="85"/>
      <c r="AX504" s="85"/>
      <c r="AY504" s="86"/>
      <c r="AZ504" s="85"/>
      <c r="BA504" s="85"/>
      <c r="BB504" s="85"/>
      <c r="BC504" s="85"/>
    </row>
    <row r="505" spans="1:55" ht="42" customHeight="1" x14ac:dyDescent="0.25">
      <c r="A505" s="43" t="str">
        <f>IF(C505=0,"  ",VLOOKUP(C505,CODES!$A$1:$B$145,2,FALSE))</f>
        <v xml:space="preserve">  </v>
      </c>
      <c r="B505" s="259"/>
      <c r="C505" s="4"/>
      <c r="D505" s="52" t="s">
        <v>57</v>
      </c>
      <c r="E505" s="44" t="str">
        <f t="shared" ref="E505:H505" si="1000">IF($D505="Public Bidding", "Date Required", IF($D505="Shopping", "n/a", IF($D505="Small Value Procurement", "n/a", IF($D505="Lease of Venue", "n/a", IF($D505="Agency to Agency", "n/a", IF($D505="Direct Contracting", "n/a", IF($D505="Emergency Cases", "n/a",IF($D505=""," ","Check Mode of Proc"))))))))</f>
        <v>n/a</v>
      </c>
      <c r="F505" s="44" t="str">
        <f t="shared" si="1000"/>
        <v>n/a</v>
      </c>
      <c r="G505" s="44" t="str">
        <f t="shared" si="1000"/>
        <v>n/a</v>
      </c>
      <c r="H505" s="44" t="str">
        <f t="shared" si="1000"/>
        <v>n/a</v>
      </c>
      <c r="I505" s="63"/>
      <c r="J505" s="63"/>
      <c r="K505" s="45" t="str">
        <f t="shared" si="966"/>
        <v>n/a</v>
      </c>
      <c r="L505" s="63"/>
      <c r="M505" s="63"/>
      <c r="N505" s="55"/>
      <c r="O505" s="55"/>
      <c r="P505" s="55"/>
      <c r="Q505" s="55"/>
      <c r="R505" s="46"/>
      <c r="S505" s="51"/>
      <c r="T505" s="97"/>
      <c r="U505" s="93"/>
      <c r="V505" s="51"/>
      <c r="W505" s="97"/>
      <c r="X505" s="94"/>
      <c r="Y505" s="48" t="str">
        <f t="shared" ref="Y505:AE505" si="1001">IF($D505="Public Bidding", "Date Required", IF($D505="Shopping", "n/a", IF($D505="Small Value Procurement", "n/a", IF($D505="Lease of Venue", "n/a", IF($D505="Agency to Agency", "n/a", IF($D505="Direct Contracting", "n/a", IF($D505="Emergency Cases", "n/a","Check Mode of Proc")))))))</f>
        <v>n/a</v>
      </c>
      <c r="Z505" s="48" t="str">
        <f t="shared" si="1001"/>
        <v>n/a</v>
      </c>
      <c r="AA505" s="48" t="str">
        <f t="shared" si="1001"/>
        <v>n/a</v>
      </c>
      <c r="AB505" s="48" t="str">
        <f t="shared" si="1001"/>
        <v>n/a</v>
      </c>
      <c r="AC505" s="48" t="str">
        <f t="shared" si="1001"/>
        <v>n/a</v>
      </c>
      <c r="AD505" s="48" t="str">
        <f t="shared" si="1001"/>
        <v>n/a</v>
      </c>
      <c r="AE505" s="48" t="str">
        <f t="shared" si="1001"/>
        <v>n/a</v>
      </c>
      <c r="AF505" s="88"/>
      <c r="AG505" s="91"/>
      <c r="AH505" s="183"/>
      <c r="AI505" s="101"/>
      <c r="AJ505" s="92"/>
      <c r="AK505" s="84"/>
      <c r="AL505" s="6"/>
      <c r="AM505" s="7"/>
      <c r="AN505" s="6"/>
      <c r="AO505" s="6"/>
      <c r="AP505" s="85"/>
      <c r="AQ505" s="87"/>
      <c r="AR505" s="6"/>
      <c r="AT505" s="6"/>
      <c r="AU505" s="6"/>
      <c r="AV505" s="85"/>
      <c r="AW505" s="85"/>
      <c r="AX505" s="85"/>
      <c r="AY505" s="86"/>
      <c r="AZ505" s="85"/>
      <c r="BA505" s="85"/>
      <c r="BB505" s="85"/>
      <c r="BC505" s="85"/>
    </row>
    <row r="506" spans="1:55" ht="42" customHeight="1" x14ac:dyDescent="0.25">
      <c r="A506" s="43" t="str">
        <f>IF(C506=0,"  ",VLOOKUP(C506,CODES!$A$1:$B$145,2,FALSE))</f>
        <v xml:space="preserve">  </v>
      </c>
      <c r="B506" s="259"/>
      <c r="C506" s="4"/>
      <c r="D506" s="52" t="s">
        <v>57</v>
      </c>
      <c r="E506" s="44" t="str">
        <f t="shared" ref="E506:H506" si="1002">IF($D506="Public Bidding", "Date Required", IF($D506="Shopping", "n/a", IF($D506="Small Value Procurement", "n/a", IF($D506="Lease of Venue", "n/a", IF($D506="Agency to Agency", "n/a", IF($D506="Direct Contracting", "n/a", IF($D506="Emergency Cases", "n/a",IF($D506=""," ","Check Mode of Proc"))))))))</f>
        <v>n/a</v>
      </c>
      <c r="F506" s="44" t="str">
        <f t="shared" si="1002"/>
        <v>n/a</v>
      </c>
      <c r="G506" s="44" t="str">
        <f t="shared" si="1002"/>
        <v>n/a</v>
      </c>
      <c r="H506" s="44" t="str">
        <f t="shared" si="1002"/>
        <v>n/a</v>
      </c>
      <c r="I506" s="63"/>
      <c r="J506" s="63"/>
      <c r="K506" s="45" t="str">
        <f t="shared" si="966"/>
        <v>n/a</v>
      </c>
      <c r="L506" s="63"/>
      <c r="M506" s="63"/>
      <c r="N506" s="55"/>
      <c r="O506" s="254"/>
      <c r="P506" s="55"/>
      <c r="Q506" s="55"/>
      <c r="R506" s="46"/>
      <c r="S506" s="51"/>
      <c r="T506" s="97"/>
      <c r="U506" s="93"/>
      <c r="V506" s="51"/>
      <c r="W506" s="97"/>
      <c r="X506" s="94"/>
      <c r="Y506" s="48" t="str">
        <f t="shared" ref="Y506:AE506" si="1003">IF($D506="Public Bidding", "Date Required", IF($D506="Shopping", "n/a", IF($D506="Small Value Procurement", "n/a", IF($D506="Lease of Venue", "n/a", IF($D506="Agency to Agency", "n/a", IF($D506="Direct Contracting", "n/a", IF($D506="Emergency Cases", "n/a","Check Mode of Proc")))))))</f>
        <v>n/a</v>
      </c>
      <c r="Z506" s="48" t="str">
        <f t="shared" si="1003"/>
        <v>n/a</v>
      </c>
      <c r="AA506" s="48" t="str">
        <f t="shared" si="1003"/>
        <v>n/a</v>
      </c>
      <c r="AB506" s="48" t="str">
        <f t="shared" si="1003"/>
        <v>n/a</v>
      </c>
      <c r="AC506" s="48" t="str">
        <f t="shared" si="1003"/>
        <v>n/a</v>
      </c>
      <c r="AD506" s="48" t="str">
        <f t="shared" si="1003"/>
        <v>n/a</v>
      </c>
      <c r="AE506" s="48" t="str">
        <f t="shared" si="1003"/>
        <v>n/a</v>
      </c>
      <c r="AF506" s="88"/>
      <c r="AG506" s="91"/>
      <c r="AH506" s="183"/>
      <c r="AI506" s="126"/>
      <c r="AJ506" s="258"/>
      <c r="AK506" s="84"/>
      <c r="AL506" s="6"/>
      <c r="AM506" s="7"/>
      <c r="AN506" s="6"/>
      <c r="AO506" s="6"/>
      <c r="AP506" s="85"/>
      <c r="AQ506" s="87"/>
      <c r="AR506" s="6"/>
      <c r="AT506" s="6"/>
      <c r="AU506" s="6"/>
      <c r="AV506" s="85"/>
      <c r="AW506" s="85"/>
      <c r="AX506" s="85"/>
      <c r="AY506" s="86"/>
      <c r="AZ506" s="85"/>
      <c r="BA506" s="85"/>
      <c r="BB506" s="85"/>
      <c r="BC506" s="85"/>
    </row>
    <row r="507" spans="1:55" ht="42" customHeight="1" x14ac:dyDescent="0.25">
      <c r="A507" s="43" t="str">
        <f>IF(C507=0,"  ",VLOOKUP(C507,CODES!$A$1:$B$145,2,FALSE))</f>
        <v xml:space="preserve">  </v>
      </c>
      <c r="B507" s="259"/>
      <c r="C507" s="4"/>
      <c r="D507" s="52" t="s">
        <v>57</v>
      </c>
      <c r="E507" s="44" t="str">
        <f t="shared" ref="E507:H507" si="1004">IF($D507="Public Bidding", "Date Required", IF($D507="Shopping", "n/a", IF($D507="Small Value Procurement", "n/a", IF($D507="Lease of Venue", "n/a", IF($D507="Agency to Agency", "n/a", IF($D507="Direct Contracting", "n/a", IF($D507="Emergency Cases", "n/a",IF($D507=""," ","Check Mode of Proc"))))))))</f>
        <v>n/a</v>
      </c>
      <c r="F507" s="44" t="str">
        <f t="shared" si="1004"/>
        <v>n/a</v>
      </c>
      <c r="G507" s="44" t="str">
        <f t="shared" si="1004"/>
        <v>n/a</v>
      </c>
      <c r="H507" s="44" t="str">
        <f t="shared" si="1004"/>
        <v>n/a</v>
      </c>
      <c r="I507" s="63"/>
      <c r="J507" s="63"/>
      <c r="K507" s="45" t="str">
        <f t="shared" si="966"/>
        <v>n/a</v>
      </c>
      <c r="L507" s="63"/>
      <c r="M507" s="63"/>
      <c r="N507" s="55"/>
      <c r="O507" s="55"/>
      <c r="P507" s="55"/>
      <c r="Q507" s="55"/>
      <c r="R507" s="46"/>
      <c r="S507" s="51"/>
      <c r="T507" s="97"/>
      <c r="U507" s="93"/>
      <c r="V507" s="51"/>
      <c r="W507" s="97"/>
      <c r="X507" s="94"/>
      <c r="Y507" s="48" t="str">
        <f t="shared" ref="Y507:AE507" si="1005">IF($D507="Public Bidding", "Date Required", IF($D507="Shopping", "n/a", IF($D507="Small Value Procurement", "n/a", IF($D507="Lease of Venue", "n/a", IF($D507="Agency to Agency", "n/a", IF($D507="Direct Contracting", "n/a", IF($D507="Emergency Cases", "n/a","Check Mode of Proc")))))))</f>
        <v>n/a</v>
      </c>
      <c r="Z507" s="48" t="str">
        <f t="shared" si="1005"/>
        <v>n/a</v>
      </c>
      <c r="AA507" s="48" t="str">
        <f t="shared" si="1005"/>
        <v>n/a</v>
      </c>
      <c r="AB507" s="48" t="str">
        <f t="shared" si="1005"/>
        <v>n/a</v>
      </c>
      <c r="AC507" s="48" t="str">
        <f t="shared" si="1005"/>
        <v>n/a</v>
      </c>
      <c r="AD507" s="48" t="str">
        <f t="shared" si="1005"/>
        <v>n/a</v>
      </c>
      <c r="AE507" s="48" t="str">
        <f t="shared" si="1005"/>
        <v>n/a</v>
      </c>
      <c r="AF507" s="88"/>
      <c r="AG507" s="91"/>
      <c r="AH507" s="183"/>
      <c r="AI507" s="101"/>
      <c r="AJ507" s="258"/>
      <c r="AK507" s="84"/>
      <c r="AL507" s="6"/>
      <c r="AM507" s="7"/>
      <c r="AN507" s="6"/>
      <c r="AO507" s="6"/>
      <c r="AP507" s="85"/>
      <c r="AQ507" s="87"/>
      <c r="AR507" s="6"/>
      <c r="AT507" s="6"/>
      <c r="AU507" s="6"/>
      <c r="AV507" s="85"/>
      <c r="AW507" s="85"/>
      <c r="AX507" s="85"/>
      <c r="AY507" s="86"/>
      <c r="AZ507" s="85"/>
      <c r="BA507" s="85"/>
      <c r="BB507" s="85"/>
      <c r="BC507" s="85"/>
    </row>
    <row r="508" spans="1:55" ht="38.25" customHeight="1" x14ac:dyDescent="0.25">
      <c r="A508" s="43" t="str">
        <f>IF(C508=0,"  ",VLOOKUP(C508,CODES!$A$1:$B$145,2,FALSE))</f>
        <v xml:space="preserve">  </v>
      </c>
      <c r="B508" s="256"/>
      <c r="C508" s="4"/>
      <c r="D508" s="52" t="s">
        <v>57</v>
      </c>
      <c r="E508" s="44" t="str">
        <f t="shared" ref="E508:H508" si="1006">IF($D508="Public Bidding", "Date Required", IF($D508="Shopping", "n/a", IF($D508="Small Value Procurement", "n/a", IF($D508="Lease of Venue", "n/a", IF($D508="Agency to Agency", "n/a", IF($D508="Direct Contracting", "n/a", IF($D508="Emergency Cases", "n/a",IF($D508=""," ","Check Mode of Proc"))))))))</f>
        <v>n/a</v>
      </c>
      <c r="F508" s="44" t="str">
        <f t="shared" si="1006"/>
        <v>n/a</v>
      </c>
      <c r="G508" s="44" t="str">
        <f t="shared" si="1006"/>
        <v>n/a</v>
      </c>
      <c r="H508" s="44" t="str">
        <f t="shared" si="1006"/>
        <v>n/a</v>
      </c>
      <c r="I508" s="63"/>
      <c r="J508" s="63"/>
      <c r="K508" s="45" t="str">
        <f t="shared" si="966"/>
        <v>n/a</v>
      </c>
      <c r="L508" s="63"/>
      <c r="M508" s="63"/>
      <c r="N508" s="55"/>
      <c r="O508" s="55"/>
      <c r="P508" s="55"/>
      <c r="Q508" s="55"/>
      <c r="R508" s="46"/>
      <c r="S508" s="51"/>
      <c r="T508" s="97"/>
      <c r="U508" s="93"/>
      <c r="V508" s="51"/>
      <c r="W508" s="97"/>
      <c r="X508" s="94"/>
      <c r="Y508" s="48" t="str">
        <f t="shared" ref="Y508:AE508" si="1007">IF($D508="Public Bidding", "Date Required", IF($D508="Shopping", "n/a", IF($D508="Small Value Procurement", "n/a", IF($D508="Lease of Venue", "n/a", IF($D508="Agency to Agency", "n/a", IF($D508="Direct Contracting", "n/a", IF($D508="Emergency Cases", "n/a","Check Mode of Proc")))))))</f>
        <v>n/a</v>
      </c>
      <c r="Z508" s="48" t="str">
        <f t="shared" si="1007"/>
        <v>n/a</v>
      </c>
      <c r="AA508" s="48" t="str">
        <f t="shared" si="1007"/>
        <v>n/a</v>
      </c>
      <c r="AB508" s="48" t="str">
        <f t="shared" si="1007"/>
        <v>n/a</v>
      </c>
      <c r="AC508" s="48" t="str">
        <f t="shared" si="1007"/>
        <v>n/a</v>
      </c>
      <c r="AD508" s="48" t="str">
        <f t="shared" si="1007"/>
        <v>n/a</v>
      </c>
      <c r="AE508" s="48" t="str">
        <f t="shared" si="1007"/>
        <v>n/a</v>
      </c>
      <c r="AF508" s="88"/>
      <c r="AG508" s="91"/>
      <c r="AH508" s="183"/>
      <c r="AI508" s="101"/>
      <c r="AJ508" s="92"/>
      <c r="AK508" s="84"/>
      <c r="AL508" s="6"/>
      <c r="AM508" s="7"/>
      <c r="AN508" s="6"/>
      <c r="AO508" s="6"/>
      <c r="AP508" s="85"/>
      <c r="AQ508" s="87"/>
      <c r="AR508" s="6"/>
      <c r="AT508" s="6"/>
      <c r="AU508" s="6"/>
      <c r="AV508" s="85"/>
      <c r="AW508" s="85"/>
      <c r="AX508" s="85"/>
      <c r="AY508" s="86"/>
      <c r="AZ508" s="85"/>
      <c r="BA508" s="85"/>
      <c r="BB508" s="85"/>
      <c r="BC508" s="85"/>
    </row>
    <row r="509" spans="1:55" ht="38.25" customHeight="1" x14ac:dyDescent="0.25">
      <c r="A509" s="43" t="str">
        <f>IF(C509=0,"  ",VLOOKUP(C509,CODES!$A$1:$B$145,2,FALSE))</f>
        <v xml:space="preserve">  </v>
      </c>
      <c r="B509" s="259"/>
      <c r="C509" s="4"/>
      <c r="D509" s="52" t="s">
        <v>57</v>
      </c>
      <c r="E509" s="44" t="str">
        <f t="shared" ref="E509:H509" si="1008">IF($D509="Public Bidding", "Date Required", IF($D509="Shopping", "n/a", IF($D509="Small Value Procurement", "n/a", IF($D509="Lease of Venue", "n/a", IF($D509="Agency to Agency", "n/a", IF($D509="Direct Contracting", "n/a", IF($D509="Emergency Cases", "n/a",IF($D509=""," ","Check Mode of Proc"))))))))</f>
        <v>n/a</v>
      </c>
      <c r="F509" s="44" t="str">
        <f t="shared" si="1008"/>
        <v>n/a</v>
      </c>
      <c r="G509" s="44" t="str">
        <f t="shared" si="1008"/>
        <v>n/a</v>
      </c>
      <c r="H509" s="44" t="str">
        <f t="shared" si="1008"/>
        <v>n/a</v>
      </c>
      <c r="I509" s="63"/>
      <c r="J509" s="63"/>
      <c r="K509" s="45" t="str">
        <f t="shared" si="966"/>
        <v>n/a</v>
      </c>
      <c r="L509" s="63"/>
      <c r="M509" s="63"/>
      <c r="N509" s="55"/>
      <c r="O509" s="55"/>
      <c r="P509" s="55"/>
      <c r="Q509" s="55"/>
      <c r="R509" s="46"/>
      <c r="S509" s="51"/>
      <c r="T509" s="97"/>
      <c r="U509" s="93"/>
      <c r="V509" s="51"/>
      <c r="W509" s="97"/>
      <c r="X509" s="94"/>
      <c r="Y509" s="48" t="str">
        <f t="shared" ref="Y509:AE509" si="1009">IF($D509="Public Bidding", "Date Required", IF($D509="Shopping", "n/a", IF($D509="Small Value Procurement", "n/a", IF($D509="Lease of Venue", "n/a", IF($D509="Agency to Agency", "n/a", IF($D509="Direct Contracting", "n/a", IF($D509="Emergency Cases", "n/a","Check Mode of Proc")))))))</f>
        <v>n/a</v>
      </c>
      <c r="Z509" s="48" t="str">
        <f t="shared" si="1009"/>
        <v>n/a</v>
      </c>
      <c r="AA509" s="48" t="str">
        <f t="shared" si="1009"/>
        <v>n/a</v>
      </c>
      <c r="AB509" s="48" t="str">
        <f t="shared" si="1009"/>
        <v>n/a</v>
      </c>
      <c r="AC509" s="48" t="str">
        <f t="shared" si="1009"/>
        <v>n/a</v>
      </c>
      <c r="AD509" s="48" t="str">
        <f t="shared" si="1009"/>
        <v>n/a</v>
      </c>
      <c r="AE509" s="48" t="str">
        <f t="shared" si="1009"/>
        <v>n/a</v>
      </c>
      <c r="AF509" s="88"/>
      <c r="AG509" s="91"/>
      <c r="AH509" s="183"/>
      <c r="AI509" s="101"/>
      <c r="AJ509" s="92"/>
      <c r="AK509" s="84"/>
      <c r="AL509" s="6"/>
      <c r="AM509" s="7"/>
      <c r="AN509" s="6"/>
      <c r="AO509" s="6"/>
      <c r="AP509" s="85"/>
      <c r="AQ509" s="87"/>
      <c r="AR509" s="6"/>
      <c r="AT509" s="6"/>
      <c r="AU509" s="6"/>
      <c r="AV509" s="85"/>
      <c r="AW509" s="85"/>
      <c r="AX509" s="85"/>
      <c r="AY509" s="86"/>
      <c r="AZ509" s="85"/>
      <c r="BA509" s="85"/>
      <c r="BB509" s="85"/>
      <c r="BC509" s="85"/>
    </row>
    <row r="510" spans="1:55" ht="38.25" customHeight="1" x14ac:dyDescent="0.25">
      <c r="A510" s="43" t="str">
        <f>IF(C510=0,"  ",VLOOKUP(C510,CODES!$A$1:$B$145,2,FALSE))</f>
        <v xml:space="preserve">  </v>
      </c>
      <c r="B510" s="256"/>
      <c r="C510" s="4"/>
      <c r="D510" s="52" t="s">
        <v>57</v>
      </c>
      <c r="E510" s="44" t="str">
        <f t="shared" ref="E510:H510" si="1010">IF($D510="Public Bidding", "Date Required", IF($D510="Shopping", "n/a", IF($D510="Small Value Procurement", "n/a", IF($D510="Lease of Venue", "n/a", IF($D510="Agency to Agency", "n/a", IF($D510="Direct Contracting", "n/a", IF($D510="Emergency Cases", "n/a",IF($D510=""," ","Check Mode of Proc"))))))))</f>
        <v>n/a</v>
      </c>
      <c r="F510" s="44" t="str">
        <f t="shared" si="1010"/>
        <v>n/a</v>
      </c>
      <c r="G510" s="44" t="str">
        <f t="shared" si="1010"/>
        <v>n/a</v>
      </c>
      <c r="H510" s="44" t="str">
        <f t="shared" si="1010"/>
        <v>n/a</v>
      </c>
      <c r="I510" s="63"/>
      <c r="J510" s="63"/>
      <c r="K510" s="45" t="str">
        <f t="shared" si="966"/>
        <v>n/a</v>
      </c>
      <c r="L510" s="63"/>
      <c r="M510" s="63"/>
      <c r="N510" s="55"/>
      <c r="O510" s="55"/>
      <c r="P510" s="55"/>
      <c r="Q510" s="55"/>
      <c r="R510" s="46"/>
      <c r="S510" s="51"/>
      <c r="T510" s="97"/>
      <c r="U510" s="93"/>
      <c r="V510" s="51"/>
      <c r="W510" s="97"/>
      <c r="X510" s="94"/>
      <c r="Y510" s="48" t="str">
        <f t="shared" ref="Y510:AE510" si="1011">IF($D510="Public Bidding", "Date Required", IF($D510="Shopping", "n/a", IF($D510="Small Value Procurement", "n/a", IF($D510="Lease of Venue", "n/a", IF($D510="Agency to Agency", "n/a", IF($D510="Direct Contracting", "n/a", IF($D510="Emergency Cases", "n/a","Check Mode of Proc")))))))</f>
        <v>n/a</v>
      </c>
      <c r="Z510" s="48" t="str">
        <f t="shared" si="1011"/>
        <v>n/a</v>
      </c>
      <c r="AA510" s="48" t="str">
        <f t="shared" si="1011"/>
        <v>n/a</v>
      </c>
      <c r="AB510" s="48" t="str">
        <f t="shared" si="1011"/>
        <v>n/a</v>
      </c>
      <c r="AC510" s="48" t="str">
        <f t="shared" si="1011"/>
        <v>n/a</v>
      </c>
      <c r="AD510" s="48" t="str">
        <f t="shared" si="1011"/>
        <v>n/a</v>
      </c>
      <c r="AE510" s="48" t="str">
        <f t="shared" si="1011"/>
        <v>n/a</v>
      </c>
      <c r="AF510" s="88"/>
      <c r="AG510" s="91"/>
      <c r="AH510" s="183"/>
      <c r="AI510" s="101"/>
      <c r="AJ510" s="258"/>
      <c r="AK510" s="84"/>
      <c r="AL510" s="6"/>
      <c r="AM510" s="7"/>
      <c r="AN510" s="6"/>
      <c r="AO510" s="6"/>
      <c r="AP510" s="85"/>
      <c r="AQ510" s="87"/>
      <c r="AR510" s="6"/>
      <c r="AT510" s="6"/>
      <c r="AU510" s="6"/>
      <c r="AV510" s="85"/>
      <c r="AW510" s="85"/>
      <c r="AX510" s="85"/>
      <c r="AY510" s="86"/>
      <c r="AZ510" s="85"/>
      <c r="BA510" s="85"/>
      <c r="BB510" s="85"/>
      <c r="BC510" s="85"/>
    </row>
    <row r="511" spans="1:55" ht="38.25" customHeight="1" x14ac:dyDescent="0.25">
      <c r="A511" s="43" t="str">
        <f>IF(C511=0,"  ",VLOOKUP(C511,CODES!$A$1:$B$145,2,FALSE))</f>
        <v xml:space="preserve">  </v>
      </c>
      <c r="B511" s="256"/>
      <c r="C511" s="4"/>
      <c r="D511" s="52" t="s">
        <v>57</v>
      </c>
      <c r="E511" s="44" t="str">
        <f t="shared" ref="E511:H511" si="1012">IF($D511="Public Bidding", "Date Required", IF($D511="Shopping", "n/a", IF($D511="Small Value Procurement", "n/a", IF($D511="Lease of Venue", "n/a", IF($D511="Agency to Agency", "n/a", IF($D511="Direct Contracting", "n/a", IF($D511="Emergency Cases", "n/a",IF($D511=""," ","Check Mode of Proc"))))))))</f>
        <v>n/a</v>
      </c>
      <c r="F511" s="44" t="str">
        <f t="shared" si="1012"/>
        <v>n/a</v>
      </c>
      <c r="G511" s="44" t="str">
        <f t="shared" si="1012"/>
        <v>n/a</v>
      </c>
      <c r="H511" s="44" t="str">
        <f t="shared" si="1012"/>
        <v>n/a</v>
      </c>
      <c r="I511" s="63"/>
      <c r="J511" s="63"/>
      <c r="K511" s="45" t="str">
        <f t="shared" si="966"/>
        <v>n/a</v>
      </c>
      <c r="L511" s="63"/>
      <c r="M511" s="63"/>
      <c r="N511" s="55"/>
      <c r="O511" s="55"/>
      <c r="P511" s="55"/>
      <c r="Q511" s="55"/>
      <c r="R511" s="46"/>
      <c r="S511" s="51"/>
      <c r="T511" s="97"/>
      <c r="U511" s="93"/>
      <c r="V511" s="51"/>
      <c r="W511" s="97"/>
      <c r="X511" s="94"/>
      <c r="Y511" s="48" t="str">
        <f t="shared" ref="Y511:AE511" si="1013">IF($D511="Public Bidding", "Date Required", IF($D511="Shopping", "n/a", IF($D511="Small Value Procurement", "n/a", IF($D511="Lease of Venue", "n/a", IF($D511="Agency to Agency", "n/a", IF($D511="Direct Contracting", "n/a", IF($D511="Emergency Cases", "n/a","Check Mode of Proc")))))))</f>
        <v>n/a</v>
      </c>
      <c r="Z511" s="48" t="str">
        <f t="shared" si="1013"/>
        <v>n/a</v>
      </c>
      <c r="AA511" s="48" t="str">
        <f t="shared" si="1013"/>
        <v>n/a</v>
      </c>
      <c r="AB511" s="48" t="str">
        <f t="shared" si="1013"/>
        <v>n/a</v>
      </c>
      <c r="AC511" s="48" t="str">
        <f t="shared" si="1013"/>
        <v>n/a</v>
      </c>
      <c r="AD511" s="48" t="str">
        <f t="shared" si="1013"/>
        <v>n/a</v>
      </c>
      <c r="AE511" s="48" t="str">
        <f t="shared" si="1013"/>
        <v>n/a</v>
      </c>
      <c r="AF511" s="88"/>
      <c r="AG511" s="91"/>
      <c r="AH511" s="183"/>
      <c r="AI511" s="126"/>
      <c r="AJ511" s="92"/>
      <c r="AK511" s="84"/>
      <c r="AL511" s="6"/>
      <c r="AM511" s="7"/>
      <c r="AN511" s="6"/>
      <c r="AO511" s="6"/>
      <c r="AP511" s="85"/>
      <c r="AQ511" s="87"/>
      <c r="AR511" s="6"/>
      <c r="AT511" s="6"/>
      <c r="AU511" s="6"/>
      <c r="AV511" s="85"/>
      <c r="AW511" s="85"/>
      <c r="AX511" s="85"/>
      <c r="AY511" s="86"/>
      <c r="AZ511" s="85"/>
      <c r="BA511" s="85"/>
      <c r="BB511" s="85"/>
      <c r="BC511" s="85"/>
    </row>
    <row r="512" spans="1:55" ht="38.25" customHeight="1" x14ac:dyDescent="0.25">
      <c r="A512" s="43" t="str">
        <f>IF(C512=0,"  ",VLOOKUP(C512,CODES!$A$1:$B$145,2,FALSE))</f>
        <v xml:space="preserve">  </v>
      </c>
      <c r="B512" s="256"/>
      <c r="C512" s="4"/>
      <c r="D512" s="52" t="s">
        <v>57</v>
      </c>
      <c r="E512" s="44" t="str">
        <f t="shared" ref="E512:H512" si="1014">IF($D512="Public Bidding", "Date Required", IF($D512="Shopping", "n/a", IF($D512="Small Value Procurement", "n/a", IF($D512="Lease of Venue", "n/a", IF($D512="Agency to Agency", "n/a", IF($D512="Direct Contracting", "n/a", IF($D512="Emergency Cases", "n/a",IF($D512=""," ","Check Mode of Proc"))))))))</f>
        <v>n/a</v>
      </c>
      <c r="F512" s="100" t="str">
        <f t="shared" si="1014"/>
        <v>n/a</v>
      </c>
      <c r="G512" s="44" t="str">
        <f t="shared" si="1014"/>
        <v>n/a</v>
      </c>
      <c r="H512" s="44" t="str">
        <f t="shared" si="1014"/>
        <v>n/a</v>
      </c>
      <c r="I512" s="63"/>
      <c r="J512" s="63"/>
      <c r="K512" s="45" t="str">
        <f t="shared" si="966"/>
        <v>n/a</v>
      </c>
      <c r="L512" s="63"/>
      <c r="M512" s="63"/>
      <c r="N512" s="55"/>
      <c r="O512" s="55"/>
      <c r="P512" s="67"/>
      <c r="Q512" s="67"/>
      <c r="R512" s="46"/>
      <c r="S512" s="51"/>
      <c r="T512" s="97"/>
      <c r="U512" s="93"/>
      <c r="V512" s="51"/>
      <c r="W512" s="97"/>
      <c r="X512" s="94"/>
      <c r="Y512" s="48" t="str">
        <f t="shared" ref="Y512:AE512" si="1015">IF($D512="Public Bidding", "Date Required", IF($D512="Shopping", "n/a", IF($D512="Small Value Procurement", "n/a", IF($D512="Lease of Venue", "n/a", IF($D512="Agency to Agency", "n/a", IF($D512="Direct Contracting", "n/a", IF($D512="Emergency Cases", "n/a","Check Mode of Proc")))))))</f>
        <v>n/a</v>
      </c>
      <c r="Z512" s="48" t="str">
        <f t="shared" si="1015"/>
        <v>n/a</v>
      </c>
      <c r="AA512" s="48" t="str">
        <f t="shared" si="1015"/>
        <v>n/a</v>
      </c>
      <c r="AB512" s="48" t="str">
        <f t="shared" si="1015"/>
        <v>n/a</v>
      </c>
      <c r="AC512" s="48" t="str">
        <f t="shared" si="1015"/>
        <v>n/a</v>
      </c>
      <c r="AD512" s="48" t="str">
        <f t="shared" si="1015"/>
        <v>n/a</v>
      </c>
      <c r="AE512" s="48" t="str">
        <f t="shared" si="1015"/>
        <v>n/a</v>
      </c>
      <c r="AF512" s="88"/>
      <c r="AG512" s="91"/>
      <c r="AH512" s="183"/>
      <c r="AI512" s="101"/>
      <c r="AJ512" s="258"/>
      <c r="AK512" s="84"/>
      <c r="AL512" s="6"/>
      <c r="AM512" s="7"/>
      <c r="AN512" s="6"/>
      <c r="AO512" s="6"/>
      <c r="AP512" s="85"/>
      <c r="AQ512" s="87"/>
      <c r="AR512" s="6"/>
      <c r="AT512" s="6"/>
      <c r="AU512" s="6"/>
      <c r="AV512" s="85"/>
      <c r="AW512" s="85"/>
      <c r="AX512" s="85"/>
      <c r="AY512" s="86"/>
      <c r="AZ512" s="85"/>
      <c r="BA512" s="85"/>
      <c r="BB512" s="85"/>
      <c r="BC512" s="85"/>
    </row>
    <row r="513" spans="1:55" ht="38.25" customHeight="1" x14ac:dyDescent="0.25">
      <c r="A513" s="43" t="str">
        <f>IF(C513=0,"  ",VLOOKUP(C513,CODES!$A$1:$B$145,2,FALSE))</f>
        <v xml:space="preserve">  </v>
      </c>
      <c r="B513" s="256"/>
      <c r="C513" s="4"/>
      <c r="D513" s="52" t="s">
        <v>57</v>
      </c>
      <c r="E513" s="44" t="str">
        <f t="shared" ref="E513:H513" si="1016">IF($D513="Public Bidding", "Date Required", IF($D513="Shopping", "n/a", IF($D513="Small Value Procurement", "n/a", IF($D513="Lease of Venue", "n/a", IF($D513="Agency to Agency", "n/a", IF($D513="Direct Contracting", "n/a", IF($D513="Emergency Cases", "n/a",IF($D513=""," ","Check Mode of Proc"))))))))</f>
        <v>n/a</v>
      </c>
      <c r="F513" s="44" t="str">
        <f t="shared" si="1016"/>
        <v>n/a</v>
      </c>
      <c r="G513" s="44" t="str">
        <f t="shared" si="1016"/>
        <v>n/a</v>
      </c>
      <c r="H513" s="44" t="str">
        <f t="shared" si="1016"/>
        <v>n/a</v>
      </c>
      <c r="I513" s="63"/>
      <c r="J513" s="63"/>
      <c r="K513" s="45" t="str">
        <f t="shared" si="966"/>
        <v>n/a</v>
      </c>
      <c r="L513" s="63"/>
      <c r="M513" s="63"/>
      <c r="N513" s="55"/>
      <c r="O513" s="55"/>
      <c r="P513" s="55"/>
      <c r="Q513" s="55"/>
      <c r="R513" s="46"/>
      <c r="S513" s="51"/>
      <c r="T513" s="98"/>
      <c r="U513" s="93"/>
      <c r="V513" s="51"/>
      <c r="W513" s="98"/>
      <c r="X513" s="94"/>
      <c r="Y513" s="48" t="str">
        <f t="shared" ref="Y513:AE513" si="1017">IF($D513="Public Bidding", "Date Required", IF($D513="Shopping", "n/a", IF($D513="Small Value Procurement", "n/a", IF($D513="Lease of Venue", "n/a", IF($D513="Agency to Agency", "n/a", IF($D513="Direct Contracting", "n/a", IF($D513="Emergency Cases", "n/a","Check Mode of Proc")))))))</f>
        <v>n/a</v>
      </c>
      <c r="Z513" s="48" t="str">
        <f t="shared" si="1017"/>
        <v>n/a</v>
      </c>
      <c r="AA513" s="48" t="str">
        <f t="shared" si="1017"/>
        <v>n/a</v>
      </c>
      <c r="AB513" s="48" t="str">
        <f t="shared" si="1017"/>
        <v>n/a</v>
      </c>
      <c r="AC513" s="48" t="str">
        <f t="shared" si="1017"/>
        <v>n/a</v>
      </c>
      <c r="AD513" s="48" t="str">
        <f t="shared" si="1017"/>
        <v>n/a</v>
      </c>
      <c r="AE513" s="48" t="str">
        <f t="shared" si="1017"/>
        <v>n/a</v>
      </c>
      <c r="AF513" s="88"/>
      <c r="AG513" s="91"/>
      <c r="AH513" s="183"/>
      <c r="AI513" s="101"/>
      <c r="AJ513" s="92"/>
      <c r="AK513" s="84"/>
      <c r="AL513" s="6"/>
      <c r="AM513" s="7"/>
      <c r="AN513" s="6"/>
      <c r="AO513" s="6"/>
      <c r="AP513" s="85"/>
      <c r="AQ513" s="87"/>
      <c r="AR513" s="6"/>
      <c r="AT513" s="6"/>
      <c r="AU513" s="6"/>
      <c r="AV513" s="85"/>
      <c r="AW513" s="85"/>
      <c r="AX513" s="85"/>
      <c r="AY513" s="86"/>
      <c r="AZ513" s="85"/>
      <c r="BA513" s="85"/>
      <c r="BB513" s="85"/>
      <c r="BC513" s="85"/>
    </row>
    <row r="514" spans="1:55" ht="38.25" customHeight="1" x14ac:dyDescent="0.25">
      <c r="A514" s="43" t="str">
        <f>IF(C514=0,"  ",VLOOKUP(C514,CODES!$A$1:$B$145,2,FALSE))</f>
        <v xml:space="preserve">  </v>
      </c>
      <c r="B514" s="256"/>
      <c r="C514" s="4"/>
      <c r="D514" s="52" t="s">
        <v>57</v>
      </c>
      <c r="E514" s="44" t="str">
        <f t="shared" ref="E514:H514" si="1018">IF($D514="Public Bidding", "Date Required", IF($D514="Shopping", "n/a", IF($D514="Small Value Procurement", "n/a", IF($D514="Lease of Venue", "n/a", IF($D514="Agency to Agency", "n/a", IF($D514="Direct Contracting", "n/a", IF($D514="Emergency Cases", "n/a",IF($D514=""," ","Check Mode of Proc"))))))))</f>
        <v>n/a</v>
      </c>
      <c r="F514" s="44" t="str">
        <f t="shared" si="1018"/>
        <v>n/a</v>
      </c>
      <c r="G514" s="44" t="str">
        <f t="shared" si="1018"/>
        <v>n/a</v>
      </c>
      <c r="H514" s="44" t="str">
        <f t="shared" si="1018"/>
        <v>n/a</v>
      </c>
      <c r="I514" s="63"/>
      <c r="J514" s="63"/>
      <c r="K514" s="45" t="str">
        <f t="shared" si="966"/>
        <v>n/a</v>
      </c>
      <c r="L514" s="63"/>
      <c r="M514" s="63"/>
      <c r="N514" s="55"/>
      <c r="O514" s="55"/>
      <c r="P514" s="67"/>
      <c r="Q514" s="67"/>
      <c r="R514" s="46"/>
      <c r="S514" s="51"/>
      <c r="T514" s="98"/>
      <c r="U514" s="93"/>
      <c r="V514" s="51"/>
      <c r="W514" s="98"/>
      <c r="X514" s="94"/>
      <c r="Y514" s="48" t="str">
        <f t="shared" ref="Y514:AE514" si="1019">IF($D514="Public Bidding", "Date Required", IF($D514="Shopping", "n/a", IF($D514="Small Value Procurement", "n/a", IF($D514="Lease of Venue", "n/a", IF($D514="Agency to Agency", "n/a", IF($D514="Direct Contracting", "n/a", IF($D514="Emergency Cases", "n/a","Check Mode of Proc")))))))</f>
        <v>n/a</v>
      </c>
      <c r="Z514" s="48" t="str">
        <f t="shared" si="1019"/>
        <v>n/a</v>
      </c>
      <c r="AA514" s="48" t="str">
        <f t="shared" si="1019"/>
        <v>n/a</v>
      </c>
      <c r="AB514" s="48" t="str">
        <f t="shared" si="1019"/>
        <v>n/a</v>
      </c>
      <c r="AC514" s="48" t="str">
        <f t="shared" si="1019"/>
        <v>n/a</v>
      </c>
      <c r="AD514" s="48" t="str">
        <f t="shared" si="1019"/>
        <v>n/a</v>
      </c>
      <c r="AE514" s="48" t="str">
        <f t="shared" si="1019"/>
        <v>n/a</v>
      </c>
      <c r="AF514" s="88"/>
      <c r="AG514" s="91"/>
      <c r="AH514" s="183"/>
      <c r="AI514" s="101"/>
      <c r="AJ514" s="92"/>
      <c r="AK514" s="84"/>
      <c r="AL514" s="6"/>
      <c r="AM514" s="7"/>
      <c r="AN514" s="6"/>
      <c r="AO514" s="6"/>
      <c r="AP514" s="85"/>
      <c r="AQ514" s="87"/>
      <c r="AR514" s="6"/>
      <c r="AT514" s="6"/>
      <c r="AU514" s="6"/>
      <c r="AV514" s="85"/>
      <c r="AW514" s="85"/>
      <c r="AX514" s="85"/>
      <c r="AY514" s="86"/>
      <c r="AZ514" s="85"/>
      <c r="BA514" s="85"/>
      <c r="BB514" s="85"/>
      <c r="BC514" s="85"/>
    </row>
    <row r="515" spans="1:55" ht="38.25" customHeight="1" x14ac:dyDescent="0.25">
      <c r="A515" s="43" t="str">
        <f>IF(C515=0,"  ",VLOOKUP(C515,CODES!$A$1:$B$145,2,FALSE))</f>
        <v xml:space="preserve">  </v>
      </c>
      <c r="B515" s="256"/>
      <c r="C515" s="4"/>
      <c r="D515" s="52" t="s">
        <v>57</v>
      </c>
      <c r="E515" s="44" t="str">
        <f t="shared" ref="E515:H515" si="1020">IF($D515="Public Bidding", "Date Required", IF($D515="Shopping", "n/a", IF($D515="Small Value Procurement", "n/a", IF($D515="Lease of Venue", "n/a", IF($D515="Agency to Agency", "n/a", IF($D515="Direct Contracting", "n/a", IF($D515="Emergency Cases", "n/a",IF($D515=""," ","Check Mode of Proc"))))))))</f>
        <v>n/a</v>
      </c>
      <c r="F515" s="44" t="str">
        <f t="shared" si="1020"/>
        <v>n/a</v>
      </c>
      <c r="G515" s="44" t="str">
        <f t="shared" si="1020"/>
        <v>n/a</v>
      </c>
      <c r="H515" s="44" t="str">
        <f t="shared" si="1020"/>
        <v>n/a</v>
      </c>
      <c r="I515" s="63"/>
      <c r="J515" s="63"/>
      <c r="K515" s="45" t="str">
        <f t="shared" si="966"/>
        <v>n/a</v>
      </c>
      <c r="L515" s="63"/>
      <c r="M515" s="63"/>
      <c r="N515" s="55"/>
      <c r="O515" s="55"/>
      <c r="P515" s="55"/>
      <c r="Q515" s="55"/>
      <c r="R515" s="46"/>
      <c r="S515" s="51"/>
      <c r="T515" s="98"/>
      <c r="U515" s="93"/>
      <c r="V515" s="51"/>
      <c r="W515" s="98"/>
      <c r="X515" s="94"/>
      <c r="Y515" s="48" t="str">
        <f t="shared" ref="Y515:AE515" si="1021">IF($D515="Public Bidding", "Date Required", IF($D515="Shopping", "n/a", IF($D515="Small Value Procurement", "n/a", IF($D515="Lease of Venue", "n/a", IF($D515="Agency to Agency", "n/a", IF($D515="Direct Contracting", "n/a", IF($D515="Emergency Cases", "n/a","Check Mode of Proc")))))))</f>
        <v>n/a</v>
      </c>
      <c r="Z515" s="48" t="str">
        <f t="shared" si="1021"/>
        <v>n/a</v>
      </c>
      <c r="AA515" s="48" t="str">
        <f t="shared" si="1021"/>
        <v>n/a</v>
      </c>
      <c r="AB515" s="48" t="str">
        <f t="shared" si="1021"/>
        <v>n/a</v>
      </c>
      <c r="AC515" s="48" t="str">
        <f t="shared" si="1021"/>
        <v>n/a</v>
      </c>
      <c r="AD515" s="48" t="str">
        <f t="shared" si="1021"/>
        <v>n/a</v>
      </c>
      <c r="AE515" s="48" t="str">
        <f t="shared" si="1021"/>
        <v>n/a</v>
      </c>
      <c r="AF515" s="88"/>
      <c r="AG515" s="91"/>
      <c r="AH515" s="183"/>
      <c r="AI515" s="126"/>
      <c r="AJ515" s="258"/>
      <c r="AK515" s="84"/>
      <c r="AL515" s="6"/>
      <c r="AM515" s="7"/>
      <c r="AN515" s="6"/>
      <c r="AO515" s="6"/>
      <c r="AP515" s="85"/>
      <c r="AQ515" s="87"/>
      <c r="AR515" s="6"/>
      <c r="AT515" s="6"/>
      <c r="AU515" s="6"/>
      <c r="AV515" s="85"/>
      <c r="AW515" s="85"/>
      <c r="AX515" s="85"/>
      <c r="AY515" s="86"/>
      <c r="AZ515" s="85"/>
      <c r="BA515" s="85"/>
      <c r="BB515" s="85"/>
      <c r="BC515" s="85"/>
    </row>
    <row r="516" spans="1:55" ht="44.25" customHeight="1" x14ac:dyDescent="0.25">
      <c r="A516" s="43" t="str">
        <f>IF(C516=0,"  ",VLOOKUP(C516,CODES!$A$1:$B$145,2,FALSE))</f>
        <v xml:space="preserve">  </v>
      </c>
      <c r="B516" s="256"/>
      <c r="C516" s="4"/>
      <c r="D516" s="52" t="s">
        <v>57</v>
      </c>
      <c r="E516" s="44" t="str">
        <f t="shared" ref="E516:H516" si="1022">IF($D516="Public Bidding", "Date Required", IF($D516="Shopping", "n/a", IF($D516="Small Value Procurement", "n/a", IF($D516="Lease of Venue", "n/a", IF($D516="Agency to Agency", "n/a", IF($D516="Direct Contracting", "n/a", IF($D516="Emergency Cases", "n/a",IF($D516=""," ","Check Mode of Proc"))))))))</f>
        <v>n/a</v>
      </c>
      <c r="F516" s="44" t="str">
        <f t="shared" si="1022"/>
        <v>n/a</v>
      </c>
      <c r="G516" s="44" t="str">
        <f t="shared" si="1022"/>
        <v>n/a</v>
      </c>
      <c r="H516" s="44" t="str">
        <f t="shared" si="1022"/>
        <v>n/a</v>
      </c>
      <c r="I516" s="63"/>
      <c r="J516" s="63"/>
      <c r="K516" s="45" t="str">
        <f t="shared" si="966"/>
        <v>n/a</v>
      </c>
      <c r="L516" s="63"/>
      <c r="M516" s="63"/>
      <c r="N516" s="55"/>
      <c r="O516" s="55"/>
      <c r="P516" s="55"/>
      <c r="Q516" s="55"/>
      <c r="R516" s="46"/>
      <c r="S516" s="51"/>
      <c r="T516" s="98"/>
      <c r="U516" s="93"/>
      <c r="V516" s="51"/>
      <c r="W516" s="98"/>
      <c r="X516" s="94"/>
      <c r="Y516" s="48" t="str">
        <f t="shared" ref="Y516:AE516" si="1023">IF($D516="Public Bidding", "Date Required", IF($D516="Shopping", "n/a", IF($D516="Small Value Procurement", "n/a", IF($D516="Lease of Venue", "n/a", IF($D516="Agency to Agency", "n/a", IF($D516="Direct Contracting", "n/a", IF($D516="Emergency Cases", "n/a","Check Mode of Proc")))))))</f>
        <v>n/a</v>
      </c>
      <c r="Z516" s="48" t="str">
        <f t="shared" si="1023"/>
        <v>n/a</v>
      </c>
      <c r="AA516" s="48" t="str">
        <f t="shared" si="1023"/>
        <v>n/a</v>
      </c>
      <c r="AB516" s="48" t="str">
        <f t="shared" si="1023"/>
        <v>n/a</v>
      </c>
      <c r="AC516" s="48" t="str">
        <f t="shared" si="1023"/>
        <v>n/a</v>
      </c>
      <c r="AD516" s="48" t="str">
        <f t="shared" si="1023"/>
        <v>n/a</v>
      </c>
      <c r="AE516" s="48" t="str">
        <f t="shared" si="1023"/>
        <v>n/a</v>
      </c>
      <c r="AF516" s="88"/>
      <c r="AG516" s="91"/>
      <c r="AH516" s="183"/>
      <c r="AI516" s="101"/>
      <c r="AJ516" s="92"/>
      <c r="AK516" s="84"/>
      <c r="AL516" s="6"/>
      <c r="AM516" s="7"/>
      <c r="AN516" s="6"/>
      <c r="AO516" s="6"/>
      <c r="AP516" s="85"/>
      <c r="AQ516" s="87"/>
      <c r="AR516" s="6"/>
      <c r="AT516" s="6"/>
      <c r="AU516" s="6"/>
      <c r="AV516" s="85"/>
      <c r="AW516" s="85"/>
      <c r="AX516" s="85"/>
      <c r="AY516" s="86"/>
      <c r="AZ516" s="85"/>
      <c r="BA516" s="85"/>
      <c r="BB516" s="85"/>
      <c r="BC516" s="85"/>
    </row>
    <row r="517" spans="1:55" ht="38.25" customHeight="1" x14ac:dyDescent="0.25">
      <c r="A517" s="43" t="str">
        <f>IF(C517=0,"  ",VLOOKUP(C517,CODES!$A$1:$B$145,2,FALSE))</f>
        <v xml:space="preserve">  </v>
      </c>
      <c r="B517" s="256"/>
      <c r="C517" s="4"/>
      <c r="D517" s="52" t="s">
        <v>57</v>
      </c>
      <c r="E517" s="44" t="str">
        <f t="shared" ref="E517:H517" si="1024">IF($D517="Public Bidding", "Date Required", IF($D517="Shopping", "n/a", IF($D517="Small Value Procurement", "n/a", IF($D517="Lease of Venue", "n/a", IF($D517="Agency to Agency", "n/a", IF($D517="Direct Contracting", "n/a", IF($D517="Emergency Cases", "n/a",IF($D517=""," ","Check Mode of Proc"))))))))</f>
        <v>n/a</v>
      </c>
      <c r="F517" s="44" t="str">
        <f t="shared" si="1024"/>
        <v>n/a</v>
      </c>
      <c r="G517" s="44" t="str">
        <f t="shared" si="1024"/>
        <v>n/a</v>
      </c>
      <c r="H517" s="44" t="str">
        <f t="shared" si="1024"/>
        <v>n/a</v>
      </c>
      <c r="I517" s="63"/>
      <c r="J517" s="63"/>
      <c r="K517" s="45" t="str">
        <f t="shared" si="966"/>
        <v>n/a</v>
      </c>
      <c r="L517" s="63"/>
      <c r="M517" s="63"/>
      <c r="N517" s="55"/>
      <c r="O517" s="55"/>
      <c r="P517" s="67"/>
      <c r="Q517" s="67"/>
      <c r="R517" s="46"/>
      <c r="S517" s="51"/>
      <c r="T517" s="772"/>
      <c r="U517" s="93"/>
      <c r="V517" s="51"/>
      <c r="W517" s="97"/>
      <c r="X517" s="94"/>
      <c r="Y517" s="48" t="str">
        <f t="shared" ref="Y517:AE517" si="1025">IF($D517="Public Bidding", "Date Required", IF($D517="Shopping", "n/a", IF($D517="Small Value Procurement", "n/a", IF($D517="Lease of Venue", "n/a", IF($D517="Agency to Agency", "n/a", IF($D517="Direct Contracting", "n/a", IF($D517="Emergency Cases", "n/a","Check Mode of Proc")))))))</f>
        <v>n/a</v>
      </c>
      <c r="Z517" s="48" t="str">
        <f t="shared" si="1025"/>
        <v>n/a</v>
      </c>
      <c r="AA517" s="48" t="str">
        <f t="shared" si="1025"/>
        <v>n/a</v>
      </c>
      <c r="AB517" s="48" t="str">
        <f t="shared" si="1025"/>
        <v>n/a</v>
      </c>
      <c r="AC517" s="48" t="str">
        <f t="shared" si="1025"/>
        <v>n/a</v>
      </c>
      <c r="AD517" s="48" t="str">
        <f t="shared" si="1025"/>
        <v>n/a</v>
      </c>
      <c r="AE517" s="48" t="str">
        <f t="shared" si="1025"/>
        <v>n/a</v>
      </c>
      <c r="AF517" s="88"/>
      <c r="AG517" s="91"/>
      <c r="AH517" s="183"/>
      <c r="AI517" s="101"/>
      <c r="AJ517" s="92"/>
      <c r="AK517" s="84"/>
      <c r="AL517" s="6"/>
      <c r="AM517" s="7"/>
      <c r="AN517" s="6"/>
      <c r="AO517" s="6"/>
      <c r="AP517" s="85"/>
      <c r="AQ517" s="87"/>
      <c r="AR517" s="6"/>
      <c r="AT517" s="6"/>
      <c r="AU517" s="6"/>
      <c r="AV517" s="85"/>
      <c r="AW517" s="85"/>
      <c r="AX517" s="85"/>
      <c r="AY517" s="86"/>
      <c r="AZ517" s="85"/>
      <c r="BA517" s="85"/>
      <c r="BB517" s="85"/>
      <c r="BC517" s="85"/>
    </row>
    <row r="518" spans="1:55" ht="38.25" customHeight="1" x14ac:dyDescent="0.25">
      <c r="A518" s="43" t="str">
        <f>IF(C518=0,"  ",VLOOKUP(C518,CODES!$A$1:$B$145,2,FALSE))</f>
        <v xml:space="preserve">  </v>
      </c>
      <c r="B518" s="256"/>
      <c r="C518" s="4"/>
      <c r="D518" s="52" t="s">
        <v>57</v>
      </c>
      <c r="E518" s="44" t="str">
        <f t="shared" ref="E518:H518" si="1026">IF($D518="Public Bidding", "Date Required", IF($D518="Shopping", "n/a", IF($D518="Small Value Procurement", "n/a", IF($D518="Lease of Venue", "n/a", IF($D518="Agency to Agency", "n/a", IF($D518="Direct Contracting", "n/a", IF($D518="Emergency Cases", "n/a",IF($D518=""," ","Check Mode of Proc"))))))))</f>
        <v>n/a</v>
      </c>
      <c r="F518" s="44" t="str">
        <f t="shared" si="1026"/>
        <v>n/a</v>
      </c>
      <c r="G518" s="44" t="str">
        <f t="shared" si="1026"/>
        <v>n/a</v>
      </c>
      <c r="H518" s="44" t="str">
        <f t="shared" si="1026"/>
        <v>n/a</v>
      </c>
      <c r="I518" s="63"/>
      <c r="J518" s="63"/>
      <c r="K518" s="45" t="str">
        <f t="shared" si="966"/>
        <v>n/a</v>
      </c>
      <c r="L518" s="63"/>
      <c r="M518" s="63"/>
      <c r="N518" s="55"/>
      <c r="O518" s="55"/>
      <c r="P518" s="55"/>
      <c r="Q518" s="55"/>
      <c r="R518" s="46"/>
      <c r="S518" s="51"/>
      <c r="T518" s="755"/>
      <c r="U518" s="93"/>
      <c r="V518" s="51"/>
      <c r="W518" s="97"/>
      <c r="X518" s="94"/>
      <c r="Y518" s="48" t="str">
        <f t="shared" ref="Y518:AE518" si="1027">IF($D518="Public Bidding", "Date Required", IF($D518="Shopping", "n/a", IF($D518="Small Value Procurement", "n/a", IF($D518="Lease of Venue", "n/a", IF($D518="Agency to Agency", "n/a", IF($D518="Direct Contracting", "n/a", IF($D518="Emergency Cases", "n/a","Check Mode of Proc")))))))</f>
        <v>n/a</v>
      </c>
      <c r="Z518" s="48" t="str">
        <f t="shared" si="1027"/>
        <v>n/a</v>
      </c>
      <c r="AA518" s="48" t="str">
        <f t="shared" si="1027"/>
        <v>n/a</v>
      </c>
      <c r="AB518" s="48" t="str">
        <f t="shared" si="1027"/>
        <v>n/a</v>
      </c>
      <c r="AC518" s="48" t="str">
        <f t="shared" si="1027"/>
        <v>n/a</v>
      </c>
      <c r="AD518" s="48" t="str">
        <f t="shared" si="1027"/>
        <v>n/a</v>
      </c>
      <c r="AE518" s="48" t="str">
        <f t="shared" si="1027"/>
        <v>n/a</v>
      </c>
      <c r="AF518" s="88"/>
      <c r="AG518" s="91"/>
      <c r="AH518" s="183"/>
      <c r="AI518" s="101"/>
      <c r="AJ518" s="251"/>
      <c r="AK518" s="84"/>
      <c r="AL518" s="6"/>
      <c r="AM518" s="7"/>
      <c r="AN518" s="6"/>
      <c r="AO518" s="6"/>
      <c r="AP518" s="85"/>
      <c r="AQ518" s="87"/>
      <c r="AR518" s="6"/>
      <c r="AT518" s="6"/>
      <c r="AU518" s="6"/>
      <c r="AV518" s="85"/>
      <c r="AW518" s="85"/>
      <c r="AX518" s="85"/>
      <c r="AY518" s="86"/>
      <c r="AZ518" s="85"/>
      <c r="BA518" s="85"/>
      <c r="BB518" s="85"/>
      <c r="BC518" s="85"/>
    </row>
    <row r="519" spans="1:55" ht="38.25" customHeight="1" x14ac:dyDescent="0.25">
      <c r="A519" s="43" t="str">
        <f>IF(C519=0,"  ",VLOOKUP(C519,CODES!$A$1:$B$145,2,FALSE))</f>
        <v xml:space="preserve">  </v>
      </c>
      <c r="B519" s="256"/>
      <c r="C519" s="4"/>
      <c r="D519" s="52" t="s">
        <v>57</v>
      </c>
      <c r="E519" s="44" t="str">
        <f t="shared" ref="E519:H519" si="1028">IF($D519="Public Bidding", "Date Required", IF($D519="Shopping", "n/a", IF($D519="Small Value Procurement", "n/a", IF($D519="Lease of Venue", "n/a", IF($D519="Agency to Agency", "n/a", IF($D519="Direct Contracting", "n/a", IF($D519="Emergency Cases", "n/a",IF($D519=""," ","Check Mode of Proc"))))))))</f>
        <v>n/a</v>
      </c>
      <c r="F519" s="44" t="str">
        <f t="shared" si="1028"/>
        <v>n/a</v>
      </c>
      <c r="G519" s="44" t="str">
        <f t="shared" si="1028"/>
        <v>n/a</v>
      </c>
      <c r="H519" s="44" t="str">
        <f t="shared" si="1028"/>
        <v>n/a</v>
      </c>
      <c r="I519" s="63"/>
      <c r="J519" s="63"/>
      <c r="K519" s="45" t="str">
        <f t="shared" si="966"/>
        <v>n/a</v>
      </c>
      <c r="L519" s="63"/>
      <c r="M519" s="63"/>
      <c r="N519" s="55"/>
      <c r="O519" s="55"/>
      <c r="P519" s="55"/>
      <c r="Q519" s="55"/>
      <c r="R519" s="46"/>
      <c r="S519" s="51"/>
      <c r="T519" s="772"/>
      <c r="U519" s="93"/>
      <c r="V519" s="51"/>
      <c r="W519" s="97"/>
      <c r="X519" s="94"/>
      <c r="Y519" s="48" t="str">
        <f t="shared" ref="Y519:AE519" si="1029">IF($D519="Public Bidding", "Date Required", IF($D519="Shopping", "n/a", IF($D519="Small Value Procurement", "n/a", IF($D519="Lease of Venue", "n/a", IF($D519="Agency to Agency", "n/a", IF($D519="Direct Contracting", "n/a", IF($D519="Emergency Cases", "n/a","Check Mode of Proc")))))))</f>
        <v>n/a</v>
      </c>
      <c r="Z519" s="48" t="str">
        <f t="shared" si="1029"/>
        <v>n/a</v>
      </c>
      <c r="AA519" s="48" t="str">
        <f t="shared" si="1029"/>
        <v>n/a</v>
      </c>
      <c r="AB519" s="48" t="str">
        <f t="shared" si="1029"/>
        <v>n/a</v>
      </c>
      <c r="AC519" s="48" t="str">
        <f t="shared" si="1029"/>
        <v>n/a</v>
      </c>
      <c r="AD519" s="48" t="str">
        <f t="shared" si="1029"/>
        <v>n/a</v>
      </c>
      <c r="AE519" s="48" t="str">
        <f t="shared" si="1029"/>
        <v>n/a</v>
      </c>
      <c r="AF519" s="88"/>
      <c r="AG519" s="91"/>
      <c r="AH519" s="183"/>
      <c r="AI519" s="101"/>
      <c r="AJ519" s="258"/>
      <c r="AK519" s="84"/>
      <c r="AL519" s="6"/>
      <c r="AM519" s="7"/>
      <c r="AN519" s="6"/>
      <c r="AO519" s="6"/>
      <c r="AP519" s="85"/>
      <c r="AQ519" s="87"/>
      <c r="AR519" s="6"/>
      <c r="AT519" s="6"/>
      <c r="AU519" s="6"/>
      <c r="AV519" s="85"/>
      <c r="AW519" s="85"/>
      <c r="AX519" s="85"/>
      <c r="AY519" s="86"/>
      <c r="AZ519" s="85"/>
      <c r="BA519" s="85"/>
      <c r="BB519" s="85"/>
      <c r="BC519" s="85"/>
    </row>
    <row r="520" spans="1:55" ht="38.25" customHeight="1" x14ac:dyDescent="0.25">
      <c r="A520" s="43" t="str">
        <f>IF(C520=0,"  ",VLOOKUP(C520,CODES!$A$1:$B$145,2,FALSE))</f>
        <v xml:space="preserve">  </v>
      </c>
      <c r="B520" s="256"/>
      <c r="C520" s="4"/>
      <c r="D520" s="52" t="s">
        <v>57</v>
      </c>
      <c r="E520" s="44" t="str">
        <f t="shared" ref="E520:H520" si="1030">IF($D520="Public Bidding", "Date Required", IF($D520="Shopping", "n/a", IF($D520="Small Value Procurement", "n/a", IF($D520="Lease of Venue", "n/a", IF($D520="Agency to Agency", "n/a", IF($D520="Direct Contracting", "n/a", IF($D520="Emergency Cases", "n/a",IF($D520=""," ","Check Mode of Proc"))))))))</f>
        <v>n/a</v>
      </c>
      <c r="F520" s="44" t="str">
        <f t="shared" si="1030"/>
        <v>n/a</v>
      </c>
      <c r="G520" s="44" t="str">
        <f t="shared" si="1030"/>
        <v>n/a</v>
      </c>
      <c r="H520" s="44" t="str">
        <f t="shared" si="1030"/>
        <v>n/a</v>
      </c>
      <c r="I520" s="63"/>
      <c r="J520" s="63"/>
      <c r="K520" s="45" t="str">
        <f t="shared" si="966"/>
        <v>n/a</v>
      </c>
      <c r="L520" s="63"/>
      <c r="M520" s="63"/>
      <c r="N520" s="55"/>
      <c r="O520" s="55"/>
      <c r="P520" s="67"/>
      <c r="Q520" s="67"/>
      <c r="R520" s="46"/>
      <c r="S520" s="51"/>
      <c r="T520" s="765"/>
      <c r="U520" s="93"/>
      <c r="V520" s="51"/>
      <c r="W520" s="97"/>
      <c r="X520" s="94"/>
      <c r="Y520" s="48" t="str">
        <f t="shared" ref="Y520:AE520" si="1031">IF($D520="Public Bidding", "Date Required", IF($D520="Shopping", "n/a", IF($D520="Small Value Procurement", "n/a", IF($D520="Lease of Venue", "n/a", IF($D520="Agency to Agency", "n/a", IF($D520="Direct Contracting", "n/a", IF($D520="Emergency Cases", "n/a","Check Mode of Proc")))))))</f>
        <v>n/a</v>
      </c>
      <c r="Z520" s="48" t="str">
        <f t="shared" si="1031"/>
        <v>n/a</v>
      </c>
      <c r="AA520" s="48" t="str">
        <f t="shared" si="1031"/>
        <v>n/a</v>
      </c>
      <c r="AB520" s="48" t="str">
        <f t="shared" si="1031"/>
        <v>n/a</v>
      </c>
      <c r="AC520" s="48" t="str">
        <f t="shared" si="1031"/>
        <v>n/a</v>
      </c>
      <c r="AD520" s="48" t="str">
        <f t="shared" si="1031"/>
        <v>n/a</v>
      </c>
      <c r="AE520" s="48" t="str">
        <f t="shared" si="1031"/>
        <v>n/a</v>
      </c>
      <c r="AF520" s="88"/>
      <c r="AG520" s="91"/>
      <c r="AH520" s="183"/>
      <c r="AI520" s="101"/>
      <c r="AJ520" s="92"/>
      <c r="AK520" s="84"/>
      <c r="AL520" s="6"/>
      <c r="AM520" s="7"/>
      <c r="AN520" s="6"/>
      <c r="AO520" s="6"/>
      <c r="AP520" s="85"/>
      <c r="AQ520" s="87"/>
      <c r="AR520" s="6"/>
      <c r="AT520" s="6"/>
      <c r="AU520" s="6"/>
      <c r="AV520" s="85"/>
      <c r="AW520" s="85"/>
      <c r="AX520" s="85"/>
      <c r="AY520" s="86"/>
      <c r="AZ520" s="85"/>
      <c r="BA520" s="85"/>
      <c r="BB520" s="85"/>
      <c r="BC520" s="85"/>
    </row>
    <row r="521" spans="1:55" ht="38.25" customHeight="1" x14ac:dyDescent="0.25">
      <c r="A521" s="43" t="str">
        <f>IF(C521=0,"  ",VLOOKUP(C521,CODES!$A$1:$B$145,2,FALSE))</f>
        <v xml:space="preserve">  </v>
      </c>
      <c r="B521" s="259"/>
      <c r="C521" s="4"/>
      <c r="D521" s="52" t="s">
        <v>57</v>
      </c>
      <c r="E521" s="44" t="str">
        <f t="shared" ref="E521:H521" si="1032">IF($D521="Public Bidding", "Date Required", IF($D521="Shopping", "n/a", IF($D521="Small Value Procurement", "n/a", IF($D521="Lease of Venue", "n/a", IF($D521="Agency to Agency", "n/a", IF($D521="Direct Contracting", "n/a", IF($D521="Emergency Cases", "n/a",IF($D521=""," ","Check Mode of Proc"))))))))</f>
        <v>n/a</v>
      </c>
      <c r="F521" s="44" t="str">
        <f t="shared" si="1032"/>
        <v>n/a</v>
      </c>
      <c r="G521" s="44" t="str">
        <f t="shared" si="1032"/>
        <v>n/a</v>
      </c>
      <c r="H521" s="44" t="str">
        <f t="shared" si="1032"/>
        <v>n/a</v>
      </c>
      <c r="I521" s="63"/>
      <c r="J521" s="63"/>
      <c r="K521" s="45" t="str">
        <f t="shared" si="966"/>
        <v>n/a</v>
      </c>
      <c r="L521" s="63"/>
      <c r="M521" s="63"/>
      <c r="N521" s="55"/>
      <c r="O521" s="55"/>
      <c r="P521" s="67"/>
      <c r="Q521" s="67"/>
      <c r="R521" s="46"/>
      <c r="S521" s="51"/>
      <c r="T521" s="755"/>
      <c r="U521" s="93"/>
      <c r="V521" s="51"/>
      <c r="W521" s="97"/>
      <c r="X521" s="94"/>
      <c r="Y521" s="48" t="str">
        <f t="shared" ref="Y521:AE521" si="1033">IF($D521="Public Bidding", "Date Required", IF($D521="Shopping", "n/a", IF($D521="Small Value Procurement", "n/a", IF($D521="Lease of Venue", "n/a", IF($D521="Agency to Agency", "n/a", IF($D521="Direct Contracting", "n/a", IF($D521="Emergency Cases", "n/a","Check Mode of Proc")))))))</f>
        <v>n/a</v>
      </c>
      <c r="Z521" s="48" t="str">
        <f t="shared" si="1033"/>
        <v>n/a</v>
      </c>
      <c r="AA521" s="48" t="str">
        <f t="shared" si="1033"/>
        <v>n/a</v>
      </c>
      <c r="AB521" s="48" t="str">
        <f t="shared" si="1033"/>
        <v>n/a</v>
      </c>
      <c r="AC521" s="48" t="str">
        <f t="shared" si="1033"/>
        <v>n/a</v>
      </c>
      <c r="AD521" s="48" t="str">
        <f t="shared" si="1033"/>
        <v>n/a</v>
      </c>
      <c r="AE521" s="48" t="str">
        <f t="shared" si="1033"/>
        <v>n/a</v>
      </c>
      <c r="AF521" s="88"/>
      <c r="AG521" s="91"/>
      <c r="AH521" s="183"/>
      <c r="AI521" s="101"/>
      <c r="AJ521" s="258"/>
      <c r="AK521" s="84"/>
      <c r="AL521" s="6"/>
      <c r="AM521" s="7"/>
      <c r="AN521" s="6"/>
      <c r="AO521" s="6"/>
      <c r="AP521" s="85"/>
      <c r="AQ521" s="87"/>
      <c r="AR521" s="6"/>
      <c r="AT521" s="6"/>
      <c r="AU521" s="6"/>
      <c r="AV521" s="85"/>
      <c r="AW521" s="85"/>
      <c r="AX521" s="85"/>
      <c r="AY521" s="86"/>
      <c r="AZ521" s="85"/>
      <c r="BA521" s="85"/>
      <c r="BB521" s="85"/>
      <c r="BC521" s="85"/>
    </row>
    <row r="522" spans="1:55" ht="38.25" customHeight="1" x14ac:dyDescent="0.25">
      <c r="A522" s="43" t="str">
        <f>IF(C522=0,"  ",VLOOKUP(C522,CODES!$A$1:$B$145,2,FALSE))</f>
        <v xml:space="preserve">  </v>
      </c>
      <c r="B522" s="256"/>
      <c r="C522" s="4"/>
      <c r="D522" s="52" t="s">
        <v>57</v>
      </c>
      <c r="E522" s="44" t="str">
        <f t="shared" ref="E522:H522" si="1034">IF($D522="Public Bidding", "Date Required", IF($D522="Shopping", "n/a", IF($D522="Small Value Procurement", "n/a", IF($D522="Lease of Venue", "n/a", IF($D522="Agency to Agency", "n/a", IF($D522="Direct Contracting", "n/a", IF($D522="Emergency Cases", "n/a",IF($D522=""," ","Check Mode of Proc"))))))))</f>
        <v>n/a</v>
      </c>
      <c r="F522" s="44" t="str">
        <f t="shared" si="1034"/>
        <v>n/a</v>
      </c>
      <c r="G522" s="44" t="str">
        <f t="shared" si="1034"/>
        <v>n/a</v>
      </c>
      <c r="H522" s="44" t="str">
        <f t="shared" si="1034"/>
        <v>n/a</v>
      </c>
      <c r="I522" s="63"/>
      <c r="J522" s="63"/>
      <c r="K522" s="45" t="str">
        <f t="shared" si="966"/>
        <v>n/a</v>
      </c>
      <c r="L522" s="63"/>
      <c r="M522" s="63"/>
      <c r="N522" s="55"/>
      <c r="O522" s="55"/>
      <c r="P522" s="55"/>
      <c r="Q522" s="55"/>
      <c r="R522" s="46"/>
      <c r="S522" s="51"/>
      <c r="T522" s="97"/>
      <c r="U522" s="93"/>
      <c r="V522" s="51"/>
      <c r="W522" s="97"/>
      <c r="X522" s="94"/>
      <c r="Y522" s="48" t="str">
        <f t="shared" ref="Y522:AE522" si="1035">IF($D522="Public Bidding", "Date Required", IF($D522="Shopping", "n/a", IF($D522="Small Value Procurement", "n/a", IF($D522="Lease of Venue", "n/a", IF($D522="Agency to Agency", "n/a", IF($D522="Direct Contracting", "n/a", IF($D522="Emergency Cases", "n/a","Check Mode of Proc")))))))</f>
        <v>n/a</v>
      </c>
      <c r="Z522" s="48" t="str">
        <f t="shared" si="1035"/>
        <v>n/a</v>
      </c>
      <c r="AA522" s="48" t="str">
        <f t="shared" si="1035"/>
        <v>n/a</v>
      </c>
      <c r="AB522" s="48" t="str">
        <f t="shared" si="1035"/>
        <v>n/a</v>
      </c>
      <c r="AC522" s="48" t="str">
        <f t="shared" si="1035"/>
        <v>n/a</v>
      </c>
      <c r="AD522" s="48" t="str">
        <f t="shared" si="1035"/>
        <v>n/a</v>
      </c>
      <c r="AE522" s="48" t="str">
        <f t="shared" si="1035"/>
        <v>n/a</v>
      </c>
      <c r="AF522" s="88"/>
      <c r="AG522" s="91"/>
      <c r="AH522" s="183"/>
      <c r="AI522" s="101"/>
      <c r="AJ522" s="92"/>
      <c r="AK522" s="84"/>
      <c r="AL522" s="6"/>
      <c r="AM522" s="7"/>
      <c r="AN522" s="6"/>
      <c r="AO522" s="6"/>
      <c r="AP522" s="85"/>
      <c r="AQ522" s="87"/>
      <c r="AR522" s="6"/>
      <c r="AT522" s="6"/>
      <c r="AU522" s="6"/>
      <c r="AV522" s="85"/>
      <c r="AW522" s="85"/>
      <c r="AX522" s="85"/>
      <c r="AY522" s="86"/>
      <c r="AZ522" s="85"/>
      <c r="BA522" s="85"/>
      <c r="BB522" s="85"/>
      <c r="BC522" s="85"/>
    </row>
    <row r="523" spans="1:55" ht="38.25" customHeight="1" x14ac:dyDescent="0.25">
      <c r="A523" s="43" t="str">
        <f>IF(C523=0,"  ",VLOOKUP(C523,CODES!$A$1:$B$145,2,FALSE))</f>
        <v xml:space="preserve">  </v>
      </c>
      <c r="B523" s="256"/>
      <c r="C523" s="4"/>
      <c r="D523" s="52" t="s">
        <v>57</v>
      </c>
      <c r="E523" s="44" t="str">
        <f t="shared" ref="E523:H523" si="1036">IF($D523="Public Bidding", "Date Required", IF($D523="Shopping", "n/a", IF($D523="Small Value Procurement", "n/a", IF($D523="Lease of Venue", "n/a", IF($D523="Agency to Agency", "n/a", IF($D523="Direct Contracting", "n/a", IF($D523="Emergency Cases", "n/a",IF($D523=""," ","Check Mode of Proc"))))))))</f>
        <v>n/a</v>
      </c>
      <c r="F523" s="44" t="str">
        <f t="shared" si="1036"/>
        <v>n/a</v>
      </c>
      <c r="G523" s="44" t="str">
        <f t="shared" si="1036"/>
        <v>n/a</v>
      </c>
      <c r="H523" s="44" t="str">
        <f t="shared" si="1036"/>
        <v>n/a</v>
      </c>
      <c r="I523" s="63"/>
      <c r="J523" s="63"/>
      <c r="K523" s="45" t="str">
        <f t="shared" si="966"/>
        <v>n/a</v>
      </c>
      <c r="L523" s="63"/>
      <c r="M523" s="63"/>
      <c r="N523" s="55"/>
      <c r="O523" s="55"/>
      <c r="P523" s="55"/>
      <c r="Q523" s="55"/>
      <c r="R523" s="46"/>
      <c r="S523" s="51"/>
      <c r="T523" s="772"/>
      <c r="U523" s="93"/>
      <c r="V523" s="51"/>
      <c r="W523" s="97"/>
      <c r="X523" s="94"/>
      <c r="Y523" s="48" t="str">
        <f t="shared" ref="Y523:AE523" si="1037">IF($D523="Public Bidding", "Date Required", IF($D523="Shopping", "n/a", IF($D523="Small Value Procurement", "n/a", IF($D523="Lease of Venue", "n/a", IF($D523="Agency to Agency", "n/a", IF($D523="Direct Contracting", "n/a", IF($D523="Emergency Cases", "n/a","Check Mode of Proc")))))))</f>
        <v>n/a</v>
      </c>
      <c r="Z523" s="48" t="str">
        <f t="shared" si="1037"/>
        <v>n/a</v>
      </c>
      <c r="AA523" s="48" t="str">
        <f t="shared" si="1037"/>
        <v>n/a</v>
      </c>
      <c r="AB523" s="48" t="str">
        <f t="shared" si="1037"/>
        <v>n/a</v>
      </c>
      <c r="AC523" s="48" t="str">
        <f t="shared" si="1037"/>
        <v>n/a</v>
      </c>
      <c r="AD523" s="48" t="str">
        <f t="shared" si="1037"/>
        <v>n/a</v>
      </c>
      <c r="AE523" s="48" t="str">
        <f t="shared" si="1037"/>
        <v>n/a</v>
      </c>
      <c r="AF523" s="88"/>
      <c r="AG523" s="91"/>
      <c r="AH523" s="183"/>
      <c r="AI523" s="101"/>
      <c r="AJ523" s="92"/>
      <c r="AK523" s="84"/>
      <c r="AL523" s="6"/>
      <c r="AM523" s="7"/>
      <c r="AN523" s="6"/>
      <c r="AO523" s="6"/>
      <c r="AP523" s="85"/>
      <c r="AQ523" s="87"/>
      <c r="AR523" s="6"/>
      <c r="AT523" s="6"/>
      <c r="AU523" s="6"/>
      <c r="AV523" s="85"/>
      <c r="AW523" s="85"/>
      <c r="AX523" s="85"/>
      <c r="AY523" s="86"/>
      <c r="AZ523" s="85"/>
      <c r="BA523" s="85"/>
      <c r="BB523" s="85"/>
      <c r="BC523" s="85"/>
    </row>
    <row r="524" spans="1:55" ht="38.25" customHeight="1" x14ac:dyDescent="0.25">
      <c r="A524" s="43" t="str">
        <f>IF(C524=0,"  ",VLOOKUP(C524,CODES!$A$1:$B$145,2,FALSE))</f>
        <v xml:space="preserve">  </v>
      </c>
      <c r="B524" s="256"/>
      <c r="C524" s="4"/>
      <c r="D524" s="52" t="s">
        <v>57</v>
      </c>
      <c r="E524" s="44" t="str">
        <f t="shared" ref="E524:H524" si="1038">IF($D524="Public Bidding", "Date Required", IF($D524="Shopping", "n/a", IF($D524="Small Value Procurement", "n/a", IF($D524="Lease of Venue", "n/a", IF($D524="Agency to Agency", "n/a", IF($D524="Direct Contracting", "n/a", IF($D524="Emergency Cases", "n/a",IF($D524=""," ","Check Mode of Proc"))))))))</f>
        <v>n/a</v>
      </c>
      <c r="F524" s="44" t="str">
        <f t="shared" si="1038"/>
        <v>n/a</v>
      </c>
      <c r="G524" s="44" t="str">
        <f t="shared" si="1038"/>
        <v>n/a</v>
      </c>
      <c r="H524" s="44" t="str">
        <f t="shared" si="1038"/>
        <v>n/a</v>
      </c>
      <c r="I524" s="63"/>
      <c r="J524" s="63"/>
      <c r="K524" s="45" t="str">
        <f t="shared" si="966"/>
        <v>n/a</v>
      </c>
      <c r="L524" s="63"/>
      <c r="M524" s="63"/>
      <c r="N524" s="55"/>
      <c r="O524" s="55"/>
      <c r="P524" s="55"/>
      <c r="Q524" s="55"/>
      <c r="R524" s="46"/>
      <c r="S524" s="51"/>
      <c r="T524" s="755"/>
      <c r="U524" s="93"/>
      <c r="V524" s="51"/>
      <c r="W524" s="97"/>
      <c r="X524" s="94"/>
      <c r="Y524" s="48" t="str">
        <f t="shared" ref="Y524:AE524" si="1039">IF($D524="Public Bidding", "Date Required", IF($D524="Shopping", "n/a", IF($D524="Small Value Procurement", "n/a", IF($D524="Lease of Venue", "n/a", IF($D524="Agency to Agency", "n/a", IF($D524="Direct Contracting", "n/a", IF($D524="Emergency Cases", "n/a","Check Mode of Proc")))))))</f>
        <v>n/a</v>
      </c>
      <c r="Z524" s="48" t="str">
        <f t="shared" si="1039"/>
        <v>n/a</v>
      </c>
      <c r="AA524" s="48" t="str">
        <f t="shared" si="1039"/>
        <v>n/a</v>
      </c>
      <c r="AB524" s="48" t="str">
        <f t="shared" si="1039"/>
        <v>n/a</v>
      </c>
      <c r="AC524" s="48" t="str">
        <f t="shared" si="1039"/>
        <v>n/a</v>
      </c>
      <c r="AD524" s="48" t="str">
        <f t="shared" si="1039"/>
        <v>n/a</v>
      </c>
      <c r="AE524" s="48" t="str">
        <f t="shared" si="1039"/>
        <v>n/a</v>
      </c>
      <c r="AF524" s="88"/>
      <c r="AG524" s="91"/>
      <c r="AH524" s="183"/>
      <c r="AI524" s="101"/>
      <c r="AJ524" s="258"/>
      <c r="AK524" s="89"/>
      <c r="AL524" s="6"/>
      <c r="AM524" s="7"/>
      <c r="AN524" s="6"/>
      <c r="AO524" s="6"/>
      <c r="AP524" s="85"/>
      <c r="AQ524" s="87"/>
      <c r="AR524" s="6"/>
      <c r="AT524" s="6"/>
      <c r="AU524" s="6"/>
      <c r="AV524" s="85"/>
      <c r="AW524" s="85"/>
      <c r="AX524" s="85"/>
      <c r="AY524" s="86"/>
      <c r="AZ524" s="85"/>
      <c r="BA524" s="85"/>
      <c r="BB524" s="85"/>
      <c r="BC524" s="85"/>
    </row>
    <row r="525" spans="1:55" ht="38.25" customHeight="1" x14ac:dyDescent="0.25">
      <c r="A525" s="43" t="str">
        <f>IF(C525=0,"  ",VLOOKUP(C525,CODES!$A$1:$B$145,2,FALSE))</f>
        <v xml:space="preserve">  </v>
      </c>
      <c r="B525" s="256"/>
      <c r="C525" s="4"/>
      <c r="D525" s="52" t="s">
        <v>57</v>
      </c>
      <c r="E525" s="44" t="str">
        <f t="shared" ref="E525:H525" si="1040">IF($D525="Public Bidding", "Date Required", IF($D525="Shopping", "n/a", IF($D525="Small Value Procurement", "n/a", IF($D525="Lease of Venue", "n/a", IF($D525="Agency to Agency", "n/a", IF($D525="Direct Contracting", "n/a", IF($D525="Emergency Cases", "n/a",IF($D525=""," ","Check Mode of Proc"))))))))</f>
        <v>n/a</v>
      </c>
      <c r="F525" s="44" t="str">
        <f t="shared" si="1040"/>
        <v>n/a</v>
      </c>
      <c r="G525" s="44" t="str">
        <f t="shared" si="1040"/>
        <v>n/a</v>
      </c>
      <c r="H525" s="44" t="str">
        <f t="shared" si="1040"/>
        <v>n/a</v>
      </c>
      <c r="I525" s="63"/>
      <c r="J525" s="63"/>
      <c r="K525" s="45" t="str">
        <f t="shared" si="966"/>
        <v>n/a</v>
      </c>
      <c r="L525" s="63"/>
      <c r="M525" s="63"/>
      <c r="N525" s="55"/>
      <c r="O525" s="55"/>
      <c r="P525" s="55"/>
      <c r="Q525" s="55"/>
      <c r="R525" s="46"/>
      <c r="S525" s="51"/>
      <c r="T525" s="97"/>
      <c r="U525" s="93"/>
      <c r="V525" s="51"/>
      <c r="W525" s="97"/>
      <c r="X525" s="94"/>
      <c r="Y525" s="48" t="str">
        <f t="shared" ref="Y525:AE525" si="1041">IF($D525="Public Bidding", "Date Required", IF($D525="Shopping", "n/a", IF($D525="Small Value Procurement", "n/a", IF($D525="Lease of Venue", "n/a", IF($D525="Agency to Agency", "n/a", IF($D525="Direct Contracting", "n/a", IF($D525="Emergency Cases", "n/a","Check Mode of Proc")))))))</f>
        <v>n/a</v>
      </c>
      <c r="Z525" s="48" t="str">
        <f t="shared" si="1041"/>
        <v>n/a</v>
      </c>
      <c r="AA525" s="48" t="str">
        <f t="shared" si="1041"/>
        <v>n/a</v>
      </c>
      <c r="AB525" s="48" t="str">
        <f t="shared" si="1041"/>
        <v>n/a</v>
      </c>
      <c r="AC525" s="48" t="str">
        <f t="shared" si="1041"/>
        <v>n/a</v>
      </c>
      <c r="AD525" s="48" t="str">
        <f t="shared" si="1041"/>
        <v>n/a</v>
      </c>
      <c r="AE525" s="48" t="str">
        <f t="shared" si="1041"/>
        <v>n/a</v>
      </c>
      <c r="AF525" s="88"/>
      <c r="AG525" s="91"/>
      <c r="AH525" s="183"/>
      <c r="AI525" s="101"/>
      <c r="AJ525" s="92"/>
      <c r="AK525" s="84"/>
      <c r="AL525" s="6"/>
      <c r="AM525" s="7"/>
      <c r="AN525" s="6"/>
      <c r="AO525" s="6"/>
      <c r="AP525" s="85"/>
      <c r="AQ525" s="87"/>
      <c r="AR525" s="6"/>
      <c r="AT525" s="6"/>
      <c r="AU525" s="6"/>
      <c r="AV525" s="85"/>
      <c r="AW525" s="85"/>
      <c r="AX525" s="85"/>
      <c r="AY525" s="86"/>
      <c r="AZ525" s="85"/>
      <c r="BA525" s="85"/>
      <c r="BB525" s="85"/>
      <c r="BC525" s="85"/>
    </row>
    <row r="526" spans="1:55" ht="69.75" customHeight="1" x14ac:dyDescent="0.25">
      <c r="A526" s="43" t="str">
        <f>IF(C526=0,"  ",VLOOKUP(C526,CODES!$A$1:$B$145,2,FALSE))</f>
        <v xml:space="preserve">  </v>
      </c>
      <c r="B526" s="256"/>
      <c r="C526" s="4"/>
      <c r="D526" s="52" t="s">
        <v>57</v>
      </c>
      <c r="E526" s="44" t="str">
        <f t="shared" ref="E526:H526" si="1042">IF($D526="Public Bidding", "Date Required", IF($D526="Shopping", "n/a", IF($D526="Small Value Procurement", "n/a", IF($D526="Lease of Venue", "n/a", IF($D526="Agency to Agency", "n/a", IF($D526="Direct Contracting", "n/a", IF($D526="Emergency Cases", "n/a",IF($D526=""," ","Check Mode of Proc"))))))))</f>
        <v>n/a</v>
      </c>
      <c r="F526" s="44" t="str">
        <f t="shared" si="1042"/>
        <v>n/a</v>
      </c>
      <c r="G526" s="44" t="str">
        <f t="shared" si="1042"/>
        <v>n/a</v>
      </c>
      <c r="H526" s="44" t="str">
        <f t="shared" si="1042"/>
        <v>n/a</v>
      </c>
      <c r="I526" s="63"/>
      <c r="J526" s="63"/>
      <c r="K526" s="45" t="str">
        <f t="shared" si="966"/>
        <v>n/a</v>
      </c>
      <c r="L526" s="63"/>
      <c r="M526" s="63"/>
      <c r="N526" s="55"/>
      <c r="O526" s="55"/>
      <c r="P526" s="55"/>
      <c r="Q526" s="55"/>
      <c r="R526" s="46"/>
      <c r="S526" s="51"/>
      <c r="T526" s="97"/>
      <c r="U526" s="93"/>
      <c r="V526" s="51"/>
      <c r="W526" s="97"/>
      <c r="X526" s="94"/>
      <c r="Y526" s="48" t="str">
        <f t="shared" ref="Y526:AE526" si="1043">IF($D526="Public Bidding", "Date Required", IF($D526="Shopping", "n/a", IF($D526="Small Value Procurement", "n/a", IF($D526="Lease of Venue", "n/a", IF($D526="Agency to Agency", "n/a", IF($D526="Direct Contracting", "n/a", IF($D526="Emergency Cases", "n/a","Check Mode of Proc")))))))</f>
        <v>n/a</v>
      </c>
      <c r="Z526" s="48" t="str">
        <f t="shared" si="1043"/>
        <v>n/a</v>
      </c>
      <c r="AA526" s="48" t="str">
        <f t="shared" si="1043"/>
        <v>n/a</v>
      </c>
      <c r="AB526" s="48" t="str">
        <f t="shared" si="1043"/>
        <v>n/a</v>
      </c>
      <c r="AC526" s="48" t="str">
        <f t="shared" si="1043"/>
        <v>n/a</v>
      </c>
      <c r="AD526" s="48" t="str">
        <f t="shared" si="1043"/>
        <v>n/a</v>
      </c>
      <c r="AE526" s="48" t="str">
        <f t="shared" si="1043"/>
        <v>n/a</v>
      </c>
      <c r="AF526" s="88"/>
      <c r="AG526" s="91"/>
      <c r="AH526" s="183"/>
      <c r="AI526" s="101"/>
      <c r="AJ526" s="257"/>
      <c r="AK526" s="84"/>
      <c r="AL526" s="6"/>
      <c r="AM526" s="7"/>
      <c r="AN526" s="6"/>
      <c r="AO526" s="6"/>
      <c r="AP526" s="85"/>
      <c r="AQ526" s="87"/>
      <c r="AR526" s="6"/>
      <c r="AT526" s="6"/>
      <c r="AU526" s="6"/>
      <c r="AV526" s="85"/>
      <c r="AW526" s="85"/>
      <c r="AX526" s="85"/>
      <c r="AY526" s="86"/>
      <c r="AZ526" s="85"/>
      <c r="BA526" s="85"/>
      <c r="BB526" s="85"/>
      <c r="BC526" s="85"/>
    </row>
    <row r="527" spans="1:55" ht="38.25" customHeight="1" x14ac:dyDescent="0.25">
      <c r="A527" s="43" t="str">
        <f>IF(C527=0,"  ",VLOOKUP(C527,CODES!$A$1:$B$145,2,FALSE))</f>
        <v xml:space="preserve">  </v>
      </c>
      <c r="B527" s="256"/>
      <c r="C527" s="4"/>
      <c r="D527" s="52" t="s">
        <v>57</v>
      </c>
      <c r="E527" s="44" t="str">
        <f t="shared" ref="E527:H527" si="1044">IF($D527="Public Bidding", "Date Required", IF($D527="Shopping", "n/a", IF($D527="Small Value Procurement", "n/a", IF($D527="Lease of Venue", "n/a", IF($D527="Agency to Agency", "n/a", IF($D527="Direct Contracting", "n/a", IF($D527="Emergency Cases", "n/a",IF($D527=""," ","Check Mode of Proc"))))))))</f>
        <v>n/a</v>
      </c>
      <c r="F527" s="44" t="str">
        <f t="shared" si="1044"/>
        <v>n/a</v>
      </c>
      <c r="G527" s="44" t="str">
        <f t="shared" si="1044"/>
        <v>n/a</v>
      </c>
      <c r="H527" s="44" t="str">
        <f t="shared" si="1044"/>
        <v>n/a</v>
      </c>
      <c r="I527" s="63"/>
      <c r="J527" s="63"/>
      <c r="K527" s="45" t="str">
        <f t="shared" si="966"/>
        <v>n/a</v>
      </c>
      <c r="L527" s="63"/>
      <c r="M527" s="63"/>
      <c r="N527" s="55"/>
      <c r="O527" s="55"/>
      <c r="P527" s="55"/>
      <c r="Q527" s="55"/>
      <c r="R527" s="46"/>
      <c r="S527" s="51"/>
      <c r="T527" s="97"/>
      <c r="U527" s="93"/>
      <c r="V527" s="51"/>
      <c r="W527" s="97"/>
      <c r="X527" s="94"/>
      <c r="Y527" s="48" t="str">
        <f t="shared" ref="Y527:AE527" si="1045">IF($D527="Public Bidding", "Date Required", IF($D527="Shopping", "n/a", IF($D527="Small Value Procurement", "n/a", IF($D527="Lease of Venue", "n/a", IF($D527="Agency to Agency", "n/a", IF($D527="Direct Contracting", "n/a", IF($D527="Emergency Cases", "n/a","Check Mode of Proc")))))))</f>
        <v>n/a</v>
      </c>
      <c r="Z527" s="48" t="str">
        <f t="shared" si="1045"/>
        <v>n/a</v>
      </c>
      <c r="AA527" s="48" t="str">
        <f t="shared" si="1045"/>
        <v>n/a</v>
      </c>
      <c r="AB527" s="48" t="str">
        <f t="shared" si="1045"/>
        <v>n/a</v>
      </c>
      <c r="AC527" s="48" t="str">
        <f t="shared" si="1045"/>
        <v>n/a</v>
      </c>
      <c r="AD527" s="48" t="str">
        <f t="shared" si="1045"/>
        <v>n/a</v>
      </c>
      <c r="AE527" s="48" t="str">
        <f t="shared" si="1045"/>
        <v>n/a</v>
      </c>
      <c r="AF527" s="88"/>
      <c r="AG527" s="125"/>
      <c r="AH527" s="183"/>
      <c r="AI527" s="101"/>
      <c r="AJ527" s="92"/>
      <c r="AK527" s="84"/>
      <c r="AL527" s="6"/>
      <c r="AM527" s="7"/>
      <c r="AN527" s="6"/>
      <c r="AO527" s="6"/>
      <c r="AP527" s="85"/>
      <c r="AQ527" s="87"/>
      <c r="AR527" s="6"/>
      <c r="AT527" s="6"/>
      <c r="AU527" s="6"/>
      <c r="AV527" s="85"/>
      <c r="AW527" s="85"/>
      <c r="AX527" s="85"/>
      <c r="AY527" s="86"/>
      <c r="AZ527" s="85"/>
      <c r="BA527" s="85"/>
      <c r="BB527" s="85"/>
      <c r="BC527" s="85"/>
    </row>
    <row r="528" spans="1:55" ht="38.25" customHeight="1" x14ac:dyDescent="0.25">
      <c r="A528" s="43" t="str">
        <f>IF(C528=0,"  ",VLOOKUP(C528,CODES!$A$1:$B$145,2,FALSE))</f>
        <v xml:space="preserve">  </v>
      </c>
      <c r="B528" s="256"/>
      <c r="C528" s="4"/>
      <c r="D528" s="52" t="s">
        <v>57</v>
      </c>
      <c r="E528" s="44" t="str">
        <f t="shared" ref="E528:H528" si="1046">IF($D528="Public Bidding", "Date Required", IF($D528="Shopping", "n/a", IF($D528="Small Value Procurement", "n/a", IF($D528="Lease of Venue", "n/a", IF($D528="Agency to Agency", "n/a", IF($D528="Direct Contracting", "n/a", IF($D528="Emergency Cases", "n/a",IF($D528=""," ","Check Mode of Proc"))))))))</f>
        <v>n/a</v>
      </c>
      <c r="F528" s="44" t="str">
        <f t="shared" si="1046"/>
        <v>n/a</v>
      </c>
      <c r="G528" s="44" t="str">
        <f t="shared" si="1046"/>
        <v>n/a</v>
      </c>
      <c r="H528" s="44" t="str">
        <f t="shared" si="1046"/>
        <v>n/a</v>
      </c>
      <c r="I528" s="63"/>
      <c r="J528" s="63"/>
      <c r="K528" s="45" t="str">
        <f t="shared" si="966"/>
        <v>n/a</v>
      </c>
      <c r="L528" s="63"/>
      <c r="M528" s="63"/>
      <c r="N528" s="55"/>
      <c r="O528" s="55"/>
      <c r="P528" s="55"/>
      <c r="Q528" s="55"/>
      <c r="R528" s="46"/>
      <c r="S528" s="51"/>
      <c r="T528" s="97"/>
      <c r="U528" s="93"/>
      <c r="V528" s="51"/>
      <c r="W528" s="97"/>
      <c r="X528" s="94"/>
      <c r="Y528" s="48" t="str">
        <f t="shared" ref="Y528:AE528" si="1047">IF($D528="Public Bidding", "Date Required", IF($D528="Shopping", "n/a", IF($D528="Small Value Procurement", "n/a", IF($D528="Lease of Venue", "n/a", IF($D528="Agency to Agency", "n/a", IF($D528="Direct Contracting", "n/a", IF($D528="Emergency Cases", "n/a","Check Mode of Proc")))))))</f>
        <v>n/a</v>
      </c>
      <c r="Z528" s="48" t="str">
        <f t="shared" si="1047"/>
        <v>n/a</v>
      </c>
      <c r="AA528" s="48" t="str">
        <f t="shared" si="1047"/>
        <v>n/a</v>
      </c>
      <c r="AB528" s="48" t="str">
        <f t="shared" si="1047"/>
        <v>n/a</v>
      </c>
      <c r="AC528" s="48" t="str">
        <f t="shared" si="1047"/>
        <v>n/a</v>
      </c>
      <c r="AD528" s="48" t="str">
        <f t="shared" si="1047"/>
        <v>n/a</v>
      </c>
      <c r="AE528" s="48" t="str">
        <f t="shared" si="1047"/>
        <v>n/a</v>
      </c>
      <c r="AF528" s="88"/>
      <c r="AG528" s="125"/>
      <c r="AH528" s="183"/>
      <c r="AI528" s="101"/>
      <c r="AJ528" s="92"/>
      <c r="AK528" s="84"/>
      <c r="AL528" s="6"/>
      <c r="AM528" s="7"/>
      <c r="AN528" s="6"/>
      <c r="AO528" s="6"/>
      <c r="AP528" s="85"/>
      <c r="AQ528" s="87"/>
      <c r="AR528" s="6"/>
      <c r="AT528" s="6"/>
      <c r="AU528" s="6"/>
      <c r="AV528" s="85"/>
      <c r="AW528" s="85"/>
      <c r="AX528" s="85"/>
      <c r="AY528" s="86"/>
      <c r="AZ528" s="85"/>
      <c r="BA528" s="85"/>
      <c r="BB528" s="85"/>
      <c r="BC528" s="85"/>
    </row>
    <row r="529" spans="1:55" ht="38.25" customHeight="1" x14ac:dyDescent="0.25">
      <c r="A529" s="43" t="str">
        <f>IF(C529=0,"  ",VLOOKUP(C529,CODES!$A$1:$B$145,2,FALSE))</f>
        <v xml:space="preserve">  </v>
      </c>
      <c r="B529" s="260"/>
      <c r="C529" s="4"/>
      <c r="D529" s="52" t="s">
        <v>57</v>
      </c>
      <c r="E529" s="44" t="str">
        <f t="shared" ref="E529:H529" si="1048">IF($D529="Public Bidding", "Date Required", IF($D529="Shopping", "n/a", IF($D529="Small Value Procurement", "n/a", IF($D529="Lease of Venue", "n/a", IF($D529="Agency to Agency", "n/a", IF($D529="Direct Contracting", "n/a", IF($D529="Emergency Cases", "n/a",IF($D529=""," ","Check Mode of Proc"))))))))</f>
        <v>n/a</v>
      </c>
      <c r="F529" s="44" t="str">
        <f t="shared" si="1048"/>
        <v>n/a</v>
      </c>
      <c r="G529" s="44" t="str">
        <f t="shared" si="1048"/>
        <v>n/a</v>
      </c>
      <c r="H529" s="44" t="str">
        <f t="shared" si="1048"/>
        <v>n/a</v>
      </c>
      <c r="I529" s="63"/>
      <c r="J529" s="63"/>
      <c r="K529" s="45" t="str">
        <f t="shared" si="966"/>
        <v>n/a</v>
      </c>
      <c r="L529" s="63"/>
      <c r="M529" s="63"/>
      <c r="N529" s="55"/>
      <c r="O529" s="55"/>
      <c r="P529" s="55"/>
      <c r="Q529" s="55"/>
      <c r="R529" s="46"/>
      <c r="S529" s="51"/>
      <c r="T529" s="97"/>
      <c r="U529" s="93"/>
      <c r="V529" s="51"/>
      <c r="W529" s="97"/>
      <c r="X529" s="94"/>
      <c r="Y529" s="48" t="str">
        <f t="shared" ref="Y529:AE529" si="1049">IF($D529="Public Bidding", "Date Required", IF($D529="Shopping", "n/a", IF($D529="Small Value Procurement", "n/a", IF($D529="Lease of Venue", "n/a", IF($D529="Agency to Agency", "n/a", IF($D529="Direct Contracting", "n/a", IF($D529="Emergency Cases", "n/a","Check Mode of Proc")))))))</f>
        <v>n/a</v>
      </c>
      <c r="Z529" s="48" t="str">
        <f t="shared" si="1049"/>
        <v>n/a</v>
      </c>
      <c r="AA529" s="48" t="str">
        <f t="shared" si="1049"/>
        <v>n/a</v>
      </c>
      <c r="AB529" s="48" t="str">
        <f t="shared" si="1049"/>
        <v>n/a</v>
      </c>
      <c r="AC529" s="48" t="str">
        <f t="shared" si="1049"/>
        <v>n/a</v>
      </c>
      <c r="AD529" s="48" t="str">
        <f t="shared" si="1049"/>
        <v>n/a</v>
      </c>
      <c r="AE529" s="48" t="str">
        <f t="shared" si="1049"/>
        <v>n/a</v>
      </c>
      <c r="AF529" s="88"/>
      <c r="AG529" s="125"/>
      <c r="AH529" s="183"/>
      <c r="AI529" s="101"/>
      <c r="AJ529" s="92"/>
      <c r="AK529" s="84"/>
      <c r="AL529" s="6"/>
      <c r="AM529" s="7"/>
      <c r="AN529" s="6"/>
      <c r="AO529" s="6"/>
      <c r="AP529" s="85"/>
      <c r="AQ529" s="87"/>
      <c r="AR529" s="6"/>
      <c r="AT529" s="6"/>
      <c r="AU529" s="6"/>
      <c r="AV529" s="85"/>
      <c r="AW529" s="85"/>
      <c r="AX529" s="85"/>
      <c r="AY529" s="86"/>
      <c r="AZ529" s="85"/>
      <c r="BA529" s="85"/>
      <c r="BB529" s="85"/>
      <c r="BC529" s="85"/>
    </row>
    <row r="530" spans="1:55" ht="66.75" customHeight="1" x14ac:dyDescent="0.25">
      <c r="A530" s="43" t="str">
        <f>IF(C530=0,"  ",VLOOKUP(C530,CODES!$A$1:$B$145,2,FALSE))</f>
        <v xml:space="preserve">  </v>
      </c>
      <c r="B530" s="256"/>
      <c r="C530" s="4"/>
      <c r="D530" s="52" t="s">
        <v>57</v>
      </c>
      <c r="E530" s="44" t="str">
        <f t="shared" ref="E530:H530" si="1050">IF($D530="Public Bidding", "Date Required", IF($D530="Shopping", "n/a", IF($D530="Small Value Procurement", "n/a", IF($D530="Lease of Venue", "n/a", IF($D530="Agency to Agency", "n/a", IF($D530="Direct Contracting", "n/a", IF($D530="Emergency Cases", "n/a",IF($D530=""," ","Check Mode of Proc"))))))))</f>
        <v>n/a</v>
      </c>
      <c r="F530" s="44" t="str">
        <f t="shared" si="1050"/>
        <v>n/a</v>
      </c>
      <c r="G530" s="44" t="str">
        <f t="shared" si="1050"/>
        <v>n/a</v>
      </c>
      <c r="H530" s="44" t="str">
        <f t="shared" si="1050"/>
        <v>n/a</v>
      </c>
      <c r="I530" s="63"/>
      <c r="J530" s="63"/>
      <c r="K530" s="45"/>
      <c r="L530" s="63"/>
      <c r="M530" s="63"/>
      <c r="N530" s="55"/>
      <c r="O530" s="55"/>
      <c r="P530" s="55"/>
      <c r="Q530" s="55"/>
      <c r="R530" s="46"/>
      <c r="S530" s="51"/>
      <c r="T530" s="97"/>
      <c r="U530" s="93"/>
      <c r="V530" s="51"/>
      <c r="W530" s="97"/>
      <c r="X530" s="94"/>
      <c r="Y530" s="48" t="str">
        <f t="shared" ref="Y530:AE530" si="1051">IF($D530="Public Bidding", "Date Required", IF($D530="Shopping", "n/a", IF($D530="Small Value Procurement", "n/a", IF($D530="Lease of Venue", "n/a", IF($D530="Agency to Agency", "n/a", IF($D530="Direct Contracting", "n/a", IF($D530="Emergency Cases", "n/a","Check Mode of Proc")))))))</f>
        <v>n/a</v>
      </c>
      <c r="Z530" s="48" t="str">
        <f t="shared" si="1051"/>
        <v>n/a</v>
      </c>
      <c r="AA530" s="48" t="str">
        <f t="shared" si="1051"/>
        <v>n/a</v>
      </c>
      <c r="AB530" s="48" t="str">
        <f t="shared" si="1051"/>
        <v>n/a</v>
      </c>
      <c r="AC530" s="48" t="str">
        <f t="shared" si="1051"/>
        <v>n/a</v>
      </c>
      <c r="AD530" s="48" t="str">
        <f t="shared" si="1051"/>
        <v>n/a</v>
      </c>
      <c r="AE530" s="48" t="str">
        <f t="shared" si="1051"/>
        <v>n/a</v>
      </c>
      <c r="AF530" s="88"/>
      <c r="AG530" s="91"/>
      <c r="AH530" s="183"/>
      <c r="AI530" s="126"/>
      <c r="AJ530" s="261"/>
      <c r="AK530" s="84"/>
      <c r="AL530" s="6"/>
      <c r="AM530" s="7"/>
      <c r="AN530" s="6"/>
      <c r="AO530" s="6"/>
      <c r="AP530" s="85"/>
      <c r="AQ530" s="87"/>
      <c r="AR530" s="6"/>
      <c r="AT530" s="6"/>
      <c r="AU530" s="6"/>
      <c r="AV530" s="85"/>
      <c r="AW530" s="85"/>
      <c r="AX530" s="85"/>
      <c r="AY530" s="86"/>
      <c r="AZ530" s="85"/>
      <c r="BA530" s="85"/>
      <c r="BB530" s="85"/>
      <c r="BC530" s="85"/>
    </row>
    <row r="531" spans="1:55" ht="51" customHeight="1" x14ac:dyDescent="0.25">
      <c r="A531" s="43" t="str">
        <f>IF(C531=0,"  ",VLOOKUP(C531,CODES!$A$1:$B$145,2,FALSE))</f>
        <v xml:space="preserve">  </v>
      </c>
      <c r="B531" s="259"/>
      <c r="C531" s="4"/>
      <c r="D531" s="52" t="s">
        <v>57</v>
      </c>
      <c r="E531" s="44" t="str">
        <f t="shared" ref="E531:H531" si="1052">IF($D531="Public Bidding", "Date Required", IF($D531="Shopping", "n/a", IF($D531="Small Value Procurement", "n/a", IF($D531="Lease of Venue", "n/a", IF($D531="Agency to Agency", "n/a", IF($D531="Direct Contracting", "n/a", IF($D531="Emergency Cases", "n/a",IF($D531=""," ","Check Mode of Proc"))))))))</f>
        <v>n/a</v>
      </c>
      <c r="F531" s="44" t="str">
        <f t="shared" si="1052"/>
        <v>n/a</v>
      </c>
      <c r="G531" s="44" t="str">
        <f t="shared" si="1052"/>
        <v>n/a</v>
      </c>
      <c r="H531" s="44" t="str">
        <f t="shared" si="1052"/>
        <v>n/a</v>
      </c>
      <c r="I531" s="63"/>
      <c r="J531" s="63"/>
      <c r="K531" s="45" t="str">
        <f t="shared" ref="K531:K578" si="1053">IF($D531="Public Bidding", "Date Required", IF($D531="Shopping", "n/a", IF($D531="Small Value Procurement", "n/a", IF($D531="Lease of Venue", "n/a", IF($D531="Agency to Agency", "n/a", IF($D531="Direct Contracting", "n/a", IF($D531="Emergency Cases", "n/a",IF($D531=""," ","Check Mode of Proc"))))))))</f>
        <v>n/a</v>
      </c>
      <c r="L531" s="63"/>
      <c r="M531" s="63"/>
      <c r="N531" s="55"/>
      <c r="O531" s="55"/>
      <c r="P531" s="55"/>
      <c r="Q531" s="55"/>
      <c r="R531" s="46"/>
      <c r="S531" s="51"/>
      <c r="T531" s="97"/>
      <c r="U531" s="93"/>
      <c r="V531" s="51"/>
      <c r="W531" s="97"/>
      <c r="X531" s="94"/>
      <c r="Y531" s="48" t="str">
        <f t="shared" ref="Y531:AE531" si="1054">IF($D531="Public Bidding", "Date Required", IF($D531="Shopping", "n/a", IF($D531="Small Value Procurement", "n/a", IF($D531="Lease of Venue", "n/a", IF($D531="Agency to Agency", "n/a", IF($D531="Direct Contracting", "n/a", IF($D531="Emergency Cases", "n/a","Check Mode of Proc")))))))</f>
        <v>n/a</v>
      </c>
      <c r="Z531" s="48" t="str">
        <f t="shared" si="1054"/>
        <v>n/a</v>
      </c>
      <c r="AA531" s="48" t="str">
        <f t="shared" si="1054"/>
        <v>n/a</v>
      </c>
      <c r="AB531" s="48" t="str">
        <f t="shared" si="1054"/>
        <v>n/a</v>
      </c>
      <c r="AC531" s="48" t="str">
        <f t="shared" si="1054"/>
        <v>n/a</v>
      </c>
      <c r="AD531" s="48" t="str">
        <f t="shared" si="1054"/>
        <v>n/a</v>
      </c>
      <c r="AE531" s="48" t="str">
        <f t="shared" si="1054"/>
        <v>n/a</v>
      </c>
      <c r="AF531" s="88"/>
      <c r="AG531" s="91"/>
      <c r="AH531" s="183"/>
      <c r="AI531" s="101"/>
      <c r="AJ531" s="84"/>
      <c r="AK531" s="204"/>
      <c r="AL531" s="6"/>
      <c r="AM531" s="7"/>
      <c r="AN531" s="6"/>
      <c r="AO531" s="6"/>
      <c r="AP531" s="85"/>
      <c r="AQ531" s="87"/>
      <c r="AR531" s="6"/>
      <c r="AT531" s="6"/>
      <c r="AU531" s="6"/>
      <c r="AV531" s="85"/>
      <c r="AW531" s="85"/>
      <c r="AX531" s="85"/>
      <c r="AY531" s="86"/>
      <c r="AZ531" s="85"/>
      <c r="BA531" s="85"/>
      <c r="BB531" s="85"/>
      <c r="BC531" s="85"/>
    </row>
    <row r="532" spans="1:55" ht="51" customHeight="1" x14ac:dyDescent="0.25">
      <c r="A532" s="43" t="str">
        <f>IF(C532=0,"  ",VLOOKUP(C532,CODES!$A$1:$B$145,2,FALSE))</f>
        <v xml:space="preserve">  </v>
      </c>
      <c r="B532" s="256"/>
      <c r="C532" s="4"/>
      <c r="D532" s="52" t="s">
        <v>57</v>
      </c>
      <c r="E532" s="44" t="str">
        <f t="shared" ref="E532:H532" si="1055">IF($D532="Public Bidding", "Date Required", IF($D532="Shopping", "n/a", IF($D532="Small Value Procurement", "n/a", IF($D532="Lease of Venue", "n/a", IF($D532="Agency to Agency", "n/a", IF($D532="Direct Contracting", "n/a", IF($D532="Emergency Cases", "n/a",IF($D532=""," ","Check Mode of Proc"))))))))</f>
        <v>n/a</v>
      </c>
      <c r="F532" s="44" t="str">
        <f t="shared" si="1055"/>
        <v>n/a</v>
      </c>
      <c r="G532" s="44" t="str">
        <f t="shared" si="1055"/>
        <v>n/a</v>
      </c>
      <c r="H532" s="44" t="str">
        <f t="shared" si="1055"/>
        <v>n/a</v>
      </c>
      <c r="I532" s="63"/>
      <c r="J532" s="63"/>
      <c r="K532" s="45" t="str">
        <f t="shared" si="1053"/>
        <v>n/a</v>
      </c>
      <c r="L532" s="63"/>
      <c r="M532" s="63"/>
      <c r="N532" s="55"/>
      <c r="O532" s="55"/>
      <c r="P532" s="55"/>
      <c r="Q532" s="55"/>
      <c r="R532" s="46"/>
      <c r="S532" s="51"/>
      <c r="T532" s="97"/>
      <c r="U532" s="93"/>
      <c r="V532" s="51"/>
      <c r="W532" s="97"/>
      <c r="X532" s="94"/>
      <c r="Y532" s="48" t="str">
        <f t="shared" ref="Y532:AE532" si="1056">IF($D532="Public Bidding", "Date Required", IF($D532="Shopping", "n/a", IF($D532="Small Value Procurement", "n/a", IF($D532="Lease of Venue", "n/a", IF($D532="Agency to Agency", "n/a", IF($D532="Direct Contracting", "n/a", IF($D532="Emergency Cases", "n/a","Check Mode of Proc")))))))</f>
        <v>n/a</v>
      </c>
      <c r="Z532" s="48" t="str">
        <f t="shared" si="1056"/>
        <v>n/a</v>
      </c>
      <c r="AA532" s="48" t="str">
        <f t="shared" si="1056"/>
        <v>n/a</v>
      </c>
      <c r="AB532" s="48" t="str">
        <f t="shared" si="1056"/>
        <v>n/a</v>
      </c>
      <c r="AC532" s="48" t="str">
        <f t="shared" si="1056"/>
        <v>n/a</v>
      </c>
      <c r="AD532" s="48" t="str">
        <f t="shared" si="1056"/>
        <v>n/a</v>
      </c>
      <c r="AE532" s="48" t="str">
        <f t="shared" si="1056"/>
        <v>n/a</v>
      </c>
      <c r="AF532" s="88"/>
      <c r="AG532" s="91"/>
      <c r="AH532" s="183"/>
      <c r="AI532" s="101"/>
      <c r="AJ532" s="261"/>
      <c r="AK532" s="84"/>
      <c r="AL532" s="6"/>
      <c r="AM532" s="7"/>
      <c r="AN532" s="6"/>
      <c r="AO532" s="6"/>
      <c r="AP532" s="85"/>
      <c r="AQ532" s="87"/>
      <c r="AR532" s="6"/>
      <c r="AT532" s="6"/>
      <c r="AU532" s="6"/>
      <c r="AV532" s="85"/>
      <c r="AW532" s="85"/>
      <c r="AX532" s="85"/>
      <c r="AY532" s="86"/>
      <c r="AZ532" s="85"/>
      <c r="BA532" s="85"/>
      <c r="BB532" s="85"/>
      <c r="BC532" s="85"/>
    </row>
    <row r="533" spans="1:55" ht="51" customHeight="1" x14ac:dyDescent="0.25">
      <c r="A533" s="43" t="str">
        <f>IF(C533=0,"  ",VLOOKUP(C533,CODES!$A$1:$B$145,2,FALSE))</f>
        <v xml:space="preserve">  </v>
      </c>
      <c r="B533" s="256"/>
      <c r="C533" s="4"/>
      <c r="D533" s="52" t="s">
        <v>57</v>
      </c>
      <c r="E533" s="44" t="str">
        <f t="shared" ref="E533:H533" si="1057">IF($D533="Public Bidding", "Date Required", IF($D533="Shopping", "n/a", IF($D533="Small Value Procurement", "n/a", IF($D533="Lease of Venue", "n/a", IF($D533="Agency to Agency", "n/a", IF($D533="Direct Contracting", "n/a", IF($D533="Emergency Cases", "n/a",IF($D533=""," ","Check Mode of Proc"))))))))</f>
        <v>n/a</v>
      </c>
      <c r="F533" s="44" t="str">
        <f t="shared" si="1057"/>
        <v>n/a</v>
      </c>
      <c r="G533" s="44" t="str">
        <f t="shared" si="1057"/>
        <v>n/a</v>
      </c>
      <c r="H533" s="44" t="str">
        <f t="shared" si="1057"/>
        <v>n/a</v>
      </c>
      <c r="I533" s="63"/>
      <c r="J533" s="63"/>
      <c r="K533" s="45" t="str">
        <f t="shared" si="1053"/>
        <v>n/a</v>
      </c>
      <c r="L533" s="63"/>
      <c r="M533" s="63"/>
      <c r="N533" s="55"/>
      <c r="O533" s="55"/>
      <c r="P533" s="55"/>
      <c r="Q533" s="55"/>
      <c r="R533" s="46"/>
      <c r="S533" s="51"/>
      <c r="T533" s="772"/>
      <c r="U533" s="93"/>
      <c r="V533" s="51"/>
      <c r="W533" s="97"/>
      <c r="X533" s="94"/>
      <c r="Y533" s="48" t="str">
        <f t="shared" ref="Y533:AE533" si="1058">IF($D533="Public Bidding", "Date Required", IF($D533="Shopping", "n/a", IF($D533="Small Value Procurement", "n/a", IF($D533="Lease of Venue", "n/a", IF($D533="Agency to Agency", "n/a", IF($D533="Direct Contracting", "n/a", IF($D533="Emergency Cases", "n/a","Check Mode of Proc")))))))</f>
        <v>n/a</v>
      </c>
      <c r="Z533" s="48" t="str">
        <f t="shared" si="1058"/>
        <v>n/a</v>
      </c>
      <c r="AA533" s="48" t="str">
        <f t="shared" si="1058"/>
        <v>n/a</v>
      </c>
      <c r="AB533" s="48" t="str">
        <f t="shared" si="1058"/>
        <v>n/a</v>
      </c>
      <c r="AC533" s="48" t="str">
        <f t="shared" si="1058"/>
        <v>n/a</v>
      </c>
      <c r="AD533" s="48" t="str">
        <f t="shared" si="1058"/>
        <v>n/a</v>
      </c>
      <c r="AE533" s="48" t="str">
        <f t="shared" si="1058"/>
        <v>n/a</v>
      </c>
      <c r="AF533" s="88"/>
      <c r="AG533" s="91"/>
      <c r="AH533" s="183"/>
      <c r="AI533" s="126"/>
      <c r="AJ533" s="261"/>
      <c r="AK533" s="84"/>
      <c r="AL533" s="6"/>
      <c r="AM533" s="7"/>
      <c r="AN533" s="6"/>
      <c r="AO533" s="6"/>
      <c r="AP533" s="85"/>
      <c r="AQ533" s="87"/>
      <c r="AR533" s="6"/>
      <c r="AT533" s="6"/>
      <c r="AU533" s="6"/>
      <c r="AV533" s="85"/>
      <c r="AW533" s="85"/>
      <c r="AX533" s="85"/>
      <c r="AY533" s="86"/>
      <c r="AZ533" s="85"/>
      <c r="BA533" s="85"/>
      <c r="BB533" s="85"/>
      <c r="BC533" s="85"/>
    </row>
    <row r="534" spans="1:55" ht="51" customHeight="1" x14ac:dyDescent="0.25">
      <c r="A534" s="43" t="str">
        <f>IF(C534=0,"  ",VLOOKUP(C534,CODES!$A$1:$B$145,2,FALSE))</f>
        <v xml:space="preserve">  </v>
      </c>
      <c r="B534" s="256"/>
      <c r="C534" s="4"/>
      <c r="D534" s="52" t="s">
        <v>57</v>
      </c>
      <c r="E534" s="44" t="str">
        <f t="shared" ref="E534:H534" si="1059">IF($D534="Public Bidding", "Date Required", IF($D534="Shopping", "n/a", IF($D534="Small Value Procurement", "n/a", IF($D534="Lease of Venue", "n/a", IF($D534="Agency to Agency", "n/a", IF($D534="Direct Contracting", "n/a", IF($D534="Emergency Cases", "n/a",IF($D534=""," ","Check Mode of Proc"))))))))</f>
        <v>n/a</v>
      </c>
      <c r="F534" s="44" t="str">
        <f t="shared" si="1059"/>
        <v>n/a</v>
      </c>
      <c r="G534" s="44" t="str">
        <f t="shared" si="1059"/>
        <v>n/a</v>
      </c>
      <c r="H534" s="44" t="str">
        <f t="shared" si="1059"/>
        <v>n/a</v>
      </c>
      <c r="I534" s="63"/>
      <c r="J534" s="63"/>
      <c r="K534" s="45" t="str">
        <f t="shared" si="1053"/>
        <v>n/a</v>
      </c>
      <c r="L534" s="63"/>
      <c r="M534" s="63"/>
      <c r="N534" s="55"/>
      <c r="O534" s="55"/>
      <c r="P534" s="55"/>
      <c r="Q534" s="55"/>
      <c r="R534" s="46"/>
      <c r="S534" s="51"/>
      <c r="T534" s="755"/>
      <c r="U534" s="93"/>
      <c r="V534" s="51"/>
      <c r="W534" s="97"/>
      <c r="X534" s="94"/>
      <c r="Y534" s="48" t="str">
        <f t="shared" ref="Y534:AE534" si="1060">IF($D534="Public Bidding", "Date Required", IF($D534="Shopping", "n/a", IF($D534="Small Value Procurement", "n/a", IF($D534="Lease of Venue", "n/a", IF($D534="Agency to Agency", "n/a", IF($D534="Direct Contracting", "n/a", IF($D534="Emergency Cases", "n/a","Check Mode of Proc")))))))</f>
        <v>n/a</v>
      </c>
      <c r="Z534" s="48" t="str">
        <f t="shared" si="1060"/>
        <v>n/a</v>
      </c>
      <c r="AA534" s="48" t="str">
        <f t="shared" si="1060"/>
        <v>n/a</v>
      </c>
      <c r="AB534" s="48" t="str">
        <f t="shared" si="1060"/>
        <v>n/a</v>
      </c>
      <c r="AC534" s="48" t="str">
        <f t="shared" si="1060"/>
        <v>n/a</v>
      </c>
      <c r="AD534" s="48" t="str">
        <f t="shared" si="1060"/>
        <v>n/a</v>
      </c>
      <c r="AE534" s="48" t="str">
        <f t="shared" si="1060"/>
        <v>n/a</v>
      </c>
      <c r="AF534" s="88"/>
      <c r="AG534" s="91"/>
      <c r="AH534" s="183"/>
      <c r="AI534" s="101"/>
      <c r="AJ534" s="261"/>
      <c r="AK534" s="84"/>
      <c r="AL534" s="6"/>
      <c r="AM534" s="7"/>
      <c r="AN534" s="6"/>
      <c r="AO534" s="6"/>
      <c r="AP534" s="85"/>
      <c r="AQ534" s="87"/>
      <c r="AR534" s="6"/>
      <c r="AT534" s="6"/>
      <c r="AU534" s="6"/>
      <c r="AV534" s="85"/>
      <c r="AW534" s="85"/>
      <c r="AX534" s="85"/>
      <c r="AY534" s="86"/>
      <c r="AZ534" s="85"/>
      <c r="BA534" s="85"/>
      <c r="BB534" s="85"/>
      <c r="BC534" s="85"/>
    </row>
    <row r="535" spans="1:55" ht="51" customHeight="1" x14ac:dyDescent="0.25">
      <c r="A535" s="43" t="str">
        <f>IF(C535=0,"  ",VLOOKUP(C535,CODES!$A$1:$B$145,2,FALSE))</f>
        <v xml:space="preserve">  </v>
      </c>
      <c r="B535" s="256"/>
      <c r="C535" s="4"/>
      <c r="D535" s="52" t="s">
        <v>57</v>
      </c>
      <c r="E535" s="44" t="str">
        <f t="shared" ref="E535:H535" si="1061">IF($D535="Public Bidding", "Date Required", IF($D535="Shopping", "n/a", IF($D535="Small Value Procurement", "n/a", IF($D535="Lease of Venue", "n/a", IF($D535="Agency to Agency", "n/a", IF($D535="Direct Contracting", "n/a", IF($D535="Emergency Cases", "n/a",IF($D535=""," ","Check Mode of Proc"))))))))</f>
        <v>n/a</v>
      </c>
      <c r="F535" s="44" t="str">
        <f t="shared" si="1061"/>
        <v>n/a</v>
      </c>
      <c r="G535" s="44" t="str">
        <f t="shared" si="1061"/>
        <v>n/a</v>
      </c>
      <c r="H535" s="44" t="str">
        <f t="shared" si="1061"/>
        <v>n/a</v>
      </c>
      <c r="I535" s="63"/>
      <c r="J535" s="63"/>
      <c r="K535" s="45" t="str">
        <f t="shared" si="1053"/>
        <v>n/a</v>
      </c>
      <c r="L535" s="63"/>
      <c r="M535" s="63"/>
      <c r="N535" s="55"/>
      <c r="O535" s="55"/>
      <c r="P535" s="55"/>
      <c r="Q535" s="55"/>
      <c r="R535" s="46"/>
      <c r="S535" s="51"/>
      <c r="T535" s="97"/>
      <c r="U535" s="93"/>
      <c r="V535" s="51"/>
      <c r="W535" s="97"/>
      <c r="X535" s="94"/>
      <c r="Y535" s="48" t="str">
        <f t="shared" ref="Y535:AE535" si="1062">IF($D535="Public Bidding", "Date Required", IF($D535="Shopping", "n/a", IF($D535="Small Value Procurement", "n/a", IF($D535="Lease of Venue", "n/a", IF($D535="Agency to Agency", "n/a", IF($D535="Direct Contracting", "n/a", IF($D535="Emergency Cases", "n/a","Check Mode of Proc")))))))</f>
        <v>n/a</v>
      </c>
      <c r="Z535" s="48" t="str">
        <f t="shared" si="1062"/>
        <v>n/a</v>
      </c>
      <c r="AA535" s="48" t="str">
        <f t="shared" si="1062"/>
        <v>n/a</v>
      </c>
      <c r="AB535" s="48" t="str">
        <f t="shared" si="1062"/>
        <v>n/a</v>
      </c>
      <c r="AC535" s="48" t="str">
        <f t="shared" si="1062"/>
        <v>n/a</v>
      </c>
      <c r="AD535" s="48" t="str">
        <f t="shared" si="1062"/>
        <v>n/a</v>
      </c>
      <c r="AE535" s="48" t="str">
        <f t="shared" si="1062"/>
        <v>n/a</v>
      </c>
      <c r="AF535" s="88"/>
      <c r="AG535" s="91"/>
      <c r="AH535" s="183"/>
      <c r="AI535" s="101"/>
      <c r="AJ535" s="114"/>
      <c r="AK535" s="84"/>
      <c r="AL535" s="6"/>
      <c r="AM535" s="7"/>
      <c r="AN535" s="6"/>
      <c r="AO535" s="6"/>
      <c r="AP535" s="85"/>
      <c r="AQ535" s="87"/>
      <c r="AR535" s="6"/>
      <c r="AT535" s="6"/>
      <c r="AU535" s="6"/>
      <c r="AV535" s="85"/>
      <c r="AW535" s="85"/>
      <c r="AX535" s="85"/>
      <c r="AY535" s="86"/>
      <c r="AZ535" s="85"/>
      <c r="BA535" s="85"/>
      <c r="BB535" s="85"/>
      <c r="BC535" s="85"/>
    </row>
    <row r="536" spans="1:55" ht="51" customHeight="1" x14ac:dyDescent="0.25">
      <c r="A536" s="43" t="str">
        <f>IF(C536=0,"  ",VLOOKUP(C536,CODES!$A$1:$B$145,2,FALSE))</f>
        <v xml:space="preserve">  </v>
      </c>
      <c r="B536" s="256"/>
      <c r="C536" s="4"/>
      <c r="D536" s="52" t="s">
        <v>57</v>
      </c>
      <c r="E536" s="44" t="str">
        <f t="shared" ref="E536:H536" si="1063">IF($D536="Public Bidding", "Date Required", IF($D536="Shopping", "n/a", IF($D536="Small Value Procurement", "n/a", IF($D536="Lease of Venue", "n/a", IF($D536="Agency to Agency", "n/a", IF($D536="Direct Contracting", "n/a", IF($D536="Emergency Cases", "n/a",IF($D536=""," ","Check Mode of Proc"))))))))</f>
        <v>n/a</v>
      </c>
      <c r="F536" s="44" t="str">
        <f t="shared" si="1063"/>
        <v>n/a</v>
      </c>
      <c r="G536" s="44" t="str">
        <f t="shared" si="1063"/>
        <v>n/a</v>
      </c>
      <c r="H536" s="44" t="str">
        <f t="shared" si="1063"/>
        <v>n/a</v>
      </c>
      <c r="I536" s="63"/>
      <c r="J536" s="63"/>
      <c r="K536" s="45" t="str">
        <f t="shared" si="1053"/>
        <v>n/a</v>
      </c>
      <c r="L536" s="63"/>
      <c r="M536" s="63"/>
      <c r="N536" s="55"/>
      <c r="O536" s="55"/>
      <c r="P536" s="55"/>
      <c r="Q536" s="55"/>
      <c r="R536" s="46"/>
      <c r="S536" s="51"/>
      <c r="T536" s="97"/>
      <c r="U536" s="93"/>
      <c r="V536" s="51"/>
      <c r="W536" s="97"/>
      <c r="X536" s="94"/>
      <c r="Y536" s="48" t="str">
        <f t="shared" ref="Y536:AE536" si="1064">IF($D536="Public Bidding", "Date Required", IF($D536="Shopping", "n/a", IF($D536="Small Value Procurement", "n/a", IF($D536="Lease of Venue", "n/a", IF($D536="Agency to Agency", "n/a", IF($D536="Direct Contracting", "n/a", IF($D536="Emergency Cases", "n/a","Check Mode of Proc")))))))</f>
        <v>n/a</v>
      </c>
      <c r="Z536" s="48" t="str">
        <f t="shared" si="1064"/>
        <v>n/a</v>
      </c>
      <c r="AA536" s="48" t="str">
        <f t="shared" si="1064"/>
        <v>n/a</v>
      </c>
      <c r="AB536" s="48" t="str">
        <f t="shared" si="1064"/>
        <v>n/a</v>
      </c>
      <c r="AC536" s="48" t="str">
        <f t="shared" si="1064"/>
        <v>n/a</v>
      </c>
      <c r="AD536" s="48" t="str">
        <f t="shared" si="1064"/>
        <v>n/a</v>
      </c>
      <c r="AE536" s="48" t="str">
        <f t="shared" si="1064"/>
        <v>n/a</v>
      </c>
      <c r="AF536" s="88"/>
      <c r="AG536" s="91"/>
      <c r="AH536" s="183"/>
      <c r="AI536" s="101"/>
      <c r="AJ536" s="261"/>
      <c r="AK536" s="89"/>
      <c r="AL536" s="7"/>
      <c r="AM536" s="6"/>
      <c r="AN536" s="6"/>
      <c r="AO536" s="6"/>
      <c r="AP536" s="85"/>
      <c r="AQ536" s="87"/>
      <c r="AR536" s="6"/>
      <c r="AT536" s="6"/>
      <c r="AU536" s="6"/>
      <c r="AV536" s="85"/>
      <c r="AW536" s="85"/>
      <c r="AX536" s="85"/>
      <c r="AY536" s="86"/>
      <c r="AZ536" s="85"/>
      <c r="BA536" s="85"/>
      <c r="BB536" s="85"/>
      <c r="BC536" s="85"/>
    </row>
    <row r="537" spans="1:55" ht="51" customHeight="1" x14ac:dyDescent="0.25">
      <c r="A537" s="43" t="str">
        <f>IF(C537=0,"  ",VLOOKUP(C537,CODES!$A$1:$B$145,2,FALSE))</f>
        <v xml:space="preserve">  </v>
      </c>
      <c r="B537" s="256"/>
      <c r="C537" s="4"/>
      <c r="D537" s="52" t="s">
        <v>57</v>
      </c>
      <c r="E537" s="44" t="str">
        <f t="shared" ref="E537:H537" si="1065">IF($D537="Public Bidding", "Date Required", IF($D537="Shopping", "n/a", IF($D537="Small Value Procurement", "n/a", IF($D537="Lease of Venue", "n/a", IF($D537="Agency to Agency", "n/a", IF($D537="Direct Contracting", "n/a", IF($D537="Emergency Cases", "n/a",IF($D537=""," ","Check Mode of Proc"))))))))</f>
        <v>n/a</v>
      </c>
      <c r="F537" s="44" t="str">
        <f t="shared" si="1065"/>
        <v>n/a</v>
      </c>
      <c r="G537" s="44" t="str">
        <f t="shared" si="1065"/>
        <v>n/a</v>
      </c>
      <c r="H537" s="44" t="str">
        <f t="shared" si="1065"/>
        <v>n/a</v>
      </c>
      <c r="I537" s="63"/>
      <c r="J537" s="63"/>
      <c r="K537" s="45" t="str">
        <f t="shared" si="1053"/>
        <v>n/a</v>
      </c>
      <c r="L537" s="63"/>
      <c r="M537" s="63"/>
      <c r="N537" s="55"/>
      <c r="O537" s="55"/>
      <c r="P537" s="55"/>
      <c r="Q537" s="55"/>
      <c r="R537" s="46"/>
      <c r="S537" s="51"/>
      <c r="T537" s="97"/>
      <c r="U537" s="93"/>
      <c r="V537" s="51"/>
      <c r="W537" s="97"/>
      <c r="X537" s="94"/>
      <c r="Y537" s="48" t="str">
        <f t="shared" ref="Y537:AE537" si="1066">IF($D537="Public Bidding", "Date Required", IF($D537="Shopping", "n/a", IF($D537="Small Value Procurement", "n/a", IF($D537="Lease of Venue", "n/a", IF($D537="Agency to Agency", "n/a", IF($D537="Direct Contracting", "n/a", IF($D537="Emergency Cases", "n/a","Check Mode of Proc")))))))</f>
        <v>n/a</v>
      </c>
      <c r="Z537" s="48" t="str">
        <f t="shared" si="1066"/>
        <v>n/a</v>
      </c>
      <c r="AA537" s="48" t="str">
        <f t="shared" si="1066"/>
        <v>n/a</v>
      </c>
      <c r="AB537" s="48" t="str">
        <f t="shared" si="1066"/>
        <v>n/a</v>
      </c>
      <c r="AC537" s="48" t="str">
        <f t="shared" si="1066"/>
        <v>n/a</v>
      </c>
      <c r="AD537" s="48" t="str">
        <f t="shared" si="1066"/>
        <v>n/a</v>
      </c>
      <c r="AE537" s="48" t="str">
        <f t="shared" si="1066"/>
        <v>n/a</v>
      </c>
      <c r="AF537" s="88"/>
      <c r="AG537" s="91"/>
      <c r="AH537" s="183"/>
      <c r="AI537" s="101"/>
      <c r="AJ537" s="261"/>
      <c r="AK537" s="84"/>
      <c r="AL537" s="7"/>
      <c r="AM537" s="6"/>
      <c r="AN537" s="6"/>
      <c r="AO537" s="6"/>
      <c r="AP537" s="85"/>
      <c r="AQ537" s="87"/>
      <c r="AR537" s="6"/>
      <c r="AT537" s="6"/>
      <c r="AU537" s="6"/>
      <c r="AV537" s="85"/>
      <c r="AW537" s="85"/>
      <c r="AX537" s="85"/>
      <c r="AY537" s="86"/>
      <c r="AZ537" s="85"/>
      <c r="BA537" s="85"/>
      <c r="BB537" s="85"/>
      <c r="BC537" s="85"/>
    </row>
    <row r="538" spans="1:55" ht="51" customHeight="1" x14ac:dyDescent="0.25">
      <c r="A538" s="43" t="str">
        <f>IF(C538=0,"  ",VLOOKUP(C538,CODES!$A$1:$B$145,2,FALSE))</f>
        <v xml:space="preserve">  </v>
      </c>
      <c r="B538" s="256"/>
      <c r="C538" s="4"/>
      <c r="D538" s="52" t="s">
        <v>57</v>
      </c>
      <c r="E538" s="44" t="str">
        <f t="shared" ref="E538:H538" si="1067">IF($D538="Public Bidding", "Date Required", IF($D538="Shopping", "n/a", IF($D538="Small Value Procurement", "n/a", IF($D538="Lease of Venue", "n/a", IF($D538="Agency to Agency", "n/a", IF($D538="Direct Contracting", "n/a", IF($D538="Emergency Cases", "n/a",IF($D538=""," ","Check Mode of Proc"))))))))</f>
        <v>n/a</v>
      </c>
      <c r="F538" s="44" t="str">
        <f t="shared" si="1067"/>
        <v>n/a</v>
      </c>
      <c r="G538" s="44" t="str">
        <f t="shared" si="1067"/>
        <v>n/a</v>
      </c>
      <c r="H538" s="44" t="str">
        <f t="shared" si="1067"/>
        <v>n/a</v>
      </c>
      <c r="I538" s="63"/>
      <c r="J538" s="63"/>
      <c r="K538" s="45" t="str">
        <f t="shared" si="1053"/>
        <v>n/a</v>
      </c>
      <c r="L538" s="63"/>
      <c r="M538" s="63"/>
      <c r="N538" s="67"/>
      <c r="O538" s="55"/>
      <c r="P538" s="55"/>
      <c r="Q538" s="55"/>
      <c r="R538" s="46"/>
      <c r="S538" s="51"/>
      <c r="T538" s="97"/>
      <c r="U538" s="93"/>
      <c r="V538" s="51"/>
      <c r="W538" s="97"/>
      <c r="X538" s="94"/>
      <c r="Y538" s="48" t="str">
        <f t="shared" ref="Y538:AE538" si="1068">IF($D538="Public Bidding", "Date Required", IF($D538="Shopping", "n/a", IF($D538="Small Value Procurement", "n/a", IF($D538="Lease of Venue", "n/a", IF($D538="Agency to Agency", "n/a", IF($D538="Direct Contracting", "n/a", IF($D538="Emergency Cases", "n/a","Check Mode of Proc")))))))</f>
        <v>n/a</v>
      </c>
      <c r="Z538" s="48" t="str">
        <f t="shared" si="1068"/>
        <v>n/a</v>
      </c>
      <c r="AA538" s="48" t="str">
        <f t="shared" si="1068"/>
        <v>n/a</v>
      </c>
      <c r="AB538" s="48" t="str">
        <f t="shared" si="1068"/>
        <v>n/a</v>
      </c>
      <c r="AC538" s="48" t="str">
        <f t="shared" si="1068"/>
        <v>n/a</v>
      </c>
      <c r="AD538" s="48" t="str">
        <f t="shared" si="1068"/>
        <v>n/a</v>
      </c>
      <c r="AE538" s="48" t="str">
        <f t="shared" si="1068"/>
        <v>n/a</v>
      </c>
      <c r="AF538" s="88"/>
      <c r="AG538" s="262"/>
      <c r="AH538" s="183"/>
      <c r="AI538" s="101"/>
      <c r="AJ538" s="114"/>
      <c r="AK538" s="84"/>
      <c r="AL538" s="6"/>
      <c r="AM538" s="7"/>
      <c r="AN538" s="6"/>
      <c r="AO538" s="6"/>
      <c r="AP538" s="85"/>
      <c r="AQ538" s="87"/>
      <c r="AR538" s="6"/>
      <c r="AT538" s="6"/>
      <c r="AU538" s="6"/>
      <c r="AV538" s="85"/>
      <c r="AW538" s="85"/>
      <c r="AX538" s="85"/>
      <c r="AY538" s="86"/>
      <c r="AZ538" s="85"/>
      <c r="BA538" s="85"/>
      <c r="BB538" s="85"/>
      <c r="BC538" s="85"/>
    </row>
    <row r="539" spans="1:55" ht="51" customHeight="1" x14ac:dyDescent="0.25">
      <c r="A539" s="43" t="str">
        <f>IF(C539=0,"  ",VLOOKUP(C539,CODES!$A$1:$B$145,2,FALSE))</f>
        <v xml:space="preserve">  </v>
      </c>
      <c r="B539" s="256"/>
      <c r="C539" s="4"/>
      <c r="D539" s="52" t="s">
        <v>57</v>
      </c>
      <c r="E539" s="44" t="str">
        <f t="shared" ref="E539:H539" si="1069">IF($D539="Public Bidding", "Date Required", IF($D539="Shopping", "n/a", IF($D539="Small Value Procurement", "n/a", IF($D539="Lease of Venue", "n/a", IF($D539="Agency to Agency", "n/a", IF($D539="Direct Contracting", "n/a", IF($D539="Emergency Cases", "n/a",IF($D539=""," ","Check Mode of Proc"))))))))</f>
        <v>n/a</v>
      </c>
      <c r="F539" s="44" t="str">
        <f t="shared" si="1069"/>
        <v>n/a</v>
      </c>
      <c r="G539" s="44" t="str">
        <f t="shared" si="1069"/>
        <v>n/a</v>
      </c>
      <c r="H539" s="44" t="str">
        <f t="shared" si="1069"/>
        <v>n/a</v>
      </c>
      <c r="I539" s="63"/>
      <c r="J539" s="63"/>
      <c r="K539" s="45" t="str">
        <f t="shared" si="1053"/>
        <v>n/a</v>
      </c>
      <c r="L539" s="63"/>
      <c r="M539" s="63"/>
      <c r="N539" s="55"/>
      <c r="O539" s="55"/>
      <c r="P539" s="254"/>
      <c r="Q539" s="55"/>
      <c r="R539" s="46"/>
      <c r="S539" s="51"/>
      <c r="T539" s="97"/>
      <c r="U539" s="93"/>
      <c r="V539" s="51"/>
      <c r="W539" s="97"/>
      <c r="X539" s="94"/>
      <c r="Y539" s="48" t="str">
        <f t="shared" ref="Y539:AE539" si="1070">IF($D539="Public Bidding", "Date Required", IF($D539="Shopping", "n/a", IF($D539="Small Value Procurement", "n/a", IF($D539="Lease of Venue", "n/a", IF($D539="Agency to Agency", "n/a", IF($D539="Direct Contracting", "n/a", IF($D539="Emergency Cases", "n/a","Check Mode of Proc")))))))</f>
        <v>n/a</v>
      </c>
      <c r="Z539" s="48" t="str">
        <f t="shared" si="1070"/>
        <v>n/a</v>
      </c>
      <c r="AA539" s="48" t="str">
        <f t="shared" si="1070"/>
        <v>n/a</v>
      </c>
      <c r="AB539" s="48" t="str">
        <f t="shared" si="1070"/>
        <v>n/a</v>
      </c>
      <c r="AC539" s="48" t="str">
        <f t="shared" si="1070"/>
        <v>n/a</v>
      </c>
      <c r="AD539" s="48" t="str">
        <f t="shared" si="1070"/>
        <v>n/a</v>
      </c>
      <c r="AE539" s="48" t="str">
        <f t="shared" si="1070"/>
        <v>n/a</v>
      </c>
      <c r="AF539" s="88"/>
      <c r="AG539" s="91"/>
      <c r="AH539" s="183"/>
      <c r="AI539" s="101"/>
      <c r="AJ539" s="114"/>
      <c r="AK539" s="84"/>
      <c r="AL539" s="6"/>
      <c r="AM539" s="7"/>
      <c r="AN539" s="6"/>
      <c r="AO539" s="6"/>
      <c r="AP539" s="85"/>
      <c r="AQ539" s="87"/>
      <c r="AR539" s="6"/>
      <c r="AT539" s="6"/>
      <c r="AU539" s="6"/>
      <c r="AV539" s="85"/>
      <c r="AW539" s="85"/>
      <c r="AX539" s="85"/>
      <c r="AY539" s="86"/>
      <c r="AZ539" s="85"/>
      <c r="BA539" s="85"/>
      <c r="BB539" s="85"/>
      <c r="BC539" s="85"/>
    </row>
    <row r="540" spans="1:55" ht="51" customHeight="1" x14ac:dyDescent="0.25">
      <c r="A540" s="43" t="str">
        <f>IF(C540=0,"  ",VLOOKUP(C540,CODES!$A$1:$B$145,2,FALSE))</f>
        <v xml:space="preserve">  </v>
      </c>
      <c r="B540" s="256"/>
      <c r="C540" s="4"/>
      <c r="D540" s="52" t="s">
        <v>57</v>
      </c>
      <c r="E540" s="44" t="str">
        <f t="shared" ref="E540:H540" si="1071">IF($D540="Public Bidding", "Date Required", IF($D540="Shopping", "n/a", IF($D540="Small Value Procurement", "n/a", IF($D540="Lease of Venue", "n/a", IF($D540="Agency to Agency", "n/a", IF($D540="Direct Contracting", "n/a", IF($D540="Emergency Cases", "n/a",IF($D540=""," ","Check Mode of Proc"))))))))</f>
        <v>n/a</v>
      </c>
      <c r="F540" s="44" t="str">
        <f t="shared" si="1071"/>
        <v>n/a</v>
      </c>
      <c r="G540" s="44" t="str">
        <f t="shared" si="1071"/>
        <v>n/a</v>
      </c>
      <c r="H540" s="44" t="str">
        <f t="shared" si="1071"/>
        <v>n/a</v>
      </c>
      <c r="I540" s="63"/>
      <c r="J540" s="63"/>
      <c r="K540" s="45" t="str">
        <f t="shared" si="1053"/>
        <v>n/a</v>
      </c>
      <c r="L540" s="63"/>
      <c r="M540" s="63"/>
      <c r="N540" s="55"/>
      <c r="O540" s="55"/>
      <c r="P540" s="55"/>
      <c r="Q540" s="55"/>
      <c r="R540" s="46"/>
      <c r="S540" s="51"/>
      <c r="T540" s="97"/>
      <c r="U540" s="93"/>
      <c r="V540" s="51"/>
      <c r="W540" s="97"/>
      <c r="X540" s="94"/>
      <c r="Y540" s="48" t="str">
        <f t="shared" ref="Y540:AE540" si="1072">IF($D540="Public Bidding", "Date Required", IF($D540="Shopping", "n/a", IF($D540="Small Value Procurement", "n/a", IF($D540="Lease of Venue", "n/a", IF($D540="Agency to Agency", "n/a", IF($D540="Direct Contracting", "n/a", IF($D540="Emergency Cases", "n/a","Check Mode of Proc")))))))</f>
        <v>n/a</v>
      </c>
      <c r="Z540" s="48" t="str">
        <f t="shared" si="1072"/>
        <v>n/a</v>
      </c>
      <c r="AA540" s="48" t="str">
        <f t="shared" si="1072"/>
        <v>n/a</v>
      </c>
      <c r="AB540" s="48" t="str">
        <f t="shared" si="1072"/>
        <v>n/a</v>
      </c>
      <c r="AC540" s="48" t="str">
        <f t="shared" si="1072"/>
        <v>n/a</v>
      </c>
      <c r="AD540" s="48" t="str">
        <f t="shared" si="1072"/>
        <v>n/a</v>
      </c>
      <c r="AE540" s="48" t="str">
        <f t="shared" si="1072"/>
        <v>n/a</v>
      </c>
      <c r="AF540" s="88"/>
      <c r="AG540" s="91"/>
      <c r="AH540" s="183"/>
      <c r="AI540" s="101"/>
      <c r="AJ540" s="114"/>
      <c r="AK540" s="84"/>
      <c r="AL540" s="6"/>
      <c r="AM540" s="7"/>
      <c r="AN540" s="6"/>
      <c r="AO540" s="6"/>
      <c r="AP540" s="85"/>
      <c r="AQ540" s="87"/>
      <c r="AR540" s="6"/>
      <c r="AT540" s="6"/>
      <c r="AU540" s="6"/>
      <c r="AV540" s="85"/>
      <c r="AW540" s="85"/>
      <c r="AX540" s="85"/>
      <c r="AY540" s="86"/>
      <c r="AZ540" s="85"/>
      <c r="BA540" s="85"/>
      <c r="BB540" s="85"/>
      <c r="BC540" s="85"/>
    </row>
    <row r="541" spans="1:55" ht="51" customHeight="1" x14ac:dyDescent="0.25">
      <c r="A541" s="43" t="str">
        <f>IF(C541=0,"  ",VLOOKUP(C541,CODES!$A$1:$B$145,2,FALSE))</f>
        <v xml:space="preserve">  </v>
      </c>
      <c r="B541" s="256"/>
      <c r="C541" s="4"/>
      <c r="D541" s="52" t="s">
        <v>57</v>
      </c>
      <c r="E541" s="44" t="str">
        <f t="shared" ref="E541:H541" si="1073">IF($D541="Public Bidding", "Date Required", IF($D541="Shopping", "n/a", IF($D541="Small Value Procurement", "n/a", IF($D541="Lease of Venue", "n/a", IF($D541="Agency to Agency", "n/a", IF($D541="Direct Contracting", "n/a", IF($D541="Emergency Cases", "n/a",IF($D541=""," ","Check Mode of Proc"))))))))</f>
        <v>n/a</v>
      </c>
      <c r="F541" s="44" t="str">
        <f t="shared" si="1073"/>
        <v>n/a</v>
      </c>
      <c r="G541" s="44" t="str">
        <f t="shared" si="1073"/>
        <v>n/a</v>
      </c>
      <c r="H541" s="44" t="str">
        <f t="shared" si="1073"/>
        <v>n/a</v>
      </c>
      <c r="I541" s="63"/>
      <c r="J541" s="63"/>
      <c r="K541" s="45" t="str">
        <f t="shared" si="1053"/>
        <v>n/a</v>
      </c>
      <c r="L541" s="63"/>
      <c r="M541" s="63"/>
      <c r="N541" s="55"/>
      <c r="O541" s="55"/>
      <c r="P541" s="55"/>
      <c r="Q541" s="55"/>
      <c r="R541" s="46"/>
      <c r="S541" s="51"/>
      <c r="T541" s="97"/>
      <c r="U541" s="93"/>
      <c r="V541" s="51"/>
      <c r="W541" s="97"/>
      <c r="X541" s="94"/>
      <c r="Y541" s="48" t="str">
        <f t="shared" ref="Y541:AE541" si="1074">IF($D541="Public Bidding", "Date Required", IF($D541="Shopping", "n/a", IF($D541="Small Value Procurement", "n/a", IF($D541="Lease of Venue", "n/a", IF($D541="Agency to Agency", "n/a", IF($D541="Direct Contracting", "n/a", IF($D541="Emergency Cases", "n/a","Check Mode of Proc")))))))</f>
        <v>n/a</v>
      </c>
      <c r="Z541" s="48" t="str">
        <f t="shared" si="1074"/>
        <v>n/a</v>
      </c>
      <c r="AA541" s="48" t="str">
        <f t="shared" si="1074"/>
        <v>n/a</v>
      </c>
      <c r="AB541" s="48" t="str">
        <f t="shared" si="1074"/>
        <v>n/a</v>
      </c>
      <c r="AC541" s="48" t="str">
        <f t="shared" si="1074"/>
        <v>n/a</v>
      </c>
      <c r="AD541" s="48" t="str">
        <f t="shared" si="1074"/>
        <v>n/a</v>
      </c>
      <c r="AE541" s="48" t="str">
        <f t="shared" si="1074"/>
        <v>n/a</v>
      </c>
      <c r="AF541" s="88"/>
      <c r="AG541" s="91"/>
      <c r="AH541" s="183"/>
      <c r="AI541" s="101"/>
      <c r="AJ541" s="114"/>
      <c r="AK541" s="84"/>
      <c r="AL541" s="6"/>
      <c r="AM541" s="7"/>
      <c r="AN541" s="6"/>
      <c r="AO541" s="6"/>
      <c r="AP541" s="85"/>
      <c r="AQ541" s="87"/>
      <c r="AR541" s="6"/>
      <c r="AT541" s="6"/>
      <c r="AU541" s="6"/>
      <c r="AV541" s="85"/>
      <c r="AW541" s="85"/>
      <c r="AX541" s="85"/>
      <c r="AY541" s="86"/>
      <c r="AZ541" s="85"/>
      <c r="BA541" s="85"/>
      <c r="BB541" s="85"/>
      <c r="BC541" s="85"/>
    </row>
    <row r="542" spans="1:55" ht="51" customHeight="1" x14ac:dyDescent="0.25">
      <c r="A542" s="43" t="str">
        <f>IF(C542=0,"  ",VLOOKUP(C542,CODES!$A$1:$B$145,2,FALSE))</f>
        <v xml:space="preserve">  </v>
      </c>
      <c r="B542" s="256"/>
      <c r="C542" s="4"/>
      <c r="D542" s="52" t="s">
        <v>57</v>
      </c>
      <c r="E542" s="44" t="str">
        <f t="shared" ref="E542:H542" si="1075">IF($D542="Public Bidding", "Date Required", IF($D542="Shopping", "n/a", IF($D542="Small Value Procurement", "n/a", IF($D542="Lease of Venue", "n/a", IF($D542="Agency to Agency", "n/a", IF($D542="Direct Contracting", "n/a", IF($D542="Emergency Cases", "n/a",IF($D542=""," ","Check Mode of Proc"))))))))</f>
        <v>n/a</v>
      </c>
      <c r="F542" s="44" t="str">
        <f t="shared" si="1075"/>
        <v>n/a</v>
      </c>
      <c r="G542" s="44" t="str">
        <f t="shared" si="1075"/>
        <v>n/a</v>
      </c>
      <c r="H542" s="44" t="str">
        <f t="shared" si="1075"/>
        <v>n/a</v>
      </c>
      <c r="I542" s="63"/>
      <c r="J542" s="63"/>
      <c r="K542" s="45" t="str">
        <f t="shared" si="1053"/>
        <v>n/a</v>
      </c>
      <c r="L542" s="63"/>
      <c r="M542" s="63"/>
      <c r="N542" s="55"/>
      <c r="O542" s="55"/>
      <c r="P542" s="55"/>
      <c r="Q542" s="55"/>
      <c r="R542" s="46"/>
      <c r="S542" s="51"/>
      <c r="T542" s="97"/>
      <c r="U542" s="93"/>
      <c r="V542" s="51"/>
      <c r="W542" s="97"/>
      <c r="X542" s="94"/>
      <c r="Y542" s="48" t="str">
        <f t="shared" ref="Y542:AE542" si="1076">IF($D542="Public Bidding", "Date Required", IF($D542="Shopping", "n/a", IF($D542="Small Value Procurement", "n/a", IF($D542="Lease of Venue", "n/a", IF($D542="Agency to Agency", "n/a", IF($D542="Direct Contracting", "n/a", IF($D542="Emergency Cases", "n/a","Check Mode of Proc")))))))</f>
        <v>n/a</v>
      </c>
      <c r="Z542" s="48" t="str">
        <f t="shared" si="1076"/>
        <v>n/a</v>
      </c>
      <c r="AA542" s="48" t="str">
        <f t="shared" si="1076"/>
        <v>n/a</v>
      </c>
      <c r="AB542" s="48" t="str">
        <f t="shared" si="1076"/>
        <v>n/a</v>
      </c>
      <c r="AC542" s="48" t="str">
        <f t="shared" si="1076"/>
        <v>n/a</v>
      </c>
      <c r="AD542" s="48" t="str">
        <f t="shared" si="1076"/>
        <v>n/a</v>
      </c>
      <c r="AE542" s="48" t="str">
        <f t="shared" si="1076"/>
        <v>n/a</v>
      </c>
      <c r="AF542" s="88"/>
      <c r="AG542" s="91"/>
      <c r="AH542" s="183"/>
      <c r="AI542" s="101"/>
      <c r="AJ542" s="114"/>
      <c r="AK542" s="84"/>
      <c r="AL542" s="6"/>
      <c r="AM542" s="7"/>
      <c r="AN542" s="6"/>
      <c r="AO542" s="6"/>
      <c r="AP542" s="85"/>
      <c r="AQ542" s="87"/>
      <c r="AR542" s="6"/>
      <c r="AT542" s="6"/>
      <c r="AU542" s="6"/>
      <c r="AV542" s="85"/>
      <c r="AW542" s="85"/>
      <c r="AX542" s="85"/>
      <c r="AY542" s="86"/>
      <c r="AZ542" s="85"/>
      <c r="BA542" s="85"/>
      <c r="BB542" s="85"/>
      <c r="BC542" s="85"/>
    </row>
    <row r="543" spans="1:55" ht="51" customHeight="1" x14ac:dyDescent="0.25">
      <c r="A543" s="43" t="str">
        <f>IF(C543=0,"  ",VLOOKUP(C543,CODES!$A$1:$B$145,2,FALSE))</f>
        <v xml:space="preserve">  </v>
      </c>
      <c r="B543" s="256"/>
      <c r="C543" s="4"/>
      <c r="D543" s="52" t="s">
        <v>57</v>
      </c>
      <c r="E543" s="44" t="str">
        <f t="shared" ref="E543:H543" si="1077">IF($D543="Public Bidding", "Date Required", IF($D543="Shopping", "n/a", IF($D543="Small Value Procurement", "n/a", IF($D543="Lease of Venue", "n/a", IF($D543="Agency to Agency", "n/a", IF($D543="Direct Contracting", "n/a", IF($D543="Emergency Cases", "n/a",IF($D543=""," ","Check Mode of Proc"))))))))</f>
        <v>n/a</v>
      </c>
      <c r="F543" s="44" t="str">
        <f t="shared" si="1077"/>
        <v>n/a</v>
      </c>
      <c r="G543" s="44" t="str">
        <f t="shared" si="1077"/>
        <v>n/a</v>
      </c>
      <c r="H543" s="44" t="str">
        <f t="shared" si="1077"/>
        <v>n/a</v>
      </c>
      <c r="I543" s="63"/>
      <c r="J543" s="63"/>
      <c r="K543" s="45" t="str">
        <f t="shared" si="1053"/>
        <v>n/a</v>
      </c>
      <c r="L543" s="63"/>
      <c r="M543" s="63"/>
      <c r="N543" s="55"/>
      <c r="O543" s="55"/>
      <c r="P543" s="55"/>
      <c r="Q543" s="55"/>
      <c r="R543" s="46"/>
      <c r="S543" s="51"/>
      <c r="T543" s="97"/>
      <c r="U543" s="93"/>
      <c r="V543" s="51"/>
      <c r="W543" s="97"/>
      <c r="X543" s="94"/>
      <c r="Y543" s="48" t="str">
        <f t="shared" ref="Y543:AE543" si="1078">IF($D543="Public Bidding", "Date Required", IF($D543="Shopping", "n/a", IF($D543="Small Value Procurement", "n/a", IF($D543="Lease of Venue", "n/a", IF($D543="Agency to Agency", "n/a", IF($D543="Direct Contracting", "n/a", IF($D543="Emergency Cases", "n/a","Check Mode of Proc")))))))</f>
        <v>n/a</v>
      </c>
      <c r="Z543" s="48" t="str">
        <f t="shared" si="1078"/>
        <v>n/a</v>
      </c>
      <c r="AA543" s="48" t="str">
        <f t="shared" si="1078"/>
        <v>n/a</v>
      </c>
      <c r="AB543" s="48" t="str">
        <f t="shared" si="1078"/>
        <v>n/a</v>
      </c>
      <c r="AC543" s="48" t="str">
        <f t="shared" si="1078"/>
        <v>n/a</v>
      </c>
      <c r="AD543" s="48" t="str">
        <f t="shared" si="1078"/>
        <v>n/a</v>
      </c>
      <c r="AE543" s="48" t="str">
        <f t="shared" si="1078"/>
        <v>n/a</v>
      </c>
      <c r="AF543" s="88"/>
      <c r="AG543" s="91"/>
      <c r="AH543" s="183"/>
      <c r="AI543" s="101"/>
      <c r="AJ543" s="92"/>
      <c r="AK543" s="84"/>
      <c r="AL543" s="6"/>
      <c r="AM543" s="7"/>
      <c r="AN543" s="6"/>
      <c r="AO543" s="6"/>
      <c r="AP543" s="85"/>
      <c r="AQ543" s="87"/>
      <c r="AR543" s="6"/>
      <c r="AT543" s="6"/>
      <c r="AU543" s="6"/>
      <c r="AV543" s="85"/>
      <c r="AW543" s="85"/>
      <c r="AX543" s="85"/>
      <c r="AY543" s="86"/>
      <c r="AZ543" s="85"/>
      <c r="BA543" s="85"/>
      <c r="BB543" s="85"/>
      <c r="BC543" s="85"/>
    </row>
    <row r="544" spans="1:55" ht="51" customHeight="1" x14ac:dyDescent="0.25">
      <c r="A544" s="43" t="str">
        <f>IF(C544=0,"  ",VLOOKUP(C544,CODES!$A$1:$B$145,2,FALSE))</f>
        <v xml:space="preserve">  </v>
      </c>
      <c r="B544" s="256"/>
      <c r="C544" s="4"/>
      <c r="D544" s="52" t="s">
        <v>57</v>
      </c>
      <c r="E544" s="44" t="str">
        <f t="shared" ref="E544:H544" si="1079">IF($D544="Public Bidding", "Date Required", IF($D544="Shopping", "n/a", IF($D544="Small Value Procurement", "n/a", IF($D544="Lease of Venue", "n/a", IF($D544="Agency to Agency", "n/a", IF($D544="Direct Contracting", "n/a", IF($D544="Emergency Cases", "n/a",IF($D544=""," ","Check Mode of Proc"))))))))</f>
        <v>n/a</v>
      </c>
      <c r="F544" s="44" t="str">
        <f t="shared" si="1079"/>
        <v>n/a</v>
      </c>
      <c r="G544" s="44" t="str">
        <f t="shared" si="1079"/>
        <v>n/a</v>
      </c>
      <c r="H544" s="44" t="str">
        <f t="shared" si="1079"/>
        <v>n/a</v>
      </c>
      <c r="I544" s="63"/>
      <c r="J544" s="63"/>
      <c r="K544" s="45" t="str">
        <f t="shared" si="1053"/>
        <v>n/a</v>
      </c>
      <c r="L544" s="63"/>
      <c r="M544" s="63"/>
      <c r="N544" s="67"/>
      <c r="O544" s="67"/>
      <c r="P544" s="67"/>
      <c r="Q544" s="67"/>
      <c r="R544" s="46"/>
      <c r="S544" s="51"/>
      <c r="T544" s="97"/>
      <c r="U544" s="93"/>
      <c r="V544" s="51"/>
      <c r="W544" s="97"/>
      <c r="X544" s="94"/>
      <c r="Y544" s="48" t="str">
        <f t="shared" ref="Y544:AE544" si="1080">IF($D544="Public Bidding", "Date Required", IF($D544="Shopping", "n/a", IF($D544="Small Value Procurement", "n/a", IF($D544="Lease of Venue", "n/a", IF($D544="Agency to Agency", "n/a", IF($D544="Direct Contracting", "n/a", IF($D544="Emergency Cases", "n/a","Check Mode of Proc")))))))</f>
        <v>n/a</v>
      </c>
      <c r="Z544" s="48" t="str">
        <f t="shared" si="1080"/>
        <v>n/a</v>
      </c>
      <c r="AA544" s="48" t="str">
        <f t="shared" si="1080"/>
        <v>n/a</v>
      </c>
      <c r="AB544" s="48" t="str">
        <f t="shared" si="1080"/>
        <v>n/a</v>
      </c>
      <c r="AC544" s="48" t="str">
        <f t="shared" si="1080"/>
        <v>n/a</v>
      </c>
      <c r="AD544" s="48" t="str">
        <f t="shared" si="1080"/>
        <v>n/a</v>
      </c>
      <c r="AE544" s="48" t="str">
        <f t="shared" si="1080"/>
        <v>n/a</v>
      </c>
      <c r="AF544" s="88"/>
      <c r="AG544" s="91"/>
      <c r="AH544" s="183"/>
      <c r="AI544" s="101"/>
      <c r="AJ544" s="114"/>
      <c r="AK544" s="84"/>
      <c r="AL544" s="6"/>
      <c r="AM544" s="7"/>
      <c r="AN544" s="6"/>
      <c r="AO544" s="6"/>
      <c r="AP544" s="85"/>
      <c r="AQ544" s="87"/>
      <c r="AR544" s="6"/>
      <c r="AT544" s="6"/>
      <c r="AU544" s="6"/>
      <c r="AV544" s="85"/>
      <c r="AW544" s="85"/>
      <c r="AX544" s="85"/>
      <c r="AY544" s="86"/>
      <c r="AZ544" s="85"/>
      <c r="BA544" s="85"/>
      <c r="BB544" s="85"/>
      <c r="BC544" s="85"/>
    </row>
    <row r="545" spans="1:55" ht="51" customHeight="1" x14ac:dyDescent="0.25">
      <c r="A545" s="43" t="str">
        <f>IF(C545=0,"  ",VLOOKUP(C545,CODES!$A$1:$B$145,2,FALSE))</f>
        <v xml:space="preserve">  </v>
      </c>
      <c r="B545" s="256"/>
      <c r="C545" s="4"/>
      <c r="D545" s="52" t="s">
        <v>57</v>
      </c>
      <c r="E545" s="44" t="str">
        <f t="shared" ref="E545:H545" si="1081">IF($D545="Public Bidding", "Date Required", IF($D545="Shopping", "n/a", IF($D545="Small Value Procurement", "n/a", IF($D545="Lease of Venue", "n/a", IF($D545="Agency to Agency", "n/a", IF($D545="Direct Contracting", "n/a", IF($D545="Emergency Cases", "n/a",IF($D545=""," ","Check Mode of Proc"))))))))</f>
        <v>n/a</v>
      </c>
      <c r="F545" s="44" t="str">
        <f t="shared" si="1081"/>
        <v>n/a</v>
      </c>
      <c r="G545" s="44" t="str">
        <f t="shared" si="1081"/>
        <v>n/a</v>
      </c>
      <c r="H545" s="44" t="str">
        <f t="shared" si="1081"/>
        <v>n/a</v>
      </c>
      <c r="I545" s="63"/>
      <c r="J545" s="63"/>
      <c r="K545" s="45" t="str">
        <f t="shared" si="1053"/>
        <v>n/a</v>
      </c>
      <c r="L545" s="63"/>
      <c r="M545" s="63"/>
      <c r="N545" s="55"/>
      <c r="O545" s="55"/>
      <c r="P545" s="55"/>
      <c r="Q545" s="55"/>
      <c r="R545" s="46"/>
      <c r="S545" s="51"/>
      <c r="T545" s="97"/>
      <c r="U545" s="93"/>
      <c r="V545" s="51"/>
      <c r="W545" s="97"/>
      <c r="X545" s="94"/>
      <c r="Y545" s="48" t="str">
        <f t="shared" ref="Y545:AE545" si="1082">IF($D545="Public Bidding", "Date Required", IF($D545="Shopping", "n/a", IF($D545="Small Value Procurement", "n/a", IF($D545="Lease of Venue", "n/a", IF($D545="Agency to Agency", "n/a", IF($D545="Direct Contracting", "n/a", IF($D545="Emergency Cases", "n/a","Check Mode of Proc")))))))</f>
        <v>n/a</v>
      </c>
      <c r="Z545" s="48" t="str">
        <f t="shared" si="1082"/>
        <v>n/a</v>
      </c>
      <c r="AA545" s="48" t="str">
        <f t="shared" si="1082"/>
        <v>n/a</v>
      </c>
      <c r="AB545" s="48" t="str">
        <f t="shared" si="1082"/>
        <v>n/a</v>
      </c>
      <c r="AC545" s="48" t="str">
        <f t="shared" si="1082"/>
        <v>n/a</v>
      </c>
      <c r="AD545" s="48" t="str">
        <f t="shared" si="1082"/>
        <v>n/a</v>
      </c>
      <c r="AE545" s="48" t="str">
        <f t="shared" si="1082"/>
        <v>n/a</v>
      </c>
      <c r="AF545" s="88"/>
      <c r="AG545" s="91"/>
      <c r="AH545" s="183"/>
      <c r="AI545" s="101"/>
      <c r="AJ545" s="261"/>
      <c r="AK545" s="84"/>
      <c r="AL545" s="6"/>
      <c r="AM545" s="7"/>
      <c r="AN545" s="6"/>
      <c r="AO545" s="6"/>
      <c r="AP545" s="85"/>
      <c r="AQ545" s="87"/>
      <c r="AR545" s="6"/>
      <c r="AT545" s="6"/>
      <c r="AU545" s="6"/>
      <c r="AV545" s="85"/>
      <c r="AW545" s="85"/>
      <c r="AX545" s="85"/>
      <c r="AY545" s="86"/>
      <c r="AZ545" s="85"/>
      <c r="BA545" s="85"/>
      <c r="BB545" s="85"/>
      <c r="BC545" s="85"/>
    </row>
    <row r="546" spans="1:55" ht="51" customHeight="1" x14ac:dyDescent="0.25">
      <c r="A546" s="43" t="str">
        <f>IF(C546=0,"  ",VLOOKUP(C546,CODES!$A$1:$B$145,2,FALSE))</f>
        <v xml:space="preserve">  </v>
      </c>
      <c r="B546" s="256"/>
      <c r="C546" s="4"/>
      <c r="D546" s="52" t="s">
        <v>57</v>
      </c>
      <c r="E546" s="44" t="str">
        <f t="shared" ref="E546:H546" si="1083">IF($D546="Public Bidding", "Date Required", IF($D546="Shopping", "n/a", IF($D546="Small Value Procurement", "n/a", IF($D546="Lease of Venue", "n/a", IF($D546="Agency to Agency", "n/a", IF($D546="Direct Contracting", "n/a", IF($D546="Emergency Cases", "n/a",IF($D546=""," ","Check Mode of Proc"))))))))</f>
        <v>n/a</v>
      </c>
      <c r="F546" s="44" t="str">
        <f t="shared" si="1083"/>
        <v>n/a</v>
      </c>
      <c r="G546" s="44" t="str">
        <f t="shared" si="1083"/>
        <v>n/a</v>
      </c>
      <c r="H546" s="44" t="str">
        <f t="shared" si="1083"/>
        <v>n/a</v>
      </c>
      <c r="I546" s="63"/>
      <c r="J546" s="63"/>
      <c r="K546" s="45" t="str">
        <f t="shared" si="1053"/>
        <v>n/a</v>
      </c>
      <c r="L546" s="63"/>
      <c r="M546" s="63"/>
      <c r="N546" s="67"/>
      <c r="O546" s="67"/>
      <c r="P546" s="67"/>
      <c r="Q546" s="67"/>
      <c r="R546" s="46"/>
      <c r="S546" s="51"/>
      <c r="T546" s="97"/>
      <c r="U546" s="93"/>
      <c r="V546" s="51"/>
      <c r="W546" s="97"/>
      <c r="X546" s="94"/>
      <c r="Y546" s="48" t="str">
        <f t="shared" ref="Y546:AE546" si="1084">IF($D546="Public Bidding", "Date Required", IF($D546="Shopping", "n/a", IF($D546="Small Value Procurement", "n/a", IF($D546="Lease of Venue", "n/a", IF($D546="Agency to Agency", "n/a", IF($D546="Direct Contracting", "n/a", IF($D546="Emergency Cases", "n/a","Check Mode of Proc")))))))</f>
        <v>n/a</v>
      </c>
      <c r="Z546" s="48" t="str">
        <f t="shared" si="1084"/>
        <v>n/a</v>
      </c>
      <c r="AA546" s="48" t="str">
        <f t="shared" si="1084"/>
        <v>n/a</v>
      </c>
      <c r="AB546" s="48" t="str">
        <f t="shared" si="1084"/>
        <v>n/a</v>
      </c>
      <c r="AC546" s="48" t="str">
        <f t="shared" si="1084"/>
        <v>n/a</v>
      </c>
      <c r="AD546" s="48" t="str">
        <f t="shared" si="1084"/>
        <v>n/a</v>
      </c>
      <c r="AE546" s="48" t="str">
        <f t="shared" si="1084"/>
        <v>n/a</v>
      </c>
      <c r="AF546" s="88"/>
      <c r="AG546" s="91"/>
      <c r="AH546" s="183"/>
      <c r="AI546" s="101"/>
      <c r="AJ546" s="114"/>
      <c r="AK546" s="84"/>
      <c r="AL546" s="6"/>
      <c r="AM546" s="7"/>
      <c r="AN546" s="6"/>
      <c r="AO546" s="6"/>
      <c r="AP546" s="85"/>
      <c r="AQ546" s="87"/>
      <c r="AR546" s="6"/>
      <c r="AT546" s="6"/>
      <c r="AU546" s="6"/>
      <c r="AV546" s="85"/>
      <c r="AW546" s="85"/>
      <c r="AX546" s="85"/>
      <c r="AY546" s="86"/>
      <c r="AZ546" s="85"/>
      <c r="BA546" s="85"/>
      <c r="BB546" s="85"/>
      <c r="BC546" s="85"/>
    </row>
    <row r="547" spans="1:55" ht="51" customHeight="1" x14ac:dyDescent="0.25">
      <c r="A547" s="43" t="str">
        <f>IF(C547=0,"  ",VLOOKUP(C547,CODES!$A$1:$B$145,2,FALSE))</f>
        <v xml:space="preserve">  </v>
      </c>
      <c r="B547" s="256"/>
      <c r="C547" s="4"/>
      <c r="D547" s="52" t="s">
        <v>57</v>
      </c>
      <c r="E547" s="44" t="str">
        <f t="shared" ref="E547:H547" si="1085">IF($D547="Public Bidding", "Date Required", IF($D547="Shopping", "n/a", IF($D547="Small Value Procurement", "n/a", IF($D547="Lease of Venue", "n/a", IF($D547="Agency to Agency", "n/a", IF($D547="Direct Contracting", "n/a", IF($D547="Emergency Cases", "n/a",IF($D547=""," ","Check Mode of Proc"))))))))</f>
        <v>n/a</v>
      </c>
      <c r="F547" s="44" t="str">
        <f t="shared" si="1085"/>
        <v>n/a</v>
      </c>
      <c r="G547" s="44" t="str">
        <f t="shared" si="1085"/>
        <v>n/a</v>
      </c>
      <c r="H547" s="44" t="str">
        <f t="shared" si="1085"/>
        <v>n/a</v>
      </c>
      <c r="I547" s="63"/>
      <c r="J547" s="63"/>
      <c r="K547" s="45" t="str">
        <f t="shared" si="1053"/>
        <v>n/a</v>
      </c>
      <c r="L547" s="63"/>
      <c r="M547" s="63"/>
      <c r="N547" s="55"/>
      <c r="O547" s="55"/>
      <c r="P547" s="55"/>
      <c r="Q547" s="55"/>
      <c r="R547" s="46"/>
      <c r="S547" s="51"/>
      <c r="T547" s="772"/>
      <c r="U547" s="93"/>
      <c r="V547" s="51"/>
      <c r="W547" s="97"/>
      <c r="X547" s="94"/>
      <c r="Y547" s="48" t="str">
        <f t="shared" ref="Y547:AE547" si="1086">IF($D547="Public Bidding", "Date Required", IF($D547="Shopping", "n/a", IF($D547="Small Value Procurement", "n/a", IF($D547="Lease of Venue", "n/a", IF($D547="Agency to Agency", "n/a", IF($D547="Direct Contracting", "n/a", IF($D547="Emergency Cases", "n/a","Check Mode of Proc")))))))</f>
        <v>n/a</v>
      </c>
      <c r="Z547" s="48" t="str">
        <f t="shared" si="1086"/>
        <v>n/a</v>
      </c>
      <c r="AA547" s="48" t="str">
        <f t="shared" si="1086"/>
        <v>n/a</v>
      </c>
      <c r="AB547" s="48" t="str">
        <f t="shared" si="1086"/>
        <v>n/a</v>
      </c>
      <c r="AC547" s="48" t="str">
        <f t="shared" si="1086"/>
        <v>n/a</v>
      </c>
      <c r="AD547" s="48" t="str">
        <f t="shared" si="1086"/>
        <v>n/a</v>
      </c>
      <c r="AE547" s="48" t="str">
        <f t="shared" si="1086"/>
        <v>n/a</v>
      </c>
      <c r="AF547" s="88"/>
      <c r="AG547" s="91"/>
      <c r="AH547" s="183"/>
      <c r="AI547" s="101"/>
      <c r="AJ547" s="92"/>
      <c r="AK547" s="84"/>
      <c r="AL547" s="6"/>
      <c r="AM547" s="7"/>
      <c r="AN547" s="6"/>
      <c r="AO547" s="6"/>
      <c r="AP547" s="85"/>
      <c r="AQ547" s="87"/>
      <c r="AR547" s="6"/>
      <c r="AT547" s="6"/>
      <c r="AU547" s="6"/>
      <c r="AV547" s="85"/>
      <c r="AW547" s="85"/>
      <c r="AX547" s="85"/>
      <c r="AY547" s="86"/>
      <c r="AZ547" s="85"/>
      <c r="BA547" s="85"/>
      <c r="BB547" s="85"/>
      <c r="BC547" s="85"/>
    </row>
    <row r="548" spans="1:55" ht="51" customHeight="1" x14ac:dyDescent="0.25">
      <c r="A548" s="43" t="str">
        <f>IF(C548=0,"  ",VLOOKUP(C548,CODES!$A$1:$B$145,2,FALSE))</f>
        <v xml:space="preserve">  </v>
      </c>
      <c r="B548" s="256"/>
      <c r="C548" s="4"/>
      <c r="D548" s="52" t="s">
        <v>57</v>
      </c>
      <c r="E548" s="44" t="str">
        <f t="shared" ref="E548:H548" si="1087">IF($D548="Public Bidding", "Date Required", IF($D548="Shopping", "n/a", IF($D548="Small Value Procurement", "n/a", IF($D548="Lease of Venue", "n/a", IF($D548="Agency to Agency", "n/a", IF($D548="Direct Contracting", "n/a", IF($D548="Emergency Cases", "n/a",IF($D548=""," ","Check Mode of Proc"))))))))</f>
        <v>n/a</v>
      </c>
      <c r="F548" s="44" t="str">
        <f t="shared" si="1087"/>
        <v>n/a</v>
      </c>
      <c r="G548" s="44" t="str">
        <f t="shared" si="1087"/>
        <v>n/a</v>
      </c>
      <c r="H548" s="44" t="str">
        <f t="shared" si="1087"/>
        <v>n/a</v>
      </c>
      <c r="I548" s="63"/>
      <c r="J548" s="63"/>
      <c r="K548" s="45" t="str">
        <f t="shared" si="1053"/>
        <v>n/a</v>
      </c>
      <c r="L548" s="63"/>
      <c r="M548" s="63"/>
      <c r="N548" s="55"/>
      <c r="O548" s="55"/>
      <c r="P548" s="55"/>
      <c r="Q548" s="55"/>
      <c r="R548" s="46"/>
      <c r="S548" s="51"/>
      <c r="T548" s="755"/>
      <c r="U548" s="93"/>
      <c r="V548" s="51"/>
      <c r="W548" s="97"/>
      <c r="X548" s="94"/>
      <c r="Y548" s="48" t="str">
        <f t="shared" ref="Y548:AE548" si="1088">IF($D548="Public Bidding", "Date Required", IF($D548="Shopping", "n/a", IF($D548="Small Value Procurement", "n/a", IF($D548="Lease of Venue", "n/a", IF($D548="Agency to Agency", "n/a", IF($D548="Direct Contracting", "n/a", IF($D548="Emergency Cases", "n/a","Check Mode of Proc")))))))</f>
        <v>n/a</v>
      </c>
      <c r="Z548" s="48" t="str">
        <f t="shared" si="1088"/>
        <v>n/a</v>
      </c>
      <c r="AA548" s="48" t="str">
        <f t="shared" si="1088"/>
        <v>n/a</v>
      </c>
      <c r="AB548" s="48" t="str">
        <f t="shared" si="1088"/>
        <v>n/a</v>
      </c>
      <c r="AC548" s="48" t="str">
        <f t="shared" si="1088"/>
        <v>n/a</v>
      </c>
      <c r="AD548" s="48" t="str">
        <f t="shared" si="1088"/>
        <v>n/a</v>
      </c>
      <c r="AE548" s="48" t="str">
        <f t="shared" si="1088"/>
        <v>n/a</v>
      </c>
      <c r="AF548" s="88"/>
      <c r="AG548" s="91"/>
      <c r="AH548" s="183"/>
      <c r="AI548" s="101"/>
      <c r="AJ548" s="92"/>
      <c r="AK548" s="84"/>
      <c r="AL548" s="6"/>
      <c r="AM548" s="7"/>
      <c r="AN548" s="6"/>
      <c r="AO548" s="6"/>
      <c r="AP548" s="85"/>
      <c r="AQ548" s="87"/>
      <c r="AR548" s="6"/>
      <c r="AT548" s="6"/>
      <c r="AU548" s="6"/>
      <c r="AV548" s="85"/>
      <c r="AW548" s="85"/>
      <c r="AX548" s="85"/>
      <c r="AY548" s="86"/>
      <c r="AZ548" s="85"/>
      <c r="BA548" s="85"/>
      <c r="BB548" s="85"/>
      <c r="BC548" s="85"/>
    </row>
    <row r="549" spans="1:55" ht="51" customHeight="1" x14ac:dyDescent="0.25">
      <c r="A549" s="43" t="str">
        <f>IF(C549=0,"  ",VLOOKUP(C549,CODES!$A$1:$B$145,2,FALSE))</f>
        <v xml:space="preserve">  </v>
      </c>
      <c r="B549" s="256"/>
      <c r="C549" s="4"/>
      <c r="D549" s="52" t="s">
        <v>57</v>
      </c>
      <c r="E549" s="44" t="str">
        <f t="shared" ref="E549:H549" si="1089">IF($D549="Public Bidding", "Date Required", IF($D549="Shopping", "n/a", IF($D549="Small Value Procurement", "n/a", IF($D549="Lease of Venue", "n/a", IF($D549="Agency to Agency", "n/a", IF($D549="Direct Contracting", "n/a", IF($D549="Emergency Cases", "n/a",IF($D549=""," ","Check Mode of Proc"))))))))</f>
        <v>n/a</v>
      </c>
      <c r="F549" s="44" t="str">
        <f t="shared" si="1089"/>
        <v>n/a</v>
      </c>
      <c r="G549" s="44" t="str">
        <f t="shared" si="1089"/>
        <v>n/a</v>
      </c>
      <c r="H549" s="44" t="str">
        <f t="shared" si="1089"/>
        <v>n/a</v>
      </c>
      <c r="I549" s="63"/>
      <c r="J549" s="63"/>
      <c r="K549" s="45" t="str">
        <f t="shared" si="1053"/>
        <v>n/a</v>
      </c>
      <c r="L549" s="63"/>
      <c r="M549" s="63"/>
      <c r="N549" s="55"/>
      <c r="O549" s="55"/>
      <c r="P549" s="67"/>
      <c r="Q549" s="67"/>
      <c r="R549" s="46"/>
      <c r="S549" s="51"/>
      <c r="T549" s="97"/>
      <c r="U549" s="93"/>
      <c r="V549" s="51"/>
      <c r="W549" s="97"/>
      <c r="X549" s="94"/>
      <c r="Y549" s="48" t="str">
        <f t="shared" ref="Y549:AE549" si="1090">IF($D549="Public Bidding", "Date Required", IF($D549="Shopping", "n/a", IF($D549="Small Value Procurement", "n/a", IF($D549="Lease of Venue", "n/a", IF($D549="Agency to Agency", "n/a", IF($D549="Direct Contracting", "n/a", IF($D549="Emergency Cases", "n/a","Check Mode of Proc")))))))</f>
        <v>n/a</v>
      </c>
      <c r="Z549" s="48" t="str">
        <f t="shared" si="1090"/>
        <v>n/a</v>
      </c>
      <c r="AA549" s="48" t="str">
        <f t="shared" si="1090"/>
        <v>n/a</v>
      </c>
      <c r="AB549" s="48" t="str">
        <f t="shared" si="1090"/>
        <v>n/a</v>
      </c>
      <c r="AC549" s="48" t="str">
        <f t="shared" si="1090"/>
        <v>n/a</v>
      </c>
      <c r="AD549" s="48" t="str">
        <f t="shared" si="1090"/>
        <v>n/a</v>
      </c>
      <c r="AE549" s="48" t="str">
        <f t="shared" si="1090"/>
        <v>n/a</v>
      </c>
      <c r="AF549" s="88"/>
      <c r="AG549" s="91"/>
      <c r="AH549" s="183"/>
      <c r="AI549" s="101"/>
      <c r="AJ549" s="92"/>
      <c r="AK549" s="89"/>
      <c r="AL549" s="6"/>
      <c r="AM549" s="7"/>
      <c r="AN549" s="6"/>
      <c r="AO549" s="6"/>
      <c r="AP549" s="85"/>
      <c r="AQ549" s="87"/>
      <c r="AR549" s="6"/>
      <c r="AT549" s="6"/>
      <c r="AU549" s="6"/>
      <c r="AV549" s="85"/>
      <c r="AW549" s="85"/>
      <c r="AX549" s="85"/>
      <c r="AY549" s="86"/>
      <c r="AZ549" s="85"/>
      <c r="BA549" s="85"/>
      <c r="BB549" s="85"/>
      <c r="BC549" s="85"/>
    </row>
    <row r="550" spans="1:55" ht="51" customHeight="1" x14ac:dyDescent="0.25">
      <c r="A550" s="43" t="str">
        <f>IF(C550=0,"  ",VLOOKUP(C550,CODES!$A$1:$B$145,2,FALSE))</f>
        <v xml:space="preserve">  </v>
      </c>
      <c r="B550" s="256"/>
      <c r="C550" s="4"/>
      <c r="D550" s="52" t="s">
        <v>57</v>
      </c>
      <c r="E550" s="44" t="str">
        <f t="shared" ref="E550:H550" si="1091">IF($D550="Public Bidding", "Date Required", IF($D550="Shopping", "n/a", IF($D550="Small Value Procurement", "n/a", IF($D550="Lease of Venue", "n/a", IF($D550="Agency to Agency", "n/a", IF($D550="Direct Contracting", "n/a", IF($D550="Emergency Cases", "n/a",IF($D550=""," ","Check Mode of Proc"))))))))</f>
        <v>n/a</v>
      </c>
      <c r="F550" s="44" t="str">
        <f t="shared" si="1091"/>
        <v>n/a</v>
      </c>
      <c r="G550" s="44" t="str">
        <f t="shared" si="1091"/>
        <v>n/a</v>
      </c>
      <c r="H550" s="44" t="str">
        <f t="shared" si="1091"/>
        <v>n/a</v>
      </c>
      <c r="I550" s="63"/>
      <c r="J550" s="63"/>
      <c r="K550" s="45" t="str">
        <f t="shared" si="1053"/>
        <v>n/a</v>
      </c>
      <c r="L550" s="63"/>
      <c r="M550" s="63"/>
      <c r="N550" s="55"/>
      <c r="O550" s="55"/>
      <c r="P550" s="55"/>
      <c r="Q550" s="55"/>
      <c r="R550" s="46"/>
      <c r="S550" s="51"/>
      <c r="T550" s="97"/>
      <c r="U550" s="93"/>
      <c r="V550" s="51"/>
      <c r="W550" s="97"/>
      <c r="X550" s="94"/>
      <c r="Y550" s="48" t="str">
        <f t="shared" ref="Y550:AE550" si="1092">IF($D550="Public Bidding", "Date Required", IF($D550="Shopping", "n/a", IF($D550="Small Value Procurement", "n/a", IF($D550="Lease of Venue", "n/a", IF($D550="Agency to Agency", "n/a", IF($D550="Direct Contracting", "n/a", IF($D550="Emergency Cases", "n/a","Check Mode of Proc")))))))</f>
        <v>n/a</v>
      </c>
      <c r="Z550" s="48" t="str">
        <f t="shared" si="1092"/>
        <v>n/a</v>
      </c>
      <c r="AA550" s="48" t="str">
        <f t="shared" si="1092"/>
        <v>n/a</v>
      </c>
      <c r="AB550" s="48" t="str">
        <f t="shared" si="1092"/>
        <v>n/a</v>
      </c>
      <c r="AC550" s="48" t="str">
        <f t="shared" si="1092"/>
        <v>n/a</v>
      </c>
      <c r="AD550" s="48" t="str">
        <f t="shared" si="1092"/>
        <v>n/a</v>
      </c>
      <c r="AE550" s="48" t="str">
        <f t="shared" si="1092"/>
        <v>n/a</v>
      </c>
      <c r="AF550" s="88"/>
      <c r="AG550" s="91"/>
      <c r="AH550" s="183"/>
      <c r="AI550" s="101"/>
      <c r="AJ550" s="92"/>
      <c r="AK550" s="84"/>
      <c r="AL550" s="6"/>
      <c r="AM550" s="7"/>
      <c r="AN550" s="6"/>
      <c r="AO550" s="6"/>
      <c r="AP550" s="85"/>
      <c r="AQ550" s="87"/>
      <c r="AR550" s="6"/>
      <c r="AT550" s="6"/>
      <c r="AU550" s="6"/>
      <c r="AV550" s="85"/>
      <c r="AW550" s="85"/>
      <c r="AX550" s="85"/>
      <c r="AY550" s="86"/>
      <c r="AZ550" s="85"/>
      <c r="BA550" s="85"/>
      <c r="BB550" s="85"/>
      <c r="BC550" s="85"/>
    </row>
    <row r="551" spans="1:55" ht="51" customHeight="1" x14ac:dyDescent="0.25">
      <c r="A551" s="43" t="str">
        <f>IF(C551=0,"  ",VLOOKUP(C551,CODES!$A$1:$B$145,2,FALSE))</f>
        <v xml:space="preserve">  </v>
      </c>
      <c r="B551" s="256"/>
      <c r="C551" s="4"/>
      <c r="D551" s="52" t="s">
        <v>57</v>
      </c>
      <c r="E551" s="44" t="str">
        <f t="shared" ref="E551:H551" si="1093">IF($D551="Public Bidding", "Date Required", IF($D551="Shopping", "n/a", IF($D551="Small Value Procurement", "n/a", IF($D551="Lease of Venue", "n/a", IF($D551="Agency to Agency", "n/a", IF($D551="Direct Contracting", "n/a", IF($D551="Emergency Cases", "n/a",IF($D551=""," ","Check Mode of Proc"))))))))</f>
        <v>n/a</v>
      </c>
      <c r="F551" s="44" t="str">
        <f t="shared" si="1093"/>
        <v>n/a</v>
      </c>
      <c r="G551" s="44" t="str">
        <f t="shared" si="1093"/>
        <v>n/a</v>
      </c>
      <c r="H551" s="44" t="str">
        <f t="shared" si="1093"/>
        <v>n/a</v>
      </c>
      <c r="I551" s="63"/>
      <c r="J551" s="63"/>
      <c r="K551" s="45" t="str">
        <f t="shared" si="1053"/>
        <v>n/a</v>
      </c>
      <c r="L551" s="63"/>
      <c r="M551" s="4"/>
      <c r="N551" s="55"/>
      <c r="O551" s="55"/>
      <c r="P551" s="55"/>
      <c r="Q551" s="55"/>
      <c r="R551" s="46"/>
      <c r="S551" s="51"/>
      <c r="T551" s="97"/>
      <c r="U551" s="93"/>
      <c r="V551" s="51"/>
      <c r="W551" s="97"/>
      <c r="X551" s="94"/>
      <c r="Y551" s="48" t="str">
        <f t="shared" ref="Y551:AE551" si="1094">IF($D551="Public Bidding", "Date Required", IF($D551="Shopping", "n/a", IF($D551="Small Value Procurement", "n/a", IF($D551="Lease of Venue", "n/a", IF($D551="Agency to Agency", "n/a", IF($D551="Direct Contracting", "n/a", IF($D551="Emergency Cases", "n/a","Check Mode of Proc")))))))</f>
        <v>n/a</v>
      </c>
      <c r="Z551" s="48" t="str">
        <f t="shared" si="1094"/>
        <v>n/a</v>
      </c>
      <c r="AA551" s="48" t="str">
        <f t="shared" si="1094"/>
        <v>n/a</v>
      </c>
      <c r="AB551" s="48" t="str">
        <f t="shared" si="1094"/>
        <v>n/a</v>
      </c>
      <c r="AC551" s="48" t="str">
        <f t="shared" si="1094"/>
        <v>n/a</v>
      </c>
      <c r="AD551" s="48" t="str">
        <f t="shared" si="1094"/>
        <v>n/a</v>
      </c>
      <c r="AE551" s="48" t="str">
        <f t="shared" si="1094"/>
        <v>n/a</v>
      </c>
      <c r="AF551" s="88"/>
      <c r="AG551" s="91"/>
      <c r="AH551" s="183"/>
      <c r="AI551" s="101"/>
      <c r="AJ551" s="92"/>
      <c r="AK551" s="84"/>
      <c r="AL551" s="6"/>
      <c r="AM551" s="7"/>
      <c r="AN551" s="6"/>
      <c r="AO551" s="6"/>
      <c r="AP551" s="85"/>
      <c r="AQ551" s="87"/>
      <c r="AR551" s="6"/>
      <c r="AT551" s="6"/>
      <c r="AU551" s="6"/>
      <c r="AV551" s="85"/>
      <c r="AW551" s="85"/>
      <c r="AX551" s="85"/>
      <c r="AY551" s="86"/>
      <c r="AZ551" s="85"/>
      <c r="BA551" s="85"/>
      <c r="BB551" s="85"/>
      <c r="BC551" s="85"/>
    </row>
    <row r="552" spans="1:55" ht="51" customHeight="1" x14ac:dyDescent="0.25">
      <c r="A552" s="43" t="str">
        <f>IF(C552=0,"  ",VLOOKUP(C552,CODES!$A$1:$B$145,2,FALSE))</f>
        <v xml:space="preserve">  </v>
      </c>
      <c r="B552" s="256"/>
      <c r="C552" s="4"/>
      <c r="D552" s="52" t="s">
        <v>57</v>
      </c>
      <c r="E552" s="44" t="str">
        <f t="shared" ref="E552:H552" si="1095">IF($D552="Public Bidding", "Date Required", IF($D552="Shopping", "n/a", IF($D552="Small Value Procurement", "n/a", IF($D552="Lease of Venue", "n/a", IF($D552="Agency to Agency", "n/a", IF($D552="Direct Contracting", "n/a", IF($D552="Emergency Cases", "n/a",IF($D552=""," ","Check Mode of Proc"))))))))</f>
        <v>n/a</v>
      </c>
      <c r="F552" s="44" t="str">
        <f t="shared" si="1095"/>
        <v>n/a</v>
      </c>
      <c r="G552" s="44" t="str">
        <f t="shared" si="1095"/>
        <v>n/a</v>
      </c>
      <c r="H552" s="44" t="str">
        <f t="shared" si="1095"/>
        <v>n/a</v>
      </c>
      <c r="I552" s="63"/>
      <c r="J552" s="63"/>
      <c r="K552" s="45" t="str">
        <f t="shared" si="1053"/>
        <v>n/a</v>
      </c>
      <c r="L552" s="63"/>
      <c r="M552" s="63"/>
      <c r="N552" s="55"/>
      <c r="O552" s="55"/>
      <c r="P552" s="67"/>
      <c r="Q552" s="67"/>
      <c r="R552" s="46"/>
      <c r="S552" s="51"/>
      <c r="T552" s="97"/>
      <c r="U552" s="93"/>
      <c r="V552" s="51"/>
      <c r="W552" s="97"/>
      <c r="X552" s="94"/>
      <c r="Y552" s="48" t="str">
        <f t="shared" ref="Y552:AE552" si="1096">IF($D552="Public Bidding", "Date Required", IF($D552="Shopping", "n/a", IF($D552="Small Value Procurement", "n/a", IF($D552="Lease of Venue", "n/a", IF($D552="Agency to Agency", "n/a", IF($D552="Direct Contracting", "n/a", IF($D552="Emergency Cases", "n/a","Check Mode of Proc")))))))</f>
        <v>n/a</v>
      </c>
      <c r="Z552" s="48" t="str">
        <f t="shared" si="1096"/>
        <v>n/a</v>
      </c>
      <c r="AA552" s="48" t="str">
        <f t="shared" si="1096"/>
        <v>n/a</v>
      </c>
      <c r="AB552" s="48" t="str">
        <f t="shared" si="1096"/>
        <v>n/a</v>
      </c>
      <c r="AC552" s="48" t="str">
        <f t="shared" si="1096"/>
        <v>n/a</v>
      </c>
      <c r="AD552" s="48" t="str">
        <f t="shared" si="1096"/>
        <v>n/a</v>
      </c>
      <c r="AE552" s="48" t="str">
        <f t="shared" si="1096"/>
        <v>n/a</v>
      </c>
      <c r="AF552" s="88"/>
      <c r="AG552" s="91"/>
      <c r="AH552" s="183"/>
      <c r="AI552" s="101"/>
      <c r="AJ552" s="92"/>
      <c r="AK552" s="84"/>
      <c r="AL552" s="6"/>
      <c r="AM552" s="7"/>
      <c r="AN552" s="6"/>
      <c r="AO552" s="6"/>
      <c r="AP552" s="85"/>
      <c r="AQ552" s="87"/>
      <c r="AR552" s="6"/>
      <c r="AT552" s="6"/>
      <c r="AU552" s="6"/>
      <c r="AV552" s="85"/>
      <c r="AW552" s="85"/>
      <c r="AX552" s="85"/>
      <c r="AY552" s="86"/>
      <c r="AZ552" s="85"/>
      <c r="BA552" s="85"/>
      <c r="BB552" s="85"/>
      <c r="BC552" s="85"/>
    </row>
    <row r="553" spans="1:55" ht="51" customHeight="1" x14ac:dyDescent="0.25">
      <c r="A553" s="43" t="str">
        <f>IF(C553=0,"  ",VLOOKUP(C553,CODES!$A$1:$B$145,2,FALSE))</f>
        <v xml:space="preserve">  </v>
      </c>
      <c r="B553" s="256"/>
      <c r="C553" s="4"/>
      <c r="D553" s="52" t="s">
        <v>57</v>
      </c>
      <c r="E553" s="44" t="str">
        <f t="shared" ref="E553:H553" si="1097">IF($D553="Public Bidding", "Date Required", IF($D553="Shopping", "n/a", IF($D553="Small Value Procurement", "n/a", IF($D553="Lease of Venue", "n/a", IF($D553="Agency to Agency", "n/a", IF($D553="Direct Contracting", "n/a", IF($D553="Emergency Cases", "n/a",IF($D553=""," ","Check Mode of Proc"))))))))</f>
        <v>n/a</v>
      </c>
      <c r="F553" s="44" t="str">
        <f t="shared" si="1097"/>
        <v>n/a</v>
      </c>
      <c r="G553" s="44" t="str">
        <f t="shared" si="1097"/>
        <v>n/a</v>
      </c>
      <c r="H553" s="44" t="str">
        <f t="shared" si="1097"/>
        <v>n/a</v>
      </c>
      <c r="I553" s="63"/>
      <c r="J553" s="63"/>
      <c r="K553" s="45" t="str">
        <f t="shared" si="1053"/>
        <v>n/a</v>
      </c>
      <c r="L553" s="63"/>
      <c r="M553" s="63"/>
      <c r="N553" s="55"/>
      <c r="O553" s="55"/>
      <c r="P553" s="55"/>
      <c r="Q553" s="55"/>
      <c r="R553" s="46"/>
      <c r="S553" s="51"/>
      <c r="T553" s="97"/>
      <c r="U553" s="93"/>
      <c r="V553" s="51"/>
      <c r="W553" s="97"/>
      <c r="X553" s="94"/>
      <c r="Y553" s="48" t="str">
        <f t="shared" ref="Y553:AE553" si="1098">IF($D553="Public Bidding", "Date Required", IF($D553="Shopping", "n/a", IF($D553="Small Value Procurement", "n/a", IF($D553="Lease of Venue", "n/a", IF($D553="Agency to Agency", "n/a", IF($D553="Direct Contracting", "n/a", IF($D553="Emergency Cases", "n/a","Check Mode of Proc")))))))</f>
        <v>n/a</v>
      </c>
      <c r="Z553" s="48" t="str">
        <f t="shared" si="1098"/>
        <v>n/a</v>
      </c>
      <c r="AA553" s="48" t="str">
        <f t="shared" si="1098"/>
        <v>n/a</v>
      </c>
      <c r="AB553" s="48" t="str">
        <f t="shared" si="1098"/>
        <v>n/a</v>
      </c>
      <c r="AC553" s="48" t="str">
        <f t="shared" si="1098"/>
        <v>n/a</v>
      </c>
      <c r="AD553" s="48" t="str">
        <f t="shared" si="1098"/>
        <v>n/a</v>
      </c>
      <c r="AE553" s="48" t="str">
        <f t="shared" si="1098"/>
        <v>n/a</v>
      </c>
      <c r="AF553" s="88"/>
      <c r="AG553" s="91"/>
      <c r="AH553" s="183"/>
      <c r="AI553" s="101"/>
      <c r="AJ553" s="92"/>
      <c r="AK553" s="84"/>
      <c r="AL553" s="6"/>
      <c r="AM553" s="7"/>
      <c r="AN553" s="6"/>
      <c r="AO553" s="6"/>
      <c r="AP553" s="85"/>
      <c r="AQ553" s="87"/>
      <c r="AR553" s="6"/>
      <c r="AT553" s="6"/>
      <c r="AU553" s="6"/>
      <c r="AV553" s="85"/>
      <c r="AW553" s="85"/>
      <c r="AX553" s="85"/>
      <c r="AY553" s="86"/>
      <c r="AZ553" s="85"/>
      <c r="BA553" s="85"/>
      <c r="BB553" s="85"/>
      <c r="BC553" s="85"/>
    </row>
    <row r="554" spans="1:55" ht="51" customHeight="1" x14ac:dyDescent="0.25">
      <c r="A554" s="43" t="str">
        <f>IF(C554=0,"  ",VLOOKUP(C554,CODES!$A$1:$B$145,2,FALSE))</f>
        <v xml:space="preserve">  </v>
      </c>
      <c r="B554" s="256"/>
      <c r="C554" s="4"/>
      <c r="D554" s="52" t="s">
        <v>57</v>
      </c>
      <c r="E554" s="44" t="str">
        <f t="shared" ref="E554:H554" si="1099">IF($D554="Public Bidding", "Date Required", IF($D554="Shopping", "n/a", IF($D554="Small Value Procurement", "n/a", IF($D554="Lease of Venue", "n/a", IF($D554="Agency to Agency", "n/a", IF($D554="Direct Contracting", "n/a", IF($D554="Emergency Cases", "n/a",IF($D554=""," ","Check Mode of Proc"))))))))</f>
        <v>n/a</v>
      </c>
      <c r="F554" s="44" t="str">
        <f t="shared" si="1099"/>
        <v>n/a</v>
      </c>
      <c r="G554" s="44" t="str">
        <f t="shared" si="1099"/>
        <v>n/a</v>
      </c>
      <c r="H554" s="44" t="str">
        <f t="shared" si="1099"/>
        <v>n/a</v>
      </c>
      <c r="I554" s="63"/>
      <c r="J554" s="63"/>
      <c r="K554" s="45" t="str">
        <f t="shared" si="1053"/>
        <v>n/a</v>
      </c>
      <c r="L554" s="63"/>
      <c r="M554" s="63"/>
      <c r="N554" s="55"/>
      <c r="O554" s="55"/>
      <c r="P554" s="55"/>
      <c r="Q554" s="55"/>
      <c r="R554" s="46"/>
      <c r="S554" s="51"/>
      <c r="T554" s="97"/>
      <c r="U554" s="93"/>
      <c r="V554" s="51"/>
      <c r="W554" s="97"/>
      <c r="X554" s="94"/>
      <c r="Y554" s="48" t="str">
        <f t="shared" ref="Y554:AE554" si="1100">IF($D554="Public Bidding", "Date Required", IF($D554="Shopping", "n/a", IF($D554="Small Value Procurement", "n/a", IF($D554="Lease of Venue", "n/a", IF($D554="Agency to Agency", "n/a", IF($D554="Direct Contracting", "n/a", IF($D554="Emergency Cases", "n/a","Check Mode of Proc")))))))</f>
        <v>n/a</v>
      </c>
      <c r="Z554" s="48" t="str">
        <f t="shared" si="1100"/>
        <v>n/a</v>
      </c>
      <c r="AA554" s="48" t="str">
        <f t="shared" si="1100"/>
        <v>n/a</v>
      </c>
      <c r="AB554" s="48" t="str">
        <f t="shared" si="1100"/>
        <v>n/a</v>
      </c>
      <c r="AC554" s="48" t="str">
        <f t="shared" si="1100"/>
        <v>n/a</v>
      </c>
      <c r="AD554" s="48" t="str">
        <f t="shared" si="1100"/>
        <v>n/a</v>
      </c>
      <c r="AE554" s="48" t="str">
        <f t="shared" si="1100"/>
        <v>n/a</v>
      </c>
      <c r="AF554" s="88"/>
      <c r="AG554" s="91"/>
      <c r="AH554" s="183"/>
      <c r="AI554" s="101"/>
      <c r="AJ554" s="92"/>
      <c r="AK554" s="84"/>
      <c r="AL554" s="6"/>
      <c r="AM554" s="7"/>
      <c r="AN554" s="6"/>
      <c r="AO554" s="6"/>
      <c r="AP554" s="85"/>
      <c r="AQ554" s="87"/>
      <c r="AR554" s="6"/>
      <c r="AT554" s="6"/>
      <c r="AU554" s="6"/>
      <c r="AV554" s="85"/>
      <c r="AW554" s="85"/>
      <c r="AX554" s="85"/>
      <c r="AY554" s="86"/>
      <c r="AZ554" s="85"/>
      <c r="BA554" s="85"/>
      <c r="BB554" s="85"/>
      <c r="BC554" s="85"/>
    </row>
    <row r="555" spans="1:55" ht="51" customHeight="1" x14ac:dyDescent="0.25">
      <c r="A555" s="43" t="str">
        <f>IF(C555=0,"  ",VLOOKUP(C555,CODES!$A$1:$B$145,2,FALSE))</f>
        <v xml:space="preserve">  </v>
      </c>
      <c r="B555" s="256"/>
      <c r="C555" s="4"/>
      <c r="D555" s="52" t="s">
        <v>57</v>
      </c>
      <c r="E555" s="44" t="str">
        <f t="shared" ref="E555:H555" si="1101">IF($D555="Public Bidding", "Date Required", IF($D555="Shopping", "n/a", IF($D555="Small Value Procurement", "n/a", IF($D555="Lease of Venue", "n/a", IF($D555="Agency to Agency", "n/a", IF($D555="Direct Contracting", "n/a", IF($D555="Emergency Cases", "n/a",IF($D555=""," ","Check Mode of Proc"))))))))</f>
        <v>n/a</v>
      </c>
      <c r="F555" s="44" t="str">
        <f t="shared" si="1101"/>
        <v>n/a</v>
      </c>
      <c r="G555" s="44" t="str">
        <f t="shared" si="1101"/>
        <v>n/a</v>
      </c>
      <c r="H555" s="44" t="str">
        <f t="shared" si="1101"/>
        <v>n/a</v>
      </c>
      <c r="I555" s="63"/>
      <c r="J555" s="63"/>
      <c r="K555" s="45" t="str">
        <f t="shared" si="1053"/>
        <v>n/a</v>
      </c>
      <c r="L555" s="63"/>
      <c r="M555" s="63"/>
      <c r="N555" s="67"/>
      <c r="O555" s="67"/>
      <c r="P555" s="67"/>
      <c r="Q555" s="67"/>
      <c r="R555" s="46"/>
      <c r="S555" s="51"/>
      <c r="T555" s="97"/>
      <c r="U555" s="93"/>
      <c r="V555" s="51"/>
      <c r="W555" s="97"/>
      <c r="X555" s="94"/>
      <c r="Y555" s="48" t="str">
        <f t="shared" ref="Y555:AE555" si="1102">IF($D555="Public Bidding", "Date Required", IF($D555="Shopping", "n/a", IF($D555="Small Value Procurement", "n/a", IF($D555="Lease of Venue", "n/a", IF($D555="Agency to Agency", "n/a", IF($D555="Direct Contracting", "n/a", IF($D555="Emergency Cases", "n/a","Check Mode of Proc")))))))</f>
        <v>n/a</v>
      </c>
      <c r="Z555" s="48" t="str">
        <f t="shared" si="1102"/>
        <v>n/a</v>
      </c>
      <c r="AA555" s="48" t="str">
        <f t="shared" si="1102"/>
        <v>n/a</v>
      </c>
      <c r="AB555" s="48" t="str">
        <f t="shared" si="1102"/>
        <v>n/a</v>
      </c>
      <c r="AC555" s="48" t="str">
        <f t="shared" si="1102"/>
        <v>n/a</v>
      </c>
      <c r="AD555" s="48" t="str">
        <f t="shared" si="1102"/>
        <v>n/a</v>
      </c>
      <c r="AE555" s="48" t="str">
        <f t="shared" si="1102"/>
        <v>n/a</v>
      </c>
      <c r="AF555" s="88"/>
      <c r="AG555" s="91"/>
      <c r="AH555" s="183"/>
      <c r="AI555" s="101"/>
      <c r="AJ555" s="261"/>
      <c r="AK555" s="84"/>
      <c r="AL555" s="6"/>
      <c r="AM555" s="7"/>
      <c r="AN555" s="6"/>
      <c r="AO555" s="6"/>
      <c r="AP555" s="85"/>
      <c r="AQ555" s="87"/>
      <c r="AR555" s="6"/>
      <c r="AT555" s="6"/>
      <c r="AU555" s="6"/>
      <c r="AV555" s="85"/>
      <c r="AW555" s="85"/>
      <c r="AX555" s="85"/>
      <c r="AY555" s="86"/>
      <c r="AZ555" s="85"/>
      <c r="BA555" s="85"/>
      <c r="BB555" s="85"/>
      <c r="BC555" s="85"/>
    </row>
    <row r="556" spans="1:55" ht="51" customHeight="1" x14ac:dyDescent="0.25">
      <c r="A556" s="43" t="str">
        <f>IF(C556=0,"  ",VLOOKUP(C556,CODES!$A$1:$B$145,2,FALSE))</f>
        <v xml:space="preserve">  </v>
      </c>
      <c r="B556" s="256"/>
      <c r="C556" s="4"/>
      <c r="D556" s="52" t="s">
        <v>57</v>
      </c>
      <c r="E556" s="44" t="str">
        <f t="shared" ref="E556:H556" si="1103">IF($D556="Public Bidding", "Date Required", IF($D556="Shopping", "n/a", IF($D556="Small Value Procurement", "n/a", IF($D556="Lease of Venue", "n/a", IF($D556="Agency to Agency", "n/a", IF($D556="Direct Contracting", "n/a", IF($D556="Emergency Cases", "n/a",IF($D556=""," ","Check Mode of Proc"))))))))</f>
        <v>n/a</v>
      </c>
      <c r="F556" s="44" t="str">
        <f t="shared" si="1103"/>
        <v>n/a</v>
      </c>
      <c r="G556" s="44" t="str">
        <f t="shared" si="1103"/>
        <v>n/a</v>
      </c>
      <c r="H556" s="44" t="str">
        <f t="shared" si="1103"/>
        <v>n/a</v>
      </c>
      <c r="I556" s="63"/>
      <c r="J556" s="63"/>
      <c r="K556" s="45" t="str">
        <f t="shared" si="1053"/>
        <v>n/a</v>
      </c>
      <c r="L556" s="63"/>
      <c r="M556" s="63"/>
      <c r="N556" s="67"/>
      <c r="O556" s="67"/>
      <c r="P556" s="67"/>
      <c r="Q556" s="67"/>
      <c r="R556" s="46"/>
      <c r="S556" s="51"/>
      <c r="T556" s="97"/>
      <c r="U556" s="93"/>
      <c r="V556" s="51"/>
      <c r="W556" s="97"/>
      <c r="X556" s="94"/>
      <c r="Y556" s="48" t="str">
        <f t="shared" ref="Y556:AE556" si="1104">IF($D556="Public Bidding", "Date Required", IF($D556="Shopping", "n/a", IF($D556="Small Value Procurement", "n/a", IF($D556="Lease of Venue", "n/a", IF($D556="Agency to Agency", "n/a", IF($D556="Direct Contracting", "n/a", IF($D556="Emergency Cases", "n/a","Check Mode of Proc")))))))</f>
        <v>n/a</v>
      </c>
      <c r="Z556" s="48" t="str">
        <f t="shared" si="1104"/>
        <v>n/a</v>
      </c>
      <c r="AA556" s="48" t="str">
        <f t="shared" si="1104"/>
        <v>n/a</v>
      </c>
      <c r="AB556" s="48" t="str">
        <f t="shared" si="1104"/>
        <v>n/a</v>
      </c>
      <c r="AC556" s="48" t="str">
        <f t="shared" si="1104"/>
        <v>n/a</v>
      </c>
      <c r="AD556" s="48" t="str">
        <f t="shared" si="1104"/>
        <v>n/a</v>
      </c>
      <c r="AE556" s="48" t="str">
        <f t="shared" si="1104"/>
        <v>n/a</v>
      </c>
      <c r="AF556" s="88"/>
      <c r="AG556" s="91"/>
      <c r="AH556" s="183"/>
      <c r="AI556" s="101"/>
      <c r="AJ556" s="261"/>
      <c r="AK556" s="84"/>
      <c r="AL556" s="6"/>
      <c r="AM556" s="7"/>
      <c r="AN556" s="6"/>
      <c r="AO556" s="6"/>
      <c r="AP556" s="85"/>
      <c r="AQ556" s="87"/>
      <c r="AR556" s="6"/>
      <c r="AT556" s="6"/>
      <c r="AU556" s="6"/>
      <c r="AV556" s="85"/>
      <c r="AW556" s="85"/>
      <c r="AX556" s="85"/>
      <c r="AY556" s="86"/>
      <c r="AZ556" s="85"/>
      <c r="BA556" s="85"/>
      <c r="BB556" s="85"/>
      <c r="BC556" s="85"/>
    </row>
    <row r="557" spans="1:55" ht="51" customHeight="1" x14ac:dyDescent="0.25">
      <c r="A557" s="43" t="str">
        <f>IF(C557=0,"  ",VLOOKUP(C557,CODES!$A$1:$B$145,2,FALSE))</f>
        <v xml:space="preserve">  </v>
      </c>
      <c r="B557" s="256"/>
      <c r="C557" s="4"/>
      <c r="D557" s="52" t="s">
        <v>57</v>
      </c>
      <c r="E557" s="44" t="str">
        <f t="shared" ref="E557:H557" si="1105">IF($D557="Public Bidding", "Date Required", IF($D557="Shopping", "n/a", IF($D557="Small Value Procurement", "n/a", IF($D557="Lease of Venue", "n/a", IF($D557="Agency to Agency", "n/a", IF($D557="Direct Contracting", "n/a", IF($D557="Emergency Cases", "n/a",IF($D557=""," ","Check Mode of Proc"))))))))</f>
        <v>n/a</v>
      </c>
      <c r="F557" s="44" t="str">
        <f t="shared" si="1105"/>
        <v>n/a</v>
      </c>
      <c r="G557" s="44" t="str">
        <f t="shared" si="1105"/>
        <v>n/a</v>
      </c>
      <c r="H557" s="44" t="str">
        <f t="shared" si="1105"/>
        <v>n/a</v>
      </c>
      <c r="I557" s="63"/>
      <c r="J557" s="63"/>
      <c r="K557" s="45" t="str">
        <f t="shared" si="1053"/>
        <v>n/a</v>
      </c>
      <c r="L557" s="63"/>
      <c r="M557" s="63"/>
      <c r="N557" s="67"/>
      <c r="O557" s="67"/>
      <c r="P557" s="67"/>
      <c r="Q557" s="67"/>
      <c r="R557" s="46"/>
      <c r="S557" s="51"/>
      <c r="T557" s="97"/>
      <c r="U557" s="93"/>
      <c r="V557" s="51"/>
      <c r="W557" s="97"/>
      <c r="X557" s="94"/>
      <c r="Y557" s="48" t="str">
        <f t="shared" ref="Y557:AE557" si="1106">IF($D557="Public Bidding", "Date Required", IF($D557="Shopping", "n/a", IF($D557="Small Value Procurement", "n/a", IF($D557="Lease of Venue", "n/a", IF($D557="Agency to Agency", "n/a", IF($D557="Direct Contracting", "n/a", IF($D557="Emergency Cases", "n/a","Check Mode of Proc")))))))</f>
        <v>n/a</v>
      </c>
      <c r="Z557" s="48" t="str">
        <f t="shared" si="1106"/>
        <v>n/a</v>
      </c>
      <c r="AA557" s="48" t="str">
        <f t="shared" si="1106"/>
        <v>n/a</v>
      </c>
      <c r="AB557" s="48" t="str">
        <f t="shared" si="1106"/>
        <v>n/a</v>
      </c>
      <c r="AC557" s="48" t="str">
        <f t="shared" si="1106"/>
        <v>n/a</v>
      </c>
      <c r="AD557" s="48" t="str">
        <f t="shared" si="1106"/>
        <v>n/a</v>
      </c>
      <c r="AE557" s="48" t="str">
        <f t="shared" si="1106"/>
        <v>n/a</v>
      </c>
      <c r="AF557" s="88"/>
      <c r="AG557" s="91"/>
      <c r="AH557" s="183"/>
      <c r="AI557" s="101"/>
      <c r="AJ557" s="261"/>
      <c r="AK557" s="84"/>
      <c r="AL557" s="6"/>
      <c r="AM557" s="7"/>
      <c r="AN557" s="6"/>
      <c r="AO557" s="6"/>
      <c r="AP557" s="85"/>
      <c r="AQ557" s="87"/>
      <c r="AR557" s="6"/>
      <c r="AT557" s="6"/>
      <c r="AU557" s="6"/>
      <c r="AV557" s="85"/>
      <c r="AW557" s="85"/>
      <c r="AX557" s="85"/>
      <c r="AY557" s="86"/>
      <c r="AZ557" s="85"/>
      <c r="BA557" s="85"/>
      <c r="BB557" s="85"/>
      <c r="BC557" s="85"/>
    </row>
    <row r="558" spans="1:55" ht="51" customHeight="1" x14ac:dyDescent="0.25">
      <c r="A558" s="43" t="str">
        <f>IF(C558=0,"  ",VLOOKUP(C558,CODES!$A$1:$B$145,2,FALSE))</f>
        <v xml:space="preserve">  </v>
      </c>
      <c r="B558" s="256"/>
      <c r="C558" s="4"/>
      <c r="D558" s="52" t="s">
        <v>57</v>
      </c>
      <c r="E558" s="44" t="str">
        <f t="shared" ref="E558:H558" si="1107">IF($D558="Public Bidding", "Date Required", IF($D558="Shopping", "n/a", IF($D558="Small Value Procurement", "n/a", IF($D558="Lease of Venue", "n/a", IF($D558="Agency to Agency", "n/a", IF($D558="Direct Contracting", "n/a", IF($D558="Emergency Cases", "n/a",IF($D558=""," ","Check Mode of Proc"))))))))</f>
        <v>n/a</v>
      </c>
      <c r="F558" s="44" t="str">
        <f t="shared" si="1107"/>
        <v>n/a</v>
      </c>
      <c r="G558" s="44" t="str">
        <f t="shared" si="1107"/>
        <v>n/a</v>
      </c>
      <c r="H558" s="44" t="str">
        <f t="shared" si="1107"/>
        <v>n/a</v>
      </c>
      <c r="I558" s="63"/>
      <c r="J558" s="63"/>
      <c r="K558" s="45" t="str">
        <f t="shared" si="1053"/>
        <v>n/a</v>
      </c>
      <c r="L558" s="63"/>
      <c r="M558" s="63"/>
      <c r="N558" s="67"/>
      <c r="O558" s="67"/>
      <c r="P558" s="67"/>
      <c r="Q558" s="67"/>
      <c r="R558" s="46"/>
      <c r="S558" s="51"/>
      <c r="T558" s="97"/>
      <c r="U558" s="93"/>
      <c r="V558" s="51"/>
      <c r="W558" s="97"/>
      <c r="X558" s="94"/>
      <c r="Y558" s="48" t="str">
        <f t="shared" ref="Y558:AE558" si="1108">IF($D558="Public Bidding", "Date Required", IF($D558="Shopping", "n/a", IF($D558="Small Value Procurement", "n/a", IF($D558="Lease of Venue", "n/a", IF($D558="Agency to Agency", "n/a", IF($D558="Direct Contracting", "n/a", IF($D558="Emergency Cases", "n/a","Check Mode of Proc")))))))</f>
        <v>n/a</v>
      </c>
      <c r="Z558" s="48" t="str">
        <f t="shared" si="1108"/>
        <v>n/a</v>
      </c>
      <c r="AA558" s="48" t="str">
        <f t="shared" si="1108"/>
        <v>n/a</v>
      </c>
      <c r="AB558" s="48" t="str">
        <f t="shared" si="1108"/>
        <v>n/a</v>
      </c>
      <c r="AC558" s="48" t="str">
        <f t="shared" si="1108"/>
        <v>n/a</v>
      </c>
      <c r="AD558" s="48" t="str">
        <f t="shared" si="1108"/>
        <v>n/a</v>
      </c>
      <c r="AE558" s="48" t="str">
        <f t="shared" si="1108"/>
        <v>n/a</v>
      </c>
      <c r="AF558" s="88"/>
      <c r="AG558" s="91"/>
      <c r="AH558" s="183"/>
      <c r="AI558" s="101"/>
      <c r="AJ558" s="261"/>
      <c r="AK558" s="84"/>
      <c r="AL558" s="6"/>
      <c r="AM558" s="7"/>
      <c r="AN558" s="6"/>
      <c r="AO558" s="6"/>
      <c r="AP558" s="85"/>
      <c r="AQ558" s="87"/>
      <c r="AR558" s="6"/>
      <c r="AT558" s="6"/>
      <c r="AU558" s="6"/>
      <c r="AV558" s="85"/>
      <c r="AW558" s="85"/>
      <c r="AX558" s="85"/>
      <c r="AY558" s="86"/>
      <c r="AZ558" s="85"/>
      <c r="BA558" s="85"/>
      <c r="BB558" s="85"/>
      <c r="BC558" s="85"/>
    </row>
    <row r="559" spans="1:55" ht="51" customHeight="1" x14ac:dyDescent="0.25">
      <c r="A559" s="43" t="str">
        <f>IF(C559=0,"  ",VLOOKUP(C559,CODES!$A$1:$B$145,2,FALSE))</f>
        <v xml:space="preserve">  </v>
      </c>
      <c r="B559" s="256"/>
      <c r="C559" s="4"/>
      <c r="D559" s="52" t="s">
        <v>57</v>
      </c>
      <c r="E559" s="44" t="str">
        <f t="shared" ref="E559:H559" si="1109">IF($D559="Public Bidding", "Date Required", IF($D559="Shopping", "n/a", IF($D559="Small Value Procurement", "n/a", IF($D559="Lease of Venue", "n/a", IF($D559="Agency to Agency", "n/a", IF($D559="Direct Contracting", "n/a", IF($D559="Emergency Cases", "n/a",IF($D559=""," ","Check Mode of Proc"))))))))</f>
        <v>n/a</v>
      </c>
      <c r="F559" s="44" t="str">
        <f t="shared" si="1109"/>
        <v>n/a</v>
      </c>
      <c r="G559" s="44" t="str">
        <f t="shared" si="1109"/>
        <v>n/a</v>
      </c>
      <c r="H559" s="44" t="str">
        <f t="shared" si="1109"/>
        <v>n/a</v>
      </c>
      <c r="I559" s="63"/>
      <c r="J559" s="63"/>
      <c r="K559" s="45" t="str">
        <f t="shared" si="1053"/>
        <v>n/a</v>
      </c>
      <c r="L559" s="63"/>
      <c r="M559" s="63"/>
      <c r="N559" s="55"/>
      <c r="O559" s="55"/>
      <c r="P559" s="55"/>
      <c r="Q559" s="55"/>
      <c r="R559" s="46"/>
      <c r="S559" s="51"/>
      <c r="T559" s="97"/>
      <c r="U559" s="93"/>
      <c r="V559" s="51"/>
      <c r="W559" s="97"/>
      <c r="X559" s="94"/>
      <c r="Y559" s="48" t="str">
        <f t="shared" ref="Y559:AE559" si="1110">IF($D559="Public Bidding", "Date Required", IF($D559="Shopping", "n/a", IF($D559="Small Value Procurement", "n/a", IF($D559="Lease of Venue", "n/a", IF($D559="Agency to Agency", "n/a", IF($D559="Direct Contracting", "n/a", IF($D559="Emergency Cases", "n/a","Check Mode of Proc")))))))</f>
        <v>n/a</v>
      </c>
      <c r="Z559" s="48" t="str">
        <f t="shared" si="1110"/>
        <v>n/a</v>
      </c>
      <c r="AA559" s="48" t="str">
        <f t="shared" si="1110"/>
        <v>n/a</v>
      </c>
      <c r="AB559" s="48" t="str">
        <f t="shared" si="1110"/>
        <v>n/a</v>
      </c>
      <c r="AC559" s="48" t="str">
        <f t="shared" si="1110"/>
        <v>n/a</v>
      </c>
      <c r="AD559" s="48" t="str">
        <f t="shared" si="1110"/>
        <v>n/a</v>
      </c>
      <c r="AE559" s="48" t="str">
        <f t="shared" si="1110"/>
        <v>n/a</v>
      </c>
      <c r="AF559" s="88"/>
      <c r="AG559" s="91"/>
      <c r="AH559" s="183"/>
      <c r="AI559" s="101"/>
      <c r="AJ559" s="261"/>
      <c r="AK559" s="84"/>
      <c r="AL559" s="6"/>
      <c r="AM559" s="7"/>
      <c r="AN559" s="6"/>
      <c r="AO559" s="6"/>
      <c r="AP559" s="85"/>
      <c r="AQ559" s="87"/>
      <c r="AR559" s="6"/>
      <c r="AT559" s="6"/>
      <c r="AU559" s="6"/>
      <c r="AV559" s="85"/>
      <c r="AW559" s="85"/>
      <c r="AX559" s="85"/>
      <c r="AY559" s="86"/>
      <c r="AZ559" s="85"/>
      <c r="BA559" s="85"/>
      <c r="BB559" s="85"/>
      <c r="BC559" s="85"/>
    </row>
    <row r="560" spans="1:55" ht="51" customHeight="1" x14ac:dyDescent="0.25">
      <c r="A560" s="43" t="str">
        <f>IF(C560=0,"  ",VLOOKUP(C560,CODES!$A$1:$B$145,2,FALSE))</f>
        <v xml:space="preserve">  </v>
      </c>
      <c r="B560" s="256"/>
      <c r="C560" s="4"/>
      <c r="D560" s="52" t="s">
        <v>57</v>
      </c>
      <c r="E560" s="44" t="str">
        <f t="shared" ref="E560:H560" si="1111">IF($D560="Public Bidding", "Date Required", IF($D560="Shopping", "n/a", IF($D560="Small Value Procurement", "n/a", IF($D560="Lease of Venue", "n/a", IF($D560="Agency to Agency", "n/a", IF($D560="Direct Contracting", "n/a", IF($D560="Emergency Cases", "n/a",IF($D560=""," ","Check Mode of Proc"))))))))</f>
        <v>n/a</v>
      </c>
      <c r="F560" s="44" t="str">
        <f t="shared" si="1111"/>
        <v>n/a</v>
      </c>
      <c r="G560" s="44" t="str">
        <f t="shared" si="1111"/>
        <v>n/a</v>
      </c>
      <c r="H560" s="44" t="str">
        <f t="shared" si="1111"/>
        <v>n/a</v>
      </c>
      <c r="I560" s="63"/>
      <c r="J560" s="63"/>
      <c r="K560" s="45" t="str">
        <f t="shared" si="1053"/>
        <v>n/a</v>
      </c>
      <c r="L560" s="63"/>
      <c r="M560" s="63"/>
      <c r="N560" s="67"/>
      <c r="O560" s="67"/>
      <c r="P560" s="67"/>
      <c r="Q560" s="67"/>
      <c r="R560" s="46"/>
      <c r="S560" s="51"/>
      <c r="T560" s="97"/>
      <c r="U560" s="93"/>
      <c r="V560" s="51"/>
      <c r="W560" s="97"/>
      <c r="X560" s="94"/>
      <c r="Y560" s="48" t="str">
        <f t="shared" ref="Y560:AE560" si="1112">IF($D560="Public Bidding", "Date Required", IF($D560="Shopping", "n/a", IF($D560="Small Value Procurement", "n/a", IF($D560="Lease of Venue", "n/a", IF($D560="Agency to Agency", "n/a", IF($D560="Direct Contracting", "n/a", IF($D560="Emergency Cases", "n/a","Check Mode of Proc")))))))</f>
        <v>n/a</v>
      </c>
      <c r="Z560" s="48" t="str">
        <f t="shared" si="1112"/>
        <v>n/a</v>
      </c>
      <c r="AA560" s="48" t="str">
        <f t="shared" si="1112"/>
        <v>n/a</v>
      </c>
      <c r="AB560" s="48" t="str">
        <f t="shared" si="1112"/>
        <v>n/a</v>
      </c>
      <c r="AC560" s="48" t="str">
        <f t="shared" si="1112"/>
        <v>n/a</v>
      </c>
      <c r="AD560" s="48" t="str">
        <f t="shared" si="1112"/>
        <v>n/a</v>
      </c>
      <c r="AE560" s="48" t="str">
        <f t="shared" si="1112"/>
        <v>n/a</v>
      </c>
      <c r="AF560" s="88"/>
      <c r="AG560" s="91"/>
      <c r="AH560" s="183"/>
      <c r="AI560" s="101"/>
      <c r="AJ560" s="261"/>
      <c r="AK560" s="84"/>
      <c r="AL560" s="6"/>
      <c r="AM560" s="7"/>
      <c r="AN560" s="6"/>
      <c r="AO560" s="6"/>
      <c r="AP560" s="85"/>
      <c r="AQ560" s="87"/>
      <c r="AR560" s="6"/>
      <c r="AT560" s="6"/>
      <c r="AU560" s="6"/>
      <c r="AV560" s="85"/>
      <c r="AW560" s="85"/>
      <c r="AX560" s="85"/>
      <c r="AY560" s="86"/>
      <c r="AZ560" s="85"/>
      <c r="BA560" s="85"/>
      <c r="BB560" s="85"/>
      <c r="BC560" s="85"/>
    </row>
    <row r="561" spans="1:55" ht="51" customHeight="1" x14ac:dyDescent="0.25">
      <c r="A561" s="43" t="str">
        <f>IF(C561=0,"  ",VLOOKUP(C561,CODES!$A$1:$B$145,2,FALSE))</f>
        <v xml:space="preserve">  </v>
      </c>
      <c r="B561" s="256"/>
      <c r="C561" s="4"/>
      <c r="D561" s="52" t="s">
        <v>57</v>
      </c>
      <c r="E561" s="44" t="str">
        <f t="shared" ref="E561:H561" si="1113">IF($D561="Public Bidding", "Date Required", IF($D561="Shopping", "n/a", IF($D561="Small Value Procurement", "n/a", IF($D561="Lease of Venue", "n/a", IF($D561="Agency to Agency", "n/a", IF($D561="Direct Contracting", "n/a", IF($D561="Emergency Cases", "n/a",IF($D561=""," ","Check Mode of Proc"))))))))</f>
        <v>n/a</v>
      </c>
      <c r="F561" s="44" t="str">
        <f t="shared" si="1113"/>
        <v>n/a</v>
      </c>
      <c r="G561" s="44" t="str">
        <f t="shared" si="1113"/>
        <v>n/a</v>
      </c>
      <c r="H561" s="44" t="str">
        <f t="shared" si="1113"/>
        <v>n/a</v>
      </c>
      <c r="I561" s="63"/>
      <c r="J561" s="63"/>
      <c r="K561" s="45" t="str">
        <f t="shared" si="1053"/>
        <v>n/a</v>
      </c>
      <c r="L561" s="63"/>
      <c r="M561" s="63"/>
      <c r="N561" s="55"/>
      <c r="O561" s="55"/>
      <c r="P561" s="67"/>
      <c r="Q561" s="67"/>
      <c r="R561" s="46"/>
      <c r="S561" s="51"/>
      <c r="T561" s="97"/>
      <c r="U561" s="93"/>
      <c r="V561" s="51"/>
      <c r="W561" s="97"/>
      <c r="X561" s="94"/>
      <c r="Y561" s="48" t="str">
        <f t="shared" ref="Y561:AE561" si="1114">IF($D561="Public Bidding", "Date Required", IF($D561="Shopping", "n/a", IF($D561="Small Value Procurement", "n/a", IF($D561="Lease of Venue", "n/a", IF($D561="Agency to Agency", "n/a", IF($D561="Direct Contracting", "n/a", IF($D561="Emergency Cases", "n/a","Check Mode of Proc")))))))</f>
        <v>n/a</v>
      </c>
      <c r="Z561" s="48" t="str">
        <f t="shared" si="1114"/>
        <v>n/a</v>
      </c>
      <c r="AA561" s="48" t="str">
        <f t="shared" si="1114"/>
        <v>n/a</v>
      </c>
      <c r="AB561" s="48" t="str">
        <f t="shared" si="1114"/>
        <v>n/a</v>
      </c>
      <c r="AC561" s="48" t="str">
        <f t="shared" si="1114"/>
        <v>n/a</v>
      </c>
      <c r="AD561" s="48" t="str">
        <f t="shared" si="1114"/>
        <v>n/a</v>
      </c>
      <c r="AE561" s="48" t="str">
        <f t="shared" si="1114"/>
        <v>n/a</v>
      </c>
      <c r="AF561" s="88"/>
      <c r="AG561" s="91"/>
      <c r="AH561" s="183"/>
      <c r="AI561" s="101"/>
      <c r="AJ561" s="261"/>
      <c r="AK561" s="84"/>
      <c r="AL561" s="6"/>
      <c r="AM561" s="7"/>
      <c r="AN561" s="6"/>
      <c r="AO561" s="6"/>
      <c r="AP561" s="85"/>
      <c r="AQ561" s="87"/>
      <c r="AR561" s="6"/>
      <c r="AT561" s="6"/>
      <c r="AU561" s="6"/>
      <c r="AV561" s="85"/>
      <c r="AW561" s="85"/>
      <c r="AX561" s="85"/>
      <c r="AY561" s="86"/>
      <c r="AZ561" s="85"/>
      <c r="BA561" s="85"/>
      <c r="BB561" s="85"/>
      <c r="BC561" s="85"/>
    </row>
    <row r="562" spans="1:55" ht="51" customHeight="1" x14ac:dyDescent="0.25">
      <c r="A562" s="43" t="str">
        <f>IF(C562=0,"  ",VLOOKUP(C562,CODES!$A$1:$B$145,2,FALSE))</f>
        <v xml:space="preserve">  </v>
      </c>
      <c r="B562" s="256"/>
      <c r="C562" s="4"/>
      <c r="D562" s="52" t="s">
        <v>57</v>
      </c>
      <c r="E562" s="44" t="str">
        <f t="shared" ref="E562:H562" si="1115">IF($D562="Public Bidding", "Date Required", IF($D562="Shopping", "n/a", IF($D562="Small Value Procurement", "n/a", IF($D562="Lease of Venue", "n/a", IF($D562="Agency to Agency", "n/a", IF($D562="Direct Contracting", "n/a", IF($D562="Emergency Cases", "n/a",IF($D562=""," ","Check Mode of Proc"))))))))</f>
        <v>n/a</v>
      </c>
      <c r="F562" s="44" t="str">
        <f t="shared" si="1115"/>
        <v>n/a</v>
      </c>
      <c r="G562" s="44" t="str">
        <f t="shared" si="1115"/>
        <v>n/a</v>
      </c>
      <c r="H562" s="44" t="str">
        <f t="shared" si="1115"/>
        <v>n/a</v>
      </c>
      <c r="I562" s="63"/>
      <c r="J562" s="63"/>
      <c r="K562" s="45" t="str">
        <f t="shared" si="1053"/>
        <v>n/a</v>
      </c>
      <c r="L562" s="63"/>
      <c r="M562" s="63"/>
      <c r="N562" s="55"/>
      <c r="O562" s="55"/>
      <c r="P562" s="55"/>
      <c r="Q562" s="55"/>
      <c r="R562" s="46"/>
      <c r="S562" s="51"/>
      <c r="T562" s="97"/>
      <c r="U562" s="93"/>
      <c r="V562" s="51"/>
      <c r="W562" s="97"/>
      <c r="X562" s="94"/>
      <c r="Y562" s="48" t="str">
        <f t="shared" ref="Y562:AE562" si="1116">IF($D562="Public Bidding", "Date Required", IF($D562="Shopping", "n/a", IF($D562="Small Value Procurement", "n/a", IF($D562="Lease of Venue", "n/a", IF($D562="Agency to Agency", "n/a", IF($D562="Direct Contracting", "n/a", IF($D562="Emergency Cases", "n/a","Check Mode of Proc")))))))</f>
        <v>n/a</v>
      </c>
      <c r="Z562" s="48" t="str">
        <f t="shared" si="1116"/>
        <v>n/a</v>
      </c>
      <c r="AA562" s="48" t="str">
        <f t="shared" si="1116"/>
        <v>n/a</v>
      </c>
      <c r="AB562" s="48" t="str">
        <f t="shared" si="1116"/>
        <v>n/a</v>
      </c>
      <c r="AC562" s="48" t="str">
        <f t="shared" si="1116"/>
        <v>n/a</v>
      </c>
      <c r="AD562" s="48" t="str">
        <f t="shared" si="1116"/>
        <v>n/a</v>
      </c>
      <c r="AE562" s="48" t="str">
        <f t="shared" si="1116"/>
        <v>n/a</v>
      </c>
      <c r="AF562" s="88"/>
      <c r="AG562" s="91"/>
      <c r="AH562" s="183"/>
      <c r="AI562" s="101"/>
      <c r="AJ562" s="261"/>
      <c r="AK562" s="84"/>
      <c r="AL562" s="6"/>
      <c r="AM562" s="7"/>
      <c r="AN562" s="6"/>
      <c r="AO562" s="6"/>
      <c r="AP562" s="85"/>
      <c r="AQ562" s="87"/>
      <c r="AR562" s="6"/>
      <c r="AT562" s="6"/>
      <c r="AU562" s="6"/>
      <c r="AV562" s="85"/>
      <c r="AW562" s="85"/>
      <c r="AX562" s="85"/>
      <c r="AY562" s="86"/>
      <c r="AZ562" s="85"/>
      <c r="BA562" s="85"/>
      <c r="BB562" s="85"/>
      <c r="BC562" s="85"/>
    </row>
    <row r="563" spans="1:55" ht="51" customHeight="1" x14ac:dyDescent="0.25">
      <c r="A563" s="43" t="str">
        <f>IF(C563=0,"  ",VLOOKUP(C563,CODES!$A$1:$B$145,2,FALSE))</f>
        <v xml:space="preserve">  </v>
      </c>
      <c r="B563" s="259"/>
      <c r="C563" s="4"/>
      <c r="D563" s="52" t="s">
        <v>57</v>
      </c>
      <c r="E563" s="44" t="str">
        <f t="shared" ref="E563:H563" si="1117">IF($D563="Public Bidding", "Date Required", IF($D563="Shopping", "n/a", IF($D563="Small Value Procurement", "n/a", IF($D563="Lease of Venue", "n/a", IF($D563="Agency to Agency", "n/a", IF($D563="Direct Contracting", "n/a", IF($D563="Emergency Cases", "n/a",IF($D563=""," ","Check Mode of Proc"))))))))</f>
        <v>n/a</v>
      </c>
      <c r="F563" s="44" t="str">
        <f t="shared" si="1117"/>
        <v>n/a</v>
      </c>
      <c r="G563" s="44" t="str">
        <f t="shared" si="1117"/>
        <v>n/a</v>
      </c>
      <c r="H563" s="44" t="str">
        <f t="shared" si="1117"/>
        <v>n/a</v>
      </c>
      <c r="I563" s="63"/>
      <c r="J563" s="63"/>
      <c r="K563" s="45" t="str">
        <f t="shared" si="1053"/>
        <v>n/a</v>
      </c>
      <c r="L563" s="63"/>
      <c r="M563" s="63"/>
      <c r="N563" s="55"/>
      <c r="O563" s="55"/>
      <c r="P563" s="55"/>
      <c r="Q563" s="55"/>
      <c r="R563" s="46"/>
      <c r="S563" s="51"/>
      <c r="T563" s="97"/>
      <c r="U563" s="93"/>
      <c r="V563" s="51"/>
      <c r="W563" s="97"/>
      <c r="X563" s="94"/>
      <c r="Y563" s="48" t="str">
        <f t="shared" ref="Y563:AE563" si="1118">IF($D563="Public Bidding", "Date Required", IF($D563="Shopping", "n/a", IF($D563="Small Value Procurement", "n/a", IF($D563="Lease of Venue", "n/a", IF($D563="Agency to Agency", "n/a", IF($D563="Direct Contracting", "n/a", IF($D563="Emergency Cases", "n/a","Check Mode of Proc")))))))</f>
        <v>n/a</v>
      </c>
      <c r="Z563" s="48" t="str">
        <f t="shared" si="1118"/>
        <v>n/a</v>
      </c>
      <c r="AA563" s="48" t="str">
        <f t="shared" si="1118"/>
        <v>n/a</v>
      </c>
      <c r="AB563" s="48" t="str">
        <f t="shared" si="1118"/>
        <v>n/a</v>
      </c>
      <c r="AC563" s="48" t="str">
        <f t="shared" si="1118"/>
        <v>n/a</v>
      </c>
      <c r="AD563" s="48" t="str">
        <f t="shared" si="1118"/>
        <v>n/a</v>
      </c>
      <c r="AE563" s="48" t="str">
        <f t="shared" si="1118"/>
        <v>n/a</v>
      </c>
      <c r="AF563" s="88"/>
      <c r="AG563" s="91"/>
      <c r="AH563" s="183"/>
      <c r="AI563" s="101"/>
      <c r="AJ563" s="261"/>
      <c r="AK563" s="84"/>
      <c r="AL563" s="6"/>
      <c r="AM563" s="7"/>
      <c r="AN563" s="6"/>
      <c r="AO563" s="6"/>
      <c r="AP563" s="85"/>
      <c r="AQ563" s="87"/>
      <c r="AR563" s="6"/>
      <c r="AT563" s="6"/>
      <c r="AU563" s="6"/>
      <c r="AV563" s="85"/>
      <c r="AW563" s="85"/>
      <c r="AX563" s="85"/>
      <c r="AY563" s="86"/>
      <c r="AZ563" s="85"/>
      <c r="BA563" s="85"/>
      <c r="BB563" s="85"/>
      <c r="BC563" s="85"/>
    </row>
    <row r="564" spans="1:55" ht="51" customHeight="1" x14ac:dyDescent="0.25">
      <c r="A564" s="43" t="str">
        <f>IF(C564=0,"  ",VLOOKUP(C564,CODES!$A$1:$B$145,2,FALSE))</f>
        <v xml:space="preserve">  </v>
      </c>
      <c r="B564" s="256"/>
      <c r="C564" s="4"/>
      <c r="D564" s="52" t="s">
        <v>57</v>
      </c>
      <c r="E564" s="44" t="str">
        <f t="shared" ref="E564:H564" si="1119">IF($D564="Public Bidding", "Date Required", IF($D564="Shopping", "n/a", IF($D564="Small Value Procurement", "n/a", IF($D564="Lease of Venue", "n/a", IF($D564="Agency to Agency", "n/a", IF($D564="Direct Contracting", "n/a", IF($D564="Emergency Cases", "n/a",IF($D564=""," ","Check Mode of Proc"))))))))</f>
        <v>n/a</v>
      </c>
      <c r="F564" s="44" t="str">
        <f t="shared" si="1119"/>
        <v>n/a</v>
      </c>
      <c r="G564" s="44" t="str">
        <f t="shared" si="1119"/>
        <v>n/a</v>
      </c>
      <c r="H564" s="44" t="str">
        <f t="shared" si="1119"/>
        <v>n/a</v>
      </c>
      <c r="I564" s="63"/>
      <c r="J564" s="63"/>
      <c r="K564" s="45" t="str">
        <f t="shared" si="1053"/>
        <v>n/a</v>
      </c>
      <c r="L564" s="63"/>
      <c r="M564" s="63"/>
      <c r="N564" s="55"/>
      <c r="O564" s="55"/>
      <c r="P564" s="55"/>
      <c r="Q564" s="55"/>
      <c r="R564" s="46"/>
      <c r="S564" s="51"/>
      <c r="T564" s="97"/>
      <c r="U564" s="93"/>
      <c r="V564" s="51"/>
      <c r="W564" s="97"/>
      <c r="X564" s="94"/>
      <c r="Y564" s="48" t="str">
        <f t="shared" ref="Y564:AE564" si="1120">IF($D564="Public Bidding", "Date Required", IF($D564="Shopping", "n/a", IF($D564="Small Value Procurement", "n/a", IF($D564="Lease of Venue", "n/a", IF($D564="Agency to Agency", "n/a", IF($D564="Direct Contracting", "n/a", IF($D564="Emergency Cases", "n/a","Check Mode of Proc")))))))</f>
        <v>n/a</v>
      </c>
      <c r="Z564" s="48" t="str">
        <f t="shared" si="1120"/>
        <v>n/a</v>
      </c>
      <c r="AA564" s="48" t="str">
        <f t="shared" si="1120"/>
        <v>n/a</v>
      </c>
      <c r="AB564" s="48" t="str">
        <f t="shared" si="1120"/>
        <v>n/a</v>
      </c>
      <c r="AC564" s="48" t="str">
        <f t="shared" si="1120"/>
        <v>n/a</v>
      </c>
      <c r="AD564" s="48" t="str">
        <f t="shared" si="1120"/>
        <v>n/a</v>
      </c>
      <c r="AE564" s="48" t="str">
        <f t="shared" si="1120"/>
        <v>n/a</v>
      </c>
      <c r="AF564" s="88"/>
      <c r="AG564" s="91"/>
      <c r="AH564" s="183"/>
      <c r="AI564" s="101"/>
      <c r="AJ564" s="261"/>
      <c r="AK564" s="84"/>
      <c r="AL564" s="6"/>
      <c r="AM564" s="7"/>
      <c r="AN564" s="6"/>
      <c r="AO564" s="6"/>
      <c r="AP564" s="85"/>
      <c r="AQ564" s="87"/>
      <c r="AR564" s="6"/>
      <c r="AT564" s="6"/>
      <c r="AU564" s="6"/>
      <c r="AV564" s="85"/>
      <c r="AW564" s="85"/>
      <c r="AX564" s="85"/>
      <c r="AY564" s="86"/>
      <c r="AZ564" s="85"/>
      <c r="BA564" s="85"/>
      <c r="BB564" s="85"/>
      <c r="BC564" s="85"/>
    </row>
    <row r="565" spans="1:55" ht="51" customHeight="1" x14ac:dyDescent="0.25">
      <c r="A565" s="43" t="str">
        <f>IF(C565=0,"  ",VLOOKUP(C565,CODES!$A$1:$B$145,2,FALSE))</f>
        <v xml:space="preserve">  </v>
      </c>
      <c r="B565" s="256"/>
      <c r="C565" s="4"/>
      <c r="D565" s="52" t="s">
        <v>57</v>
      </c>
      <c r="E565" s="44" t="str">
        <f t="shared" ref="E565:H565" si="1121">IF($D565="Public Bidding", "Date Required", IF($D565="Shopping", "n/a", IF($D565="Small Value Procurement", "n/a", IF($D565="Lease of Venue", "n/a", IF($D565="Agency to Agency", "n/a", IF($D565="Direct Contracting", "n/a", IF($D565="Emergency Cases", "n/a",IF($D565=""," ","Check Mode of Proc"))))))))</f>
        <v>n/a</v>
      </c>
      <c r="F565" s="44" t="str">
        <f t="shared" si="1121"/>
        <v>n/a</v>
      </c>
      <c r="G565" s="44" t="str">
        <f t="shared" si="1121"/>
        <v>n/a</v>
      </c>
      <c r="H565" s="44" t="str">
        <f t="shared" si="1121"/>
        <v>n/a</v>
      </c>
      <c r="I565" s="63"/>
      <c r="J565" s="63"/>
      <c r="K565" s="45" t="str">
        <f t="shared" si="1053"/>
        <v>n/a</v>
      </c>
      <c r="L565" s="63"/>
      <c r="M565" s="63"/>
      <c r="N565" s="55"/>
      <c r="O565" s="55"/>
      <c r="P565" s="55"/>
      <c r="Q565" s="55"/>
      <c r="R565" s="46"/>
      <c r="S565" s="51"/>
      <c r="T565" s="97"/>
      <c r="U565" s="93"/>
      <c r="V565" s="51"/>
      <c r="W565" s="97"/>
      <c r="X565" s="94"/>
      <c r="Y565" s="48" t="str">
        <f t="shared" ref="Y565:AE565" si="1122">IF($D565="Public Bidding", "Date Required", IF($D565="Shopping", "n/a", IF($D565="Small Value Procurement", "n/a", IF($D565="Lease of Venue", "n/a", IF($D565="Agency to Agency", "n/a", IF($D565="Direct Contracting", "n/a", IF($D565="Emergency Cases", "n/a","Check Mode of Proc")))))))</f>
        <v>n/a</v>
      </c>
      <c r="Z565" s="48" t="str">
        <f t="shared" si="1122"/>
        <v>n/a</v>
      </c>
      <c r="AA565" s="48" t="str">
        <f t="shared" si="1122"/>
        <v>n/a</v>
      </c>
      <c r="AB565" s="48" t="str">
        <f t="shared" si="1122"/>
        <v>n/a</v>
      </c>
      <c r="AC565" s="48" t="str">
        <f t="shared" si="1122"/>
        <v>n/a</v>
      </c>
      <c r="AD565" s="48" t="str">
        <f t="shared" si="1122"/>
        <v>n/a</v>
      </c>
      <c r="AE565" s="48" t="str">
        <f t="shared" si="1122"/>
        <v>n/a</v>
      </c>
      <c r="AF565" s="88"/>
      <c r="AG565" s="91"/>
      <c r="AH565" s="183"/>
      <c r="AI565" s="101"/>
      <c r="AJ565" s="261"/>
      <c r="AK565" s="84"/>
      <c r="AL565" s="6"/>
      <c r="AM565" s="7"/>
      <c r="AN565" s="6"/>
      <c r="AO565" s="6"/>
      <c r="AP565" s="85"/>
      <c r="AQ565" s="87"/>
      <c r="AR565" s="6"/>
      <c r="AT565" s="6"/>
      <c r="AU565" s="6"/>
      <c r="AV565" s="85"/>
      <c r="AW565" s="85"/>
      <c r="AX565" s="85"/>
      <c r="AY565" s="86"/>
      <c r="AZ565" s="85"/>
      <c r="BA565" s="85"/>
      <c r="BB565" s="85"/>
      <c r="BC565" s="85"/>
    </row>
    <row r="566" spans="1:55" ht="51" customHeight="1" x14ac:dyDescent="0.25">
      <c r="A566" s="43" t="str">
        <f>IF(C566=0,"  ",VLOOKUP(C566,CODES!$A$1:$B$145,2,FALSE))</f>
        <v xml:space="preserve">  </v>
      </c>
      <c r="B566" s="256"/>
      <c r="C566" s="4"/>
      <c r="D566" s="52" t="s">
        <v>57</v>
      </c>
      <c r="E566" s="44" t="str">
        <f t="shared" ref="E566:H566" si="1123">IF($D566="Public Bidding", "Date Required", IF($D566="Shopping", "n/a", IF($D566="Small Value Procurement", "n/a", IF($D566="Lease of Venue", "n/a", IF($D566="Agency to Agency", "n/a", IF($D566="Direct Contracting", "n/a", IF($D566="Emergency Cases", "n/a",IF($D566=""," ","Check Mode of Proc"))))))))</f>
        <v>n/a</v>
      </c>
      <c r="F566" s="44" t="str">
        <f t="shared" si="1123"/>
        <v>n/a</v>
      </c>
      <c r="G566" s="44" t="str">
        <f t="shared" si="1123"/>
        <v>n/a</v>
      </c>
      <c r="H566" s="44" t="str">
        <f t="shared" si="1123"/>
        <v>n/a</v>
      </c>
      <c r="I566" s="63"/>
      <c r="J566" s="63"/>
      <c r="K566" s="45" t="str">
        <f t="shared" si="1053"/>
        <v>n/a</v>
      </c>
      <c r="L566" s="63"/>
      <c r="M566" s="63"/>
      <c r="N566" s="55"/>
      <c r="O566" s="55"/>
      <c r="P566" s="55"/>
      <c r="Q566" s="55"/>
      <c r="R566" s="46"/>
      <c r="S566" s="51"/>
      <c r="T566" s="97"/>
      <c r="U566" s="93"/>
      <c r="V566" s="51"/>
      <c r="W566" s="97"/>
      <c r="X566" s="94"/>
      <c r="Y566" s="48" t="str">
        <f t="shared" ref="Y566:AE566" si="1124">IF($D566="Public Bidding", "Date Required", IF($D566="Shopping", "n/a", IF($D566="Small Value Procurement", "n/a", IF($D566="Lease of Venue", "n/a", IF($D566="Agency to Agency", "n/a", IF($D566="Direct Contracting", "n/a", IF($D566="Emergency Cases", "n/a","Check Mode of Proc")))))))</f>
        <v>n/a</v>
      </c>
      <c r="Z566" s="48" t="str">
        <f t="shared" si="1124"/>
        <v>n/a</v>
      </c>
      <c r="AA566" s="48" t="str">
        <f t="shared" si="1124"/>
        <v>n/a</v>
      </c>
      <c r="AB566" s="48" t="str">
        <f t="shared" si="1124"/>
        <v>n/a</v>
      </c>
      <c r="AC566" s="48" t="str">
        <f t="shared" si="1124"/>
        <v>n/a</v>
      </c>
      <c r="AD566" s="48" t="str">
        <f t="shared" si="1124"/>
        <v>n/a</v>
      </c>
      <c r="AE566" s="48" t="str">
        <f t="shared" si="1124"/>
        <v>n/a</v>
      </c>
      <c r="AF566" s="88"/>
      <c r="AG566" s="91"/>
      <c r="AH566" s="183"/>
      <c r="AI566" s="101"/>
      <c r="AJ566" s="261"/>
      <c r="AK566" s="84"/>
      <c r="AL566" s="6"/>
      <c r="AM566" s="7"/>
      <c r="AN566" s="6"/>
      <c r="AO566" s="6"/>
      <c r="AP566" s="85"/>
      <c r="AQ566" s="87"/>
      <c r="AR566" s="6"/>
      <c r="AT566" s="6"/>
      <c r="AU566" s="6"/>
      <c r="AV566" s="85"/>
      <c r="AW566" s="85"/>
      <c r="AX566" s="85"/>
      <c r="AY566" s="86"/>
      <c r="AZ566" s="85"/>
      <c r="BA566" s="85"/>
      <c r="BB566" s="85"/>
      <c r="BC566" s="85"/>
    </row>
    <row r="567" spans="1:55" ht="51" customHeight="1" x14ac:dyDescent="0.25">
      <c r="A567" s="43" t="str">
        <f>IF(C567=0,"  ",VLOOKUP(C567,CODES!$A$1:$B$145,2,FALSE))</f>
        <v xml:space="preserve">  </v>
      </c>
      <c r="B567" s="256"/>
      <c r="C567" s="4"/>
      <c r="D567" s="52" t="s">
        <v>57</v>
      </c>
      <c r="E567" s="44" t="str">
        <f t="shared" ref="E567:H567" si="1125">IF($D567="Public Bidding", "Date Required", IF($D567="Shopping", "n/a", IF($D567="Small Value Procurement", "n/a", IF($D567="Lease of Venue", "n/a", IF($D567="Agency to Agency", "n/a", IF($D567="Direct Contracting", "n/a", IF($D567="Emergency Cases", "n/a",IF($D567=""," ","Check Mode of Proc"))))))))</f>
        <v>n/a</v>
      </c>
      <c r="F567" s="44" t="str">
        <f t="shared" si="1125"/>
        <v>n/a</v>
      </c>
      <c r="G567" s="44" t="str">
        <f t="shared" si="1125"/>
        <v>n/a</v>
      </c>
      <c r="H567" s="44" t="str">
        <f t="shared" si="1125"/>
        <v>n/a</v>
      </c>
      <c r="I567" s="63"/>
      <c r="J567" s="63"/>
      <c r="K567" s="45" t="str">
        <f t="shared" si="1053"/>
        <v>n/a</v>
      </c>
      <c r="L567" s="4"/>
      <c r="M567" s="63"/>
      <c r="N567" s="55"/>
      <c r="O567" s="55"/>
      <c r="P567" s="55"/>
      <c r="Q567" s="55"/>
      <c r="R567" s="46"/>
      <c r="S567" s="51"/>
      <c r="T567" s="97"/>
      <c r="U567" s="93"/>
      <c r="V567" s="51"/>
      <c r="W567" s="97"/>
      <c r="X567" s="94"/>
      <c r="Y567" s="48" t="str">
        <f t="shared" ref="Y567:AE567" si="1126">IF($D567="Public Bidding", "Date Required", IF($D567="Shopping", "n/a", IF($D567="Small Value Procurement", "n/a", IF($D567="Lease of Venue", "n/a", IF($D567="Agency to Agency", "n/a", IF($D567="Direct Contracting", "n/a", IF($D567="Emergency Cases", "n/a","Check Mode of Proc")))))))</f>
        <v>n/a</v>
      </c>
      <c r="Z567" s="48" t="str">
        <f t="shared" si="1126"/>
        <v>n/a</v>
      </c>
      <c r="AA567" s="48" t="str">
        <f t="shared" si="1126"/>
        <v>n/a</v>
      </c>
      <c r="AB567" s="48" t="str">
        <f t="shared" si="1126"/>
        <v>n/a</v>
      </c>
      <c r="AC567" s="48" t="str">
        <f t="shared" si="1126"/>
        <v>n/a</v>
      </c>
      <c r="AD567" s="48" t="str">
        <f t="shared" si="1126"/>
        <v>n/a</v>
      </c>
      <c r="AE567" s="48" t="str">
        <f t="shared" si="1126"/>
        <v>n/a</v>
      </c>
      <c r="AF567" s="88"/>
      <c r="AG567" s="91"/>
      <c r="AH567" s="183"/>
      <c r="AI567" s="101"/>
      <c r="AJ567" s="261"/>
      <c r="AK567" s="84"/>
      <c r="AL567" s="6"/>
      <c r="AM567" s="7"/>
      <c r="AN567" s="6"/>
      <c r="AO567" s="6"/>
      <c r="AP567" s="85"/>
      <c r="AQ567" s="87"/>
      <c r="AR567" s="6"/>
      <c r="AT567" s="6"/>
      <c r="AU567" s="6"/>
      <c r="AV567" s="85"/>
      <c r="AW567" s="85"/>
      <c r="AX567" s="85"/>
      <c r="AY567" s="86"/>
      <c r="AZ567" s="85"/>
      <c r="BA567" s="85"/>
      <c r="BB567" s="85"/>
      <c r="BC567" s="85"/>
    </row>
    <row r="568" spans="1:55" ht="51" customHeight="1" x14ac:dyDescent="0.25">
      <c r="A568" s="43" t="str">
        <f>IF(C568=0,"  ",VLOOKUP(C568,CODES!$A$1:$B$145,2,FALSE))</f>
        <v xml:space="preserve">  </v>
      </c>
      <c r="B568" s="259"/>
      <c r="C568" s="4"/>
      <c r="D568" s="52" t="s">
        <v>57</v>
      </c>
      <c r="E568" s="44" t="str">
        <f t="shared" ref="E568:H568" si="1127">IF($D568="Public Bidding", "Date Required", IF($D568="Shopping", "n/a", IF($D568="Small Value Procurement", "n/a", IF($D568="Lease of Venue", "n/a", IF($D568="Agency to Agency", "n/a", IF($D568="Direct Contracting", "n/a", IF($D568="Emergency Cases", "n/a",IF($D568=""," ","Check Mode of Proc"))))))))</f>
        <v>n/a</v>
      </c>
      <c r="F568" s="44" t="str">
        <f t="shared" si="1127"/>
        <v>n/a</v>
      </c>
      <c r="G568" s="44" t="str">
        <f t="shared" si="1127"/>
        <v>n/a</v>
      </c>
      <c r="H568" s="44" t="str">
        <f t="shared" si="1127"/>
        <v>n/a</v>
      </c>
      <c r="I568" s="63"/>
      <c r="J568" s="63"/>
      <c r="K568" s="45" t="str">
        <f t="shared" si="1053"/>
        <v>n/a</v>
      </c>
      <c r="L568" s="63"/>
      <c r="M568" s="63"/>
      <c r="N568" s="67"/>
      <c r="O568" s="67"/>
      <c r="P568" s="67"/>
      <c r="Q568" s="67"/>
      <c r="R568" s="46"/>
      <c r="S568" s="51"/>
      <c r="T568" s="97"/>
      <c r="U568" s="93"/>
      <c r="V568" s="51"/>
      <c r="W568" s="97"/>
      <c r="X568" s="94"/>
      <c r="Y568" s="48" t="str">
        <f t="shared" ref="Y568:AE568" si="1128">IF($D568="Public Bidding", "Date Required", IF($D568="Shopping", "n/a", IF($D568="Small Value Procurement", "n/a", IF($D568="Lease of Venue", "n/a", IF($D568="Agency to Agency", "n/a", IF($D568="Direct Contracting", "n/a", IF($D568="Emergency Cases", "n/a","Check Mode of Proc")))))))</f>
        <v>n/a</v>
      </c>
      <c r="Z568" s="48" t="str">
        <f t="shared" si="1128"/>
        <v>n/a</v>
      </c>
      <c r="AA568" s="48" t="str">
        <f t="shared" si="1128"/>
        <v>n/a</v>
      </c>
      <c r="AB568" s="48" t="str">
        <f t="shared" si="1128"/>
        <v>n/a</v>
      </c>
      <c r="AC568" s="48" t="str">
        <f t="shared" si="1128"/>
        <v>n/a</v>
      </c>
      <c r="AD568" s="48" t="str">
        <f t="shared" si="1128"/>
        <v>n/a</v>
      </c>
      <c r="AE568" s="48" t="str">
        <f t="shared" si="1128"/>
        <v>n/a</v>
      </c>
      <c r="AF568" s="88"/>
      <c r="AG568" s="91"/>
      <c r="AH568" s="183"/>
      <c r="AI568" s="101"/>
      <c r="AJ568" s="263"/>
      <c r="AK568" s="84"/>
      <c r="AL568" s="6"/>
      <c r="AM568" s="7"/>
      <c r="AN568" s="6"/>
      <c r="AO568" s="6"/>
      <c r="AP568" s="85"/>
      <c r="AQ568" s="87"/>
      <c r="AR568" s="6"/>
      <c r="AT568" s="6"/>
      <c r="AU568" s="6"/>
      <c r="AV568" s="85"/>
      <c r="AW568" s="85"/>
      <c r="AX568" s="85"/>
      <c r="AY568" s="86"/>
      <c r="AZ568" s="85"/>
      <c r="BA568" s="85"/>
      <c r="BB568" s="85"/>
      <c r="BC568" s="85"/>
    </row>
    <row r="569" spans="1:55" ht="51" customHeight="1" x14ac:dyDescent="0.25">
      <c r="A569" s="43" t="str">
        <f>IF(C569=0,"  ",VLOOKUP(C569,CODES!$A$1:$B$145,2,FALSE))</f>
        <v xml:space="preserve">  </v>
      </c>
      <c r="B569" s="256"/>
      <c r="C569" s="4"/>
      <c r="D569" s="52" t="s">
        <v>57</v>
      </c>
      <c r="E569" s="44" t="str">
        <f t="shared" ref="E569:H569" si="1129">IF($D569="Public Bidding", "Date Required", IF($D569="Shopping", "n/a", IF($D569="Small Value Procurement", "n/a", IF($D569="Lease of Venue", "n/a", IF($D569="Agency to Agency", "n/a", IF($D569="Direct Contracting", "n/a", IF($D569="Emergency Cases", "n/a",IF($D569=""," ","Check Mode of Proc"))))))))</f>
        <v>n/a</v>
      </c>
      <c r="F569" s="44" t="str">
        <f t="shared" si="1129"/>
        <v>n/a</v>
      </c>
      <c r="G569" s="44" t="str">
        <f t="shared" si="1129"/>
        <v>n/a</v>
      </c>
      <c r="H569" s="44" t="str">
        <f t="shared" si="1129"/>
        <v>n/a</v>
      </c>
      <c r="I569" s="63"/>
      <c r="J569" s="63"/>
      <c r="K569" s="45" t="str">
        <f t="shared" si="1053"/>
        <v>n/a</v>
      </c>
      <c r="L569" s="63"/>
      <c r="M569" s="63"/>
      <c r="N569" s="55"/>
      <c r="O569" s="55"/>
      <c r="P569" s="55"/>
      <c r="Q569" s="55"/>
      <c r="R569" s="46"/>
      <c r="S569" s="51"/>
      <c r="T569" s="97"/>
      <c r="U569" s="93"/>
      <c r="V569" s="51"/>
      <c r="W569" s="97"/>
      <c r="X569" s="94"/>
      <c r="Y569" s="48" t="str">
        <f t="shared" ref="Y569:AE569" si="1130">IF($D569="Public Bidding", "Date Required", IF($D569="Shopping", "n/a", IF($D569="Small Value Procurement", "n/a", IF($D569="Lease of Venue", "n/a", IF($D569="Agency to Agency", "n/a", IF($D569="Direct Contracting", "n/a", IF($D569="Emergency Cases", "n/a","Check Mode of Proc")))))))</f>
        <v>n/a</v>
      </c>
      <c r="Z569" s="48" t="str">
        <f t="shared" si="1130"/>
        <v>n/a</v>
      </c>
      <c r="AA569" s="48" t="str">
        <f t="shared" si="1130"/>
        <v>n/a</v>
      </c>
      <c r="AB569" s="48" t="str">
        <f t="shared" si="1130"/>
        <v>n/a</v>
      </c>
      <c r="AC569" s="48" t="str">
        <f t="shared" si="1130"/>
        <v>n/a</v>
      </c>
      <c r="AD569" s="48" t="str">
        <f t="shared" si="1130"/>
        <v>n/a</v>
      </c>
      <c r="AE569" s="48" t="str">
        <f t="shared" si="1130"/>
        <v>n/a</v>
      </c>
      <c r="AF569" s="88"/>
      <c r="AG569" s="91"/>
      <c r="AH569" s="183"/>
      <c r="AI569" s="101"/>
      <c r="AJ569" s="114"/>
      <c r="AK569" s="84"/>
      <c r="AL569" s="6"/>
      <c r="AM569" s="7"/>
      <c r="AN569" s="6"/>
      <c r="AO569" s="6"/>
      <c r="AP569" s="85"/>
      <c r="AQ569" s="87"/>
      <c r="AR569" s="6"/>
      <c r="AT569" s="6"/>
      <c r="AU569" s="6"/>
      <c r="AV569" s="85"/>
      <c r="AW569" s="85"/>
      <c r="AX569" s="85"/>
      <c r="AY569" s="86"/>
      <c r="AZ569" s="85"/>
      <c r="BA569" s="85"/>
      <c r="BB569" s="85"/>
      <c r="BC569" s="85"/>
    </row>
    <row r="570" spans="1:55" ht="51" customHeight="1" x14ac:dyDescent="0.25">
      <c r="A570" s="43" t="str">
        <f>IF(C570=0,"  ",VLOOKUP(C570,CODES!$A$1:$B$145,2,FALSE))</f>
        <v xml:space="preserve">  </v>
      </c>
      <c r="B570" s="256"/>
      <c r="C570" s="4"/>
      <c r="D570" s="52" t="s">
        <v>57</v>
      </c>
      <c r="E570" s="44" t="str">
        <f t="shared" ref="E570:H570" si="1131">IF($D570="Public Bidding", "Date Required", IF($D570="Shopping", "n/a", IF($D570="Small Value Procurement", "n/a", IF($D570="Lease of Venue", "n/a", IF($D570="Agency to Agency", "n/a", IF($D570="Direct Contracting", "n/a", IF($D570="Emergency Cases", "n/a",IF($D570=""," ","Check Mode of Proc"))))))))</f>
        <v>n/a</v>
      </c>
      <c r="F570" s="44" t="str">
        <f t="shared" si="1131"/>
        <v>n/a</v>
      </c>
      <c r="G570" s="44" t="str">
        <f t="shared" si="1131"/>
        <v>n/a</v>
      </c>
      <c r="H570" s="44" t="str">
        <f t="shared" si="1131"/>
        <v>n/a</v>
      </c>
      <c r="I570" s="63"/>
      <c r="J570" s="63"/>
      <c r="K570" s="45" t="str">
        <f t="shared" si="1053"/>
        <v>n/a</v>
      </c>
      <c r="L570" s="63"/>
      <c r="M570" s="4"/>
      <c r="N570" s="67"/>
      <c r="O570" s="67"/>
      <c r="P570" s="67"/>
      <c r="Q570" s="67"/>
      <c r="R570" s="46"/>
      <c r="S570" s="51"/>
      <c r="T570" s="97"/>
      <c r="U570" s="93"/>
      <c r="V570" s="51"/>
      <c r="W570" s="97"/>
      <c r="X570" s="94"/>
      <c r="Y570" s="48" t="str">
        <f t="shared" ref="Y570:AE570" si="1132">IF($D570="Public Bidding", "Date Required", IF($D570="Shopping", "n/a", IF($D570="Small Value Procurement", "n/a", IF($D570="Lease of Venue", "n/a", IF($D570="Agency to Agency", "n/a", IF($D570="Direct Contracting", "n/a", IF($D570="Emergency Cases", "n/a","Check Mode of Proc")))))))</f>
        <v>n/a</v>
      </c>
      <c r="Z570" s="48" t="str">
        <f t="shared" si="1132"/>
        <v>n/a</v>
      </c>
      <c r="AA570" s="48" t="str">
        <f t="shared" si="1132"/>
        <v>n/a</v>
      </c>
      <c r="AB570" s="48" t="str">
        <f t="shared" si="1132"/>
        <v>n/a</v>
      </c>
      <c r="AC570" s="48" t="str">
        <f t="shared" si="1132"/>
        <v>n/a</v>
      </c>
      <c r="AD570" s="48" t="str">
        <f t="shared" si="1132"/>
        <v>n/a</v>
      </c>
      <c r="AE570" s="48" t="str">
        <f t="shared" si="1132"/>
        <v>n/a</v>
      </c>
      <c r="AF570" s="88"/>
      <c r="AG570" s="91"/>
      <c r="AH570" s="183"/>
      <c r="AI570" s="101"/>
      <c r="AJ570" s="114"/>
      <c r="AK570" s="84"/>
      <c r="AL570" s="6"/>
      <c r="AM570" s="7"/>
      <c r="AN570" s="6"/>
      <c r="AO570" s="6"/>
      <c r="AP570" s="85"/>
      <c r="AQ570" s="87"/>
      <c r="AR570" s="6"/>
      <c r="AT570" s="6"/>
      <c r="AU570" s="6"/>
      <c r="AV570" s="85"/>
      <c r="AW570" s="85"/>
      <c r="AX570" s="85"/>
      <c r="AY570" s="86"/>
      <c r="AZ570" s="85"/>
      <c r="BA570" s="85"/>
      <c r="BB570" s="85"/>
      <c r="BC570" s="85"/>
    </row>
    <row r="571" spans="1:55" ht="51" customHeight="1" x14ac:dyDescent="0.25">
      <c r="A571" s="43" t="str">
        <f>IF(C571=0,"  ",VLOOKUP(C571,CODES!$A$1:$B$145,2,FALSE))</f>
        <v xml:space="preserve">  </v>
      </c>
      <c r="B571" s="256"/>
      <c r="C571" s="4"/>
      <c r="D571" s="52" t="s">
        <v>57</v>
      </c>
      <c r="E571" s="44" t="str">
        <f t="shared" ref="E571:H571" si="1133">IF($D571="Public Bidding", "Date Required", IF($D571="Shopping", "n/a", IF($D571="Small Value Procurement", "n/a", IF($D571="Lease of Venue", "n/a", IF($D571="Agency to Agency", "n/a", IF($D571="Direct Contracting", "n/a", IF($D571="Emergency Cases", "n/a",IF($D571=""," ","Check Mode of Proc"))))))))</f>
        <v>n/a</v>
      </c>
      <c r="F571" s="44" t="str">
        <f t="shared" si="1133"/>
        <v>n/a</v>
      </c>
      <c r="G571" s="44" t="str">
        <f t="shared" si="1133"/>
        <v>n/a</v>
      </c>
      <c r="H571" s="44" t="str">
        <f t="shared" si="1133"/>
        <v>n/a</v>
      </c>
      <c r="I571" s="63"/>
      <c r="J571" s="63"/>
      <c r="K571" s="45" t="str">
        <f t="shared" si="1053"/>
        <v>n/a</v>
      </c>
      <c r="L571" s="63"/>
      <c r="M571" s="63"/>
      <c r="N571" s="67"/>
      <c r="O571" s="67"/>
      <c r="P571" s="67"/>
      <c r="Q571" s="67"/>
      <c r="R571" s="46"/>
      <c r="S571" s="51"/>
      <c r="T571" s="97"/>
      <c r="U571" s="93"/>
      <c r="V571" s="51"/>
      <c r="W571" s="97"/>
      <c r="X571" s="94"/>
      <c r="Y571" s="48" t="str">
        <f t="shared" ref="Y571:AE571" si="1134">IF($D571="Public Bidding", "Date Required", IF($D571="Shopping", "n/a", IF($D571="Small Value Procurement", "n/a", IF($D571="Lease of Venue", "n/a", IF($D571="Agency to Agency", "n/a", IF($D571="Direct Contracting", "n/a", IF($D571="Emergency Cases", "n/a","Check Mode of Proc")))))))</f>
        <v>n/a</v>
      </c>
      <c r="Z571" s="48" t="str">
        <f t="shared" si="1134"/>
        <v>n/a</v>
      </c>
      <c r="AA571" s="48" t="str">
        <f t="shared" si="1134"/>
        <v>n/a</v>
      </c>
      <c r="AB571" s="48" t="str">
        <f t="shared" si="1134"/>
        <v>n/a</v>
      </c>
      <c r="AC571" s="48" t="str">
        <f t="shared" si="1134"/>
        <v>n/a</v>
      </c>
      <c r="AD571" s="48" t="str">
        <f t="shared" si="1134"/>
        <v>n/a</v>
      </c>
      <c r="AE571" s="48" t="str">
        <f t="shared" si="1134"/>
        <v>n/a</v>
      </c>
      <c r="AF571" s="88"/>
      <c r="AG571" s="91"/>
      <c r="AH571" s="183"/>
      <c r="AI571" s="126"/>
      <c r="AJ571" s="261"/>
      <c r="AK571" s="84"/>
      <c r="AL571" s="6"/>
      <c r="AM571" s="7"/>
      <c r="AN571" s="6"/>
      <c r="AO571" s="6"/>
      <c r="AP571" s="85"/>
      <c r="AQ571" s="87"/>
      <c r="AR571" s="6"/>
      <c r="AT571" s="6"/>
      <c r="AU571" s="6"/>
      <c r="AV571" s="85"/>
      <c r="AW571" s="85"/>
      <c r="AX571" s="85"/>
      <c r="AY571" s="86"/>
      <c r="AZ571" s="85"/>
      <c r="BA571" s="85"/>
      <c r="BB571" s="85"/>
      <c r="BC571" s="85"/>
    </row>
    <row r="572" spans="1:55" ht="51" customHeight="1" x14ac:dyDescent="0.25">
      <c r="A572" s="43" t="str">
        <f>IF(C572=0,"  ",VLOOKUP(C572,CODES!$A$1:$B$145,2,FALSE))</f>
        <v xml:space="preserve">  </v>
      </c>
      <c r="B572" s="256"/>
      <c r="C572" s="4"/>
      <c r="D572" s="52" t="s">
        <v>57</v>
      </c>
      <c r="E572" s="44" t="str">
        <f t="shared" ref="E572:H572" si="1135">IF($D572="Public Bidding", "Date Required", IF($D572="Shopping", "n/a", IF($D572="Small Value Procurement", "n/a", IF($D572="Lease of Venue", "n/a", IF($D572="Agency to Agency", "n/a", IF($D572="Direct Contracting", "n/a", IF($D572="Emergency Cases", "n/a",IF($D572=""," ","Check Mode of Proc"))))))))</f>
        <v>n/a</v>
      </c>
      <c r="F572" s="44" t="str">
        <f t="shared" si="1135"/>
        <v>n/a</v>
      </c>
      <c r="G572" s="44" t="str">
        <f t="shared" si="1135"/>
        <v>n/a</v>
      </c>
      <c r="H572" s="44" t="str">
        <f t="shared" si="1135"/>
        <v>n/a</v>
      </c>
      <c r="I572" s="63"/>
      <c r="J572" s="63"/>
      <c r="K572" s="45" t="str">
        <f t="shared" si="1053"/>
        <v>n/a</v>
      </c>
      <c r="L572" s="63"/>
      <c r="M572" s="63"/>
      <c r="N572" s="67"/>
      <c r="O572" s="67"/>
      <c r="P572" s="67"/>
      <c r="Q572" s="67"/>
      <c r="R572" s="46"/>
      <c r="S572" s="51"/>
      <c r="T572" s="97"/>
      <c r="U572" s="93"/>
      <c r="V572" s="51"/>
      <c r="W572" s="97"/>
      <c r="X572" s="94"/>
      <c r="Y572" s="48" t="str">
        <f t="shared" ref="Y572:AE572" si="1136">IF($D572="Public Bidding", "Date Required", IF($D572="Shopping", "n/a", IF($D572="Small Value Procurement", "n/a", IF($D572="Lease of Venue", "n/a", IF($D572="Agency to Agency", "n/a", IF($D572="Direct Contracting", "n/a", IF($D572="Emergency Cases", "n/a","Check Mode of Proc")))))))</f>
        <v>n/a</v>
      </c>
      <c r="Z572" s="48" t="str">
        <f t="shared" si="1136"/>
        <v>n/a</v>
      </c>
      <c r="AA572" s="48" t="str">
        <f t="shared" si="1136"/>
        <v>n/a</v>
      </c>
      <c r="AB572" s="48" t="str">
        <f t="shared" si="1136"/>
        <v>n/a</v>
      </c>
      <c r="AC572" s="48" t="str">
        <f t="shared" si="1136"/>
        <v>n/a</v>
      </c>
      <c r="AD572" s="48" t="str">
        <f t="shared" si="1136"/>
        <v>n/a</v>
      </c>
      <c r="AE572" s="48" t="str">
        <f t="shared" si="1136"/>
        <v>n/a</v>
      </c>
      <c r="AF572" s="88"/>
      <c r="AG572" s="91"/>
      <c r="AH572" s="183"/>
      <c r="AI572" s="101"/>
      <c r="AJ572" s="261"/>
      <c r="AK572" s="84"/>
      <c r="AL572" s="6"/>
      <c r="AM572" s="7"/>
      <c r="AN572" s="6"/>
      <c r="AO572" s="6"/>
      <c r="AP572" s="85"/>
      <c r="AQ572" s="87"/>
      <c r="AR572" s="6"/>
      <c r="AT572" s="6"/>
      <c r="AU572" s="6"/>
      <c r="AV572" s="85"/>
      <c r="AW572" s="85"/>
      <c r="AX572" s="85"/>
      <c r="AY572" s="86"/>
      <c r="AZ572" s="85"/>
      <c r="BA572" s="85"/>
      <c r="BB572" s="85"/>
      <c r="BC572" s="85"/>
    </row>
    <row r="573" spans="1:55" ht="51" customHeight="1" x14ac:dyDescent="0.25">
      <c r="A573" s="43" t="str">
        <f>IF(C573=0,"  ",VLOOKUP(C573,CODES!$A$1:$B$145,2,FALSE))</f>
        <v xml:space="preserve">  </v>
      </c>
      <c r="B573" s="256"/>
      <c r="C573" s="4"/>
      <c r="D573" s="52" t="s">
        <v>57</v>
      </c>
      <c r="E573" s="44" t="str">
        <f t="shared" ref="E573:H573" si="1137">IF($D573="Public Bidding", "Date Required", IF($D573="Shopping", "n/a", IF($D573="Small Value Procurement", "n/a", IF($D573="Lease of Venue", "n/a", IF($D573="Agency to Agency", "n/a", IF($D573="Direct Contracting", "n/a", IF($D573="Emergency Cases", "n/a",IF($D573=""," ","Check Mode of Proc"))))))))</f>
        <v>n/a</v>
      </c>
      <c r="F573" s="44" t="str">
        <f t="shared" si="1137"/>
        <v>n/a</v>
      </c>
      <c r="G573" s="44" t="str">
        <f t="shared" si="1137"/>
        <v>n/a</v>
      </c>
      <c r="H573" s="44" t="str">
        <f t="shared" si="1137"/>
        <v>n/a</v>
      </c>
      <c r="I573" s="63"/>
      <c r="J573" s="63"/>
      <c r="K573" s="45" t="str">
        <f t="shared" si="1053"/>
        <v>n/a</v>
      </c>
      <c r="L573" s="63"/>
      <c r="M573" s="63"/>
      <c r="N573" s="55"/>
      <c r="O573" s="55"/>
      <c r="P573" s="67"/>
      <c r="Q573" s="67"/>
      <c r="R573" s="46"/>
      <c r="S573" s="51"/>
      <c r="T573" s="97"/>
      <c r="U573" s="93"/>
      <c r="V573" s="51"/>
      <c r="W573" s="97"/>
      <c r="X573" s="94"/>
      <c r="Y573" s="48" t="str">
        <f t="shared" ref="Y573:AE573" si="1138">IF($D573="Public Bidding", "Date Required", IF($D573="Shopping", "n/a", IF($D573="Small Value Procurement", "n/a", IF($D573="Lease of Venue", "n/a", IF($D573="Agency to Agency", "n/a", IF($D573="Direct Contracting", "n/a", IF($D573="Emergency Cases", "n/a","Check Mode of Proc")))))))</f>
        <v>n/a</v>
      </c>
      <c r="Z573" s="48" t="str">
        <f t="shared" si="1138"/>
        <v>n/a</v>
      </c>
      <c r="AA573" s="48" t="str">
        <f t="shared" si="1138"/>
        <v>n/a</v>
      </c>
      <c r="AB573" s="48" t="str">
        <f t="shared" si="1138"/>
        <v>n/a</v>
      </c>
      <c r="AC573" s="48" t="str">
        <f t="shared" si="1138"/>
        <v>n/a</v>
      </c>
      <c r="AD573" s="48" t="str">
        <f t="shared" si="1138"/>
        <v>n/a</v>
      </c>
      <c r="AE573" s="48" t="str">
        <f t="shared" si="1138"/>
        <v>n/a</v>
      </c>
      <c r="AF573" s="88"/>
      <c r="AG573" s="91"/>
      <c r="AH573" s="183"/>
      <c r="AI573" s="126"/>
      <c r="AJ573" s="92"/>
      <c r="AK573" s="84"/>
      <c r="AL573" s="6"/>
      <c r="AM573" s="7"/>
      <c r="AN573" s="6"/>
      <c r="AO573" s="6"/>
      <c r="AP573" s="85"/>
      <c r="AQ573" s="87"/>
      <c r="AR573" s="6"/>
      <c r="AT573" s="6"/>
      <c r="AU573" s="6"/>
      <c r="AV573" s="85"/>
      <c r="AW573" s="85"/>
      <c r="AX573" s="85"/>
      <c r="AY573" s="86"/>
      <c r="AZ573" s="85"/>
      <c r="BA573" s="85"/>
      <c r="BB573" s="85"/>
      <c r="BC573" s="85"/>
    </row>
    <row r="574" spans="1:55" ht="51" customHeight="1" x14ac:dyDescent="0.25">
      <c r="A574" s="43" t="str">
        <f>IF(C574=0,"  ",VLOOKUP(C574,CODES!$A$1:$B$145,2,FALSE))</f>
        <v xml:space="preserve">  </v>
      </c>
      <c r="B574" s="256"/>
      <c r="C574" s="4"/>
      <c r="D574" s="52" t="s">
        <v>57</v>
      </c>
      <c r="E574" s="44" t="str">
        <f t="shared" ref="E574:H574" si="1139">IF($D574="Public Bidding", "Date Required", IF($D574="Shopping", "n/a", IF($D574="Small Value Procurement", "n/a", IF($D574="Lease of Venue", "n/a", IF($D574="Agency to Agency", "n/a", IF($D574="Direct Contracting", "n/a", IF($D574="Emergency Cases", "n/a",IF($D574=""," ","Check Mode of Proc"))))))))</f>
        <v>n/a</v>
      </c>
      <c r="F574" s="44" t="str">
        <f t="shared" si="1139"/>
        <v>n/a</v>
      </c>
      <c r="G574" s="44" t="str">
        <f t="shared" si="1139"/>
        <v>n/a</v>
      </c>
      <c r="H574" s="44" t="str">
        <f t="shared" si="1139"/>
        <v>n/a</v>
      </c>
      <c r="I574" s="63"/>
      <c r="J574" s="63"/>
      <c r="K574" s="45" t="str">
        <f t="shared" si="1053"/>
        <v>n/a</v>
      </c>
      <c r="L574" s="63"/>
      <c r="M574" s="63"/>
      <c r="N574" s="55"/>
      <c r="O574" s="55"/>
      <c r="P574" s="67"/>
      <c r="Q574" s="67"/>
      <c r="R574" s="46"/>
      <c r="S574" s="51"/>
      <c r="T574" s="97"/>
      <c r="U574" s="93"/>
      <c r="V574" s="51"/>
      <c r="W574" s="97"/>
      <c r="X574" s="94"/>
      <c r="Y574" s="48" t="str">
        <f t="shared" ref="Y574:AE574" si="1140">IF($D574="Public Bidding", "Date Required", IF($D574="Shopping", "n/a", IF($D574="Small Value Procurement", "n/a", IF($D574="Lease of Venue", "n/a", IF($D574="Agency to Agency", "n/a", IF($D574="Direct Contracting", "n/a", IF($D574="Emergency Cases", "n/a","Check Mode of Proc")))))))</f>
        <v>n/a</v>
      </c>
      <c r="Z574" s="48" t="str">
        <f t="shared" si="1140"/>
        <v>n/a</v>
      </c>
      <c r="AA574" s="48" t="str">
        <f t="shared" si="1140"/>
        <v>n/a</v>
      </c>
      <c r="AB574" s="48" t="str">
        <f t="shared" si="1140"/>
        <v>n/a</v>
      </c>
      <c r="AC574" s="48" t="str">
        <f t="shared" si="1140"/>
        <v>n/a</v>
      </c>
      <c r="AD574" s="48" t="str">
        <f t="shared" si="1140"/>
        <v>n/a</v>
      </c>
      <c r="AE574" s="48" t="str">
        <f t="shared" si="1140"/>
        <v>n/a</v>
      </c>
      <c r="AF574" s="88"/>
      <c r="AG574" s="91"/>
      <c r="AH574" s="183"/>
      <c r="AI574" s="126"/>
      <c r="AJ574" s="261"/>
      <c r="AK574" s="84"/>
      <c r="AL574" s="6"/>
      <c r="AM574" s="7"/>
      <c r="AN574" s="6"/>
      <c r="AO574" s="6"/>
      <c r="AP574" s="85"/>
      <c r="AQ574" s="87"/>
      <c r="AR574" s="6"/>
      <c r="AT574" s="6"/>
      <c r="AU574" s="6"/>
      <c r="AV574" s="85"/>
      <c r="AW574" s="85"/>
      <c r="AX574" s="85"/>
      <c r="AY574" s="86"/>
      <c r="AZ574" s="85"/>
      <c r="BA574" s="85"/>
      <c r="BB574" s="85"/>
      <c r="BC574" s="85"/>
    </row>
    <row r="575" spans="1:55" ht="51" customHeight="1" x14ac:dyDescent="0.25">
      <c r="A575" s="43" t="str">
        <f>IF(C575=0,"  ",VLOOKUP(C575,CODES!$A$1:$B$145,2,FALSE))</f>
        <v xml:space="preserve">  </v>
      </c>
      <c r="B575" s="256"/>
      <c r="C575" s="4"/>
      <c r="D575" s="52" t="s">
        <v>57</v>
      </c>
      <c r="E575" s="44" t="str">
        <f t="shared" ref="E575:H575" si="1141">IF($D575="Public Bidding", "Date Required", IF($D575="Shopping", "n/a", IF($D575="Small Value Procurement", "n/a", IF($D575="Lease of Venue", "n/a", IF($D575="Agency to Agency", "n/a", IF($D575="Direct Contracting", "n/a", IF($D575="Emergency Cases", "n/a",IF($D575=""," ","Check Mode of Proc"))))))))</f>
        <v>n/a</v>
      </c>
      <c r="F575" s="44" t="str">
        <f t="shared" si="1141"/>
        <v>n/a</v>
      </c>
      <c r="G575" s="44" t="str">
        <f t="shared" si="1141"/>
        <v>n/a</v>
      </c>
      <c r="H575" s="44" t="str">
        <f t="shared" si="1141"/>
        <v>n/a</v>
      </c>
      <c r="I575" s="63"/>
      <c r="J575" s="63"/>
      <c r="K575" s="45" t="str">
        <f t="shared" si="1053"/>
        <v>n/a</v>
      </c>
      <c r="L575" s="63"/>
      <c r="M575" s="63"/>
      <c r="N575" s="55"/>
      <c r="O575" s="55"/>
      <c r="P575" s="55"/>
      <c r="Q575" s="55"/>
      <c r="R575" s="46"/>
      <c r="S575" s="51"/>
      <c r="T575" s="97"/>
      <c r="U575" s="93"/>
      <c r="V575" s="51"/>
      <c r="W575" s="97"/>
      <c r="X575" s="94"/>
      <c r="Y575" s="48" t="str">
        <f t="shared" ref="Y575:AE575" si="1142">IF($D575="Public Bidding", "Date Required", IF($D575="Shopping", "n/a", IF($D575="Small Value Procurement", "n/a", IF($D575="Lease of Venue", "n/a", IF($D575="Agency to Agency", "n/a", IF($D575="Direct Contracting", "n/a", IF($D575="Emergency Cases", "n/a","Check Mode of Proc")))))))</f>
        <v>n/a</v>
      </c>
      <c r="Z575" s="48" t="str">
        <f t="shared" si="1142"/>
        <v>n/a</v>
      </c>
      <c r="AA575" s="48" t="str">
        <f t="shared" si="1142"/>
        <v>n/a</v>
      </c>
      <c r="AB575" s="48" t="str">
        <f t="shared" si="1142"/>
        <v>n/a</v>
      </c>
      <c r="AC575" s="48" t="str">
        <f t="shared" si="1142"/>
        <v>n/a</v>
      </c>
      <c r="AD575" s="48" t="str">
        <f t="shared" si="1142"/>
        <v>n/a</v>
      </c>
      <c r="AE575" s="48" t="str">
        <f t="shared" si="1142"/>
        <v>n/a</v>
      </c>
      <c r="AF575" s="88"/>
      <c r="AG575" s="91"/>
      <c r="AH575" s="183"/>
      <c r="AI575" s="126"/>
      <c r="AJ575" s="261"/>
      <c r="AK575" s="84"/>
      <c r="AL575" s="6"/>
      <c r="AM575" s="7"/>
      <c r="AN575" s="6"/>
      <c r="AO575" s="6"/>
      <c r="AP575" s="85"/>
      <c r="AQ575" s="87"/>
      <c r="AR575" s="6"/>
      <c r="AT575" s="6"/>
      <c r="AU575" s="6"/>
      <c r="AV575" s="85"/>
      <c r="AW575" s="85"/>
      <c r="AX575" s="85"/>
      <c r="AY575" s="86"/>
      <c r="AZ575" s="85"/>
      <c r="BA575" s="85"/>
      <c r="BB575" s="85"/>
      <c r="BC575" s="85"/>
    </row>
    <row r="576" spans="1:55" ht="51" customHeight="1" x14ac:dyDescent="0.25">
      <c r="A576" s="43" t="str">
        <f>IF(C576=0,"  ",VLOOKUP(C576,CODES!$A$1:$B$145,2,FALSE))</f>
        <v xml:space="preserve">  </v>
      </c>
      <c r="B576" s="256"/>
      <c r="C576" s="4"/>
      <c r="D576" s="52" t="s">
        <v>57</v>
      </c>
      <c r="E576" s="44" t="str">
        <f t="shared" ref="E576:H576" si="1143">IF($D576="Public Bidding", "Date Required", IF($D576="Shopping", "n/a", IF($D576="Small Value Procurement", "n/a", IF($D576="Lease of Venue", "n/a", IF($D576="Agency to Agency", "n/a", IF($D576="Direct Contracting", "n/a", IF($D576="Emergency Cases", "n/a",IF($D576=""," ","Check Mode of Proc"))))))))</f>
        <v>n/a</v>
      </c>
      <c r="F576" s="44" t="str">
        <f t="shared" si="1143"/>
        <v>n/a</v>
      </c>
      <c r="G576" s="44" t="str">
        <f t="shared" si="1143"/>
        <v>n/a</v>
      </c>
      <c r="H576" s="44" t="str">
        <f t="shared" si="1143"/>
        <v>n/a</v>
      </c>
      <c r="I576" s="63"/>
      <c r="J576" s="63"/>
      <c r="K576" s="45" t="str">
        <f t="shared" si="1053"/>
        <v>n/a</v>
      </c>
      <c r="L576" s="63"/>
      <c r="M576" s="63"/>
      <c r="N576" s="55"/>
      <c r="O576" s="55"/>
      <c r="P576" s="67"/>
      <c r="Q576" s="67"/>
      <c r="R576" s="46"/>
      <c r="S576" s="51"/>
      <c r="T576" s="97"/>
      <c r="U576" s="93"/>
      <c r="V576" s="51"/>
      <c r="W576" s="97"/>
      <c r="X576" s="94"/>
      <c r="Y576" s="48" t="str">
        <f t="shared" ref="Y576:AE576" si="1144">IF($D576="Public Bidding", "Date Required", IF($D576="Shopping", "n/a", IF($D576="Small Value Procurement", "n/a", IF($D576="Lease of Venue", "n/a", IF($D576="Agency to Agency", "n/a", IF($D576="Direct Contracting", "n/a", IF($D576="Emergency Cases", "n/a","Check Mode of Proc")))))))</f>
        <v>n/a</v>
      </c>
      <c r="Z576" s="48" t="str">
        <f t="shared" si="1144"/>
        <v>n/a</v>
      </c>
      <c r="AA576" s="48" t="str">
        <f t="shared" si="1144"/>
        <v>n/a</v>
      </c>
      <c r="AB576" s="48" t="str">
        <f t="shared" si="1144"/>
        <v>n/a</v>
      </c>
      <c r="AC576" s="48" t="str">
        <f t="shared" si="1144"/>
        <v>n/a</v>
      </c>
      <c r="AD576" s="48" t="str">
        <f t="shared" si="1144"/>
        <v>n/a</v>
      </c>
      <c r="AE576" s="48" t="str">
        <f t="shared" si="1144"/>
        <v>n/a</v>
      </c>
      <c r="AF576" s="88"/>
      <c r="AG576" s="91"/>
      <c r="AH576" s="183"/>
      <c r="AI576" s="101"/>
      <c r="AJ576" s="261"/>
      <c r="AK576" s="84"/>
      <c r="AL576" s="6"/>
      <c r="AM576" s="7"/>
      <c r="AN576" s="6"/>
      <c r="AO576" s="6"/>
      <c r="AP576" s="85"/>
      <c r="AQ576" s="87"/>
      <c r="AR576" s="6"/>
      <c r="AT576" s="6"/>
      <c r="AU576" s="6"/>
      <c r="AV576" s="85"/>
      <c r="AW576" s="85"/>
      <c r="AX576" s="85"/>
      <c r="AY576" s="86"/>
      <c r="AZ576" s="85"/>
      <c r="BA576" s="85"/>
      <c r="BB576" s="85"/>
      <c r="BC576" s="85"/>
    </row>
    <row r="577" spans="1:55" ht="51" customHeight="1" x14ac:dyDescent="0.25">
      <c r="A577" s="43" t="str">
        <f>IF(C577=0,"  ",VLOOKUP(C577,CODES!$A$1:$B$145,2,FALSE))</f>
        <v xml:space="preserve">  </v>
      </c>
      <c r="B577" s="256"/>
      <c r="C577" s="4"/>
      <c r="D577" s="52" t="s">
        <v>57</v>
      </c>
      <c r="E577" s="44" t="str">
        <f t="shared" ref="E577:H577" si="1145">IF($D577="Public Bidding", "Date Required", IF($D577="Shopping", "n/a", IF($D577="Small Value Procurement", "n/a", IF($D577="Lease of Venue", "n/a", IF($D577="Agency to Agency", "n/a", IF($D577="Direct Contracting", "n/a", IF($D577="Emergency Cases", "n/a",IF($D577=""," ","Check Mode of Proc"))))))))</f>
        <v>n/a</v>
      </c>
      <c r="F577" s="44" t="str">
        <f t="shared" si="1145"/>
        <v>n/a</v>
      </c>
      <c r="G577" s="44" t="str">
        <f t="shared" si="1145"/>
        <v>n/a</v>
      </c>
      <c r="H577" s="44" t="str">
        <f t="shared" si="1145"/>
        <v>n/a</v>
      </c>
      <c r="I577" s="63"/>
      <c r="J577" s="63"/>
      <c r="K577" s="45" t="str">
        <f t="shared" si="1053"/>
        <v>n/a</v>
      </c>
      <c r="L577" s="63"/>
      <c r="M577" s="63"/>
      <c r="N577" s="55"/>
      <c r="O577" s="55"/>
      <c r="P577" s="55"/>
      <c r="Q577" s="55"/>
      <c r="R577" s="46"/>
      <c r="S577" s="51"/>
      <c r="T577" s="97"/>
      <c r="U577" s="93"/>
      <c r="V577" s="51"/>
      <c r="W577" s="97"/>
      <c r="X577" s="94"/>
      <c r="Y577" s="48" t="str">
        <f t="shared" ref="Y577:AE577" si="1146">IF($D577="Public Bidding", "Date Required", IF($D577="Shopping", "n/a", IF($D577="Small Value Procurement", "n/a", IF($D577="Lease of Venue", "n/a", IF($D577="Agency to Agency", "n/a", IF($D577="Direct Contracting", "n/a", IF($D577="Emergency Cases", "n/a","Check Mode of Proc")))))))</f>
        <v>n/a</v>
      </c>
      <c r="Z577" s="48" t="str">
        <f t="shared" si="1146"/>
        <v>n/a</v>
      </c>
      <c r="AA577" s="48" t="str">
        <f t="shared" si="1146"/>
        <v>n/a</v>
      </c>
      <c r="AB577" s="48" t="str">
        <f t="shared" si="1146"/>
        <v>n/a</v>
      </c>
      <c r="AC577" s="48" t="str">
        <f t="shared" si="1146"/>
        <v>n/a</v>
      </c>
      <c r="AD577" s="48" t="str">
        <f t="shared" si="1146"/>
        <v>n/a</v>
      </c>
      <c r="AE577" s="48" t="str">
        <f t="shared" si="1146"/>
        <v>n/a</v>
      </c>
      <c r="AF577" s="88"/>
      <c r="AG577" s="91"/>
      <c r="AH577" s="183"/>
      <c r="AI577" s="101"/>
      <c r="AJ577" s="261"/>
      <c r="AK577" s="84"/>
      <c r="AL577" s="6"/>
      <c r="AM577" s="7"/>
      <c r="AN577" s="6"/>
      <c r="AO577" s="6"/>
      <c r="AP577" s="85"/>
      <c r="AQ577" s="87"/>
      <c r="AR577" s="6"/>
      <c r="AT577" s="6"/>
      <c r="AU577" s="6"/>
      <c r="AV577" s="85"/>
      <c r="AW577" s="85"/>
      <c r="AX577" s="85"/>
      <c r="AY577" s="86"/>
      <c r="AZ577" s="85"/>
      <c r="BA577" s="85"/>
      <c r="BB577" s="85"/>
      <c r="BC577" s="85"/>
    </row>
    <row r="578" spans="1:55" ht="51" customHeight="1" x14ac:dyDescent="0.25">
      <c r="A578" s="43" t="str">
        <f>IF(C578=0,"  ",VLOOKUP(C578,CODES!$A$1:$B$145,2,FALSE))</f>
        <v xml:space="preserve">  </v>
      </c>
      <c r="B578" s="256"/>
      <c r="C578" s="4"/>
      <c r="D578" s="52" t="s">
        <v>57</v>
      </c>
      <c r="E578" s="44" t="str">
        <f t="shared" ref="E578:H578" si="1147">IF($D578="Public Bidding", "Date Required", IF($D578="Shopping", "n/a", IF($D578="Small Value Procurement", "n/a", IF($D578="Lease of Venue", "n/a", IF($D578="Agency to Agency", "n/a", IF($D578="Direct Contracting", "n/a", IF($D578="Emergency Cases", "n/a",IF($D578=""," ","Check Mode of Proc"))))))))</f>
        <v>n/a</v>
      </c>
      <c r="F578" s="44" t="str">
        <f t="shared" si="1147"/>
        <v>n/a</v>
      </c>
      <c r="G578" s="44" t="str">
        <f t="shared" si="1147"/>
        <v>n/a</v>
      </c>
      <c r="H578" s="44" t="str">
        <f t="shared" si="1147"/>
        <v>n/a</v>
      </c>
      <c r="I578" s="209"/>
      <c r="J578" s="63"/>
      <c r="K578" s="45" t="str">
        <f t="shared" si="1053"/>
        <v>n/a</v>
      </c>
      <c r="L578" s="63"/>
      <c r="M578" s="63"/>
      <c r="N578" s="55"/>
      <c r="O578" s="55"/>
      <c r="P578" s="55"/>
      <c r="Q578" s="55"/>
      <c r="R578" s="46"/>
      <c r="S578" s="51"/>
      <c r="T578" s="97"/>
      <c r="U578" s="93"/>
      <c r="V578" s="51"/>
      <c r="W578" s="97"/>
      <c r="X578" s="94"/>
      <c r="Y578" s="48" t="str">
        <f t="shared" ref="Y578:AE578" si="1148">IF($D578="Public Bidding", "Date Required", IF($D578="Shopping", "n/a", IF($D578="Small Value Procurement", "n/a", IF($D578="Lease of Venue", "n/a", IF($D578="Agency to Agency", "n/a", IF($D578="Direct Contracting", "n/a", IF($D578="Emergency Cases", "n/a","Check Mode of Proc")))))))</f>
        <v>n/a</v>
      </c>
      <c r="Z578" s="48" t="str">
        <f t="shared" si="1148"/>
        <v>n/a</v>
      </c>
      <c r="AA578" s="48" t="str">
        <f t="shared" si="1148"/>
        <v>n/a</v>
      </c>
      <c r="AB578" s="48" t="str">
        <f t="shared" si="1148"/>
        <v>n/a</v>
      </c>
      <c r="AC578" s="48" t="str">
        <f t="shared" si="1148"/>
        <v>n/a</v>
      </c>
      <c r="AD578" s="48" t="str">
        <f t="shared" si="1148"/>
        <v>n/a</v>
      </c>
      <c r="AE578" s="48" t="str">
        <f t="shared" si="1148"/>
        <v>n/a</v>
      </c>
      <c r="AF578" s="88"/>
      <c r="AG578" s="91"/>
      <c r="AH578" s="183"/>
      <c r="AI578" s="101"/>
      <c r="AJ578" s="261"/>
      <c r="AK578" s="84"/>
      <c r="AL578" s="6"/>
      <c r="AM578" s="7"/>
      <c r="AN578" s="6"/>
      <c r="AO578" s="6"/>
      <c r="AP578" s="85"/>
      <c r="AQ578" s="87"/>
      <c r="AR578" s="6"/>
      <c r="AT578" s="6"/>
      <c r="AU578" s="6"/>
      <c r="AV578" s="85"/>
      <c r="AW578" s="85"/>
      <c r="AX578" s="85"/>
      <c r="AY578" s="86"/>
      <c r="AZ578" s="85"/>
      <c r="BA578" s="85"/>
      <c r="BB578" s="85"/>
      <c r="BC578" s="85"/>
    </row>
    <row r="579" spans="1:55" ht="51" customHeight="1" x14ac:dyDescent="0.25">
      <c r="A579" s="43" t="str">
        <f>IF(C579=0,"  ",VLOOKUP(C579,CODES!$A$1:$B$145,2,FALSE))</f>
        <v xml:space="preserve">  </v>
      </c>
      <c r="B579" s="256"/>
      <c r="C579" s="4"/>
      <c r="D579" s="52" t="s">
        <v>57</v>
      </c>
      <c r="E579" s="44" t="str">
        <f t="shared" ref="E579:H579" si="1149">IF($D579="Public Bidding", "Date Required", IF($D579="Shopping", "n/a", IF($D579="Small Value Procurement", "n/a", IF($D579="Lease of Venue", "n/a", IF($D579="Agency to Agency", "n/a", IF($D579="Direct Contracting", "n/a", IF($D579="Emergency Cases", "n/a",IF($D579=""," ","Check Mode of Proc"))))))))</f>
        <v>n/a</v>
      </c>
      <c r="F579" s="44" t="str">
        <f t="shared" si="1149"/>
        <v>n/a</v>
      </c>
      <c r="G579" s="44" t="str">
        <f t="shared" si="1149"/>
        <v>n/a</v>
      </c>
      <c r="H579" s="44" t="str">
        <f t="shared" si="1149"/>
        <v>n/a</v>
      </c>
      <c r="I579" s="209"/>
      <c r="J579" s="63"/>
      <c r="K579" s="45" t="s">
        <v>58</v>
      </c>
      <c r="L579" s="63"/>
      <c r="M579" s="63"/>
      <c r="N579" s="67"/>
      <c r="O579" s="67"/>
      <c r="P579" s="67"/>
      <c r="Q579" s="67"/>
      <c r="R579" s="46"/>
      <c r="S579" s="51"/>
      <c r="T579" s="97"/>
      <c r="U579" s="93"/>
      <c r="V579" s="51"/>
      <c r="W579" s="97"/>
      <c r="X579" s="94"/>
      <c r="Y579" s="48" t="str">
        <f t="shared" ref="Y579:AE579" si="1150">IF($D579="Public Bidding", "Date Required", IF($D579="Shopping", "n/a", IF($D579="Small Value Procurement", "n/a", IF($D579="Lease of Venue", "n/a", IF($D579="Agency to Agency", "n/a", IF($D579="Direct Contracting", "n/a", IF($D579="Emergency Cases", "n/a","Check Mode of Proc")))))))</f>
        <v>n/a</v>
      </c>
      <c r="Z579" s="48" t="str">
        <f t="shared" si="1150"/>
        <v>n/a</v>
      </c>
      <c r="AA579" s="48" t="str">
        <f t="shared" si="1150"/>
        <v>n/a</v>
      </c>
      <c r="AB579" s="48" t="str">
        <f t="shared" si="1150"/>
        <v>n/a</v>
      </c>
      <c r="AC579" s="48" t="str">
        <f t="shared" si="1150"/>
        <v>n/a</v>
      </c>
      <c r="AD579" s="48" t="str">
        <f t="shared" si="1150"/>
        <v>n/a</v>
      </c>
      <c r="AE579" s="48" t="str">
        <f t="shared" si="1150"/>
        <v>n/a</v>
      </c>
      <c r="AF579" s="88"/>
      <c r="AG579" s="91"/>
      <c r="AH579" s="183"/>
      <c r="AI579" s="101"/>
      <c r="AJ579" s="92"/>
      <c r="AK579" s="84"/>
      <c r="AL579" s="6"/>
      <c r="AM579" s="7"/>
      <c r="AN579" s="6"/>
      <c r="AO579" s="6"/>
      <c r="AP579" s="85"/>
      <c r="AQ579" s="87"/>
      <c r="AR579" s="6"/>
      <c r="AT579" s="6"/>
      <c r="AU579" s="6"/>
      <c r="AV579" s="85"/>
      <c r="AW579" s="85"/>
      <c r="AX579" s="85"/>
      <c r="AY579" s="86"/>
      <c r="AZ579" s="85"/>
      <c r="BA579" s="85"/>
      <c r="BB579" s="85"/>
      <c r="BC579" s="85"/>
    </row>
    <row r="580" spans="1:55" ht="51" customHeight="1" x14ac:dyDescent="0.25">
      <c r="A580" s="43" t="str">
        <f>IF(C580=0,"  ",VLOOKUP(C580,CODES!$A$1:$B$145,2,FALSE))</f>
        <v xml:space="preserve">  </v>
      </c>
      <c r="B580" s="256"/>
      <c r="C580" s="4"/>
      <c r="D580" s="52" t="s">
        <v>57</v>
      </c>
      <c r="E580" s="44" t="str">
        <f t="shared" ref="E580:H580" si="1151">IF($D580="Public Bidding", "Date Required", IF($D580="Shopping", "n/a", IF($D580="Small Value Procurement", "n/a", IF($D580="Lease of Venue", "n/a", IF($D580="Agency to Agency", "n/a", IF($D580="Direct Contracting", "n/a", IF($D580="Emergency Cases", "n/a",IF($D580=""," ","Check Mode of Proc"))))))))</f>
        <v>n/a</v>
      </c>
      <c r="F580" s="44" t="str">
        <f t="shared" si="1151"/>
        <v>n/a</v>
      </c>
      <c r="G580" s="44" t="str">
        <f t="shared" si="1151"/>
        <v>n/a</v>
      </c>
      <c r="H580" s="44" t="str">
        <f t="shared" si="1151"/>
        <v>n/a</v>
      </c>
      <c r="I580" s="63"/>
      <c r="J580" s="63"/>
      <c r="K580" s="45" t="str">
        <f t="shared" ref="K580:K623" si="1152">IF($D580="Public Bidding", "Date Required", IF($D580="Shopping", "n/a", IF($D580="Small Value Procurement", "n/a", IF($D580="Lease of Venue", "n/a", IF($D580="Agency to Agency", "n/a", IF($D580="Direct Contracting", "n/a", IF($D580="Emergency Cases", "n/a",IF($D580=""," ","Check Mode of Proc"))))))))</f>
        <v>n/a</v>
      </c>
      <c r="L580" s="63"/>
      <c r="M580" s="63"/>
      <c r="N580" s="55"/>
      <c r="O580" s="55"/>
      <c r="P580" s="55"/>
      <c r="Q580" s="55"/>
      <c r="R580" s="46"/>
      <c r="S580" s="51"/>
      <c r="T580" s="97"/>
      <c r="U580" s="93"/>
      <c r="V580" s="51"/>
      <c r="W580" s="97"/>
      <c r="X580" s="94"/>
      <c r="Y580" s="48" t="str">
        <f t="shared" ref="Y580:AE580" si="1153">IF($D580="Public Bidding", "Date Required", IF($D580="Shopping", "n/a", IF($D580="Small Value Procurement", "n/a", IF($D580="Lease of Venue", "n/a", IF($D580="Agency to Agency", "n/a", IF($D580="Direct Contracting", "n/a", IF($D580="Emergency Cases", "n/a","Check Mode of Proc")))))))</f>
        <v>n/a</v>
      </c>
      <c r="Z580" s="48" t="str">
        <f t="shared" si="1153"/>
        <v>n/a</v>
      </c>
      <c r="AA580" s="48" t="str">
        <f t="shared" si="1153"/>
        <v>n/a</v>
      </c>
      <c r="AB580" s="48" t="str">
        <f t="shared" si="1153"/>
        <v>n/a</v>
      </c>
      <c r="AC580" s="48" t="str">
        <f t="shared" si="1153"/>
        <v>n/a</v>
      </c>
      <c r="AD580" s="48" t="str">
        <f t="shared" si="1153"/>
        <v>n/a</v>
      </c>
      <c r="AE580" s="48" t="str">
        <f t="shared" si="1153"/>
        <v>n/a</v>
      </c>
      <c r="AF580" s="88"/>
      <c r="AG580" s="91"/>
      <c r="AH580" s="183"/>
      <c r="AI580" s="101"/>
      <c r="AJ580" s="261"/>
      <c r="AK580" s="84"/>
      <c r="AL580" s="6"/>
      <c r="AM580" s="7"/>
      <c r="AN580" s="6"/>
      <c r="AO580" s="6"/>
      <c r="AP580" s="85"/>
      <c r="AQ580" s="87"/>
      <c r="AR580" s="6"/>
      <c r="AT580" s="6"/>
      <c r="AU580" s="6"/>
      <c r="AV580" s="85"/>
      <c r="AW580" s="85"/>
      <c r="AX580" s="85"/>
      <c r="AY580" s="86"/>
      <c r="AZ580" s="85"/>
      <c r="BA580" s="85"/>
      <c r="BB580" s="85"/>
      <c r="BC580" s="85"/>
    </row>
    <row r="581" spans="1:55" ht="51" customHeight="1" x14ac:dyDescent="0.25">
      <c r="A581" s="43" t="str">
        <f>IF(C581=0,"  ",VLOOKUP(C581,CODES!$A$1:$B$145,2,FALSE))</f>
        <v xml:space="preserve">  </v>
      </c>
      <c r="B581" s="256"/>
      <c r="C581" s="4"/>
      <c r="D581" s="52" t="s">
        <v>57</v>
      </c>
      <c r="E581" s="44" t="str">
        <f t="shared" ref="E581:H581" si="1154">IF($D581="Public Bidding", "Date Required", IF($D581="Shopping", "n/a", IF($D581="Small Value Procurement", "n/a", IF($D581="Lease of Venue", "n/a", IF($D581="Agency to Agency", "n/a", IF($D581="Direct Contracting", "n/a", IF($D581="Emergency Cases", "n/a",IF($D581=""," ","Check Mode of Proc"))))))))</f>
        <v>n/a</v>
      </c>
      <c r="F581" s="44" t="str">
        <f t="shared" si="1154"/>
        <v>n/a</v>
      </c>
      <c r="G581" s="44" t="str">
        <f t="shared" si="1154"/>
        <v>n/a</v>
      </c>
      <c r="H581" s="44" t="str">
        <f t="shared" si="1154"/>
        <v>n/a</v>
      </c>
      <c r="I581" s="63"/>
      <c r="J581" s="63"/>
      <c r="K581" s="45" t="str">
        <f t="shared" si="1152"/>
        <v>n/a</v>
      </c>
      <c r="L581" s="63"/>
      <c r="M581" s="63"/>
      <c r="N581" s="55"/>
      <c r="O581" s="55"/>
      <c r="P581" s="55"/>
      <c r="Q581" s="55"/>
      <c r="R581" s="46"/>
      <c r="S581" s="51"/>
      <c r="T581" s="97"/>
      <c r="U581" s="93"/>
      <c r="V581" s="51"/>
      <c r="W581" s="97"/>
      <c r="X581" s="94"/>
      <c r="Y581" s="48" t="str">
        <f t="shared" ref="Y581:AE581" si="1155">IF($D581="Public Bidding", "Date Required", IF($D581="Shopping", "n/a", IF($D581="Small Value Procurement", "n/a", IF($D581="Lease of Venue", "n/a", IF($D581="Agency to Agency", "n/a", IF($D581="Direct Contracting", "n/a", IF($D581="Emergency Cases", "n/a","Check Mode of Proc")))))))</f>
        <v>n/a</v>
      </c>
      <c r="Z581" s="48" t="str">
        <f t="shared" si="1155"/>
        <v>n/a</v>
      </c>
      <c r="AA581" s="48" t="str">
        <f t="shared" si="1155"/>
        <v>n/a</v>
      </c>
      <c r="AB581" s="48" t="str">
        <f t="shared" si="1155"/>
        <v>n/a</v>
      </c>
      <c r="AC581" s="48" t="str">
        <f t="shared" si="1155"/>
        <v>n/a</v>
      </c>
      <c r="AD581" s="48" t="str">
        <f t="shared" si="1155"/>
        <v>n/a</v>
      </c>
      <c r="AE581" s="48" t="str">
        <f t="shared" si="1155"/>
        <v>n/a</v>
      </c>
      <c r="AF581" s="88"/>
      <c r="AG581" s="91"/>
      <c r="AH581" s="183"/>
      <c r="AI581" s="101"/>
      <c r="AJ581" s="261"/>
      <c r="AK581" s="84"/>
      <c r="AL581" s="6"/>
      <c r="AM581" s="7"/>
      <c r="AN581" s="6"/>
      <c r="AO581" s="6"/>
      <c r="AP581" s="85"/>
      <c r="AQ581" s="87"/>
      <c r="AR581" s="6"/>
      <c r="AT581" s="6"/>
      <c r="AU581" s="6"/>
      <c r="AV581" s="85"/>
      <c r="AW581" s="85"/>
      <c r="AX581" s="85"/>
      <c r="AY581" s="86"/>
      <c r="AZ581" s="85"/>
      <c r="BA581" s="85"/>
      <c r="BB581" s="85"/>
      <c r="BC581" s="85"/>
    </row>
    <row r="582" spans="1:55" ht="51" customHeight="1" x14ac:dyDescent="0.25">
      <c r="A582" s="43" t="str">
        <f>IF(C582=0,"  ",VLOOKUP(C582,CODES!$A$1:$B$145,2,FALSE))</f>
        <v xml:space="preserve">  </v>
      </c>
      <c r="B582" s="256"/>
      <c r="C582" s="4"/>
      <c r="D582" s="52" t="s">
        <v>57</v>
      </c>
      <c r="E582" s="44" t="str">
        <f t="shared" ref="E582:H582" si="1156">IF($D582="Public Bidding", "Date Required", IF($D582="Shopping", "n/a", IF($D582="Small Value Procurement", "n/a", IF($D582="Lease of Venue", "n/a", IF($D582="Agency to Agency", "n/a", IF($D582="Direct Contracting", "n/a", IF($D582="Emergency Cases", "n/a",IF($D582=""," ","Check Mode of Proc"))))))))</f>
        <v>n/a</v>
      </c>
      <c r="F582" s="44" t="str">
        <f t="shared" si="1156"/>
        <v>n/a</v>
      </c>
      <c r="G582" s="44" t="str">
        <f t="shared" si="1156"/>
        <v>n/a</v>
      </c>
      <c r="H582" s="44" t="str">
        <f t="shared" si="1156"/>
        <v>n/a</v>
      </c>
      <c r="I582" s="63"/>
      <c r="J582" s="63"/>
      <c r="K582" s="45" t="str">
        <f t="shared" si="1152"/>
        <v>n/a</v>
      </c>
      <c r="L582" s="63"/>
      <c r="M582" s="63"/>
      <c r="N582" s="55"/>
      <c r="O582" s="55"/>
      <c r="P582" s="55"/>
      <c r="Q582" s="55"/>
      <c r="R582" s="46"/>
      <c r="S582" s="51"/>
      <c r="T582" s="772"/>
      <c r="U582" s="93"/>
      <c r="V582" s="51"/>
      <c r="W582" s="97"/>
      <c r="X582" s="94"/>
      <c r="Y582" s="48" t="str">
        <f t="shared" ref="Y582:AE582" si="1157">IF($D582="Public Bidding", "Date Required", IF($D582="Shopping", "n/a", IF($D582="Small Value Procurement", "n/a", IF($D582="Lease of Venue", "n/a", IF($D582="Agency to Agency", "n/a", IF($D582="Direct Contracting", "n/a", IF($D582="Emergency Cases", "n/a","Check Mode of Proc")))))))</f>
        <v>n/a</v>
      </c>
      <c r="Z582" s="48" t="str">
        <f t="shared" si="1157"/>
        <v>n/a</v>
      </c>
      <c r="AA582" s="48" t="str">
        <f t="shared" si="1157"/>
        <v>n/a</v>
      </c>
      <c r="AB582" s="48" t="str">
        <f t="shared" si="1157"/>
        <v>n/a</v>
      </c>
      <c r="AC582" s="48" t="str">
        <f t="shared" si="1157"/>
        <v>n/a</v>
      </c>
      <c r="AD582" s="48" t="str">
        <f t="shared" si="1157"/>
        <v>n/a</v>
      </c>
      <c r="AE582" s="48" t="str">
        <f t="shared" si="1157"/>
        <v>n/a</v>
      </c>
      <c r="AF582" s="88"/>
      <c r="AG582" s="91"/>
      <c r="AH582" s="183"/>
      <c r="AI582" s="101"/>
      <c r="AJ582" s="261"/>
      <c r="AK582" s="84"/>
      <c r="AL582" s="6"/>
      <c r="AM582" s="7"/>
      <c r="AN582" s="6"/>
      <c r="AO582" s="6"/>
      <c r="AP582" s="85"/>
      <c r="AQ582" s="87"/>
      <c r="AR582" s="6"/>
      <c r="AT582" s="6"/>
      <c r="AU582" s="6"/>
      <c r="AV582" s="85"/>
      <c r="AW582" s="85"/>
      <c r="AX582" s="85"/>
      <c r="AY582" s="86"/>
      <c r="AZ582" s="85"/>
      <c r="BA582" s="85"/>
      <c r="BB582" s="85"/>
      <c r="BC582" s="85"/>
    </row>
    <row r="583" spans="1:55" ht="51" customHeight="1" x14ac:dyDescent="0.25">
      <c r="A583" s="43" t="str">
        <f>IF(C583=0,"  ",VLOOKUP(C583,CODES!$A$1:$B$145,2,FALSE))</f>
        <v xml:space="preserve">  </v>
      </c>
      <c r="B583" s="256"/>
      <c r="C583" s="4"/>
      <c r="D583" s="52" t="s">
        <v>57</v>
      </c>
      <c r="E583" s="44" t="str">
        <f t="shared" ref="E583:H583" si="1158">IF($D583="Public Bidding", "Date Required", IF($D583="Shopping", "n/a", IF($D583="Small Value Procurement", "n/a", IF($D583="Lease of Venue", "n/a", IF($D583="Agency to Agency", "n/a", IF($D583="Direct Contracting", "n/a", IF($D583="Emergency Cases", "n/a",IF($D583=""," ","Check Mode of Proc"))))))))</f>
        <v>n/a</v>
      </c>
      <c r="F583" s="44" t="str">
        <f t="shared" si="1158"/>
        <v>n/a</v>
      </c>
      <c r="G583" s="44" t="str">
        <f t="shared" si="1158"/>
        <v>n/a</v>
      </c>
      <c r="H583" s="44" t="str">
        <f t="shared" si="1158"/>
        <v>n/a</v>
      </c>
      <c r="I583" s="63"/>
      <c r="J583" s="63"/>
      <c r="K583" s="45" t="str">
        <f t="shared" si="1152"/>
        <v>n/a</v>
      </c>
      <c r="L583" s="63"/>
      <c r="M583" s="63"/>
      <c r="N583" s="55"/>
      <c r="O583" s="55"/>
      <c r="P583" s="55"/>
      <c r="Q583" s="55"/>
      <c r="R583" s="46"/>
      <c r="S583" s="51"/>
      <c r="T583" s="755"/>
      <c r="U583" s="93"/>
      <c r="V583" s="51"/>
      <c r="W583" s="97"/>
      <c r="X583" s="94"/>
      <c r="Y583" s="48" t="str">
        <f t="shared" ref="Y583:AE583" si="1159">IF($D583="Public Bidding", "Date Required", IF($D583="Shopping", "n/a", IF($D583="Small Value Procurement", "n/a", IF($D583="Lease of Venue", "n/a", IF($D583="Agency to Agency", "n/a", IF($D583="Direct Contracting", "n/a", IF($D583="Emergency Cases", "n/a","Check Mode of Proc")))))))</f>
        <v>n/a</v>
      </c>
      <c r="Z583" s="48" t="str">
        <f t="shared" si="1159"/>
        <v>n/a</v>
      </c>
      <c r="AA583" s="48" t="str">
        <f t="shared" si="1159"/>
        <v>n/a</v>
      </c>
      <c r="AB583" s="48" t="str">
        <f t="shared" si="1159"/>
        <v>n/a</v>
      </c>
      <c r="AC583" s="48" t="str">
        <f t="shared" si="1159"/>
        <v>n/a</v>
      </c>
      <c r="AD583" s="48" t="str">
        <f t="shared" si="1159"/>
        <v>n/a</v>
      </c>
      <c r="AE583" s="48" t="str">
        <f t="shared" si="1159"/>
        <v>n/a</v>
      </c>
      <c r="AF583" s="88"/>
      <c r="AG583" s="91"/>
      <c r="AH583" s="183"/>
      <c r="AI583" s="101"/>
      <c r="AJ583" s="261"/>
      <c r="AK583" s="84"/>
      <c r="AL583" s="6"/>
      <c r="AM583" s="7"/>
      <c r="AN583" s="6"/>
      <c r="AO583" s="6"/>
      <c r="AP583" s="85"/>
      <c r="AQ583" s="87"/>
      <c r="AR583" s="6"/>
      <c r="AT583" s="6"/>
      <c r="AU583" s="6"/>
      <c r="AV583" s="85"/>
      <c r="AW583" s="85"/>
      <c r="AX583" s="85"/>
      <c r="AY583" s="86"/>
      <c r="AZ583" s="85"/>
      <c r="BA583" s="85"/>
      <c r="BB583" s="85"/>
      <c r="BC583" s="85"/>
    </row>
    <row r="584" spans="1:55" ht="51" customHeight="1" x14ac:dyDescent="0.25">
      <c r="A584" s="43" t="str">
        <f>IF(C584=0,"  ",VLOOKUP(C584,CODES!$A$1:$B$145,2,FALSE))</f>
        <v xml:space="preserve">  </v>
      </c>
      <c r="B584" s="256"/>
      <c r="C584" s="4"/>
      <c r="D584" s="52" t="s">
        <v>57</v>
      </c>
      <c r="E584" s="44" t="str">
        <f t="shared" ref="E584:H584" si="1160">IF($D584="Public Bidding", "Date Required", IF($D584="Shopping", "n/a", IF($D584="Small Value Procurement", "n/a", IF($D584="Lease of Venue", "n/a", IF($D584="Agency to Agency", "n/a", IF($D584="Direct Contracting", "n/a", IF($D584="Emergency Cases", "n/a",IF($D584=""," ","Check Mode of Proc"))))))))</f>
        <v>n/a</v>
      </c>
      <c r="F584" s="44" t="str">
        <f t="shared" si="1160"/>
        <v>n/a</v>
      </c>
      <c r="G584" s="44" t="str">
        <f t="shared" si="1160"/>
        <v>n/a</v>
      </c>
      <c r="H584" s="44" t="str">
        <f t="shared" si="1160"/>
        <v>n/a</v>
      </c>
      <c r="I584" s="63"/>
      <c r="J584" s="63"/>
      <c r="K584" s="45" t="str">
        <f t="shared" si="1152"/>
        <v>n/a</v>
      </c>
      <c r="L584" s="63"/>
      <c r="M584" s="63"/>
      <c r="N584" s="55"/>
      <c r="O584" s="55"/>
      <c r="P584" s="55"/>
      <c r="Q584" s="55"/>
      <c r="R584" s="46"/>
      <c r="S584" s="51"/>
      <c r="T584" s="772"/>
      <c r="U584" s="93"/>
      <c r="V584" s="51"/>
      <c r="W584" s="97"/>
      <c r="X584" s="94"/>
      <c r="Y584" s="48" t="str">
        <f t="shared" ref="Y584:AE584" si="1161">IF($D584="Public Bidding", "Date Required", IF($D584="Shopping", "n/a", IF($D584="Small Value Procurement", "n/a", IF($D584="Lease of Venue", "n/a", IF($D584="Agency to Agency", "n/a", IF($D584="Direct Contracting", "n/a", IF($D584="Emergency Cases", "n/a","Check Mode of Proc")))))))</f>
        <v>n/a</v>
      </c>
      <c r="Z584" s="48" t="str">
        <f t="shared" si="1161"/>
        <v>n/a</v>
      </c>
      <c r="AA584" s="48" t="str">
        <f t="shared" si="1161"/>
        <v>n/a</v>
      </c>
      <c r="AB584" s="48" t="str">
        <f t="shared" si="1161"/>
        <v>n/a</v>
      </c>
      <c r="AC584" s="48" t="str">
        <f t="shared" si="1161"/>
        <v>n/a</v>
      </c>
      <c r="AD584" s="48" t="str">
        <f t="shared" si="1161"/>
        <v>n/a</v>
      </c>
      <c r="AE584" s="48" t="str">
        <f t="shared" si="1161"/>
        <v>n/a</v>
      </c>
      <c r="AF584" s="88"/>
      <c r="AG584" s="91"/>
      <c r="AH584" s="183"/>
      <c r="AI584" s="101"/>
      <c r="AJ584" s="261"/>
      <c r="AK584" s="84"/>
      <c r="AL584" s="6"/>
      <c r="AM584" s="7"/>
      <c r="AN584" s="6"/>
      <c r="AO584" s="6"/>
      <c r="AP584" s="85"/>
      <c r="AQ584" s="87"/>
      <c r="AR584" s="6"/>
      <c r="AT584" s="6"/>
      <c r="AU584" s="6"/>
      <c r="AV584" s="85"/>
      <c r="AW584" s="85"/>
      <c r="AX584" s="85"/>
      <c r="AY584" s="86"/>
      <c r="AZ584" s="85"/>
      <c r="BA584" s="85"/>
      <c r="BB584" s="85"/>
      <c r="BC584" s="85"/>
    </row>
    <row r="585" spans="1:55" ht="51" customHeight="1" x14ac:dyDescent="0.25">
      <c r="A585" s="43" t="str">
        <f>IF(C585=0,"  ",VLOOKUP(C585,CODES!$A$1:$B$145,2,FALSE))</f>
        <v xml:space="preserve">  </v>
      </c>
      <c r="B585" s="256"/>
      <c r="C585" s="4"/>
      <c r="D585" s="52" t="s">
        <v>57</v>
      </c>
      <c r="E585" s="44" t="str">
        <f t="shared" ref="E585:H585" si="1162">IF($D585="Public Bidding", "Date Required", IF($D585="Shopping", "n/a", IF($D585="Small Value Procurement", "n/a", IF($D585="Lease of Venue", "n/a", IF($D585="Agency to Agency", "n/a", IF($D585="Direct Contracting", "n/a", IF($D585="Emergency Cases", "n/a",IF($D585=""," ","Check Mode of Proc"))))))))</f>
        <v>n/a</v>
      </c>
      <c r="F585" s="44" t="str">
        <f t="shared" si="1162"/>
        <v>n/a</v>
      </c>
      <c r="G585" s="44" t="str">
        <f t="shared" si="1162"/>
        <v>n/a</v>
      </c>
      <c r="H585" s="44" t="str">
        <f t="shared" si="1162"/>
        <v>n/a</v>
      </c>
      <c r="I585" s="63"/>
      <c r="J585" s="63"/>
      <c r="K585" s="45" t="str">
        <f t="shared" si="1152"/>
        <v>n/a</v>
      </c>
      <c r="L585" s="63"/>
      <c r="M585" s="63"/>
      <c r="N585" s="67"/>
      <c r="O585" s="67"/>
      <c r="P585" s="67"/>
      <c r="Q585" s="67"/>
      <c r="R585" s="46"/>
      <c r="S585" s="51"/>
      <c r="T585" s="755"/>
      <c r="U585" s="93"/>
      <c r="V585" s="51"/>
      <c r="W585" s="97"/>
      <c r="X585" s="94"/>
      <c r="Y585" s="48" t="str">
        <f t="shared" ref="Y585:AE585" si="1163">IF($D585="Public Bidding", "Date Required", IF($D585="Shopping", "n/a", IF($D585="Small Value Procurement", "n/a", IF($D585="Lease of Venue", "n/a", IF($D585="Agency to Agency", "n/a", IF($D585="Direct Contracting", "n/a", IF($D585="Emergency Cases", "n/a","Check Mode of Proc")))))))</f>
        <v>n/a</v>
      </c>
      <c r="Z585" s="48" t="str">
        <f t="shared" si="1163"/>
        <v>n/a</v>
      </c>
      <c r="AA585" s="48" t="str">
        <f t="shared" si="1163"/>
        <v>n/a</v>
      </c>
      <c r="AB585" s="48" t="str">
        <f t="shared" si="1163"/>
        <v>n/a</v>
      </c>
      <c r="AC585" s="48" t="str">
        <f t="shared" si="1163"/>
        <v>n/a</v>
      </c>
      <c r="AD585" s="48" t="str">
        <f t="shared" si="1163"/>
        <v>n/a</v>
      </c>
      <c r="AE585" s="48" t="str">
        <f t="shared" si="1163"/>
        <v>n/a</v>
      </c>
      <c r="AF585" s="88"/>
      <c r="AG585" s="91"/>
      <c r="AH585" s="183"/>
      <c r="AI585" s="126"/>
      <c r="AJ585" s="261"/>
      <c r="AK585" s="84"/>
      <c r="AL585" s="6"/>
      <c r="AM585" s="7"/>
      <c r="AN585" s="6"/>
      <c r="AO585" s="6"/>
      <c r="AP585" s="85"/>
      <c r="AQ585" s="87"/>
      <c r="AR585" s="6"/>
      <c r="AT585" s="6"/>
      <c r="AU585" s="6"/>
      <c r="AV585" s="85"/>
      <c r="AW585" s="85"/>
      <c r="AX585" s="85"/>
      <c r="AY585" s="86"/>
      <c r="AZ585" s="85"/>
      <c r="BA585" s="85"/>
      <c r="BB585" s="85"/>
      <c r="BC585" s="85"/>
    </row>
    <row r="586" spans="1:55" ht="51" customHeight="1" x14ac:dyDescent="0.25">
      <c r="A586" s="43" t="str">
        <f>IF(C586=0,"  ",VLOOKUP(C586,CODES!$A$1:$B$145,2,FALSE))</f>
        <v xml:space="preserve">  </v>
      </c>
      <c r="B586" s="256"/>
      <c r="C586" s="4"/>
      <c r="D586" s="52" t="s">
        <v>57</v>
      </c>
      <c r="E586" s="44" t="str">
        <f t="shared" ref="E586:H586" si="1164">IF($D586="Public Bidding", "Date Required", IF($D586="Shopping", "n/a", IF($D586="Small Value Procurement", "n/a", IF($D586="Lease of Venue", "n/a", IF($D586="Agency to Agency", "n/a", IF($D586="Direct Contracting", "n/a", IF($D586="Emergency Cases", "n/a",IF($D586=""," ","Check Mode of Proc"))))))))</f>
        <v>n/a</v>
      </c>
      <c r="F586" s="44" t="str">
        <f t="shared" si="1164"/>
        <v>n/a</v>
      </c>
      <c r="G586" s="44" t="str">
        <f t="shared" si="1164"/>
        <v>n/a</v>
      </c>
      <c r="H586" s="44" t="str">
        <f t="shared" si="1164"/>
        <v>n/a</v>
      </c>
      <c r="I586" s="63"/>
      <c r="J586" s="63"/>
      <c r="K586" s="45" t="str">
        <f t="shared" si="1152"/>
        <v>n/a</v>
      </c>
      <c r="L586" s="63"/>
      <c r="M586" s="63"/>
      <c r="N586" s="55"/>
      <c r="O586" s="55"/>
      <c r="P586" s="55"/>
      <c r="Q586" s="55"/>
      <c r="R586" s="46"/>
      <c r="S586" s="51"/>
      <c r="T586" s="772"/>
      <c r="U586" s="93"/>
      <c r="V586" s="51"/>
      <c r="W586" s="97"/>
      <c r="X586" s="94"/>
      <c r="Y586" s="48" t="str">
        <f t="shared" ref="Y586:AE586" si="1165">IF($D586="Public Bidding", "Date Required", IF($D586="Shopping", "n/a", IF($D586="Small Value Procurement", "n/a", IF($D586="Lease of Venue", "n/a", IF($D586="Agency to Agency", "n/a", IF($D586="Direct Contracting", "n/a", IF($D586="Emergency Cases", "n/a","Check Mode of Proc")))))))</f>
        <v>n/a</v>
      </c>
      <c r="Z586" s="48" t="str">
        <f t="shared" si="1165"/>
        <v>n/a</v>
      </c>
      <c r="AA586" s="48" t="str">
        <f t="shared" si="1165"/>
        <v>n/a</v>
      </c>
      <c r="AB586" s="48" t="str">
        <f t="shared" si="1165"/>
        <v>n/a</v>
      </c>
      <c r="AC586" s="48" t="str">
        <f t="shared" si="1165"/>
        <v>n/a</v>
      </c>
      <c r="AD586" s="48" t="str">
        <f t="shared" si="1165"/>
        <v>n/a</v>
      </c>
      <c r="AE586" s="48" t="str">
        <f t="shared" si="1165"/>
        <v>n/a</v>
      </c>
      <c r="AF586" s="88"/>
      <c r="AG586" s="91"/>
      <c r="AH586" s="183"/>
      <c r="AI586" s="101"/>
      <c r="AJ586" s="261"/>
      <c r="AK586" s="84"/>
      <c r="AL586" s="6"/>
      <c r="AM586" s="7"/>
      <c r="AN586" s="6"/>
      <c r="AO586" s="6"/>
      <c r="AP586" s="85"/>
      <c r="AQ586" s="87"/>
      <c r="AR586" s="6"/>
      <c r="AT586" s="6"/>
      <c r="AU586" s="6"/>
      <c r="AV586" s="85"/>
      <c r="AW586" s="85"/>
      <c r="AX586" s="85"/>
      <c r="AY586" s="86"/>
      <c r="AZ586" s="85"/>
      <c r="BA586" s="85"/>
      <c r="BB586" s="85"/>
      <c r="BC586" s="85"/>
    </row>
    <row r="587" spans="1:55" ht="51" customHeight="1" x14ac:dyDescent="0.25">
      <c r="A587" s="43" t="str">
        <f>IF(C587=0,"  ",VLOOKUP(C587,CODES!$A$1:$B$145,2,FALSE))</f>
        <v xml:space="preserve">  </v>
      </c>
      <c r="B587" s="256"/>
      <c r="C587" s="4"/>
      <c r="D587" s="52" t="s">
        <v>57</v>
      </c>
      <c r="E587" s="44" t="str">
        <f t="shared" ref="E587:H587" si="1166">IF($D587="Public Bidding", "Date Required", IF($D587="Shopping", "n/a", IF($D587="Small Value Procurement", "n/a", IF($D587="Lease of Venue", "n/a", IF($D587="Agency to Agency", "n/a", IF($D587="Direct Contracting", "n/a", IF($D587="Emergency Cases", "n/a",IF($D587=""," ","Check Mode of Proc"))))))))</f>
        <v>n/a</v>
      </c>
      <c r="F587" s="44" t="str">
        <f t="shared" si="1166"/>
        <v>n/a</v>
      </c>
      <c r="G587" s="44" t="str">
        <f t="shared" si="1166"/>
        <v>n/a</v>
      </c>
      <c r="H587" s="44" t="str">
        <f t="shared" si="1166"/>
        <v>n/a</v>
      </c>
      <c r="I587" s="63"/>
      <c r="J587" s="63"/>
      <c r="K587" s="45" t="str">
        <f t="shared" si="1152"/>
        <v>n/a</v>
      </c>
      <c r="L587" s="63"/>
      <c r="M587" s="63"/>
      <c r="N587" s="55"/>
      <c r="O587" s="55"/>
      <c r="P587" s="55"/>
      <c r="Q587" s="55"/>
      <c r="R587" s="46"/>
      <c r="S587" s="51"/>
      <c r="T587" s="755"/>
      <c r="U587" s="93"/>
      <c r="V587" s="51"/>
      <c r="W587" s="97"/>
      <c r="X587" s="94"/>
      <c r="Y587" s="48" t="str">
        <f t="shared" ref="Y587:AE587" si="1167">IF($D587="Public Bidding", "Date Required", IF($D587="Shopping", "n/a", IF($D587="Small Value Procurement", "n/a", IF($D587="Lease of Venue", "n/a", IF($D587="Agency to Agency", "n/a", IF($D587="Direct Contracting", "n/a", IF($D587="Emergency Cases", "n/a","Check Mode of Proc")))))))</f>
        <v>n/a</v>
      </c>
      <c r="Z587" s="48" t="str">
        <f t="shared" si="1167"/>
        <v>n/a</v>
      </c>
      <c r="AA587" s="48" t="str">
        <f t="shared" si="1167"/>
        <v>n/a</v>
      </c>
      <c r="AB587" s="48" t="str">
        <f t="shared" si="1167"/>
        <v>n/a</v>
      </c>
      <c r="AC587" s="48" t="str">
        <f t="shared" si="1167"/>
        <v>n/a</v>
      </c>
      <c r="AD587" s="48" t="str">
        <f t="shared" si="1167"/>
        <v>n/a</v>
      </c>
      <c r="AE587" s="48" t="str">
        <f t="shared" si="1167"/>
        <v>n/a</v>
      </c>
      <c r="AF587" s="88"/>
      <c r="AG587" s="91"/>
      <c r="AH587" s="183"/>
      <c r="AI587" s="101"/>
      <c r="AJ587" s="261"/>
      <c r="AK587" s="84"/>
      <c r="AL587" s="6"/>
      <c r="AM587" s="7"/>
      <c r="AN587" s="6"/>
      <c r="AO587" s="6"/>
      <c r="AP587" s="85"/>
      <c r="AQ587" s="87"/>
      <c r="AR587" s="6"/>
      <c r="AT587" s="6"/>
      <c r="AU587" s="6"/>
      <c r="AV587" s="85"/>
      <c r="AW587" s="85"/>
      <c r="AX587" s="85"/>
      <c r="AY587" s="86"/>
      <c r="AZ587" s="85"/>
      <c r="BA587" s="85"/>
      <c r="BB587" s="85"/>
      <c r="BC587" s="85"/>
    </row>
    <row r="588" spans="1:55" ht="51" customHeight="1" x14ac:dyDescent="0.25">
      <c r="A588" s="43" t="str">
        <f>IF(C588=0,"  ",VLOOKUP(C588,CODES!$A$1:$B$145,2,FALSE))</f>
        <v xml:space="preserve">  </v>
      </c>
      <c r="B588" s="256"/>
      <c r="C588" s="4"/>
      <c r="D588" s="52" t="s">
        <v>57</v>
      </c>
      <c r="E588" s="44" t="str">
        <f t="shared" ref="E588:H588" si="1168">IF($D588="Public Bidding", "Date Required", IF($D588="Shopping", "n/a", IF($D588="Small Value Procurement", "n/a", IF($D588="Lease of Venue", "n/a", IF($D588="Agency to Agency", "n/a", IF($D588="Direct Contracting", "n/a", IF($D588="Emergency Cases", "n/a",IF($D588=""," ","Check Mode of Proc"))))))))</f>
        <v>n/a</v>
      </c>
      <c r="F588" s="44" t="str">
        <f t="shared" si="1168"/>
        <v>n/a</v>
      </c>
      <c r="G588" s="44" t="str">
        <f t="shared" si="1168"/>
        <v>n/a</v>
      </c>
      <c r="H588" s="44" t="str">
        <f t="shared" si="1168"/>
        <v>n/a</v>
      </c>
      <c r="I588" s="209"/>
      <c r="J588" s="63"/>
      <c r="K588" s="45" t="str">
        <f t="shared" si="1152"/>
        <v>n/a</v>
      </c>
      <c r="L588" s="63"/>
      <c r="M588" s="63"/>
      <c r="N588" s="55"/>
      <c r="O588" s="55"/>
      <c r="P588" s="67"/>
      <c r="Q588" s="67"/>
      <c r="R588" s="46"/>
      <c r="S588" s="51"/>
      <c r="T588" s="772"/>
      <c r="U588" s="93"/>
      <c r="V588" s="51"/>
      <c r="W588" s="97"/>
      <c r="X588" s="94"/>
      <c r="Y588" s="48" t="str">
        <f t="shared" ref="Y588:AE588" si="1169">IF($D588="Public Bidding", "Date Required", IF($D588="Shopping", "n/a", IF($D588="Small Value Procurement", "n/a", IF($D588="Lease of Venue", "n/a", IF($D588="Agency to Agency", "n/a", IF($D588="Direct Contracting", "n/a", IF($D588="Emergency Cases", "n/a","Check Mode of Proc")))))))</f>
        <v>n/a</v>
      </c>
      <c r="Z588" s="48" t="str">
        <f t="shared" si="1169"/>
        <v>n/a</v>
      </c>
      <c r="AA588" s="48" t="str">
        <f t="shared" si="1169"/>
        <v>n/a</v>
      </c>
      <c r="AB588" s="48" t="str">
        <f t="shared" si="1169"/>
        <v>n/a</v>
      </c>
      <c r="AC588" s="48" t="str">
        <f t="shared" si="1169"/>
        <v>n/a</v>
      </c>
      <c r="AD588" s="48" t="str">
        <f t="shared" si="1169"/>
        <v>n/a</v>
      </c>
      <c r="AE588" s="48" t="str">
        <f t="shared" si="1169"/>
        <v>n/a</v>
      </c>
      <c r="AF588" s="88"/>
      <c r="AG588" s="91"/>
      <c r="AH588" s="183"/>
      <c r="AI588" s="101"/>
      <c r="AJ588" s="261"/>
      <c r="AK588" s="84"/>
      <c r="AL588" s="6"/>
      <c r="AM588" s="7"/>
      <c r="AN588" s="6"/>
      <c r="AO588" s="6"/>
      <c r="AP588" s="85"/>
      <c r="AQ588" s="87"/>
      <c r="AR588" s="6"/>
      <c r="AT588" s="6"/>
      <c r="AU588" s="6"/>
      <c r="AV588" s="85"/>
      <c r="AW588" s="85"/>
      <c r="AX588" s="85"/>
      <c r="AY588" s="86"/>
      <c r="AZ588" s="85"/>
      <c r="BA588" s="85"/>
      <c r="BB588" s="85"/>
      <c r="BC588" s="85"/>
    </row>
    <row r="589" spans="1:55" ht="51" customHeight="1" x14ac:dyDescent="0.25">
      <c r="A589" s="43" t="str">
        <f>IF(C589=0,"  ",VLOOKUP(C589,CODES!$A$1:$B$145,2,FALSE))</f>
        <v xml:space="preserve">  </v>
      </c>
      <c r="B589" s="259"/>
      <c r="C589" s="4"/>
      <c r="D589" s="52" t="s">
        <v>57</v>
      </c>
      <c r="E589" s="44" t="str">
        <f t="shared" ref="E589:H589" si="1170">IF($D589="Public Bidding", "Date Required", IF($D589="Shopping", "n/a", IF($D589="Small Value Procurement", "n/a", IF($D589="Lease of Venue", "n/a", IF($D589="Agency to Agency", "n/a", IF($D589="Direct Contracting", "n/a", IF($D589="Emergency Cases", "n/a",IF($D589=""," ","Check Mode of Proc"))))))))</f>
        <v>n/a</v>
      </c>
      <c r="F589" s="44" t="str">
        <f t="shared" si="1170"/>
        <v>n/a</v>
      </c>
      <c r="G589" s="44" t="str">
        <f t="shared" si="1170"/>
        <v>n/a</v>
      </c>
      <c r="H589" s="44" t="str">
        <f t="shared" si="1170"/>
        <v>n/a</v>
      </c>
      <c r="I589" s="209"/>
      <c r="J589" s="63"/>
      <c r="K589" s="45" t="str">
        <f t="shared" si="1152"/>
        <v>n/a</v>
      </c>
      <c r="L589" s="63"/>
      <c r="M589" s="63"/>
      <c r="N589" s="55"/>
      <c r="O589" s="55"/>
      <c r="P589" s="55"/>
      <c r="Q589" s="55"/>
      <c r="R589" s="46"/>
      <c r="S589" s="51"/>
      <c r="T589" s="765"/>
      <c r="U589" s="93"/>
      <c r="V589" s="51"/>
      <c r="W589" s="97"/>
      <c r="X589" s="94"/>
      <c r="Y589" s="48" t="str">
        <f t="shared" ref="Y589:AE589" si="1171">IF($D589="Public Bidding", "Date Required", IF($D589="Shopping", "n/a", IF($D589="Small Value Procurement", "n/a", IF($D589="Lease of Venue", "n/a", IF($D589="Agency to Agency", "n/a", IF($D589="Direct Contracting", "n/a", IF($D589="Emergency Cases", "n/a","Check Mode of Proc")))))))</f>
        <v>n/a</v>
      </c>
      <c r="Z589" s="48" t="str">
        <f t="shared" si="1171"/>
        <v>n/a</v>
      </c>
      <c r="AA589" s="48" t="str">
        <f t="shared" si="1171"/>
        <v>n/a</v>
      </c>
      <c r="AB589" s="48" t="str">
        <f t="shared" si="1171"/>
        <v>n/a</v>
      </c>
      <c r="AC589" s="48" t="str">
        <f t="shared" si="1171"/>
        <v>n/a</v>
      </c>
      <c r="AD589" s="48" t="str">
        <f t="shared" si="1171"/>
        <v>n/a</v>
      </c>
      <c r="AE589" s="48" t="str">
        <f t="shared" si="1171"/>
        <v>n/a</v>
      </c>
      <c r="AF589" s="88"/>
      <c r="AG589" s="91"/>
      <c r="AH589" s="183"/>
      <c r="AI589" s="101"/>
      <c r="AJ589" s="261"/>
      <c r="AK589" s="84"/>
      <c r="AL589" s="6"/>
      <c r="AM589" s="7"/>
      <c r="AN589" s="6"/>
      <c r="AO589" s="6"/>
      <c r="AP589" s="85"/>
      <c r="AQ589" s="87"/>
      <c r="AR589" s="6"/>
      <c r="AT589" s="6"/>
      <c r="AU589" s="6"/>
      <c r="AV589" s="85"/>
      <c r="AW589" s="85"/>
      <c r="AX589" s="85"/>
      <c r="AY589" s="86"/>
      <c r="AZ589" s="85"/>
      <c r="BA589" s="85"/>
      <c r="BB589" s="85"/>
      <c r="BC589" s="85"/>
    </row>
    <row r="590" spans="1:55" ht="51" customHeight="1" x14ac:dyDescent="0.25">
      <c r="A590" s="43" t="str">
        <f>IF(C590=0,"  ",VLOOKUP(C590,CODES!$A$1:$B$145,2,FALSE))</f>
        <v xml:space="preserve">  </v>
      </c>
      <c r="B590" s="259"/>
      <c r="C590" s="4"/>
      <c r="D590" s="52" t="s">
        <v>57</v>
      </c>
      <c r="E590" s="44" t="str">
        <f t="shared" ref="E590:H590" si="1172">IF($D590="Public Bidding", "Date Required", IF($D590="Shopping", "n/a", IF($D590="Small Value Procurement", "n/a", IF($D590="Lease of Venue", "n/a", IF($D590="Agency to Agency", "n/a", IF($D590="Direct Contracting", "n/a", IF($D590="Emergency Cases", "n/a",IF($D590=""," ","Check Mode of Proc"))))))))</f>
        <v>n/a</v>
      </c>
      <c r="F590" s="44" t="str">
        <f t="shared" si="1172"/>
        <v>n/a</v>
      </c>
      <c r="G590" s="44" t="str">
        <f t="shared" si="1172"/>
        <v>n/a</v>
      </c>
      <c r="H590" s="44" t="str">
        <f t="shared" si="1172"/>
        <v>n/a</v>
      </c>
      <c r="I590" s="209"/>
      <c r="J590" s="63"/>
      <c r="K590" s="45" t="str">
        <f t="shared" si="1152"/>
        <v>n/a</v>
      </c>
      <c r="L590" s="63"/>
      <c r="M590" s="63"/>
      <c r="N590" s="55"/>
      <c r="O590" s="55"/>
      <c r="P590" s="55"/>
      <c r="Q590" s="55"/>
      <c r="R590" s="46"/>
      <c r="S590" s="51"/>
      <c r="T590" s="755"/>
      <c r="U590" s="93"/>
      <c r="V590" s="51"/>
      <c r="W590" s="97"/>
      <c r="X590" s="94"/>
      <c r="Y590" s="48" t="str">
        <f t="shared" ref="Y590:AE590" si="1173">IF($D590="Public Bidding", "Date Required", IF($D590="Shopping", "n/a", IF($D590="Small Value Procurement", "n/a", IF($D590="Lease of Venue", "n/a", IF($D590="Agency to Agency", "n/a", IF($D590="Direct Contracting", "n/a", IF($D590="Emergency Cases", "n/a","Check Mode of Proc")))))))</f>
        <v>n/a</v>
      </c>
      <c r="Z590" s="48" t="str">
        <f t="shared" si="1173"/>
        <v>n/a</v>
      </c>
      <c r="AA590" s="48" t="str">
        <f t="shared" si="1173"/>
        <v>n/a</v>
      </c>
      <c r="AB590" s="48" t="str">
        <f t="shared" si="1173"/>
        <v>n/a</v>
      </c>
      <c r="AC590" s="48" t="str">
        <f t="shared" si="1173"/>
        <v>n/a</v>
      </c>
      <c r="AD590" s="48" t="str">
        <f t="shared" si="1173"/>
        <v>n/a</v>
      </c>
      <c r="AE590" s="48" t="str">
        <f t="shared" si="1173"/>
        <v>n/a</v>
      </c>
      <c r="AF590" s="88"/>
      <c r="AG590" s="91"/>
      <c r="AH590" s="183"/>
      <c r="AI590" s="101"/>
      <c r="AJ590" s="261"/>
      <c r="AK590" s="84"/>
      <c r="AL590" s="6"/>
      <c r="AM590" s="7"/>
      <c r="AN590" s="6"/>
      <c r="AO590" s="6"/>
      <c r="AP590" s="85"/>
      <c r="AQ590" s="87"/>
      <c r="AR590" s="6"/>
      <c r="AT590" s="6"/>
      <c r="AU590" s="6"/>
      <c r="AV590" s="85"/>
      <c r="AW590" s="85"/>
      <c r="AX590" s="85"/>
      <c r="AY590" s="86"/>
      <c r="AZ590" s="85"/>
      <c r="BA590" s="85"/>
      <c r="BB590" s="85"/>
      <c r="BC590" s="85"/>
    </row>
    <row r="591" spans="1:55" ht="51" customHeight="1" x14ac:dyDescent="0.25">
      <c r="A591" s="43" t="str">
        <f>IF(C591=0,"  ",VLOOKUP(C591,CODES!$A$1:$B$145,2,FALSE))</f>
        <v xml:space="preserve">  </v>
      </c>
      <c r="B591" s="256"/>
      <c r="C591" s="4"/>
      <c r="D591" s="52" t="s">
        <v>57</v>
      </c>
      <c r="E591" s="44" t="str">
        <f t="shared" ref="E591:H591" si="1174">IF($D591="Public Bidding", "Date Required", IF($D591="Shopping", "n/a", IF($D591="Small Value Procurement", "n/a", IF($D591="Lease of Venue", "n/a", IF($D591="Agency to Agency", "n/a", IF($D591="Direct Contracting", "n/a", IF($D591="Emergency Cases", "n/a",IF($D591=""," ","Check Mode of Proc"))))))))</f>
        <v>n/a</v>
      </c>
      <c r="F591" s="44" t="str">
        <f t="shared" si="1174"/>
        <v>n/a</v>
      </c>
      <c r="G591" s="44" t="str">
        <f t="shared" si="1174"/>
        <v>n/a</v>
      </c>
      <c r="H591" s="44" t="str">
        <f t="shared" si="1174"/>
        <v>n/a</v>
      </c>
      <c r="I591" s="63"/>
      <c r="J591" s="63"/>
      <c r="K591" s="45" t="str">
        <f t="shared" si="1152"/>
        <v>n/a</v>
      </c>
      <c r="L591" s="63"/>
      <c r="M591" s="63"/>
      <c r="N591" s="55"/>
      <c r="O591" s="55"/>
      <c r="P591" s="55"/>
      <c r="Q591" s="55"/>
      <c r="R591" s="46"/>
      <c r="S591" s="51"/>
      <c r="T591" s="772"/>
      <c r="U591" s="93"/>
      <c r="V591" s="51"/>
      <c r="W591" s="97"/>
      <c r="X591" s="94"/>
      <c r="Y591" s="48" t="str">
        <f t="shared" ref="Y591:AE591" si="1175">IF($D591="Public Bidding", "Date Required", IF($D591="Shopping", "n/a", IF($D591="Small Value Procurement", "n/a", IF($D591="Lease of Venue", "n/a", IF($D591="Agency to Agency", "n/a", IF($D591="Direct Contracting", "n/a", IF($D591="Emergency Cases", "n/a","Check Mode of Proc")))))))</f>
        <v>n/a</v>
      </c>
      <c r="Z591" s="48" t="str">
        <f t="shared" si="1175"/>
        <v>n/a</v>
      </c>
      <c r="AA591" s="48" t="str">
        <f t="shared" si="1175"/>
        <v>n/a</v>
      </c>
      <c r="AB591" s="48" t="str">
        <f t="shared" si="1175"/>
        <v>n/a</v>
      </c>
      <c r="AC591" s="48" t="str">
        <f t="shared" si="1175"/>
        <v>n/a</v>
      </c>
      <c r="AD591" s="48" t="str">
        <f t="shared" si="1175"/>
        <v>n/a</v>
      </c>
      <c r="AE591" s="48" t="str">
        <f t="shared" si="1175"/>
        <v>n/a</v>
      </c>
      <c r="AF591" s="88"/>
      <c r="AG591" s="91"/>
      <c r="AH591" s="183"/>
      <c r="AI591" s="101"/>
      <c r="AJ591" s="261"/>
      <c r="AK591" s="84"/>
      <c r="AL591" s="6"/>
      <c r="AM591" s="7"/>
      <c r="AN591" s="6"/>
      <c r="AO591" s="6"/>
      <c r="AP591" s="85"/>
      <c r="AQ591" s="87"/>
      <c r="AR591" s="6"/>
      <c r="AT591" s="6"/>
      <c r="AU591" s="6"/>
      <c r="AV591" s="85"/>
      <c r="AW591" s="85"/>
      <c r="AX591" s="85"/>
      <c r="AY591" s="86"/>
      <c r="AZ591" s="85"/>
      <c r="BA591" s="85"/>
      <c r="BB591" s="85"/>
      <c r="BC591" s="85"/>
    </row>
    <row r="592" spans="1:55" ht="51" customHeight="1" x14ac:dyDescent="0.25">
      <c r="A592" s="43" t="str">
        <f>IF(C592=0,"  ",VLOOKUP(C592,CODES!$A$1:$B$145,2,FALSE))</f>
        <v xml:space="preserve">  </v>
      </c>
      <c r="B592" s="256"/>
      <c r="C592" s="4"/>
      <c r="D592" s="52" t="s">
        <v>57</v>
      </c>
      <c r="E592" s="44" t="str">
        <f t="shared" ref="E592:H592" si="1176">IF($D592="Public Bidding", "Date Required", IF($D592="Shopping", "n/a", IF($D592="Small Value Procurement", "n/a", IF($D592="Lease of Venue", "n/a", IF($D592="Agency to Agency", "n/a", IF($D592="Direct Contracting", "n/a", IF($D592="Emergency Cases", "n/a",IF($D592=""," ","Check Mode of Proc"))))))))</f>
        <v>n/a</v>
      </c>
      <c r="F592" s="44" t="str">
        <f t="shared" si="1176"/>
        <v>n/a</v>
      </c>
      <c r="G592" s="44" t="str">
        <f t="shared" si="1176"/>
        <v>n/a</v>
      </c>
      <c r="H592" s="44" t="str">
        <f t="shared" si="1176"/>
        <v>n/a</v>
      </c>
      <c r="I592" s="63"/>
      <c r="J592" s="63"/>
      <c r="K592" s="45" t="str">
        <f t="shared" si="1152"/>
        <v>n/a</v>
      </c>
      <c r="L592" s="63"/>
      <c r="M592" s="63"/>
      <c r="N592" s="55"/>
      <c r="O592" s="55"/>
      <c r="P592" s="226"/>
      <c r="Q592" s="55"/>
      <c r="R592" s="46"/>
      <c r="S592" s="51"/>
      <c r="T592" s="765"/>
      <c r="U592" s="93"/>
      <c r="V592" s="51"/>
      <c r="W592" s="97"/>
      <c r="X592" s="94"/>
      <c r="Y592" s="48" t="str">
        <f t="shared" ref="Y592:AE592" si="1177">IF($D592="Public Bidding", "Date Required", IF($D592="Shopping", "n/a", IF($D592="Small Value Procurement", "n/a", IF($D592="Lease of Venue", "n/a", IF($D592="Agency to Agency", "n/a", IF($D592="Direct Contracting", "n/a", IF($D592="Emergency Cases", "n/a","Check Mode of Proc")))))))</f>
        <v>n/a</v>
      </c>
      <c r="Z592" s="48" t="str">
        <f t="shared" si="1177"/>
        <v>n/a</v>
      </c>
      <c r="AA592" s="48" t="str">
        <f t="shared" si="1177"/>
        <v>n/a</v>
      </c>
      <c r="AB592" s="48" t="str">
        <f t="shared" si="1177"/>
        <v>n/a</v>
      </c>
      <c r="AC592" s="48" t="str">
        <f t="shared" si="1177"/>
        <v>n/a</v>
      </c>
      <c r="AD592" s="48" t="str">
        <f t="shared" si="1177"/>
        <v>n/a</v>
      </c>
      <c r="AE592" s="48" t="str">
        <f t="shared" si="1177"/>
        <v>n/a</v>
      </c>
      <c r="AF592" s="88"/>
      <c r="AG592" s="91"/>
      <c r="AH592" s="183"/>
      <c r="AI592" s="101"/>
      <c r="AJ592" s="261"/>
      <c r="AK592" s="84"/>
      <c r="AL592" s="6"/>
      <c r="AM592" s="7"/>
      <c r="AN592" s="6"/>
      <c r="AO592" s="6"/>
      <c r="AP592" s="85"/>
      <c r="AQ592" s="87"/>
      <c r="AR592" s="6"/>
      <c r="AT592" s="6"/>
      <c r="AU592" s="6"/>
      <c r="AV592" s="85"/>
      <c r="AW592" s="85"/>
      <c r="AX592" s="85"/>
      <c r="AY592" s="86"/>
      <c r="AZ592" s="85"/>
      <c r="BA592" s="85"/>
      <c r="BB592" s="85"/>
      <c r="BC592" s="85"/>
    </row>
    <row r="593" spans="1:55" ht="57" customHeight="1" x14ac:dyDescent="0.25">
      <c r="A593" s="43" t="str">
        <f>IF(C593=0,"  ",VLOOKUP(C593,CODES!$A$1:$B$145,2,FALSE))</f>
        <v xml:space="preserve">  </v>
      </c>
      <c r="B593" s="256"/>
      <c r="C593" s="4"/>
      <c r="D593" s="52" t="s">
        <v>57</v>
      </c>
      <c r="E593" s="44" t="str">
        <f t="shared" ref="E593:H593" si="1178">IF($D593="Public Bidding", "Date Required", IF($D593="Shopping", "n/a", IF($D593="Small Value Procurement", "n/a", IF($D593="Lease of Venue", "n/a", IF($D593="Agency to Agency", "n/a", IF($D593="Direct Contracting", "n/a", IF($D593="Emergency Cases", "n/a",IF($D593=""," ","Check Mode of Proc"))))))))</f>
        <v>n/a</v>
      </c>
      <c r="F593" s="44" t="str">
        <f t="shared" si="1178"/>
        <v>n/a</v>
      </c>
      <c r="G593" s="44" t="str">
        <f t="shared" si="1178"/>
        <v>n/a</v>
      </c>
      <c r="H593" s="44" t="str">
        <f t="shared" si="1178"/>
        <v>n/a</v>
      </c>
      <c r="I593" s="63"/>
      <c r="J593" s="63"/>
      <c r="K593" s="45" t="str">
        <f t="shared" si="1152"/>
        <v>n/a</v>
      </c>
      <c r="L593" s="63"/>
      <c r="M593" s="63"/>
      <c r="N593" s="55"/>
      <c r="O593" s="55"/>
      <c r="P593" s="55"/>
      <c r="Q593" s="55"/>
      <c r="R593" s="46"/>
      <c r="S593" s="51"/>
      <c r="T593" s="755"/>
      <c r="U593" s="93"/>
      <c r="V593" s="51"/>
      <c r="W593" s="97"/>
      <c r="X593" s="94"/>
      <c r="Y593" s="48" t="str">
        <f t="shared" ref="Y593:AE593" si="1179">IF($D593="Public Bidding", "Date Required", IF($D593="Shopping", "n/a", IF($D593="Small Value Procurement", "n/a", IF($D593="Lease of Venue", "n/a", IF($D593="Agency to Agency", "n/a", IF($D593="Direct Contracting", "n/a", IF($D593="Emergency Cases", "n/a","Check Mode of Proc")))))))</f>
        <v>n/a</v>
      </c>
      <c r="Z593" s="48" t="str">
        <f t="shared" si="1179"/>
        <v>n/a</v>
      </c>
      <c r="AA593" s="48" t="str">
        <f t="shared" si="1179"/>
        <v>n/a</v>
      </c>
      <c r="AB593" s="48" t="str">
        <f t="shared" si="1179"/>
        <v>n/a</v>
      </c>
      <c r="AC593" s="48" t="str">
        <f t="shared" si="1179"/>
        <v>n/a</v>
      </c>
      <c r="AD593" s="48" t="str">
        <f t="shared" si="1179"/>
        <v>n/a</v>
      </c>
      <c r="AE593" s="48" t="str">
        <f t="shared" si="1179"/>
        <v>n/a</v>
      </c>
      <c r="AF593" s="88"/>
      <c r="AG593" s="91"/>
      <c r="AH593" s="183"/>
      <c r="AI593" s="101"/>
      <c r="AJ593" s="261"/>
      <c r="AK593" s="84"/>
      <c r="AL593" s="6"/>
      <c r="AM593" s="7"/>
      <c r="AN593" s="6"/>
      <c r="AO593" s="6"/>
      <c r="AP593" s="85"/>
      <c r="AQ593" s="87"/>
      <c r="AR593" s="6"/>
      <c r="AT593" s="6"/>
      <c r="AU593" s="6"/>
      <c r="AV593" s="85"/>
      <c r="AW593" s="85"/>
      <c r="AX593" s="85"/>
      <c r="AY593" s="86"/>
      <c r="AZ593" s="85"/>
      <c r="BA593" s="85"/>
      <c r="BB593" s="85"/>
      <c r="BC593" s="85"/>
    </row>
    <row r="594" spans="1:55" ht="51" customHeight="1" x14ac:dyDescent="0.25">
      <c r="A594" s="43" t="str">
        <f>IF(C594=0,"  ",VLOOKUP(C594,CODES!$A$1:$B$145,2,FALSE))</f>
        <v xml:space="preserve">  </v>
      </c>
      <c r="B594" s="256"/>
      <c r="C594" s="4"/>
      <c r="D594" s="52" t="s">
        <v>57</v>
      </c>
      <c r="E594" s="44" t="str">
        <f t="shared" ref="E594:H594" si="1180">IF($D594="Public Bidding", "Date Required", IF($D594="Shopping", "n/a", IF($D594="Small Value Procurement", "n/a", IF($D594="Lease of Venue", "n/a", IF($D594="Agency to Agency", "n/a", IF($D594="Direct Contracting", "n/a", IF($D594="Emergency Cases", "n/a",IF($D594=""," ","Check Mode of Proc"))))))))</f>
        <v>n/a</v>
      </c>
      <c r="F594" s="44" t="str">
        <f t="shared" si="1180"/>
        <v>n/a</v>
      </c>
      <c r="G594" s="44" t="str">
        <f t="shared" si="1180"/>
        <v>n/a</v>
      </c>
      <c r="H594" s="44" t="str">
        <f t="shared" si="1180"/>
        <v>n/a</v>
      </c>
      <c r="I594" s="63"/>
      <c r="J594" s="63"/>
      <c r="K594" s="45" t="str">
        <f t="shared" si="1152"/>
        <v>n/a</v>
      </c>
      <c r="L594" s="63"/>
      <c r="M594" s="63"/>
      <c r="N594" s="55"/>
      <c r="O594" s="55"/>
      <c r="P594" s="55"/>
      <c r="Q594" s="55"/>
      <c r="R594" s="46"/>
      <c r="S594" s="51"/>
      <c r="T594" s="772"/>
      <c r="U594" s="93"/>
      <c r="V594" s="51"/>
      <c r="W594" s="97"/>
      <c r="X594" s="94"/>
      <c r="Y594" s="48" t="str">
        <f t="shared" ref="Y594:AE594" si="1181">IF($D594="Public Bidding", "Date Required", IF($D594="Shopping", "n/a", IF($D594="Small Value Procurement", "n/a", IF($D594="Lease of Venue", "n/a", IF($D594="Agency to Agency", "n/a", IF($D594="Direct Contracting", "n/a", IF($D594="Emergency Cases", "n/a","Check Mode of Proc")))))))</f>
        <v>n/a</v>
      </c>
      <c r="Z594" s="48" t="str">
        <f t="shared" si="1181"/>
        <v>n/a</v>
      </c>
      <c r="AA594" s="48" t="str">
        <f t="shared" si="1181"/>
        <v>n/a</v>
      </c>
      <c r="AB594" s="48" t="str">
        <f t="shared" si="1181"/>
        <v>n/a</v>
      </c>
      <c r="AC594" s="48" t="str">
        <f t="shared" si="1181"/>
        <v>n/a</v>
      </c>
      <c r="AD594" s="48" t="str">
        <f t="shared" si="1181"/>
        <v>n/a</v>
      </c>
      <c r="AE594" s="48" t="str">
        <f t="shared" si="1181"/>
        <v>n/a</v>
      </c>
      <c r="AF594" s="88"/>
      <c r="AG594" s="91"/>
      <c r="AH594" s="183"/>
      <c r="AI594" s="101"/>
      <c r="AJ594" s="261"/>
      <c r="AK594" s="84"/>
      <c r="AL594" s="6"/>
      <c r="AM594" s="7"/>
      <c r="AN594" s="6"/>
      <c r="AO594" s="6"/>
      <c r="AP594" s="85"/>
      <c r="AQ594" s="87"/>
      <c r="AR594" s="6"/>
      <c r="AT594" s="6"/>
      <c r="AU594" s="6"/>
      <c r="AV594" s="85"/>
      <c r="AW594" s="85"/>
      <c r="AX594" s="85"/>
      <c r="AY594" s="86"/>
      <c r="AZ594" s="85"/>
      <c r="BA594" s="85"/>
      <c r="BB594" s="85"/>
      <c r="BC594" s="85"/>
    </row>
    <row r="595" spans="1:55" ht="51" customHeight="1" x14ac:dyDescent="0.25">
      <c r="A595" s="43" t="str">
        <f>IF(C595=0,"  ",VLOOKUP(C595,CODES!$A$1:$B$145,2,FALSE))</f>
        <v xml:space="preserve">  </v>
      </c>
      <c r="B595" s="259"/>
      <c r="C595" s="4"/>
      <c r="D595" s="52" t="s">
        <v>57</v>
      </c>
      <c r="E595" s="44" t="str">
        <f t="shared" ref="E595:H595" si="1182">IF($D595="Public Bidding", "Date Required", IF($D595="Shopping", "n/a", IF($D595="Small Value Procurement", "n/a", IF($D595="Lease of Venue", "n/a", IF($D595="Agency to Agency", "n/a", IF($D595="Direct Contracting", "n/a", IF($D595="Emergency Cases", "n/a",IF($D595=""," ","Check Mode of Proc"))))))))</f>
        <v>n/a</v>
      </c>
      <c r="F595" s="44" t="str">
        <f t="shared" si="1182"/>
        <v>n/a</v>
      </c>
      <c r="G595" s="44" t="str">
        <f t="shared" si="1182"/>
        <v>n/a</v>
      </c>
      <c r="H595" s="44" t="str">
        <f t="shared" si="1182"/>
        <v>n/a</v>
      </c>
      <c r="I595" s="63"/>
      <c r="J595" s="63"/>
      <c r="K595" s="45" t="str">
        <f t="shared" si="1152"/>
        <v>n/a</v>
      </c>
      <c r="L595" s="63"/>
      <c r="M595" s="63"/>
      <c r="N595" s="55"/>
      <c r="O595" s="55"/>
      <c r="P595" s="55"/>
      <c r="Q595" s="55"/>
      <c r="R595" s="46"/>
      <c r="S595" s="51"/>
      <c r="T595" s="755"/>
      <c r="U595" s="93"/>
      <c r="V595" s="51"/>
      <c r="W595" s="97"/>
      <c r="X595" s="94"/>
      <c r="Y595" s="48" t="str">
        <f t="shared" ref="Y595:AE595" si="1183">IF($D595="Public Bidding", "Date Required", IF($D595="Shopping", "n/a", IF($D595="Small Value Procurement", "n/a", IF($D595="Lease of Venue", "n/a", IF($D595="Agency to Agency", "n/a", IF($D595="Direct Contracting", "n/a", IF($D595="Emergency Cases", "n/a","Check Mode of Proc")))))))</f>
        <v>n/a</v>
      </c>
      <c r="Z595" s="48" t="str">
        <f t="shared" si="1183"/>
        <v>n/a</v>
      </c>
      <c r="AA595" s="48" t="str">
        <f t="shared" si="1183"/>
        <v>n/a</v>
      </c>
      <c r="AB595" s="48" t="str">
        <f t="shared" si="1183"/>
        <v>n/a</v>
      </c>
      <c r="AC595" s="48" t="str">
        <f t="shared" si="1183"/>
        <v>n/a</v>
      </c>
      <c r="AD595" s="48" t="str">
        <f t="shared" si="1183"/>
        <v>n/a</v>
      </c>
      <c r="AE595" s="48" t="str">
        <f t="shared" si="1183"/>
        <v>n/a</v>
      </c>
      <c r="AF595" s="88"/>
      <c r="AG595" s="91"/>
      <c r="AH595" s="183"/>
      <c r="AI595" s="101"/>
      <c r="AJ595" s="261"/>
      <c r="AK595" s="84"/>
      <c r="AL595" s="6"/>
      <c r="AM595" s="7"/>
      <c r="AN595" s="6"/>
      <c r="AO595" s="6"/>
      <c r="AP595" s="85"/>
      <c r="AQ595" s="87"/>
      <c r="AR595" s="6"/>
      <c r="AT595" s="6"/>
      <c r="AU595" s="6"/>
      <c r="AV595" s="85"/>
      <c r="AW595" s="85"/>
      <c r="AX595" s="85"/>
      <c r="AY595" s="86"/>
      <c r="AZ595" s="85"/>
      <c r="BA595" s="85"/>
      <c r="BB595" s="85"/>
      <c r="BC595" s="85"/>
    </row>
    <row r="596" spans="1:55" ht="51" customHeight="1" x14ac:dyDescent="0.25">
      <c r="A596" s="43" t="str">
        <f>IF(C596=0,"  ",VLOOKUP(C596,CODES!$A$1:$B$145,2,FALSE))</f>
        <v xml:space="preserve">  </v>
      </c>
      <c r="B596" s="256"/>
      <c r="C596" s="4"/>
      <c r="D596" s="52" t="s">
        <v>57</v>
      </c>
      <c r="E596" s="44" t="str">
        <f t="shared" ref="E596:H596" si="1184">IF($D596="Public Bidding", "Date Required", IF($D596="Shopping", "n/a", IF($D596="Small Value Procurement", "n/a", IF($D596="Lease of Venue", "n/a", IF($D596="Agency to Agency", "n/a", IF($D596="Direct Contracting", "n/a", IF($D596="Emergency Cases", "n/a",IF($D596=""," ","Check Mode of Proc"))))))))</f>
        <v>n/a</v>
      </c>
      <c r="F596" s="44" t="str">
        <f t="shared" si="1184"/>
        <v>n/a</v>
      </c>
      <c r="G596" s="44" t="str">
        <f t="shared" si="1184"/>
        <v>n/a</v>
      </c>
      <c r="H596" s="44" t="str">
        <f t="shared" si="1184"/>
        <v>n/a</v>
      </c>
      <c r="I596" s="63"/>
      <c r="J596" s="63"/>
      <c r="K596" s="45" t="str">
        <f t="shared" si="1152"/>
        <v>n/a</v>
      </c>
      <c r="L596" s="63"/>
      <c r="M596" s="63"/>
      <c r="N596" s="55"/>
      <c r="O596" s="55"/>
      <c r="P596" s="55"/>
      <c r="Q596" s="55"/>
      <c r="R596" s="46"/>
      <c r="S596" s="51"/>
      <c r="T596" s="97"/>
      <c r="U596" s="93"/>
      <c r="V596" s="51"/>
      <c r="W596" s="97"/>
      <c r="X596" s="94"/>
      <c r="Y596" s="48" t="str">
        <f t="shared" ref="Y596:AE596" si="1185">IF($D596="Public Bidding", "Date Required", IF($D596="Shopping", "n/a", IF($D596="Small Value Procurement", "n/a", IF($D596="Lease of Venue", "n/a", IF($D596="Agency to Agency", "n/a", IF($D596="Direct Contracting", "n/a", IF($D596="Emergency Cases", "n/a","Check Mode of Proc")))))))</f>
        <v>n/a</v>
      </c>
      <c r="Z596" s="48" t="str">
        <f t="shared" si="1185"/>
        <v>n/a</v>
      </c>
      <c r="AA596" s="48" t="str">
        <f t="shared" si="1185"/>
        <v>n/a</v>
      </c>
      <c r="AB596" s="48" t="str">
        <f t="shared" si="1185"/>
        <v>n/a</v>
      </c>
      <c r="AC596" s="48" t="str">
        <f t="shared" si="1185"/>
        <v>n/a</v>
      </c>
      <c r="AD596" s="48" t="str">
        <f t="shared" si="1185"/>
        <v>n/a</v>
      </c>
      <c r="AE596" s="48" t="str">
        <f t="shared" si="1185"/>
        <v>n/a</v>
      </c>
      <c r="AF596" s="88"/>
      <c r="AG596" s="91"/>
      <c r="AH596" s="183"/>
      <c r="AI596" s="101"/>
      <c r="AJ596" s="261"/>
      <c r="AK596" s="84"/>
      <c r="AL596" s="6"/>
      <c r="AM596" s="7"/>
      <c r="AN596" s="6"/>
      <c r="AO596" s="6"/>
      <c r="AP596" s="85"/>
      <c r="AQ596" s="87"/>
      <c r="AR596" s="6"/>
      <c r="AT596" s="6"/>
      <c r="AU596" s="6"/>
      <c r="AV596" s="85"/>
      <c r="AW596" s="85"/>
      <c r="AX596" s="85"/>
      <c r="AY596" s="86"/>
      <c r="AZ596" s="85"/>
      <c r="BA596" s="85"/>
      <c r="BB596" s="85"/>
      <c r="BC596" s="85"/>
    </row>
    <row r="597" spans="1:55" ht="51" customHeight="1" x14ac:dyDescent="0.25">
      <c r="A597" s="43" t="str">
        <f>IF(C597=0,"  ",VLOOKUP(C597,CODES!$A$1:$B$145,2,FALSE))</f>
        <v xml:space="preserve">  </v>
      </c>
      <c r="B597" s="256"/>
      <c r="C597" s="4"/>
      <c r="D597" s="52" t="s">
        <v>57</v>
      </c>
      <c r="E597" s="44" t="str">
        <f t="shared" ref="E597:H597" si="1186">IF($D597="Public Bidding", "Date Required", IF($D597="Shopping", "n/a", IF($D597="Small Value Procurement", "n/a", IF($D597="Lease of Venue", "n/a", IF($D597="Agency to Agency", "n/a", IF($D597="Direct Contracting", "n/a", IF($D597="Emergency Cases", "n/a",IF($D597=""," ","Check Mode of Proc"))))))))</f>
        <v>n/a</v>
      </c>
      <c r="F597" s="44" t="str">
        <f t="shared" si="1186"/>
        <v>n/a</v>
      </c>
      <c r="G597" s="44" t="str">
        <f t="shared" si="1186"/>
        <v>n/a</v>
      </c>
      <c r="H597" s="44" t="str">
        <f t="shared" si="1186"/>
        <v>n/a</v>
      </c>
      <c r="I597" s="63"/>
      <c r="J597" s="63"/>
      <c r="K597" s="45" t="str">
        <f t="shared" si="1152"/>
        <v>n/a</v>
      </c>
      <c r="L597" s="63"/>
      <c r="M597" s="63"/>
      <c r="N597" s="55"/>
      <c r="O597" s="55"/>
      <c r="P597" s="55"/>
      <c r="Q597" s="55"/>
      <c r="R597" s="46"/>
      <c r="S597" s="51"/>
      <c r="T597" s="772"/>
      <c r="U597" s="93"/>
      <c r="V597" s="51"/>
      <c r="W597" s="97"/>
      <c r="X597" s="94"/>
      <c r="Y597" s="48" t="str">
        <f t="shared" ref="Y597:AE597" si="1187">IF($D597="Public Bidding", "Date Required", IF($D597="Shopping", "n/a", IF($D597="Small Value Procurement", "n/a", IF($D597="Lease of Venue", "n/a", IF($D597="Agency to Agency", "n/a", IF($D597="Direct Contracting", "n/a", IF($D597="Emergency Cases", "n/a","Check Mode of Proc")))))))</f>
        <v>n/a</v>
      </c>
      <c r="Z597" s="48" t="str">
        <f t="shared" si="1187"/>
        <v>n/a</v>
      </c>
      <c r="AA597" s="48" t="str">
        <f t="shared" si="1187"/>
        <v>n/a</v>
      </c>
      <c r="AB597" s="48" t="str">
        <f t="shared" si="1187"/>
        <v>n/a</v>
      </c>
      <c r="AC597" s="48" t="str">
        <f t="shared" si="1187"/>
        <v>n/a</v>
      </c>
      <c r="AD597" s="48" t="str">
        <f t="shared" si="1187"/>
        <v>n/a</v>
      </c>
      <c r="AE597" s="48" t="str">
        <f t="shared" si="1187"/>
        <v>n/a</v>
      </c>
      <c r="AF597" s="88"/>
      <c r="AG597" s="91"/>
      <c r="AH597" s="183"/>
      <c r="AI597" s="101"/>
      <c r="AJ597" s="114"/>
      <c r="AK597" s="84"/>
      <c r="AL597" s="6"/>
      <c r="AM597" s="7"/>
      <c r="AN597" s="6"/>
      <c r="AO597" s="6"/>
      <c r="AP597" s="85"/>
      <c r="AQ597" s="87"/>
      <c r="AR597" s="6"/>
      <c r="AT597" s="6"/>
      <c r="AU597" s="6"/>
      <c r="AV597" s="85"/>
      <c r="AW597" s="85"/>
      <c r="AX597" s="85"/>
      <c r="AY597" s="86"/>
      <c r="AZ597" s="85"/>
      <c r="BA597" s="85"/>
      <c r="BB597" s="85"/>
      <c r="BC597" s="85"/>
    </row>
    <row r="598" spans="1:55" ht="51" customHeight="1" x14ac:dyDescent="0.25">
      <c r="A598" s="43" t="str">
        <f>IF(C598=0,"  ",VLOOKUP(C598,CODES!$A$1:$B$145,2,FALSE))</f>
        <v xml:space="preserve">  </v>
      </c>
      <c r="B598" s="259"/>
      <c r="C598" s="4"/>
      <c r="D598" s="52" t="s">
        <v>57</v>
      </c>
      <c r="E598" s="44" t="str">
        <f t="shared" ref="E598:H598" si="1188">IF($D598="Public Bidding", "Date Required", IF($D598="Shopping", "n/a", IF($D598="Small Value Procurement", "n/a", IF($D598="Lease of Venue", "n/a", IF($D598="Agency to Agency", "n/a", IF($D598="Direct Contracting", "n/a", IF($D598="Emergency Cases", "n/a",IF($D598=""," ","Check Mode of Proc"))))))))</f>
        <v>n/a</v>
      </c>
      <c r="F598" s="44" t="str">
        <f t="shared" si="1188"/>
        <v>n/a</v>
      </c>
      <c r="G598" s="44" t="str">
        <f t="shared" si="1188"/>
        <v>n/a</v>
      </c>
      <c r="H598" s="44" t="str">
        <f t="shared" si="1188"/>
        <v>n/a</v>
      </c>
      <c r="I598" s="63"/>
      <c r="J598" s="63"/>
      <c r="K598" s="45" t="str">
        <f t="shared" si="1152"/>
        <v>n/a</v>
      </c>
      <c r="L598" s="63"/>
      <c r="M598" s="63"/>
      <c r="N598" s="55"/>
      <c r="O598" s="55"/>
      <c r="P598" s="55"/>
      <c r="Q598" s="55"/>
      <c r="R598" s="46"/>
      <c r="S598" s="51"/>
      <c r="T598" s="755"/>
      <c r="U598" s="93"/>
      <c r="V598" s="51"/>
      <c r="W598" s="97"/>
      <c r="X598" s="94"/>
      <c r="Y598" s="48" t="str">
        <f t="shared" ref="Y598:AE598" si="1189">IF($D598="Public Bidding", "Date Required", IF($D598="Shopping", "n/a", IF($D598="Small Value Procurement", "n/a", IF($D598="Lease of Venue", "n/a", IF($D598="Agency to Agency", "n/a", IF($D598="Direct Contracting", "n/a", IF($D598="Emergency Cases", "n/a","Check Mode of Proc")))))))</f>
        <v>n/a</v>
      </c>
      <c r="Z598" s="48" t="str">
        <f t="shared" si="1189"/>
        <v>n/a</v>
      </c>
      <c r="AA598" s="48" t="str">
        <f t="shared" si="1189"/>
        <v>n/a</v>
      </c>
      <c r="AB598" s="48" t="str">
        <f t="shared" si="1189"/>
        <v>n/a</v>
      </c>
      <c r="AC598" s="48" t="str">
        <f t="shared" si="1189"/>
        <v>n/a</v>
      </c>
      <c r="AD598" s="48" t="str">
        <f t="shared" si="1189"/>
        <v>n/a</v>
      </c>
      <c r="AE598" s="48" t="str">
        <f t="shared" si="1189"/>
        <v>n/a</v>
      </c>
      <c r="AF598" s="88"/>
      <c r="AG598" s="91"/>
      <c r="AH598" s="183"/>
      <c r="AI598" s="101"/>
      <c r="AJ598" s="114"/>
      <c r="AK598" s="84"/>
      <c r="AL598" s="6"/>
      <c r="AM598" s="7"/>
      <c r="AN598" s="6"/>
      <c r="AO598" s="6"/>
      <c r="AP598" s="85"/>
      <c r="AQ598" s="87"/>
      <c r="AR598" s="6"/>
      <c r="AT598" s="6"/>
      <c r="AU598" s="6"/>
      <c r="AV598" s="85"/>
      <c r="AW598" s="85"/>
      <c r="AX598" s="85"/>
      <c r="AY598" s="86"/>
      <c r="AZ598" s="85"/>
      <c r="BA598" s="85"/>
      <c r="BB598" s="85"/>
      <c r="BC598" s="85"/>
    </row>
    <row r="599" spans="1:55" ht="51" customHeight="1" x14ac:dyDescent="0.25">
      <c r="A599" s="43" t="str">
        <f>IF(C599=0,"  ",VLOOKUP(C599,CODES!$A$1:$B$145,2,FALSE))</f>
        <v xml:space="preserve">  </v>
      </c>
      <c r="B599" s="256"/>
      <c r="C599" s="4"/>
      <c r="D599" s="52" t="s">
        <v>57</v>
      </c>
      <c r="E599" s="44" t="str">
        <f t="shared" ref="E599:H599" si="1190">IF($D599="Public Bidding", "Date Required", IF($D599="Shopping", "n/a", IF($D599="Small Value Procurement", "n/a", IF($D599="Lease of Venue", "n/a", IF($D599="Agency to Agency", "n/a", IF($D599="Direct Contracting", "n/a", IF($D599="Emergency Cases", "n/a",IF($D599=""," ","Check Mode of Proc"))))))))</f>
        <v>n/a</v>
      </c>
      <c r="F599" s="44" t="str">
        <f t="shared" si="1190"/>
        <v>n/a</v>
      </c>
      <c r="G599" s="44" t="str">
        <f t="shared" si="1190"/>
        <v>n/a</v>
      </c>
      <c r="H599" s="44" t="str">
        <f t="shared" si="1190"/>
        <v>n/a</v>
      </c>
      <c r="I599" s="63"/>
      <c r="J599" s="63"/>
      <c r="K599" s="45" t="str">
        <f t="shared" si="1152"/>
        <v>n/a</v>
      </c>
      <c r="L599" s="63"/>
      <c r="M599" s="63"/>
      <c r="N599" s="55"/>
      <c r="O599" s="55"/>
      <c r="P599" s="55"/>
      <c r="Q599" s="55"/>
      <c r="R599" s="46"/>
      <c r="S599" s="51"/>
      <c r="T599" s="97"/>
      <c r="U599" s="93"/>
      <c r="V599" s="51"/>
      <c r="W599" s="97"/>
      <c r="X599" s="94"/>
      <c r="Y599" s="48" t="str">
        <f t="shared" ref="Y599:AE599" si="1191">IF($D599="Public Bidding", "Date Required", IF($D599="Shopping", "n/a", IF($D599="Small Value Procurement", "n/a", IF($D599="Lease of Venue", "n/a", IF($D599="Agency to Agency", "n/a", IF($D599="Direct Contracting", "n/a", IF($D599="Emergency Cases", "n/a","Check Mode of Proc")))))))</f>
        <v>n/a</v>
      </c>
      <c r="Z599" s="48" t="str">
        <f t="shared" si="1191"/>
        <v>n/a</v>
      </c>
      <c r="AA599" s="48" t="str">
        <f t="shared" si="1191"/>
        <v>n/a</v>
      </c>
      <c r="AB599" s="48" t="str">
        <f t="shared" si="1191"/>
        <v>n/a</v>
      </c>
      <c r="AC599" s="48" t="str">
        <f t="shared" si="1191"/>
        <v>n/a</v>
      </c>
      <c r="AD599" s="48" t="str">
        <f t="shared" si="1191"/>
        <v>n/a</v>
      </c>
      <c r="AE599" s="48" t="str">
        <f t="shared" si="1191"/>
        <v>n/a</v>
      </c>
      <c r="AF599" s="88"/>
      <c r="AG599" s="91"/>
      <c r="AH599" s="183"/>
      <c r="AI599" s="101"/>
      <c r="AJ599" s="92"/>
      <c r="AK599" s="84"/>
      <c r="AL599" s="6"/>
      <c r="AM599" s="7"/>
      <c r="AN599" s="6"/>
      <c r="AO599" s="6"/>
      <c r="AP599" s="85"/>
      <c r="AQ599" s="87"/>
      <c r="AR599" s="6"/>
      <c r="AT599" s="6"/>
      <c r="AU599" s="6"/>
      <c r="AV599" s="85"/>
      <c r="AW599" s="85"/>
      <c r="AX599" s="85"/>
      <c r="AY599" s="86"/>
      <c r="AZ599" s="85"/>
      <c r="BA599" s="85"/>
      <c r="BB599" s="85"/>
      <c r="BC599" s="85"/>
    </row>
    <row r="600" spans="1:55" ht="51" customHeight="1" x14ac:dyDescent="0.25">
      <c r="A600" s="43" t="str">
        <f>IF(C600=0,"  ",VLOOKUP(C600,CODES!$A$1:$B$145,2,FALSE))</f>
        <v xml:space="preserve">  </v>
      </c>
      <c r="B600" s="256"/>
      <c r="C600" s="4"/>
      <c r="D600" s="52" t="s">
        <v>57</v>
      </c>
      <c r="E600" s="44" t="str">
        <f t="shared" ref="E600:H600" si="1192">IF($D600="Public Bidding", "Date Required", IF($D600="Shopping", "n/a", IF($D600="Small Value Procurement", "n/a", IF($D600="Lease of Venue", "n/a", IF($D600="Agency to Agency", "n/a", IF($D600="Direct Contracting", "n/a", IF($D600="Emergency Cases", "n/a",IF($D600=""," ","Check Mode of Proc"))))))))</f>
        <v>n/a</v>
      </c>
      <c r="F600" s="44" t="str">
        <f t="shared" si="1192"/>
        <v>n/a</v>
      </c>
      <c r="G600" s="44" t="str">
        <f t="shared" si="1192"/>
        <v>n/a</v>
      </c>
      <c r="H600" s="44" t="str">
        <f t="shared" si="1192"/>
        <v>n/a</v>
      </c>
      <c r="I600" s="63"/>
      <c r="J600" s="63"/>
      <c r="K600" s="45" t="str">
        <f t="shared" si="1152"/>
        <v>n/a</v>
      </c>
      <c r="L600" s="63"/>
      <c r="M600" s="4"/>
      <c r="N600" s="55"/>
      <c r="O600" s="55"/>
      <c r="P600" s="55"/>
      <c r="Q600" s="55"/>
      <c r="R600" s="46"/>
      <c r="S600" s="51"/>
      <c r="T600" s="97"/>
      <c r="U600" s="93"/>
      <c r="V600" s="51"/>
      <c r="W600" s="97"/>
      <c r="X600" s="94"/>
      <c r="Y600" s="48" t="str">
        <f t="shared" ref="Y600:AE600" si="1193">IF($D600="Public Bidding", "Date Required", IF($D600="Shopping", "n/a", IF($D600="Small Value Procurement", "n/a", IF($D600="Lease of Venue", "n/a", IF($D600="Agency to Agency", "n/a", IF($D600="Direct Contracting", "n/a", IF($D600="Emergency Cases", "n/a","Check Mode of Proc")))))))</f>
        <v>n/a</v>
      </c>
      <c r="Z600" s="48" t="str">
        <f t="shared" si="1193"/>
        <v>n/a</v>
      </c>
      <c r="AA600" s="48" t="str">
        <f t="shared" si="1193"/>
        <v>n/a</v>
      </c>
      <c r="AB600" s="48" t="str">
        <f t="shared" si="1193"/>
        <v>n/a</v>
      </c>
      <c r="AC600" s="48" t="str">
        <f t="shared" si="1193"/>
        <v>n/a</v>
      </c>
      <c r="AD600" s="48" t="str">
        <f t="shared" si="1193"/>
        <v>n/a</v>
      </c>
      <c r="AE600" s="48" t="str">
        <f t="shared" si="1193"/>
        <v>n/a</v>
      </c>
      <c r="AF600" s="88"/>
      <c r="AG600" s="91"/>
      <c r="AH600" s="183"/>
      <c r="AI600" s="101"/>
      <c r="AJ600" s="114"/>
      <c r="AK600" s="84"/>
      <c r="AL600" s="6"/>
      <c r="AM600" s="7"/>
      <c r="AN600" s="6"/>
      <c r="AO600" s="6"/>
      <c r="AP600" s="85"/>
      <c r="AQ600" s="87"/>
      <c r="AR600" s="6"/>
      <c r="AT600" s="6"/>
      <c r="AU600" s="6"/>
      <c r="AV600" s="85"/>
      <c r="AW600" s="85"/>
      <c r="AX600" s="85"/>
      <c r="AY600" s="86"/>
      <c r="AZ600" s="85"/>
      <c r="BA600" s="85"/>
      <c r="BB600" s="85"/>
      <c r="BC600" s="85"/>
    </row>
    <row r="601" spans="1:55" ht="46.5" customHeight="1" x14ac:dyDescent="0.25">
      <c r="A601" s="43" t="str">
        <f>IF(C601=0,"  ",VLOOKUP(C601,CODES!$A$1:$B$145,2,FALSE))</f>
        <v xml:space="preserve">  </v>
      </c>
      <c r="B601" s="256"/>
      <c r="C601" s="4"/>
      <c r="D601" s="52" t="s">
        <v>57</v>
      </c>
      <c r="E601" s="44" t="str">
        <f t="shared" ref="E601:H601" si="1194">IF($D601="Public Bidding", "Date Required", IF($D601="Shopping", "n/a", IF($D601="Small Value Procurement", "n/a", IF($D601="Lease of Venue", "n/a", IF($D601="Agency to Agency", "n/a", IF($D601="Direct Contracting", "n/a", IF($D601="Emergency Cases", "n/a",IF($D601=""," ","Check Mode of Proc"))))))))</f>
        <v>n/a</v>
      </c>
      <c r="F601" s="44" t="str">
        <f t="shared" si="1194"/>
        <v>n/a</v>
      </c>
      <c r="G601" s="44" t="str">
        <f t="shared" si="1194"/>
        <v>n/a</v>
      </c>
      <c r="H601" s="44" t="str">
        <f t="shared" si="1194"/>
        <v>n/a</v>
      </c>
      <c r="I601" s="63"/>
      <c r="J601" s="63"/>
      <c r="K601" s="45" t="str">
        <f t="shared" si="1152"/>
        <v>n/a</v>
      </c>
      <c r="L601" s="63"/>
      <c r="M601" s="63"/>
      <c r="N601" s="55"/>
      <c r="O601" s="55"/>
      <c r="P601" s="55"/>
      <c r="Q601" s="55"/>
      <c r="R601" s="46"/>
      <c r="S601" s="51"/>
      <c r="T601" s="97"/>
      <c r="U601" s="93"/>
      <c r="V601" s="51"/>
      <c r="W601" s="97"/>
      <c r="X601" s="94"/>
      <c r="Y601" s="48" t="str">
        <f t="shared" ref="Y601:AE601" si="1195">IF($D601="Public Bidding", "Date Required", IF($D601="Shopping", "n/a", IF($D601="Small Value Procurement", "n/a", IF($D601="Lease of Venue", "n/a", IF($D601="Agency to Agency", "n/a", IF($D601="Direct Contracting", "n/a", IF($D601="Emergency Cases", "n/a","Check Mode of Proc")))))))</f>
        <v>n/a</v>
      </c>
      <c r="Z601" s="48" t="str">
        <f t="shared" si="1195"/>
        <v>n/a</v>
      </c>
      <c r="AA601" s="48" t="str">
        <f t="shared" si="1195"/>
        <v>n/a</v>
      </c>
      <c r="AB601" s="48" t="str">
        <f t="shared" si="1195"/>
        <v>n/a</v>
      </c>
      <c r="AC601" s="48" t="str">
        <f t="shared" si="1195"/>
        <v>n/a</v>
      </c>
      <c r="AD601" s="48" t="str">
        <f t="shared" si="1195"/>
        <v>n/a</v>
      </c>
      <c r="AE601" s="48" t="str">
        <f t="shared" si="1195"/>
        <v>n/a</v>
      </c>
      <c r="AF601" s="88"/>
      <c r="AG601" s="91"/>
      <c r="AH601" s="183"/>
      <c r="AI601" s="101"/>
      <c r="AJ601" s="92"/>
      <c r="AK601" s="84"/>
      <c r="AL601" s="6"/>
      <c r="AM601" s="7"/>
      <c r="AN601" s="6"/>
      <c r="AO601" s="6"/>
      <c r="AP601" s="85"/>
      <c r="AQ601" s="87"/>
      <c r="AR601" s="6"/>
      <c r="AT601" s="6"/>
      <c r="AU601" s="6"/>
      <c r="AV601" s="85"/>
      <c r="AW601" s="85"/>
      <c r="AX601" s="85"/>
      <c r="AY601" s="86"/>
      <c r="AZ601" s="85"/>
      <c r="BA601" s="85"/>
      <c r="BB601" s="85"/>
      <c r="BC601" s="85"/>
    </row>
    <row r="602" spans="1:55" ht="46.5" customHeight="1" x14ac:dyDescent="0.25">
      <c r="A602" s="43" t="str">
        <f>IF(C602=0,"  ",VLOOKUP(C602,CODES!$A$1:$B$145,2,FALSE))</f>
        <v xml:space="preserve">  </v>
      </c>
      <c r="B602" s="259"/>
      <c r="C602" s="4"/>
      <c r="D602" s="52" t="s">
        <v>57</v>
      </c>
      <c r="E602" s="44" t="str">
        <f t="shared" ref="E602:H602" si="1196">IF($D602="Public Bidding", "Date Required", IF($D602="Shopping", "n/a", IF($D602="Small Value Procurement", "n/a", IF($D602="Lease of Venue", "n/a", IF($D602="Agency to Agency", "n/a", IF($D602="Direct Contracting", "n/a", IF($D602="Emergency Cases", "n/a",IF($D602=""," ","Check Mode of Proc"))))))))</f>
        <v>n/a</v>
      </c>
      <c r="F602" s="44" t="str">
        <f t="shared" si="1196"/>
        <v>n/a</v>
      </c>
      <c r="G602" s="44" t="str">
        <f t="shared" si="1196"/>
        <v>n/a</v>
      </c>
      <c r="H602" s="44" t="str">
        <f t="shared" si="1196"/>
        <v>n/a</v>
      </c>
      <c r="I602" s="63"/>
      <c r="J602" s="63"/>
      <c r="K602" s="45" t="str">
        <f t="shared" si="1152"/>
        <v>n/a</v>
      </c>
      <c r="L602" s="63"/>
      <c r="M602" s="63"/>
      <c r="N602" s="55"/>
      <c r="O602" s="55"/>
      <c r="P602" s="55"/>
      <c r="Q602" s="55"/>
      <c r="R602" s="46"/>
      <c r="S602" s="51"/>
      <c r="T602" s="97"/>
      <c r="U602" s="93"/>
      <c r="V602" s="51"/>
      <c r="W602" s="97"/>
      <c r="X602" s="94"/>
      <c r="Y602" s="48" t="str">
        <f t="shared" ref="Y602:AE602" si="1197">IF($D602="Public Bidding", "Date Required", IF($D602="Shopping", "n/a", IF($D602="Small Value Procurement", "n/a", IF($D602="Lease of Venue", "n/a", IF($D602="Agency to Agency", "n/a", IF($D602="Direct Contracting", "n/a", IF($D602="Emergency Cases", "n/a","Check Mode of Proc")))))))</f>
        <v>n/a</v>
      </c>
      <c r="Z602" s="48" t="str">
        <f t="shared" si="1197"/>
        <v>n/a</v>
      </c>
      <c r="AA602" s="48" t="str">
        <f t="shared" si="1197"/>
        <v>n/a</v>
      </c>
      <c r="AB602" s="48" t="str">
        <f t="shared" si="1197"/>
        <v>n/a</v>
      </c>
      <c r="AC602" s="48" t="str">
        <f t="shared" si="1197"/>
        <v>n/a</v>
      </c>
      <c r="AD602" s="48" t="str">
        <f t="shared" si="1197"/>
        <v>n/a</v>
      </c>
      <c r="AE602" s="48" t="str">
        <f t="shared" si="1197"/>
        <v>n/a</v>
      </c>
      <c r="AF602" s="88"/>
      <c r="AG602" s="91"/>
      <c r="AH602" s="183"/>
      <c r="AI602" s="101"/>
      <c r="AJ602" s="92"/>
      <c r="AK602" s="84"/>
      <c r="AL602" s="6"/>
      <c r="AM602" s="7"/>
      <c r="AN602" s="6"/>
      <c r="AO602" s="6"/>
      <c r="AP602" s="85"/>
      <c r="AQ602" s="87"/>
      <c r="AR602" s="6"/>
      <c r="AT602" s="6"/>
      <c r="AU602" s="6"/>
      <c r="AV602" s="85"/>
      <c r="AW602" s="85"/>
      <c r="AX602" s="85"/>
      <c r="AY602" s="86"/>
      <c r="AZ602" s="85"/>
      <c r="BA602" s="85"/>
      <c r="BB602" s="85"/>
      <c r="BC602" s="85"/>
    </row>
    <row r="603" spans="1:55" ht="46.5" customHeight="1" x14ac:dyDescent="0.25">
      <c r="A603" s="43" t="str">
        <f>IF(C603=0,"  ",VLOOKUP(C603,CODES!$A$1:$B$145,2,FALSE))</f>
        <v xml:space="preserve">  </v>
      </c>
      <c r="B603" s="259"/>
      <c r="C603" s="4"/>
      <c r="D603" s="52" t="s">
        <v>57</v>
      </c>
      <c r="E603" s="44" t="str">
        <f t="shared" ref="E603:H603" si="1198">IF($D603="Public Bidding", "Date Required", IF($D603="Shopping", "n/a", IF($D603="Small Value Procurement", "n/a", IF($D603="Lease of Venue", "n/a", IF($D603="Agency to Agency", "n/a", IF($D603="Direct Contracting", "n/a", IF($D603="Emergency Cases", "n/a",IF($D603=""," ","Check Mode of Proc"))))))))</f>
        <v>n/a</v>
      </c>
      <c r="F603" s="44" t="str">
        <f t="shared" si="1198"/>
        <v>n/a</v>
      </c>
      <c r="G603" s="44" t="str">
        <f t="shared" si="1198"/>
        <v>n/a</v>
      </c>
      <c r="H603" s="44" t="str">
        <f t="shared" si="1198"/>
        <v>n/a</v>
      </c>
      <c r="I603" s="63"/>
      <c r="J603" s="63"/>
      <c r="K603" s="45" t="str">
        <f t="shared" si="1152"/>
        <v>n/a</v>
      </c>
      <c r="L603" s="63"/>
      <c r="M603" s="63"/>
      <c r="N603" s="55"/>
      <c r="O603" s="55"/>
      <c r="P603" s="55"/>
      <c r="Q603" s="55"/>
      <c r="R603" s="46"/>
      <c r="S603" s="51"/>
      <c r="T603" s="97"/>
      <c r="U603" s="93"/>
      <c r="V603" s="51"/>
      <c r="W603" s="97"/>
      <c r="X603" s="94"/>
      <c r="Y603" s="48" t="str">
        <f t="shared" ref="Y603:AE603" si="1199">IF($D603="Public Bidding", "Date Required", IF($D603="Shopping", "n/a", IF($D603="Small Value Procurement", "n/a", IF($D603="Lease of Venue", "n/a", IF($D603="Agency to Agency", "n/a", IF($D603="Direct Contracting", "n/a", IF($D603="Emergency Cases", "n/a","Check Mode of Proc")))))))</f>
        <v>n/a</v>
      </c>
      <c r="Z603" s="48" t="str">
        <f t="shared" si="1199"/>
        <v>n/a</v>
      </c>
      <c r="AA603" s="48" t="str">
        <f t="shared" si="1199"/>
        <v>n/a</v>
      </c>
      <c r="AB603" s="48" t="str">
        <f t="shared" si="1199"/>
        <v>n/a</v>
      </c>
      <c r="AC603" s="48" t="str">
        <f t="shared" si="1199"/>
        <v>n/a</v>
      </c>
      <c r="AD603" s="48" t="str">
        <f t="shared" si="1199"/>
        <v>n/a</v>
      </c>
      <c r="AE603" s="48" t="str">
        <f t="shared" si="1199"/>
        <v>n/a</v>
      </c>
      <c r="AF603" s="88"/>
      <c r="AG603" s="91"/>
      <c r="AH603" s="183"/>
      <c r="AI603" s="101"/>
      <c r="AJ603" s="92"/>
      <c r="AK603" s="84"/>
      <c r="AL603" s="6"/>
      <c r="AM603" s="7"/>
      <c r="AN603" s="6"/>
      <c r="AO603" s="6"/>
      <c r="AP603" s="85"/>
      <c r="AQ603" s="87"/>
      <c r="AR603" s="6"/>
      <c r="AT603" s="6"/>
      <c r="AU603" s="6"/>
      <c r="AV603" s="85"/>
      <c r="AW603" s="85"/>
      <c r="AX603" s="85"/>
      <c r="AY603" s="86"/>
      <c r="AZ603" s="85"/>
      <c r="BA603" s="85"/>
      <c r="BB603" s="85"/>
      <c r="BC603" s="85"/>
    </row>
    <row r="604" spans="1:55" ht="51.75" customHeight="1" x14ac:dyDescent="0.25">
      <c r="A604" s="43" t="str">
        <f>IF(C604=0,"  ",VLOOKUP(C604,CODES!$A$1:$B$145,2,FALSE))</f>
        <v xml:space="preserve">  </v>
      </c>
      <c r="B604" s="259"/>
      <c r="C604" s="4"/>
      <c r="D604" s="52" t="s">
        <v>57</v>
      </c>
      <c r="E604" s="44" t="str">
        <f t="shared" ref="E604:H604" si="1200">IF($D604="Public Bidding", "Date Required", IF($D604="Shopping", "n/a", IF($D604="Small Value Procurement", "n/a", IF($D604="Lease of Venue", "n/a", IF($D604="Agency to Agency", "n/a", IF($D604="Direct Contracting", "n/a", IF($D604="Emergency Cases", "n/a",IF($D604=""," ","Check Mode of Proc"))))))))</f>
        <v>n/a</v>
      </c>
      <c r="F604" s="44" t="str">
        <f t="shared" si="1200"/>
        <v>n/a</v>
      </c>
      <c r="G604" s="44" t="str">
        <f t="shared" si="1200"/>
        <v>n/a</v>
      </c>
      <c r="H604" s="44" t="str">
        <f t="shared" si="1200"/>
        <v>n/a</v>
      </c>
      <c r="I604" s="63"/>
      <c r="J604" s="63"/>
      <c r="K604" s="45" t="str">
        <f t="shared" si="1152"/>
        <v>n/a</v>
      </c>
      <c r="L604" s="63"/>
      <c r="M604" s="63"/>
      <c r="N604" s="67"/>
      <c r="O604" s="67"/>
      <c r="P604" s="67"/>
      <c r="Q604" s="67"/>
      <c r="R604" s="46"/>
      <c r="S604" s="51"/>
      <c r="T604" s="97"/>
      <c r="U604" s="93"/>
      <c r="V604" s="51"/>
      <c r="W604" s="97"/>
      <c r="X604" s="94"/>
      <c r="Y604" s="48" t="str">
        <f t="shared" ref="Y604:AE604" si="1201">IF($D604="Public Bidding", "Date Required", IF($D604="Shopping", "n/a", IF($D604="Small Value Procurement", "n/a", IF($D604="Lease of Venue", "n/a", IF($D604="Agency to Agency", "n/a", IF($D604="Direct Contracting", "n/a", IF($D604="Emergency Cases", "n/a","Check Mode of Proc")))))))</f>
        <v>n/a</v>
      </c>
      <c r="Z604" s="48" t="str">
        <f t="shared" si="1201"/>
        <v>n/a</v>
      </c>
      <c r="AA604" s="48" t="str">
        <f t="shared" si="1201"/>
        <v>n/a</v>
      </c>
      <c r="AB604" s="48" t="str">
        <f t="shared" si="1201"/>
        <v>n/a</v>
      </c>
      <c r="AC604" s="48" t="str">
        <f t="shared" si="1201"/>
        <v>n/a</v>
      </c>
      <c r="AD604" s="48" t="str">
        <f t="shared" si="1201"/>
        <v>n/a</v>
      </c>
      <c r="AE604" s="48" t="str">
        <f t="shared" si="1201"/>
        <v>n/a</v>
      </c>
      <c r="AF604" s="88"/>
      <c r="AG604" s="91"/>
      <c r="AH604" s="183"/>
      <c r="AI604" s="101"/>
      <c r="AJ604" s="92"/>
      <c r="AK604" s="89"/>
      <c r="AL604" s="6"/>
      <c r="AM604" s="7"/>
      <c r="AN604" s="6"/>
      <c r="AO604" s="6"/>
      <c r="AP604" s="85"/>
      <c r="AQ604" s="87"/>
      <c r="AR604" s="6"/>
      <c r="AT604" s="6"/>
      <c r="AU604" s="6"/>
      <c r="AV604" s="85"/>
      <c r="AW604" s="85"/>
      <c r="AX604" s="85"/>
      <c r="AY604" s="86"/>
      <c r="AZ604" s="85"/>
      <c r="BA604" s="85"/>
      <c r="BB604" s="85"/>
      <c r="BC604" s="85"/>
    </row>
    <row r="605" spans="1:55" ht="46.5" customHeight="1" x14ac:dyDescent="0.25">
      <c r="A605" s="43" t="str">
        <f>IF(C605=0,"  ",VLOOKUP(C605,CODES!$A$1:$B$145,2,FALSE))</f>
        <v xml:space="preserve">  </v>
      </c>
      <c r="B605" s="256"/>
      <c r="C605" s="4"/>
      <c r="D605" s="52" t="s">
        <v>57</v>
      </c>
      <c r="E605" s="44" t="str">
        <f t="shared" ref="E605:H605" si="1202">IF($D605="Public Bidding", "Date Required", IF($D605="Shopping", "n/a", IF($D605="Small Value Procurement", "n/a", IF($D605="Lease of Venue", "n/a", IF($D605="Agency to Agency", "n/a", IF($D605="Direct Contracting", "n/a", IF($D605="Emergency Cases", "n/a",IF($D605=""," ","Check Mode of Proc"))))))))</f>
        <v>n/a</v>
      </c>
      <c r="F605" s="44" t="str">
        <f t="shared" si="1202"/>
        <v>n/a</v>
      </c>
      <c r="G605" s="44" t="str">
        <f t="shared" si="1202"/>
        <v>n/a</v>
      </c>
      <c r="H605" s="44" t="str">
        <f t="shared" si="1202"/>
        <v>n/a</v>
      </c>
      <c r="I605" s="63"/>
      <c r="J605" s="63"/>
      <c r="K605" s="45" t="str">
        <f t="shared" si="1152"/>
        <v>n/a</v>
      </c>
      <c r="L605" s="63"/>
      <c r="M605" s="4"/>
      <c r="N605" s="67"/>
      <c r="O605" s="67"/>
      <c r="P605" s="67"/>
      <c r="Q605" s="67"/>
      <c r="R605" s="46"/>
      <c r="S605" s="51"/>
      <c r="T605" s="97"/>
      <c r="U605" s="93"/>
      <c r="V605" s="51"/>
      <c r="W605" s="97"/>
      <c r="X605" s="94"/>
      <c r="Y605" s="48" t="str">
        <f t="shared" ref="Y605:AE605" si="1203">IF($D605="Public Bidding", "Date Required", IF($D605="Shopping", "n/a", IF($D605="Small Value Procurement", "n/a", IF($D605="Lease of Venue", "n/a", IF($D605="Agency to Agency", "n/a", IF($D605="Direct Contracting", "n/a", IF($D605="Emergency Cases", "n/a","Check Mode of Proc")))))))</f>
        <v>n/a</v>
      </c>
      <c r="Z605" s="48" t="str">
        <f t="shared" si="1203"/>
        <v>n/a</v>
      </c>
      <c r="AA605" s="48" t="str">
        <f t="shared" si="1203"/>
        <v>n/a</v>
      </c>
      <c r="AB605" s="48" t="str">
        <f t="shared" si="1203"/>
        <v>n/a</v>
      </c>
      <c r="AC605" s="48" t="str">
        <f t="shared" si="1203"/>
        <v>n/a</v>
      </c>
      <c r="AD605" s="48" t="str">
        <f t="shared" si="1203"/>
        <v>n/a</v>
      </c>
      <c r="AE605" s="48" t="str">
        <f t="shared" si="1203"/>
        <v>n/a</v>
      </c>
      <c r="AF605" s="88"/>
      <c r="AG605" s="91"/>
      <c r="AH605" s="183"/>
      <c r="AI605" s="101"/>
      <c r="AJ605" s="114"/>
      <c r="AK605" s="89"/>
      <c r="AL605" s="6"/>
      <c r="AM605" s="7"/>
      <c r="AN605" s="6"/>
      <c r="AO605" s="6"/>
      <c r="AP605" s="85"/>
      <c r="AQ605" s="87"/>
      <c r="AR605" s="6"/>
      <c r="AT605" s="6"/>
      <c r="AU605" s="6"/>
      <c r="AV605" s="85"/>
      <c r="AW605" s="85"/>
      <c r="AX605" s="85"/>
      <c r="AY605" s="86"/>
      <c r="AZ605" s="85"/>
      <c r="BA605" s="85"/>
      <c r="BB605" s="85"/>
      <c r="BC605" s="85"/>
    </row>
    <row r="606" spans="1:55" ht="46.5" customHeight="1" x14ac:dyDescent="0.25">
      <c r="A606" s="43" t="str">
        <f>IF(C606=0,"  ",VLOOKUP(C606,CODES!$A$1:$B$145,2,FALSE))</f>
        <v xml:space="preserve">  </v>
      </c>
      <c r="B606" s="256"/>
      <c r="C606" s="4"/>
      <c r="D606" s="52" t="s">
        <v>57</v>
      </c>
      <c r="E606" s="44" t="str">
        <f t="shared" ref="E606:H606" si="1204">IF($D606="Public Bidding", "Date Required", IF($D606="Shopping", "n/a", IF($D606="Small Value Procurement", "n/a", IF($D606="Lease of Venue", "n/a", IF($D606="Agency to Agency", "n/a", IF($D606="Direct Contracting", "n/a", IF($D606="Emergency Cases", "n/a",IF($D606=""," ","Check Mode of Proc"))))))))</f>
        <v>n/a</v>
      </c>
      <c r="F606" s="44" t="str">
        <f t="shared" si="1204"/>
        <v>n/a</v>
      </c>
      <c r="G606" s="44" t="str">
        <f t="shared" si="1204"/>
        <v>n/a</v>
      </c>
      <c r="H606" s="44" t="str">
        <f t="shared" si="1204"/>
        <v>n/a</v>
      </c>
      <c r="I606" s="63"/>
      <c r="J606" s="63"/>
      <c r="K606" s="45" t="str">
        <f t="shared" si="1152"/>
        <v>n/a</v>
      </c>
      <c r="L606" s="63"/>
      <c r="M606" s="63"/>
      <c r="N606" s="55"/>
      <c r="O606" s="55"/>
      <c r="P606" s="55"/>
      <c r="Q606" s="55"/>
      <c r="R606" s="46"/>
      <c r="S606" s="51"/>
      <c r="T606" s="97"/>
      <c r="U606" s="93"/>
      <c r="V606" s="51"/>
      <c r="W606" s="97"/>
      <c r="X606" s="94"/>
      <c r="Y606" s="48" t="str">
        <f t="shared" ref="Y606:AE606" si="1205">IF($D606="Public Bidding", "Date Required", IF($D606="Shopping", "n/a", IF($D606="Small Value Procurement", "n/a", IF($D606="Lease of Venue", "n/a", IF($D606="Agency to Agency", "n/a", IF($D606="Direct Contracting", "n/a", IF($D606="Emergency Cases", "n/a","Check Mode of Proc")))))))</f>
        <v>n/a</v>
      </c>
      <c r="Z606" s="48" t="str">
        <f t="shared" si="1205"/>
        <v>n/a</v>
      </c>
      <c r="AA606" s="48" t="str">
        <f t="shared" si="1205"/>
        <v>n/a</v>
      </c>
      <c r="AB606" s="48" t="str">
        <f t="shared" si="1205"/>
        <v>n/a</v>
      </c>
      <c r="AC606" s="48" t="str">
        <f t="shared" si="1205"/>
        <v>n/a</v>
      </c>
      <c r="AD606" s="48" t="str">
        <f t="shared" si="1205"/>
        <v>n/a</v>
      </c>
      <c r="AE606" s="48" t="str">
        <f t="shared" si="1205"/>
        <v>n/a</v>
      </c>
      <c r="AF606" s="88"/>
      <c r="AG606" s="91"/>
      <c r="AH606" s="183"/>
      <c r="AI606" s="126"/>
      <c r="AJ606" s="92"/>
      <c r="AK606" s="84"/>
      <c r="AL606" s="6"/>
      <c r="AM606" s="7"/>
      <c r="AN606" s="6"/>
      <c r="AO606" s="6"/>
      <c r="AP606" s="85"/>
      <c r="AQ606" s="87"/>
      <c r="AR606" s="6"/>
      <c r="AT606" s="6"/>
      <c r="AU606" s="6"/>
      <c r="AV606" s="85"/>
      <c r="AW606" s="85"/>
      <c r="AX606" s="85"/>
      <c r="AY606" s="86"/>
      <c r="AZ606" s="85"/>
      <c r="BA606" s="85"/>
      <c r="BB606" s="85"/>
      <c r="BC606" s="85"/>
    </row>
    <row r="607" spans="1:55" ht="46.5" customHeight="1" x14ac:dyDescent="0.25">
      <c r="A607" s="43" t="str">
        <f>IF(C607=0,"  ",VLOOKUP(C607,CODES!$A$1:$B$145,2,FALSE))</f>
        <v xml:space="preserve">  </v>
      </c>
      <c r="B607" s="256"/>
      <c r="C607" s="4"/>
      <c r="D607" s="52" t="s">
        <v>57</v>
      </c>
      <c r="E607" s="44" t="str">
        <f t="shared" ref="E607:H607" si="1206">IF($D607="Public Bidding", "Date Required", IF($D607="Shopping", "n/a", IF($D607="Small Value Procurement", "n/a", IF($D607="Lease of Venue", "n/a", IF($D607="Agency to Agency", "n/a", IF($D607="Direct Contracting", "n/a", IF($D607="Emergency Cases", "n/a",IF($D607=""," ","Check Mode of Proc"))))))))</f>
        <v>n/a</v>
      </c>
      <c r="F607" s="44" t="str">
        <f t="shared" si="1206"/>
        <v>n/a</v>
      </c>
      <c r="G607" s="44" t="str">
        <f t="shared" si="1206"/>
        <v>n/a</v>
      </c>
      <c r="H607" s="44" t="str">
        <f t="shared" si="1206"/>
        <v>n/a</v>
      </c>
      <c r="I607" s="63"/>
      <c r="J607" s="63"/>
      <c r="K607" s="45" t="str">
        <f t="shared" si="1152"/>
        <v>n/a</v>
      </c>
      <c r="L607" s="63"/>
      <c r="M607" s="63"/>
      <c r="N607" s="55"/>
      <c r="O607" s="55"/>
      <c r="P607" s="67"/>
      <c r="Q607" s="67"/>
      <c r="R607" s="46"/>
      <c r="S607" s="51"/>
      <c r="T607" s="772"/>
      <c r="U607" s="93"/>
      <c r="V607" s="51"/>
      <c r="W607" s="97"/>
      <c r="X607" s="94"/>
      <c r="Y607" s="48" t="str">
        <f t="shared" ref="Y607:AE607" si="1207">IF($D607="Public Bidding", "Date Required", IF($D607="Shopping", "n/a", IF($D607="Small Value Procurement", "n/a", IF($D607="Lease of Venue", "n/a", IF($D607="Agency to Agency", "n/a", IF($D607="Direct Contracting", "n/a", IF($D607="Emergency Cases", "n/a","Check Mode of Proc")))))))</f>
        <v>n/a</v>
      </c>
      <c r="Z607" s="48" t="str">
        <f t="shared" si="1207"/>
        <v>n/a</v>
      </c>
      <c r="AA607" s="48" t="str">
        <f t="shared" si="1207"/>
        <v>n/a</v>
      </c>
      <c r="AB607" s="48" t="str">
        <f t="shared" si="1207"/>
        <v>n/a</v>
      </c>
      <c r="AC607" s="48" t="str">
        <f t="shared" si="1207"/>
        <v>n/a</v>
      </c>
      <c r="AD607" s="48" t="str">
        <f t="shared" si="1207"/>
        <v>n/a</v>
      </c>
      <c r="AE607" s="48" t="str">
        <f t="shared" si="1207"/>
        <v>n/a</v>
      </c>
      <c r="AF607" s="88"/>
      <c r="AG607" s="91"/>
      <c r="AH607" s="183"/>
      <c r="AI607" s="101"/>
      <c r="AJ607" s="92"/>
      <c r="AK607" s="84"/>
      <c r="AL607" s="6"/>
      <c r="AM607" s="7"/>
      <c r="AN607" s="6"/>
      <c r="AO607" s="6"/>
      <c r="AP607" s="85"/>
      <c r="AQ607" s="87"/>
      <c r="AR607" s="6"/>
      <c r="AT607" s="6"/>
      <c r="AU607" s="6"/>
      <c r="AV607" s="85"/>
      <c r="AW607" s="85"/>
      <c r="AX607" s="85"/>
      <c r="AY607" s="86"/>
      <c r="AZ607" s="85"/>
      <c r="BA607" s="85"/>
      <c r="BB607" s="85"/>
      <c r="BC607" s="85"/>
    </row>
    <row r="608" spans="1:55" ht="46.5" customHeight="1" x14ac:dyDescent="0.25">
      <c r="A608" s="43" t="str">
        <f>IF(C608=0,"  ",VLOOKUP(C608,CODES!$A$1:$B$145,2,FALSE))</f>
        <v xml:space="preserve">  </v>
      </c>
      <c r="B608" s="256"/>
      <c r="C608" s="4"/>
      <c r="D608" s="52" t="s">
        <v>57</v>
      </c>
      <c r="E608" s="44" t="str">
        <f t="shared" ref="E608:H608" si="1208">IF($D608="Public Bidding", "Date Required", IF($D608="Shopping", "n/a", IF($D608="Small Value Procurement", "n/a", IF($D608="Lease of Venue", "n/a", IF($D608="Agency to Agency", "n/a", IF($D608="Direct Contracting", "n/a", IF($D608="Emergency Cases", "n/a",IF($D608=""," ","Check Mode of Proc"))))))))</f>
        <v>n/a</v>
      </c>
      <c r="F608" s="44" t="str">
        <f t="shared" si="1208"/>
        <v>n/a</v>
      </c>
      <c r="G608" s="44" t="str">
        <f t="shared" si="1208"/>
        <v>n/a</v>
      </c>
      <c r="H608" s="44" t="str">
        <f t="shared" si="1208"/>
        <v>n/a</v>
      </c>
      <c r="I608" s="63"/>
      <c r="J608" s="63"/>
      <c r="K608" s="45" t="str">
        <f t="shared" si="1152"/>
        <v>n/a</v>
      </c>
      <c r="L608" s="63"/>
      <c r="M608" s="63"/>
      <c r="N608" s="55"/>
      <c r="O608" s="55"/>
      <c r="P608" s="55"/>
      <c r="Q608" s="105"/>
      <c r="R608" s="46"/>
      <c r="S608" s="51"/>
      <c r="T608" s="765"/>
      <c r="U608" s="93"/>
      <c r="V608" s="51"/>
      <c r="W608" s="97"/>
      <c r="X608" s="94"/>
      <c r="Y608" s="48" t="str">
        <f t="shared" ref="Y608:AE608" si="1209">IF($D608="Public Bidding", "Date Required", IF($D608="Shopping", "n/a", IF($D608="Small Value Procurement", "n/a", IF($D608="Lease of Venue", "n/a", IF($D608="Agency to Agency", "n/a", IF($D608="Direct Contracting", "n/a", IF($D608="Emergency Cases", "n/a","Check Mode of Proc")))))))</f>
        <v>n/a</v>
      </c>
      <c r="Z608" s="48" t="str">
        <f t="shared" si="1209"/>
        <v>n/a</v>
      </c>
      <c r="AA608" s="48" t="str">
        <f t="shared" si="1209"/>
        <v>n/a</v>
      </c>
      <c r="AB608" s="48" t="str">
        <f t="shared" si="1209"/>
        <v>n/a</v>
      </c>
      <c r="AC608" s="48" t="str">
        <f t="shared" si="1209"/>
        <v>n/a</v>
      </c>
      <c r="AD608" s="48" t="str">
        <f t="shared" si="1209"/>
        <v>n/a</v>
      </c>
      <c r="AE608" s="48" t="str">
        <f t="shared" si="1209"/>
        <v>n/a</v>
      </c>
      <c r="AF608" s="88"/>
      <c r="AG608" s="91"/>
      <c r="AH608" s="183"/>
      <c r="AI608" s="101"/>
      <c r="AJ608" s="92"/>
      <c r="AK608" s="84"/>
      <c r="AL608" s="6"/>
      <c r="AM608" s="7"/>
      <c r="AN608" s="6"/>
      <c r="AO608" s="6"/>
      <c r="AP608" s="85"/>
      <c r="AQ608" s="87"/>
      <c r="AR608" s="6"/>
      <c r="AT608" s="6"/>
      <c r="AU608" s="6"/>
      <c r="AV608" s="85"/>
      <c r="AW608" s="85"/>
      <c r="AX608" s="85"/>
      <c r="AY608" s="86"/>
      <c r="AZ608" s="85"/>
      <c r="BA608" s="85"/>
      <c r="BB608" s="85"/>
      <c r="BC608" s="85"/>
    </row>
    <row r="609" spans="1:55" ht="46.5" customHeight="1" x14ac:dyDescent="0.25">
      <c r="A609" s="43" t="str">
        <f>IF(C609=0,"  ",VLOOKUP(C609,CODES!$A$1:$B$145,2,FALSE))</f>
        <v xml:space="preserve">  </v>
      </c>
      <c r="B609" s="256"/>
      <c r="C609" s="4"/>
      <c r="D609" s="52" t="s">
        <v>57</v>
      </c>
      <c r="E609" s="44" t="str">
        <f t="shared" ref="E609:H609" si="1210">IF($D609="Public Bidding", "Date Required", IF($D609="Shopping", "n/a", IF($D609="Small Value Procurement", "n/a", IF($D609="Lease of Venue", "n/a", IF($D609="Agency to Agency", "n/a", IF($D609="Direct Contracting", "n/a", IF($D609="Emergency Cases", "n/a",IF($D609=""," ","Check Mode of Proc"))))))))</f>
        <v>n/a</v>
      </c>
      <c r="F609" s="44" t="str">
        <f t="shared" si="1210"/>
        <v>n/a</v>
      </c>
      <c r="G609" s="44" t="str">
        <f t="shared" si="1210"/>
        <v>n/a</v>
      </c>
      <c r="H609" s="44" t="str">
        <f t="shared" si="1210"/>
        <v>n/a</v>
      </c>
      <c r="I609" s="63"/>
      <c r="J609" s="63"/>
      <c r="K609" s="45" t="str">
        <f t="shared" si="1152"/>
        <v>n/a</v>
      </c>
      <c r="L609" s="63"/>
      <c r="M609" s="63"/>
      <c r="N609" s="55"/>
      <c r="O609" s="55"/>
      <c r="P609" s="55"/>
      <c r="Q609" s="55"/>
      <c r="R609" s="46"/>
      <c r="S609" s="51"/>
      <c r="T609" s="755"/>
      <c r="U609" s="93"/>
      <c r="V609" s="51"/>
      <c r="W609" s="97"/>
      <c r="X609" s="94"/>
      <c r="Y609" s="48" t="str">
        <f t="shared" ref="Y609:AE609" si="1211">IF($D609="Public Bidding", "Date Required", IF($D609="Shopping", "n/a", IF($D609="Small Value Procurement", "n/a", IF($D609="Lease of Venue", "n/a", IF($D609="Agency to Agency", "n/a", IF($D609="Direct Contracting", "n/a", IF($D609="Emergency Cases", "n/a","Check Mode of Proc")))))))</f>
        <v>n/a</v>
      </c>
      <c r="Z609" s="48" t="str">
        <f t="shared" si="1211"/>
        <v>n/a</v>
      </c>
      <c r="AA609" s="48" t="str">
        <f t="shared" si="1211"/>
        <v>n/a</v>
      </c>
      <c r="AB609" s="48" t="str">
        <f t="shared" si="1211"/>
        <v>n/a</v>
      </c>
      <c r="AC609" s="48" t="str">
        <f t="shared" si="1211"/>
        <v>n/a</v>
      </c>
      <c r="AD609" s="48" t="str">
        <f t="shared" si="1211"/>
        <v>n/a</v>
      </c>
      <c r="AE609" s="48" t="str">
        <f t="shared" si="1211"/>
        <v>n/a</v>
      </c>
      <c r="AF609" s="88"/>
      <c r="AG609" s="91"/>
      <c r="AH609" s="183"/>
      <c r="AI609" s="101"/>
      <c r="AJ609" s="92"/>
      <c r="AK609" s="84"/>
      <c r="AL609" s="6"/>
      <c r="AM609" s="7"/>
      <c r="AN609" s="6"/>
      <c r="AO609" s="6"/>
      <c r="AP609" s="85"/>
      <c r="AQ609" s="87"/>
      <c r="AR609" s="6"/>
      <c r="AT609" s="6"/>
      <c r="AU609" s="6"/>
      <c r="AV609" s="85"/>
      <c r="AW609" s="85"/>
      <c r="AX609" s="85"/>
      <c r="AY609" s="86"/>
      <c r="AZ609" s="85"/>
      <c r="BA609" s="85"/>
      <c r="BB609" s="85"/>
      <c r="BC609" s="85"/>
    </row>
    <row r="610" spans="1:55" ht="54" customHeight="1" x14ac:dyDescent="0.25">
      <c r="A610" s="43" t="str">
        <f>IF(C610=0,"  ",VLOOKUP(C610,CODES!$A$1:$B$145,2,FALSE))</f>
        <v xml:space="preserve">  </v>
      </c>
      <c r="B610" s="256"/>
      <c r="C610" s="4"/>
      <c r="D610" s="52" t="s">
        <v>57</v>
      </c>
      <c r="E610" s="44" t="str">
        <f t="shared" ref="E610:H610" si="1212">IF($D610="Public Bidding", "Date Required", IF($D610="Shopping", "n/a", IF($D610="Small Value Procurement", "n/a", IF($D610="Lease of Venue", "n/a", IF($D610="Agency to Agency", "n/a", IF($D610="Direct Contracting", "n/a", IF($D610="Emergency Cases", "n/a",IF($D610=""," ","Check Mode of Proc"))))))))</f>
        <v>n/a</v>
      </c>
      <c r="F610" s="44" t="str">
        <f t="shared" si="1212"/>
        <v>n/a</v>
      </c>
      <c r="G610" s="44" t="str">
        <f t="shared" si="1212"/>
        <v>n/a</v>
      </c>
      <c r="H610" s="44" t="str">
        <f t="shared" si="1212"/>
        <v>n/a</v>
      </c>
      <c r="I610" s="63"/>
      <c r="J610" s="63"/>
      <c r="K610" s="45" t="str">
        <f t="shared" si="1152"/>
        <v>n/a</v>
      </c>
      <c r="L610" s="63"/>
      <c r="M610" s="63"/>
      <c r="N610" s="55"/>
      <c r="O610" s="55"/>
      <c r="P610" s="55"/>
      <c r="Q610" s="55"/>
      <c r="R610" s="46"/>
      <c r="S610" s="51"/>
      <c r="T610" s="97"/>
      <c r="U610" s="93"/>
      <c r="V610" s="51"/>
      <c r="W610" s="97"/>
      <c r="X610" s="94"/>
      <c r="Y610" s="48" t="str">
        <f t="shared" ref="Y610:AE610" si="1213">IF($D610="Public Bidding", "Date Required", IF($D610="Shopping", "n/a", IF($D610="Small Value Procurement", "n/a", IF($D610="Lease of Venue", "n/a", IF($D610="Agency to Agency", "n/a", IF($D610="Direct Contracting", "n/a", IF($D610="Emergency Cases", "n/a","Check Mode of Proc")))))))</f>
        <v>n/a</v>
      </c>
      <c r="Z610" s="48" t="str">
        <f t="shared" si="1213"/>
        <v>n/a</v>
      </c>
      <c r="AA610" s="48" t="str">
        <f t="shared" si="1213"/>
        <v>n/a</v>
      </c>
      <c r="AB610" s="48" t="str">
        <f t="shared" si="1213"/>
        <v>n/a</v>
      </c>
      <c r="AC610" s="48" t="str">
        <f t="shared" si="1213"/>
        <v>n/a</v>
      </c>
      <c r="AD610" s="48" t="str">
        <f t="shared" si="1213"/>
        <v>n/a</v>
      </c>
      <c r="AE610" s="48" t="str">
        <f t="shared" si="1213"/>
        <v>n/a</v>
      </c>
      <c r="AF610" s="88"/>
      <c r="AG610" s="91"/>
      <c r="AH610" s="183"/>
      <c r="AI610" s="101"/>
      <c r="AJ610" s="92"/>
      <c r="AK610" s="84"/>
      <c r="AL610" s="6"/>
      <c r="AM610" s="7"/>
      <c r="AN610" s="6"/>
      <c r="AO610" s="6"/>
      <c r="AP610" s="85"/>
      <c r="AQ610" s="87"/>
      <c r="AR610" s="6"/>
      <c r="AT610" s="6"/>
      <c r="AU610" s="6"/>
      <c r="AV610" s="85"/>
      <c r="AW610" s="85"/>
      <c r="AX610" s="85"/>
      <c r="AY610" s="86"/>
      <c r="AZ610" s="85"/>
      <c r="BA610" s="85"/>
      <c r="BB610" s="85"/>
      <c r="BC610" s="85"/>
    </row>
    <row r="611" spans="1:55" ht="54" customHeight="1" x14ac:dyDescent="0.25">
      <c r="A611" s="43" t="str">
        <f>IF(C611=0,"  ",VLOOKUP(C611,CODES!$A$1:$B$145,2,FALSE))</f>
        <v xml:space="preserve">  </v>
      </c>
      <c r="B611" s="259"/>
      <c r="C611" s="4"/>
      <c r="D611" s="52" t="s">
        <v>57</v>
      </c>
      <c r="E611" s="44" t="str">
        <f t="shared" ref="E611:H611" si="1214">IF($D611="Public Bidding", "Date Required", IF($D611="Shopping", "n/a", IF($D611="Small Value Procurement", "n/a", IF($D611="Lease of Venue", "n/a", IF($D611="Agency to Agency", "n/a", IF($D611="Direct Contracting", "n/a", IF($D611="Emergency Cases", "n/a",IF($D611=""," ","Check Mode of Proc"))))))))</f>
        <v>n/a</v>
      </c>
      <c r="F611" s="44" t="str">
        <f t="shared" si="1214"/>
        <v>n/a</v>
      </c>
      <c r="G611" s="44" t="str">
        <f t="shared" si="1214"/>
        <v>n/a</v>
      </c>
      <c r="H611" s="44" t="str">
        <f t="shared" si="1214"/>
        <v>n/a</v>
      </c>
      <c r="I611" s="63"/>
      <c r="J611" s="63"/>
      <c r="K611" s="45" t="str">
        <f t="shared" si="1152"/>
        <v>n/a</v>
      </c>
      <c r="L611" s="63"/>
      <c r="M611" s="63"/>
      <c r="N611" s="55"/>
      <c r="O611" s="55"/>
      <c r="P611" s="67"/>
      <c r="Q611" s="67"/>
      <c r="R611" s="46"/>
      <c r="S611" s="51"/>
      <c r="T611" s="97"/>
      <c r="U611" s="93"/>
      <c r="V611" s="51"/>
      <c r="W611" s="97"/>
      <c r="X611" s="94"/>
      <c r="Y611" s="48" t="str">
        <f t="shared" ref="Y611:AE611" si="1215">IF($D611="Public Bidding", "Date Required", IF($D611="Shopping", "n/a", IF($D611="Small Value Procurement", "n/a", IF($D611="Lease of Venue", "n/a", IF($D611="Agency to Agency", "n/a", IF($D611="Direct Contracting", "n/a", IF($D611="Emergency Cases", "n/a","Check Mode of Proc")))))))</f>
        <v>n/a</v>
      </c>
      <c r="Z611" s="48" t="str">
        <f t="shared" si="1215"/>
        <v>n/a</v>
      </c>
      <c r="AA611" s="48" t="str">
        <f t="shared" si="1215"/>
        <v>n/a</v>
      </c>
      <c r="AB611" s="48" t="str">
        <f t="shared" si="1215"/>
        <v>n/a</v>
      </c>
      <c r="AC611" s="48" t="str">
        <f t="shared" si="1215"/>
        <v>n/a</v>
      </c>
      <c r="AD611" s="48" t="str">
        <f t="shared" si="1215"/>
        <v>n/a</v>
      </c>
      <c r="AE611" s="48" t="str">
        <f t="shared" si="1215"/>
        <v>n/a</v>
      </c>
      <c r="AF611" s="88"/>
      <c r="AG611" s="91"/>
      <c r="AH611" s="183"/>
      <c r="AI611" s="101"/>
      <c r="AJ611" s="92"/>
      <c r="AK611" s="84"/>
      <c r="AL611" s="6"/>
      <c r="AM611" s="7"/>
      <c r="AN611" s="6"/>
      <c r="AO611" s="6"/>
      <c r="AP611" s="85"/>
      <c r="AQ611" s="87"/>
      <c r="AR611" s="6"/>
      <c r="AT611" s="6"/>
      <c r="AU611" s="6"/>
      <c r="AV611" s="85"/>
      <c r="AW611" s="85"/>
      <c r="AX611" s="85"/>
      <c r="AY611" s="86"/>
      <c r="AZ611" s="85"/>
      <c r="BA611" s="85"/>
      <c r="BB611" s="85"/>
      <c r="BC611" s="85"/>
    </row>
    <row r="612" spans="1:55" ht="54" customHeight="1" x14ac:dyDescent="0.25">
      <c r="A612" s="43" t="str">
        <f>IF(C612=0,"  ",VLOOKUP(C612,CODES!$A$1:$B$145,2,FALSE))</f>
        <v xml:space="preserve">  </v>
      </c>
      <c r="B612" s="256"/>
      <c r="C612" s="4"/>
      <c r="D612" s="52" t="s">
        <v>57</v>
      </c>
      <c r="E612" s="44" t="str">
        <f t="shared" ref="E612:H612" si="1216">IF($D612="Public Bidding", "Date Required", IF($D612="Shopping", "n/a", IF($D612="Small Value Procurement", "n/a", IF($D612="Lease of Venue", "n/a", IF($D612="Agency to Agency", "n/a", IF($D612="Direct Contracting", "n/a", IF($D612="Emergency Cases", "n/a",IF($D612=""," ","Check Mode of Proc"))))))))</f>
        <v>n/a</v>
      </c>
      <c r="F612" s="44" t="str">
        <f t="shared" si="1216"/>
        <v>n/a</v>
      </c>
      <c r="G612" s="44" t="str">
        <f t="shared" si="1216"/>
        <v>n/a</v>
      </c>
      <c r="H612" s="44" t="str">
        <f t="shared" si="1216"/>
        <v>n/a</v>
      </c>
      <c r="I612" s="63"/>
      <c r="J612" s="63"/>
      <c r="K612" s="45" t="str">
        <f t="shared" si="1152"/>
        <v>n/a</v>
      </c>
      <c r="L612" s="63"/>
      <c r="M612" s="4"/>
      <c r="N612" s="67"/>
      <c r="O612" s="67"/>
      <c r="P612" s="67"/>
      <c r="Q612" s="67"/>
      <c r="R612" s="46"/>
      <c r="S612" s="51"/>
      <c r="T612" s="97"/>
      <c r="U612" s="93"/>
      <c r="V612" s="51"/>
      <c r="W612" s="97"/>
      <c r="X612" s="94"/>
      <c r="Y612" s="48" t="str">
        <f t="shared" ref="Y612:AE612" si="1217">IF($D612="Public Bidding", "Date Required", IF($D612="Shopping", "n/a", IF($D612="Small Value Procurement", "n/a", IF($D612="Lease of Venue", "n/a", IF($D612="Agency to Agency", "n/a", IF($D612="Direct Contracting", "n/a", IF($D612="Emergency Cases", "n/a","Check Mode of Proc")))))))</f>
        <v>n/a</v>
      </c>
      <c r="Z612" s="48" t="str">
        <f t="shared" si="1217"/>
        <v>n/a</v>
      </c>
      <c r="AA612" s="48" t="str">
        <f t="shared" si="1217"/>
        <v>n/a</v>
      </c>
      <c r="AB612" s="48" t="str">
        <f t="shared" si="1217"/>
        <v>n/a</v>
      </c>
      <c r="AC612" s="48" t="str">
        <f t="shared" si="1217"/>
        <v>n/a</v>
      </c>
      <c r="AD612" s="48" t="str">
        <f t="shared" si="1217"/>
        <v>n/a</v>
      </c>
      <c r="AE612" s="48" t="str">
        <f t="shared" si="1217"/>
        <v>n/a</v>
      </c>
      <c r="AF612" s="88"/>
      <c r="AG612" s="91"/>
      <c r="AH612" s="183"/>
      <c r="AI612" s="101"/>
      <c r="AJ612" s="92"/>
      <c r="AK612" s="84"/>
      <c r="AL612" s="6"/>
      <c r="AM612" s="7"/>
      <c r="AN612" s="6"/>
      <c r="AO612" s="6"/>
      <c r="AP612" s="85"/>
      <c r="AQ612" s="87"/>
      <c r="AR612" s="6"/>
      <c r="AT612" s="6"/>
      <c r="AU612" s="6"/>
      <c r="AV612" s="85"/>
      <c r="AW612" s="85"/>
      <c r="AX612" s="85"/>
      <c r="AY612" s="86"/>
      <c r="AZ612" s="85"/>
      <c r="BA612" s="85"/>
      <c r="BB612" s="85"/>
      <c r="BC612" s="85"/>
    </row>
    <row r="613" spans="1:55" ht="54" customHeight="1" x14ac:dyDescent="0.25">
      <c r="A613" s="43" t="str">
        <f>IF(C613=0,"  ",VLOOKUP(C613,CODES!$A$1:$B$145,2,FALSE))</f>
        <v xml:space="preserve">  </v>
      </c>
      <c r="B613" s="256"/>
      <c r="C613" s="4"/>
      <c r="D613" s="52" t="s">
        <v>57</v>
      </c>
      <c r="E613" s="44" t="str">
        <f t="shared" ref="E613:H613" si="1218">IF($D613="Public Bidding", "Date Required", IF($D613="Shopping", "n/a", IF($D613="Small Value Procurement", "n/a", IF($D613="Lease of Venue", "n/a", IF($D613="Agency to Agency", "n/a", IF($D613="Direct Contracting", "n/a", IF($D613="Emergency Cases", "n/a",IF($D613=""," ","Check Mode of Proc"))))))))</f>
        <v>n/a</v>
      </c>
      <c r="F613" s="44" t="str">
        <f t="shared" si="1218"/>
        <v>n/a</v>
      </c>
      <c r="G613" s="44" t="str">
        <f t="shared" si="1218"/>
        <v>n/a</v>
      </c>
      <c r="H613" s="44" t="str">
        <f t="shared" si="1218"/>
        <v>n/a</v>
      </c>
      <c r="I613" s="63"/>
      <c r="J613" s="63"/>
      <c r="K613" s="45" t="str">
        <f t="shared" si="1152"/>
        <v>n/a</v>
      </c>
      <c r="L613" s="63"/>
      <c r="M613" s="63"/>
      <c r="N613" s="67"/>
      <c r="O613" s="67"/>
      <c r="P613" s="67"/>
      <c r="Q613" s="67"/>
      <c r="R613" s="46"/>
      <c r="S613" s="51"/>
      <c r="T613" s="97"/>
      <c r="U613" s="93"/>
      <c r="V613" s="51"/>
      <c r="W613" s="97"/>
      <c r="X613" s="94"/>
      <c r="Y613" s="48" t="str">
        <f t="shared" ref="Y613:AE613" si="1219">IF($D613="Public Bidding", "Date Required", IF($D613="Shopping", "n/a", IF($D613="Small Value Procurement", "n/a", IF($D613="Lease of Venue", "n/a", IF($D613="Agency to Agency", "n/a", IF($D613="Direct Contracting", "n/a", IF($D613="Emergency Cases", "n/a","Check Mode of Proc")))))))</f>
        <v>n/a</v>
      </c>
      <c r="Z613" s="48" t="str">
        <f t="shared" si="1219"/>
        <v>n/a</v>
      </c>
      <c r="AA613" s="48" t="str">
        <f t="shared" si="1219"/>
        <v>n/a</v>
      </c>
      <c r="AB613" s="48" t="str">
        <f t="shared" si="1219"/>
        <v>n/a</v>
      </c>
      <c r="AC613" s="48" t="str">
        <f t="shared" si="1219"/>
        <v>n/a</v>
      </c>
      <c r="AD613" s="48" t="str">
        <f t="shared" si="1219"/>
        <v>n/a</v>
      </c>
      <c r="AE613" s="48" t="str">
        <f t="shared" si="1219"/>
        <v>n/a</v>
      </c>
      <c r="AF613" s="88"/>
      <c r="AG613" s="91"/>
      <c r="AH613" s="183"/>
      <c r="AI613" s="101"/>
      <c r="AJ613" s="92"/>
      <c r="AK613" s="84"/>
      <c r="AL613" s="6"/>
      <c r="AM613" s="7"/>
      <c r="AN613" s="6"/>
      <c r="AO613" s="6"/>
      <c r="AP613" s="85"/>
      <c r="AQ613" s="87"/>
      <c r="AR613" s="6"/>
      <c r="AT613" s="6"/>
      <c r="AU613" s="6"/>
      <c r="AV613" s="85"/>
      <c r="AW613" s="85"/>
      <c r="AX613" s="85"/>
      <c r="AY613" s="86"/>
      <c r="AZ613" s="85"/>
      <c r="BA613" s="85"/>
      <c r="BB613" s="85"/>
      <c r="BC613" s="85"/>
    </row>
    <row r="614" spans="1:55" ht="54" customHeight="1" x14ac:dyDescent="0.25">
      <c r="A614" s="43" t="str">
        <f>IF(C614=0,"  ",VLOOKUP(C614,CODES!$A$1:$B$145,2,FALSE))</f>
        <v xml:space="preserve">  </v>
      </c>
      <c r="B614" s="256"/>
      <c r="C614" s="4"/>
      <c r="D614" s="52" t="s">
        <v>57</v>
      </c>
      <c r="E614" s="44" t="str">
        <f t="shared" ref="E614:H614" si="1220">IF($D614="Public Bidding", "Date Required", IF($D614="Shopping", "n/a", IF($D614="Small Value Procurement", "n/a", IF($D614="Lease of Venue", "n/a", IF($D614="Agency to Agency", "n/a", IF($D614="Direct Contracting", "n/a", IF($D614="Emergency Cases", "n/a",IF($D614=""," ","Check Mode of Proc"))))))))</f>
        <v>n/a</v>
      </c>
      <c r="F614" s="44" t="str">
        <f t="shared" si="1220"/>
        <v>n/a</v>
      </c>
      <c r="G614" s="44" t="str">
        <f t="shared" si="1220"/>
        <v>n/a</v>
      </c>
      <c r="H614" s="44" t="str">
        <f t="shared" si="1220"/>
        <v>n/a</v>
      </c>
      <c r="I614" s="63"/>
      <c r="J614" s="63"/>
      <c r="K614" s="45" t="str">
        <f t="shared" si="1152"/>
        <v>n/a</v>
      </c>
      <c r="L614" s="63"/>
      <c r="M614" s="63"/>
      <c r="N614" s="67"/>
      <c r="O614" s="67"/>
      <c r="P614" s="67"/>
      <c r="Q614" s="67"/>
      <c r="R614" s="46"/>
      <c r="S614" s="51"/>
      <c r="T614" s="97"/>
      <c r="U614" s="93"/>
      <c r="V614" s="51"/>
      <c r="W614" s="97"/>
      <c r="X614" s="94"/>
      <c r="Y614" s="48" t="str">
        <f t="shared" ref="Y614:AE614" si="1221">IF($D614="Public Bidding", "Date Required", IF($D614="Shopping", "n/a", IF($D614="Small Value Procurement", "n/a", IF($D614="Lease of Venue", "n/a", IF($D614="Agency to Agency", "n/a", IF($D614="Direct Contracting", "n/a", IF($D614="Emergency Cases", "n/a","Check Mode of Proc")))))))</f>
        <v>n/a</v>
      </c>
      <c r="Z614" s="48" t="str">
        <f t="shared" si="1221"/>
        <v>n/a</v>
      </c>
      <c r="AA614" s="48" t="str">
        <f t="shared" si="1221"/>
        <v>n/a</v>
      </c>
      <c r="AB614" s="48" t="str">
        <f t="shared" si="1221"/>
        <v>n/a</v>
      </c>
      <c r="AC614" s="48" t="str">
        <f t="shared" si="1221"/>
        <v>n/a</v>
      </c>
      <c r="AD614" s="48" t="str">
        <f t="shared" si="1221"/>
        <v>n/a</v>
      </c>
      <c r="AE614" s="48" t="str">
        <f t="shared" si="1221"/>
        <v>n/a</v>
      </c>
      <c r="AF614" s="88"/>
      <c r="AG614" s="91"/>
      <c r="AH614" s="183"/>
      <c r="AI614" s="101"/>
      <c r="AJ614" s="92"/>
      <c r="AK614" s="84"/>
      <c r="AL614" s="6"/>
      <c r="AM614" s="7"/>
      <c r="AN614" s="6"/>
      <c r="AO614" s="6"/>
      <c r="AP614" s="85"/>
      <c r="AQ614" s="87"/>
      <c r="AR614" s="6"/>
      <c r="AT614" s="6"/>
      <c r="AU614" s="6"/>
      <c r="AV614" s="85"/>
      <c r="AW614" s="85"/>
      <c r="AX614" s="85"/>
      <c r="AY614" s="86"/>
      <c r="AZ614" s="85"/>
      <c r="BA614" s="85"/>
      <c r="BB614" s="85"/>
      <c r="BC614" s="85"/>
    </row>
    <row r="615" spans="1:55" ht="54" customHeight="1" x14ac:dyDescent="0.25">
      <c r="A615" s="43" t="str">
        <f>IF(C615=0,"  ",VLOOKUP(C615,CODES!$A$1:$B$145,2,FALSE))</f>
        <v xml:space="preserve">  </v>
      </c>
      <c r="B615" s="256"/>
      <c r="C615" s="104"/>
      <c r="D615" s="52" t="s">
        <v>57</v>
      </c>
      <c r="E615" s="44" t="str">
        <f t="shared" ref="E615:H615" si="1222">IF($D615="Public Bidding", "Date Required", IF($D615="Shopping", "n/a", IF($D615="Small Value Procurement", "n/a", IF($D615="Lease of Venue", "n/a", IF($D615="Agency to Agency", "n/a", IF($D615="Direct Contracting", "n/a", IF($D615="Emergency Cases", "n/a",IF($D615=""," ","Check Mode of Proc"))))))))</f>
        <v>n/a</v>
      </c>
      <c r="F615" s="44" t="str">
        <f t="shared" si="1222"/>
        <v>n/a</v>
      </c>
      <c r="G615" s="44" t="str">
        <f t="shared" si="1222"/>
        <v>n/a</v>
      </c>
      <c r="H615" s="44" t="str">
        <f t="shared" si="1222"/>
        <v>n/a</v>
      </c>
      <c r="I615" s="63"/>
      <c r="J615" s="63"/>
      <c r="K615" s="45" t="str">
        <f t="shared" si="1152"/>
        <v>n/a</v>
      </c>
      <c r="L615" s="63"/>
      <c r="M615" s="63"/>
      <c r="N615" s="55"/>
      <c r="O615" s="55"/>
      <c r="P615" s="55"/>
      <c r="Q615" s="55"/>
      <c r="R615" s="106"/>
      <c r="S615" s="51"/>
      <c r="T615" s="97"/>
      <c r="U615" s="102"/>
      <c r="V615" s="51"/>
      <c r="W615" s="264"/>
      <c r="X615" s="103"/>
      <c r="Y615" s="48" t="str">
        <f t="shared" ref="Y615:AE615" si="1223">IF($D615="Public Bidding", "Date Required", IF($D615="Shopping", "n/a", IF($D615="Small Value Procurement", "n/a", IF($D615="Lease of Venue", "n/a", IF($D615="Agency to Agency", "n/a", IF($D615="Direct Contracting", "n/a", IF($D615="Emergency Cases", "n/a","Check Mode of Proc")))))))</f>
        <v>n/a</v>
      </c>
      <c r="Z615" s="48" t="str">
        <f t="shared" si="1223"/>
        <v>n/a</v>
      </c>
      <c r="AA615" s="48" t="str">
        <f t="shared" si="1223"/>
        <v>n/a</v>
      </c>
      <c r="AB615" s="48" t="str">
        <f t="shared" si="1223"/>
        <v>n/a</v>
      </c>
      <c r="AC615" s="48" t="str">
        <f t="shared" si="1223"/>
        <v>n/a</v>
      </c>
      <c r="AD615" s="48" t="str">
        <f t="shared" si="1223"/>
        <v>n/a</v>
      </c>
      <c r="AE615" s="48" t="str">
        <f t="shared" si="1223"/>
        <v>n/a</v>
      </c>
      <c r="AF615" s="88"/>
      <c r="AG615" s="91"/>
      <c r="AH615" s="183"/>
      <c r="AI615" s="101"/>
      <c r="AJ615" s="92"/>
      <c r="AK615" s="84"/>
      <c r="AL615" s="6"/>
      <c r="AM615" s="7"/>
      <c r="AN615" s="6"/>
      <c r="AO615" s="6"/>
      <c r="AP615" s="85"/>
      <c r="AQ615" s="265"/>
      <c r="AR615" s="6"/>
      <c r="AT615" s="6"/>
      <c r="AU615" s="6"/>
      <c r="AV615" s="85"/>
      <c r="AW615" s="85"/>
      <c r="AX615" s="85"/>
      <c r="AY615" s="86"/>
      <c r="AZ615" s="85"/>
      <c r="BA615" s="85"/>
      <c r="BB615" s="85"/>
      <c r="BC615" s="85"/>
    </row>
    <row r="616" spans="1:55" ht="65.25" customHeight="1" x14ac:dyDescent="0.25">
      <c r="A616" s="43" t="str">
        <f>IF(C616=0,"  ",VLOOKUP(C616,CODES!$A$1:$B$145,2,FALSE))</f>
        <v xml:space="preserve">  </v>
      </c>
      <c r="B616" s="256"/>
      <c r="C616" s="104"/>
      <c r="D616" s="52" t="s">
        <v>57</v>
      </c>
      <c r="E616" s="44" t="str">
        <f t="shared" ref="E616:H616" si="1224">IF($D616="Public Bidding", "Date Required", IF($D616="Shopping", "n/a", IF($D616="Small Value Procurement", "n/a", IF($D616="Lease of Venue", "n/a", IF($D616="Agency to Agency", "n/a", IF($D616="Direct Contracting", "n/a", IF($D616="Emergency Cases", "n/a",IF($D616=""," ","Check Mode of Proc"))))))))</f>
        <v>n/a</v>
      </c>
      <c r="F616" s="44" t="str">
        <f t="shared" si="1224"/>
        <v>n/a</v>
      </c>
      <c r="G616" s="44" t="str">
        <f t="shared" si="1224"/>
        <v>n/a</v>
      </c>
      <c r="H616" s="44" t="str">
        <f t="shared" si="1224"/>
        <v>n/a</v>
      </c>
      <c r="I616" s="63"/>
      <c r="J616" s="63"/>
      <c r="K616" s="45" t="str">
        <f t="shared" si="1152"/>
        <v>n/a</v>
      </c>
      <c r="L616" s="63"/>
      <c r="M616" s="63"/>
      <c r="N616" s="67"/>
      <c r="O616" s="67"/>
      <c r="P616" s="67"/>
      <c r="Q616" s="67"/>
      <c r="R616" s="106"/>
      <c r="S616" s="51"/>
      <c r="T616" s="97"/>
      <c r="U616" s="102"/>
      <c r="V616" s="51"/>
      <c r="W616" s="264"/>
      <c r="X616" s="103"/>
      <c r="Y616" s="48" t="str">
        <f t="shared" ref="Y616:AE616" si="1225">IF($D616="Public Bidding", "Date Required", IF($D616="Shopping", "n/a", IF($D616="Small Value Procurement", "n/a", IF($D616="Lease of Venue", "n/a", IF($D616="Agency to Agency", "n/a", IF($D616="Direct Contracting", "n/a", IF($D616="Emergency Cases", "n/a","Check Mode of Proc")))))))</f>
        <v>n/a</v>
      </c>
      <c r="Z616" s="48" t="str">
        <f t="shared" si="1225"/>
        <v>n/a</v>
      </c>
      <c r="AA616" s="48" t="str">
        <f t="shared" si="1225"/>
        <v>n/a</v>
      </c>
      <c r="AB616" s="48" t="str">
        <f t="shared" si="1225"/>
        <v>n/a</v>
      </c>
      <c r="AC616" s="48" t="str">
        <f t="shared" si="1225"/>
        <v>n/a</v>
      </c>
      <c r="AD616" s="48" t="str">
        <f t="shared" si="1225"/>
        <v>n/a</v>
      </c>
      <c r="AE616" s="48" t="str">
        <f t="shared" si="1225"/>
        <v>n/a</v>
      </c>
      <c r="AF616" s="88"/>
      <c r="AG616" s="91"/>
      <c r="AH616" s="183"/>
      <c r="AI616" s="101"/>
      <c r="AJ616" s="92"/>
      <c r="AK616" s="84"/>
      <c r="AL616" s="6"/>
      <c r="AM616" s="7"/>
      <c r="AN616" s="6"/>
      <c r="AO616" s="6"/>
      <c r="AP616" s="85"/>
      <c r="AQ616" s="87"/>
      <c r="AR616" s="6"/>
      <c r="AT616" s="6"/>
      <c r="AU616" s="6"/>
      <c r="AV616" s="85"/>
      <c r="AW616" s="85"/>
      <c r="AX616" s="85"/>
      <c r="AY616" s="86"/>
      <c r="AZ616" s="85"/>
      <c r="BA616" s="85"/>
      <c r="BB616" s="85"/>
      <c r="BC616" s="85"/>
    </row>
    <row r="617" spans="1:55" ht="54" customHeight="1" x14ac:dyDescent="0.25">
      <c r="A617" s="43" t="str">
        <f>IF(C617=0,"  ",VLOOKUP(C617,CODES!$A$1:$B$145,2,FALSE))</f>
        <v xml:space="preserve">  </v>
      </c>
      <c r="B617" s="256"/>
      <c r="C617" s="104"/>
      <c r="D617" s="52" t="s">
        <v>57</v>
      </c>
      <c r="E617" s="44" t="str">
        <f t="shared" ref="E617:H617" si="1226">IF($D617="Public Bidding", "Date Required", IF($D617="Shopping", "n/a", IF($D617="Small Value Procurement", "n/a", IF($D617="Lease of Venue", "n/a", IF($D617="Agency to Agency", "n/a", IF($D617="Direct Contracting", "n/a", IF($D617="Emergency Cases", "n/a",IF($D617=""," ","Check Mode of Proc"))))))))</f>
        <v>n/a</v>
      </c>
      <c r="F617" s="44" t="str">
        <f t="shared" si="1226"/>
        <v>n/a</v>
      </c>
      <c r="G617" s="44" t="str">
        <f t="shared" si="1226"/>
        <v>n/a</v>
      </c>
      <c r="H617" s="44" t="str">
        <f t="shared" si="1226"/>
        <v>n/a</v>
      </c>
      <c r="I617" s="63"/>
      <c r="J617" s="63"/>
      <c r="K617" s="45" t="str">
        <f t="shared" si="1152"/>
        <v>n/a</v>
      </c>
      <c r="L617" s="63"/>
      <c r="M617" s="63"/>
      <c r="N617" s="67"/>
      <c r="O617" s="67"/>
      <c r="P617" s="67"/>
      <c r="Q617" s="67"/>
      <c r="R617" s="106"/>
      <c r="S617" s="51"/>
      <c r="T617" s="97"/>
      <c r="U617" s="102"/>
      <c r="V617" s="51"/>
      <c r="W617" s="264"/>
      <c r="X617" s="103"/>
      <c r="Y617" s="48" t="str">
        <f t="shared" ref="Y617:AE617" si="1227">IF($D617="Public Bidding", "Date Required", IF($D617="Shopping", "n/a", IF($D617="Small Value Procurement", "n/a", IF($D617="Lease of Venue", "n/a", IF($D617="Agency to Agency", "n/a", IF($D617="Direct Contracting", "n/a", IF($D617="Emergency Cases", "n/a","Check Mode of Proc")))))))</f>
        <v>n/a</v>
      </c>
      <c r="Z617" s="48" t="str">
        <f t="shared" si="1227"/>
        <v>n/a</v>
      </c>
      <c r="AA617" s="48" t="str">
        <f t="shared" si="1227"/>
        <v>n/a</v>
      </c>
      <c r="AB617" s="48" t="str">
        <f t="shared" si="1227"/>
        <v>n/a</v>
      </c>
      <c r="AC617" s="48" t="str">
        <f t="shared" si="1227"/>
        <v>n/a</v>
      </c>
      <c r="AD617" s="48" t="str">
        <f t="shared" si="1227"/>
        <v>n/a</v>
      </c>
      <c r="AE617" s="48" t="str">
        <f t="shared" si="1227"/>
        <v>n/a</v>
      </c>
      <c r="AF617" s="88"/>
      <c r="AG617" s="91"/>
      <c r="AH617" s="183"/>
      <c r="AI617" s="101"/>
      <c r="AJ617" s="92"/>
      <c r="AK617" s="84"/>
      <c r="AL617" s="6"/>
      <c r="AM617" s="7"/>
      <c r="AN617" s="6"/>
      <c r="AO617" s="6"/>
      <c r="AP617" s="85"/>
      <c r="AQ617" s="87"/>
      <c r="AR617" s="6"/>
      <c r="AT617" s="6"/>
      <c r="AU617" s="6"/>
      <c r="AV617" s="85"/>
      <c r="AW617" s="85"/>
      <c r="AX617" s="85"/>
      <c r="AY617" s="86"/>
      <c r="AZ617" s="85"/>
      <c r="BA617" s="85"/>
      <c r="BB617" s="85"/>
      <c r="BC617" s="85"/>
    </row>
    <row r="618" spans="1:55" ht="54" customHeight="1" x14ac:dyDescent="0.25">
      <c r="A618" s="43" t="str">
        <f>IF(C618=0,"  ",VLOOKUP(C618,CODES!$A$1:$B$145,2,FALSE))</f>
        <v xml:space="preserve">  </v>
      </c>
      <c r="B618" s="256"/>
      <c r="C618" s="266"/>
      <c r="D618" s="52" t="s">
        <v>57</v>
      </c>
      <c r="E618" s="44" t="str">
        <f t="shared" ref="E618:H618" si="1228">IF($D618="Public Bidding", "Date Required", IF($D618="Shopping", "n/a", IF($D618="Small Value Procurement", "n/a", IF($D618="Lease of Venue", "n/a", IF($D618="Agency to Agency", "n/a", IF($D618="Direct Contracting", "n/a", IF($D618="Emergency Cases", "n/a",IF($D618=""," ","Check Mode of Proc"))))))))</f>
        <v>n/a</v>
      </c>
      <c r="F618" s="44" t="str">
        <f t="shared" si="1228"/>
        <v>n/a</v>
      </c>
      <c r="G618" s="44" t="str">
        <f t="shared" si="1228"/>
        <v>n/a</v>
      </c>
      <c r="H618" s="44" t="str">
        <f t="shared" si="1228"/>
        <v>n/a</v>
      </c>
      <c r="I618" s="63"/>
      <c r="J618" s="63"/>
      <c r="K618" s="45" t="str">
        <f t="shared" si="1152"/>
        <v>n/a</v>
      </c>
      <c r="L618" s="63"/>
      <c r="M618" s="63"/>
      <c r="N618" s="67"/>
      <c r="O618" s="67"/>
      <c r="P618" s="67"/>
      <c r="Q618" s="67"/>
      <c r="R618" s="106"/>
      <c r="S618" s="51"/>
      <c r="T618" s="97"/>
      <c r="U618" s="102"/>
      <c r="V618" s="51"/>
      <c r="W618" s="264"/>
      <c r="X618" s="103"/>
      <c r="Y618" s="48" t="str">
        <f t="shared" ref="Y618:AE618" si="1229">IF($D618="Public Bidding", "Date Required", IF($D618="Shopping", "n/a", IF($D618="Small Value Procurement", "n/a", IF($D618="Lease of Venue", "n/a", IF($D618="Agency to Agency", "n/a", IF($D618="Direct Contracting", "n/a", IF($D618="Emergency Cases", "n/a","Check Mode of Proc")))))))</f>
        <v>n/a</v>
      </c>
      <c r="Z618" s="48" t="str">
        <f t="shared" si="1229"/>
        <v>n/a</v>
      </c>
      <c r="AA618" s="48" t="str">
        <f t="shared" si="1229"/>
        <v>n/a</v>
      </c>
      <c r="AB618" s="48" t="str">
        <f t="shared" si="1229"/>
        <v>n/a</v>
      </c>
      <c r="AC618" s="48" t="str">
        <f t="shared" si="1229"/>
        <v>n/a</v>
      </c>
      <c r="AD618" s="48" t="str">
        <f t="shared" si="1229"/>
        <v>n/a</v>
      </c>
      <c r="AE618" s="48" t="str">
        <f t="shared" si="1229"/>
        <v>n/a</v>
      </c>
      <c r="AF618" s="88"/>
      <c r="AG618" s="91"/>
      <c r="AH618" s="183"/>
      <c r="AI618" s="101"/>
      <c r="AJ618" s="92"/>
      <c r="AK618" s="84"/>
      <c r="AL618" s="6"/>
      <c r="AM618" s="7"/>
      <c r="AN618" s="6"/>
      <c r="AO618" s="6"/>
      <c r="AP618" s="85"/>
      <c r="AQ618" s="87"/>
      <c r="AR618" s="6"/>
      <c r="AT618" s="6"/>
      <c r="AU618" s="6"/>
      <c r="AV618" s="85"/>
      <c r="AW618" s="85"/>
      <c r="AX618" s="85"/>
      <c r="AY618" s="86"/>
      <c r="AZ618" s="85"/>
      <c r="BA618" s="85"/>
      <c r="BB618" s="85"/>
      <c r="BC618" s="85"/>
    </row>
    <row r="619" spans="1:55" ht="54" customHeight="1" x14ac:dyDescent="0.25">
      <c r="A619" s="43" t="str">
        <f>IF(C619=0,"  ",VLOOKUP(C619,CODES!$A$1:$B$145,2,FALSE))</f>
        <v xml:space="preserve">  </v>
      </c>
      <c r="B619" s="256"/>
      <c r="C619" s="104"/>
      <c r="D619" s="52" t="s">
        <v>57</v>
      </c>
      <c r="E619" s="44" t="str">
        <f t="shared" ref="E619:H619" si="1230">IF($D619="Public Bidding", "Date Required", IF($D619="Shopping", "n/a", IF($D619="Small Value Procurement", "n/a", IF($D619="Lease of Venue", "n/a", IF($D619="Agency to Agency", "n/a", IF($D619="Direct Contracting", "n/a", IF($D619="Emergency Cases", "n/a",IF($D619=""," ","Check Mode of Proc"))))))))</f>
        <v>n/a</v>
      </c>
      <c r="F619" s="44" t="str">
        <f t="shared" si="1230"/>
        <v>n/a</v>
      </c>
      <c r="G619" s="44" t="str">
        <f t="shared" si="1230"/>
        <v>n/a</v>
      </c>
      <c r="H619" s="44" t="str">
        <f t="shared" si="1230"/>
        <v>n/a</v>
      </c>
      <c r="I619" s="63"/>
      <c r="J619" s="63"/>
      <c r="K619" s="45" t="str">
        <f t="shared" si="1152"/>
        <v>n/a</v>
      </c>
      <c r="L619" s="63"/>
      <c r="M619" s="63"/>
      <c r="N619" s="55"/>
      <c r="O619" s="55"/>
      <c r="P619" s="55"/>
      <c r="Q619" s="55"/>
      <c r="R619" s="106"/>
      <c r="S619" s="51"/>
      <c r="T619" s="97"/>
      <c r="U619" s="102"/>
      <c r="V619" s="51"/>
      <c r="W619" s="264"/>
      <c r="X619" s="103"/>
      <c r="Y619" s="48" t="str">
        <f t="shared" ref="Y619:AE619" si="1231">IF($D619="Public Bidding", "Date Required", IF($D619="Shopping", "n/a", IF($D619="Small Value Procurement", "n/a", IF($D619="Lease of Venue", "n/a", IF($D619="Agency to Agency", "n/a", IF($D619="Direct Contracting", "n/a", IF($D619="Emergency Cases", "n/a","Check Mode of Proc")))))))</f>
        <v>n/a</v>
      </c>
      <c r="Z619" s="48" t="str">
        <f t="shared" si="1231"/>
        <v>n/a</v>
      </c>
      <c r="AA619" s="48" t="str">
        <f t="shared" si="1231"/>
        <v>n/a</v>
      </c>
      <c r="AB619" s="48" t="str">
        <f t="shared" si="1231"/>
        <v>n/a</v>
      </c>
      <c r="AC619" s="48" t="str">
        <f t="shared" si="1231"/>
        <v>n/a</v>
      </c>
      <c r="AD619" s="48" t="str">
        <f t="shared" si="1231"/>
        <v>n/a</v>
      </c>
      <c r="AE619" s="48" t="str">
        <f t="shared" si="1231"/>
        <v>n/a</v>
      </c>
      <c r="AF619" s="88"/>
      <c r="AG619" s="91"/>
      <c r="AH619" s="183"/>
      <c r="AI619" s="101"/>
      <c r="AJ619" s="92"/>
      <c r="AK619" s="84"/>
      <c r="AL619" s="6"/>
      <c r="AM619" s="7"/>
      <c r="AN619" s="6"/>
      <c r="AO619" s="6"/>
      <c r="AP619" s="85"/>
      <c r="AQ619" s="87"/>
      <c r="AR619" s="6"/>
      <c r="AT619" s="6"/>
      <c r="AU619" s="6"/>
      <c r="AV619" s="85"/>
      <c r="AW619" s="85"/>
      <c r="AX619" s="85"/>
      <c r="AY619" s="86"/>
      <c r="AZ619" s="85"/>
      <c r="BA619" s="85"/>
      <c r="BB619" s="85"/>
      <c r="BC619" s="85"/>
    </row>
    <row r="620" spans="1:55" ht="54" customHeight="1" x14ac:dyDescent="0.25">
      <c r="A620" s="43" t="str">
        <f>IF(C620=0,"  ",VLOOKUP(C620,CODES!$A$1:$B$145,2,FALSE))</f>
        <v xml:space="preserve">  </v>
      </c>
      <c r="B620" s="256"/>
      <c r="C620" s="104"/>
      <c r="D620" s="52" t="s">
        <v>57</v>
      </c>
      <c r="E620" s="44" t="str">
        <f t="shared" ref="E620:H620" si="1232">IF($D620="Public Bidding", "Date Required", IF($D620="Shopping", "n/a", IF($D620="Small Value Procurement", "n/a", IF($D620="Lease of Venue", "n/a", IF($D620="Agency to Agency", "n/a", IF($D620="Direct Contracting", "n/a", IF($D620="Emergency Cases", "n/a",IF($D620=""," ","Check Mode of Proc"))))))))</f>
        <v>n/a</v>
      </c>
      <c r="F620" s="44" t="str">
        <f t="shared" si="1232"/>
        <v>n/a</v>
      </c>
      <c r="G620" s="44" t="str">
        <f t="shared" si="1232"/>
        <v>n/a</v>
      </c>
      <c r="H620" s="44" t="str">
        <f t="shared" si="1232"/>
        <v>n/a</v>
      </c>
      <c r="I620" s="63"/>
      <c r="J620" s="63"/>
      <c r="K620" s="45" t="str">
        <f t="shared" si="1152"/>
        <v>n/a</v>
      </c>
      <c r="L620" s="63"/>
      <c r="M620" s="63"/>
      <c r="N620" s="55"/>
      <c r="O620" s="55"/>
      <c r="P620" s="67"/>
      <c r="Q620" s="67"/>
      <c r="R620" s="106"/>
      <c r="S620" s="51"/>
      <c r="T620" s="97"/>
      <c r="U620" s="102"/>
      <c r="V620" s="51"/>
      <c r="W620" s="264"/>
      <c r="X620" s="103"/>
      <c r="Y620" s="48" t="str">
        <f t="shared" ref="Y620:AE620" si="1233">IF($D620="Public Bidding", "Date Required", IF($D620="Shopping", "n/a", IF($D620="Small Value Procurement", "n/a", IF($D620="Lease of Venue", "n/a", IF($D620="Agency to Agency", "n/a", IF($D620="Direct Contracting", "n/a", IF($D620="Emergency Cases", "n/a","Check Mode of Proc")))))))</f>
        <v>n/a</v>
      </c>
      <c r="Z620" s="48" t="str">
        <f t="shared" si="1233"/>
        <v>n/a</v>
      </c>
      <c r="AA620" s="48" t="str">
        <f t="shared" si="1233"/>
        <v>n/a</v>
      </c>
      <c r="AB620" s="48" t="str">
        <f t="shared" si="1233"/>
        <v>n/a</v>
      </c>
      <c r="AC620" s="48" t="str">
        <f t="shared" si="1233"/>
        <v>n/a</v>
      </c>
      <c r="AD620" s="48" t="str">
        <f t="shared" si="1233"/>
        <v>n/a</v>
      </c>
      <c r="AE620" s="48" t="str">
        <f t="shared" si="1233"/>
        <v>n/a</v>
      </c>
      <c r="AF620" s="88"/>
      <c r="AG620" s="91"/>
      <c r="AH620" s="183"/>
      <c r="AI620" s="126"/>
      <c r="AJ620" s="92"/>
      <c r="AK620" s="84"/>
      <c r="AL620" s="6"/>
      <c r="AM620" s="7"/>
      <c r="AN620" s="6"/>
      <c r="AO620" s="6"/>
      <c r="AP620" s="85"/>
      <c r="AQ620" s="87"/>
      <c r="AR620" s="6"/>
      <c r="AT620" s="6"/>
      <c r="AU620" s="6"/>
      <c r="AV620" s="85"/>
      <c r="AW620" s="85"/>
      <c r="AX620" s="85"/>
      <c r="AY620" s="86"/>
      <c r="AZ620" s="85"/>
      <c r="BA620" s="85"/>
      <c r="BB620" s="85"/>
      <c r="BC620" s="85"/>
    </row>
    <row r="621" spans="1:55" ht="54" customHeight="1" x14ac:dyDescent="0.25">
      <c r="A621" s="43" t="str">
        <f>IF(C621=0,"  ",VLOOKUP(C621,CODES!$A$1:$B$145,2,FALSE))</f>
        <v xml:space="preserve">  </v>
      </c>
      <c r="B621" s="256"/>
      <c r="C621" s="104"/>
      <c r="D621" s="52" t="s">
        <v>57</v>
      </c>
      <c r="E621" s="44" t="str">
        <f t="shared" ref="E621:H621" si="1234">IF($D621="Public Bidding", "Date Required", IF($D621="Shopping", "n/a", IF($D621="Small Value Procurement", "n/a", IF($D621="Lease of Venue", "n/a", IF($D621="Agency to Agency", "n/a", IF($D621="Direct Contracting", "n/a", IF($D621="Emergency Cases", "n/a",IF($D621=""," ","Check Mode of Proc"))))))))</f>
        <v>n/a</v>
      </c>
      <c r="F621" s="44" t="str">
        <f t="shared" si="1234"/>
        <v>n/a</v>
      </c>
      <c r="G621" s="44" t="str">
        <f t="shared" si="1234"/>
        <v>n/a</v>
      </c>
      <c r="H621" s="44" t="str">
        <f t="shared" si="1234"/>
        <v>n/a</v>
      </c>
      <c r="I621" s="63"/>
      <c r="J621" s="63"/>
      <c r="K621" s="45" t="str">
        <f t="shared" si="1152"/>
        <v>n/a</v>
      </c>
      <c r="L621" s="63"/>
      <c r="M621" s="63"/>
      <c r="N621" s="55"/>
      <c r="O621" s="55"/>
      <c r="P621" s="55"/>
      <c r="Q621" s="55"/>
      <c r="R621" s="106"/>
      <c r="S621" s="51"/>
      <c r="T621" s="97"/>
      <c r="U621" s="102"/>
      <c r="V621" s="51"/>
      <c r="W621" s="264"/>
      <c r="X621" s="103"/>
      <c r="Y621" s="48" t="str">
        <f t="shared" ref="Y621:AE621" si="1235">IF($D621="Public Bidding", "Date Required", IF($D621="Shopping", "n/a", IF($D621="Small Value Procurement", "n/a", IF($D621="Lease of Venue", "n/a", IF($D621="Agency to Agency", "n/a", IF($D621="Direct Contracting", "n/a", IF($D621="Emergency Cases", "n/a","Check Mode of Proc")))))))</f>
        <v>n/a</v>
      </c>
      <c r="Z621" s="48" t="str">
        <f t="shared" si="1235"/>
        <v>n/a</v>
      </c>
      <c r="AA621" s="48" t="str">
        <f t="shared" si="1235"/>
        <v>n/a</v>
      </c>
      <c r="AB621" s="48" t="str">
        <f t="shared" si="1235"/>
        <v>n/a</v>
      </c>
      <c r="AC621" s="48" t="str">
        <f t="shared" si="1235"/>
        <v>n/a</v>
      </c>
      <c r="AD621" s="48" t="str">
        <f t="shared" si="1235"/>
        <v>n/a</v>
      </c>
      <c r="AE621" s="48" t="str">
        <f t="shared" si="1235"/>
        <v>n/a</v>
      </c>
      <c r="AF621" s="88"/>
      <c r="AG621" s="91"/>
      <c r="AH621" s="183"/>
      <c r="AI621" s="101"/>
      <c r="AJ621" s="92"/>
      <c r="AK621" s="84"/>
      <c r="AL621" s="6"/>
      <c r="AM621" s="7"/>
      <c r="AN621" s="6"/>
      <c r="AO621" s="6"/>
      <c r="AP621" s="85"/>
      <c r="AQ621" s="87"/>
      <c r="AR621" s="6"/>
      <c r="AT621" s="6"/>
      <c r="AU621" s="6"/>
      <c r="AV621" s="85"/>
      <c r="AW621" s="85"/>
      <c r="AX621" s="85"/>
      <c r="AY621" s="86"/>
      <c r="AZ621" s="85"/>
      <c r="BA621" s="85"/>
      <c r="BB621" s="85"/>
      <c r="BC621" s="85"/>
    </row>
    <row r="622" spans="1:55" ht="54" customHeight="1" x14ac:dyDescent="0.25">
      <c r="A622" s="43" t="str">
        <f>IF(C622=0,"  ",VLOOKUP(C622,CODES!$A$1:$B$145,2,FALSE))</f>
        <v xml:space="preserve">  </v>
      </c>
      <c r="B622" s="256"/>
      <c r="C622" s="104"/>
      <c r="D622" s="52" t="s">
        <v>57</v>
      </c>
      <c r="E622" s="44" t="str">
        <f t="shared" ref="E622:H622" si="1236">IF($D622="Public Bidding", "Date Required", IF($D622="Shopping", "n/a", IF($D622="Small Value Procurement", "n/a", IF($D622="Lease of Venue", "n/a", IF($D622="Agency to Agency", "n/a", IF($D622="Direct Contracting", "n/a", IF($D622="Emergency Cases", "n/a",IF($D622=""," ","Check Mode of Proc"))))))))</f>
        <v>n/a</v>
      </c>
      <c r="F622" s="44" t="str">
        <f t="shared" si="1236"/>
        <v>n/a</v>
      </c>
      <c r="G622" s="44" t="str">
        <f t="shared" si="1236"/>
        <v>n/a</v>
      </c>
      <c r="H622" s="44" t="str">
        <f t="shared" si="1236"/>
        <v>n/a</v>
      </c>
      <c r="I622" s="63"/>
      <c r="J622" s="63"/>
      <c r="K622" s="45" t="str">
        <f t="shared" si="1152"/>
        <v>n/a</v>
      </c>
      <c r="L622" s="63"/>
      <c r="M622" s="63"/>
      <c r="N622" s="55"/>
      <c r="O622" s="55"/>
      <c r="P622" s="55"/>
      <c r="Q622" s="55"/>
      <c r="R622" s="106"/>
      <c r="S622" s="51"/>
      <c r="T622" s="97"/>
      <c r="U622" s="102"/>
      <c r="V622" s="51"/>
      <c r="W622" s="264"/>
      <c r="X622" s="103"/>
      <c r="Y622" s="48" t="str">
        <f t="shared" ref="Y622:AE622" si="1237">IF($D622="Public Bidding", "Date Required", IF($D622="Shopping", "n/a", IF($D622="Small Value Procurement", "n/a", IF($D622="Lease of Venue", "n/a", IF($D622="Agency to Agency", "n/a", IF($D622="Direct Contracting", "n/a", IF($D622="Emergency Cases", "n/a","Check Mode of Proc")))))))</f>
        <v>n/a</v>
      </c>
      <c r="Z622" s="48" t="str">
        <f t="shared" si="1237"/>
        <v>n/a</v>
      </c>
      <c r="AA622" s="48" t="str">
        <f t="shared" si="1237"/>
        <v>n/a</v>
      </c>
      <c r="AB622" s="48" t="str">
        <f t="shared" si="1237"/>
        <v>n/a</v>
      </c>
      <c r="AC622" s="48" t="str">
        <f t="shared" si="1237"/>
        <v>n/a</v>
      </c>
      <c r="AD622" s="48" t="str">
        <f t="shared" si="1237"/>
        <v>n/a</v>
      </c>
      <c r="AE622" s="48" t="str">
        <f t="shared" si="1237"/>
        <v>n/a</v>
      </c>
      <c r="AF622" s="88"/>
      <c r="AG622" s="91"/>
      <c r="AH622" s="183"/>
      <c r="AI622" s="101"/>
      <c r="AJ622" s="92"/>
      <c r="AK622" s="84"/>
      <c r="AL622" s="6"/>
      <c r="AM622" s="7"/>
      <c r="AN622" s="6"/>
      <c r="AO622" s="6"/>
      <c r="AP622" s="85"/>
      <c r="AQ622" s="87"/>
      <c r="AR622" s="6"/>
      <c r="AT622" s="6"/>
      <c r="AU622" s="6"/>
      <c r="AV622" s="85"/>
      <c r="AW622" s="85"/>
      <c r="AX622" s="85"/>
      <c r="AY622" s="86"/>
      <c r="AZ622" s="85"/>
      <c r="BA622" s="85"/>
      <c r="BB622" s="85"/>
      <c r="BC622" s="85"/>
    </row>
    <row r="623" spans="1:55" ht="54" customHeight="1" x14ac:dyDescent="0.25">
      <c r="A623" s="43" t="str">
        <f>IF(C623=0,"  ",VLOOKUP(C623,CODES!$A$1:$B$145,2,FALSE))</f>
        <v xml:space="preserve">  </v>
      </c>
      <c r="B623" s="256"/>
      <c r="C623" s="104"/>
      <c r="D623" s="52" t="s">
        <v>57</v>
      </c>
      <c r="E623" s="44" t="str">
        <f t="shared" ref="E623:H623" si="1238">IF($D623="Public Bidding", "Date Required", IF($D623="Shopping", "n/a", IF($D623="Small Value Procurement", "n/a", IF($D623="Lease of Venue", "n/a", IF($D623="Agency to Agency", "n/a", IF($D623="Direct Contracting", "n/a", IF($D623="Emergency Cases", "n/a",IF($D623=""," ","Check Mode of Proc"))))))))</f>
        <v>n/a</v>
      </c>
      <c r="F623" s="44" t="str">
        <f t="shared" si="1238"/>
        <v>n/a</v>
      </c>
      <c r="G623" s="44" t="str">
        <f t="shared" si="1238"/>
        <v>n/a</v>
      </c>
      <c r="H623" s="44" t="str">
        <f t="shared" si="1238"/>
        <v>n/a</v>
      </c>
      <c r="I623" s="63"/>
      <c r="J623" s="63"/>
      <c r="K623" s="45" t="str">
        <f t="shared" si="1152"/>
        <v>n/a</v>
      </c>
      <c r="L623" s="63"/>
      <c r="M623" s="63"/>
      <c r="N623" s="55"/>
      <c r="O623" s="55"/>
      <c r="P623" s="55"/>
      <c r="Q623" s="55"/>
      <c r="R623" s="106"/>
      <c r="S623" s="51"/>
      <c r="T623" s="97"/>
      <c r="U623" s="102"/>
      <c r="V623" s="51"/>
      <c r="W623" s="264"/>
      <c r="X623" s="103"/>
      <c r="Y623" s="48" t="str">
        <f t="shared" ref="Y623:AE623" si="1239">IF($D623="Public Bidding", "Date Required", IF($D623="Shopping", "n/a", IF($D623="Small Value Procurement", "n/a", IF($D623="Lease of Venue", "n/a", IF($D623="Agency to Agency", "n/a", IF($D623="Direct Contracting", "n/a", IF($D623="Emergency Cases", "n/a","Check Mode of Proc")))))))</f>
        <v>n/a</v>
      </c>
      <c r="Z623" s="48" t="str">
        <f t="shared" si="1239"/>
        <v>n/a</v>
      </c>
      <c r="AA623" s="48" t="str">
        <f t="shared" si="1239"/>
        <v>n/a</v>
      </c>
      <c r="AB623" s="48" t="str">
        <f t="shared" si="1239"/>
        <v>n/a</v>
      </c>
      <c r="AC623" s="48" t="str">
        <f t="shared" si="1239"/>
        <v>n/a</v>
      </c>
      <c r="AD623" s="48" t="str">
        <f t="shared" si="1239"/>
        <v>n/a</v>
      </c>
      <c r="AE623" s="48" t="str">
        <f t="shared" si="1239"/>
        <v>n/a</v>
      </c>
      <c r="AF623" s="88"/>
      <c r="AG623" s="91"/>
      <c r="AH623" s="183"/>
      <c r="AI623" s="101"/>
      <c r="AJ623" s="92"/>
      <c r="AK623" s="84"/>
      <c r="AL623" s="6"/>
      <c r="AM623" s="7"/>
      <c r="AN623" s="6"/>
      <c r="AO623" s="6"/>
      <c r="AP623" s="85"/>
      <c r="AQ623" s="87"/>
      <c r="AR623" s="6"/>
      <c r="AT623" s="6"/>
      <c r="AU623" s="6"/>
      <c r="AV623" s="85"/>
      <c r="AW623" s="85"/>
      <c r="AX623" s="85"/>
      <c r="AY623" s="86"/>
      <c r="AZ623" s="85"/>
      <c r="BA623" s="85"/>
      <c r="BB623" s="85"/>
      <c r="BC623" s="85"/>
    </row>
    <row r="624" spans="1:55" ht="54" customHeight="1" x14ac:dyDescent="0.25">
      <c r="A624" s="43" t="str">
        <f>IF(C624=0,"  ",VLOOKUP(C624,CODES!$A$1:$B$145,2,FALSE))</f>
        <v xml:space="preserve">  </v>
      </c>
      <c r="B624" s="256"/>
      <c r="C624" s="104"/>
      <c r="D624" s="52" t="s">
        <v>57</v>
      </c>
      <c r="E624" s="44" t="str">
        <f t="shared" ref="E624:H624" si="1240">IF($D624="Public Bidding", "Date Required", IF($D624="Shopping", "n/a", IF($D624="Small Value Procurement", "n/a", IF($D624="Lease of Venue", "n/a", IF($D624="Agency to Agency", "n/a", IF($D624="Direct Contracting", "n/a", IF($D624="Emergency Cases", "n/a",IF($D624=""," ","Check Mode of Proc"))))))))</f>
        <v>n/a</v>
      </c>
      <c r="F624" s="44" t="str">
        <f t="shared" si="1240"/>
        <v>n/a</v>
      </c>
      <c r="G624" s="44" t="str">
        <f t="shared" si="1240"/>
        <v>n/a</v>
      </c>
      <c r="H624" s="44" t="str">
        <f t="shared" si="1240"/>
        <v>n/a</v>
      </c>
      <c r="I624" s="63"/>
      <c r="J624" s="63"/>
      <c r="K624" s="45" t="s">
        <v>58</v>
      </c>
      <c r="L624" s="63"/>
      <c r="M624" s="63"/>
      <c r="N624" s="55"/>
      <c r="O624" s="55"/>
      <c r="P624" s="55"/>
      <c r="Q624" s="55"/>
      <c r="R624" s="106"/>
      <c r="S624" s="51"/>
      <c r="T624" s="97"/>
      <c r="U624" s="102"/>
      <c r="V624" s="51"/>
      <c r="W624" s="264"/>
      <c r="X624" s="103"/>
      <c r="Y624" s="48" t="str">
        <f t="shared" ref="Y624:AE624" si="1241">IF($D624="Public Bidding", "Date Required", IF($D624="Shopping", "n/a", IF($D624="Small Value Procurement", "n/a", IF($D624="Lease of Venue", "n/a", IF($D624="Agency to Agency", "n/a", IF($D624="Direct Contracting", "n/a", IF($D624="Emergency Cases", "n/a","Check Mode of Proc")))))))</f>
        <v>n/a</v>
      </c>
      <c r="Z624" s="48" t="str">
        <f t="shared" si="1241"/>
        <v>n/a</v>
      </c>
      <c r="AA624" s="48" t="str">
        <f t="shared" si="1241"/>
        <v>n/a</v>
      </c>
      <c r="AB624" s="48" t="str">
        <f t="shared" si="1241"/>
        <v>n/a</v>
      </c>
      <c r="AC624" s="48" t="str">
        <f t="shared" si="1241"/>
        <v>n/a</v>
      </c>
      <c r="AD624" s="48" t="str">
        <f t="shared" si="1241"/>
        <v>n/a</v>
      </c>
      <c r="AE624" s="48" t="str">
        <f t="shared" si="1241"/>
        <v>n/a</v>
      </c>
      <c r="AF624" s="88"/>
      <c r="AG624" s="91"/>
      <c r="AH624" s="183"/>
      <c r="AI624" s="101"/>
      <c r="AJ624" s="92"/>
      <c r="AK624" s="84"/>
      <c r="AL624" s="6"/>
      <c r="AM624" s="7"/>
      <c r="AN624" s="6"/>
      <c r="AO624" s="6"/>
      <c r="AP624" s="85"/>
      <c r="AQ624" s="87"/>
      <c r="AR624" s="6"/>
      <c r="AT624" s="6"/>
      <c r="AU624" s="6"/>
      <c r="AV624" s="85"/>
      <c r="AW624" s="85"/>
      <c r="AX624" s="85"/>
      <c r="AY624" s="86"/>
      <c r="AZ624" s="85"/>
      <c r="BA624" s="85"/>
      <c r="BB624" s="85"/>
      <c r="BC624" s="85"/>
    </row>
    <row r="625" spans="1:55" ht="54" customHeight="1" x14ac:dyDescent="0.25">
      <c r="A625" s="43" t="str">
        <f>IF(C625=0,"  ",VLOOKUP(C625,CODES!$A$1:$B$145,2,FALSE))</f>
        <v xml:space="preserve">  </v>
      </c>
      <c r="B625" s="256"/>
      <c r="C625" s="104"/>
      <c r="D625" s="52" t="s">
        <v>57</v>
      </c>
      <c r="E625" s="44" t="str">
        <f t="shared" ref="E625:H625" si="1242">IF($D625="Public Bidding", "Date Required", IF($D625="Shopping", "n/a", IF($D625="Small Value Procurement", "n/a", IF($D625="Lease of Venue", "n/a", IF($D625="Agency to Agency", "n/a", IF($D625="Direct Contracting", "n/a", IF($D625="Emergency Cases", "n/a",IF($D625=""," ","Check Mode of Proc"))))))))</f>
        <v>n/a</v>
      </c>
      <c r="F625" s="44" t="str">
        <f t="shared" si="1242"/>
        <v>n/a</v>
      </c>
      <c r="G625" s="44" t="str">
        <f t="shared" si="1242"/>
        <v>n/a</v>
      </c>
      <c r="H625" s="44" t="str">
        <f t="shared" si="1242"/>
        <v>n/a</v>
      </c>
      <c r="I625" s="63"/>
      <c r="J625" s="63"/>
      <c r="K625" s="45" t="str">
        <f t="shared" ref="K625:K626" si="1243">IF($D625="Public Bidding", "Date Required", IF($D625="Shopping", "n/a", IF($D625="Small Value Procurement", "n/a", IF($D625="Lease of Venue", "n/a", IF($D625="Agency to Agency", "n/a", IF($D625="Direct Contracting", "n/a", IF($D625="Emergency Cases", "n/a",IF($D625=""," ","Check Mode of Proc"))))))))</f>
        <v>n/a</v>
      </c>
      <c r="L625" s="63"/>
      <c r="M625" s="63"/>
      <c r="N625" s="55"/>
      <c r="O625" s="55"/>
      <c r="P625" s="55"/>
      <c r="Q625" s="55"/>
      <c r="R625" s="106"/>
      <c r="S625" s="51"/>
      <c r="T625" s="97"/>
      <c r="U625" s="102"/>
      <c r="V625" s="51"/>
      <c r="W625" s="264"/>
      <c r="X625" s="103"/>
      <c r="Y625" s="48" t="str">
        <f t="shared" ref="Y625:AE625" si="1244">IF($D625="Public Bidding", "Date Required", IF($D625="Shopping", "n/a", IF($D625="Small Value Procurement", "n/a", IF($D625="Lease of Venue", "n/a", IF($D625="Agency to Agency", "n/a", IF($D625="Direct Contracting", "n/a", IF($D625="Emergency Cases", "n/a","Check Mode of Proc")))))))</f>
        <v>n/a</v>
      </c>
      <c r="Z625" s="48" t="str">
        <f t="shared" si="1244"/>
        <v>n/a</v>
      </c>
      <c r="AA625" s="48" t="str">
        <f t="shared" si="1244"/>
        <v>n/a</v>
      </c>
      <c r="AB625" s="48" t="str">
        <f t="shared" si="1244"/>
        <v>n/a</v>
      </c>
      <c r="AC625" s="48" t="str">
        <f t="shared" si="1244"/>
        <v>n/a</v>
      </c>
      <c r="AD625" s="48" t="str">
        <f t="shared" si="1244"/>
        <v>n/a</v>
      </c>
      <c r="AE625" s="48" t="str">
        <f t="shared" si="1244"/>
        <v>n/a</v>
      </c>
      <c r="AF625" s="88"/>
      <c r="AG625" s="91"/>
      <c r="AH625" s="183"/>
      <c r="AI625" s="101"/>
      <c r="AJ625" s="92"/>
      <c r="AK625" s="84"/>
      <c r="AL625" s="6"/>
      <c r="AM625" s="7"/>
      <c r="AN625" s="6"/>
      <c r="AO625" s="6"/>
      <c r="AP625" s="85"/>
      <c r="AQ625" s="87"/>
      <c r="AR625" s="6"/>
      <c r="AT625" s="6"/>
      <c r="AU625" s="6"/>
      <c r="AV625" s="85"/>
      <c r="AW625" s="85"/>
      <c r="AX625" s="85"/>
      <c r="AY625" s="86"/>
      <c r="AZ625" s="85"/>
      <c r="BA625" s="85"/>
      <c r="BB625" s="85"/>
      <c r="BC625" s="85"/>
    </row>
    <row r="626" spans="1:55" ht="54" customHeight="1" x14ac:dyDescent="0.25">
      <c r="A626" s="43" t="str">
        <f>IF(C626=0,"  ",VLOOKUP(C626,CODES!$A$1:$B$145,2,FALSE))</f>
        <v xml:space="preserve">  </v>
      </c>
      <c r="B626" s="256"/>
      <c r="C626" s="104"/>
      <c r="D626" s="52" t="s">
        <v>57</v>
      </c>
      <c r="E626" s="44" t="str">
        <f t="shared" ref="E626:H626" si="1245">IF($D626="Public Bidding", "Date Required", IF($D626="Shopping", "n/a", IF($D626="Small Value Procurement", "n/a", IF($D626="Lease of Venue", "n/a", IF($D626="Agency to Agency", "n/a", IF($D626="Direct Contracting", "n/a", IF($D626="Emergency Cases", "n/a",IF($D626=""," ","Check Mode of Proc"))))))))</f>
        <v>n/a</v>
      </c>
      <c r="F626" s="44" t="str">
        <f t="shared" si="1245"/>
        <v>n/a</v>
      </c>
      <c r="G626" s="44" t="str">
        <f t="shared" si="1245"/>
        <v>n/a</v>
      </c>
      <c r="H626" s="44" t="str">
        <f t="shared" si="1245"/>
        <v>n/a</v>
      </c>
      <c r="I626" s="63"/>
      <c r="J626" s="63"/>
      <c r="K626" s="45" t="str">
        <f t="shared" si="1243"/>
        <v>n/a</v>
      </c>
      <c r="L626" s="63"/>
      <c r="M626" s="4"/>
      <c r="N626" s="55"/>
      <c r="O626" s="55"/>
      <c r="P626" s="55"/>
      <c r="Q626" s="55"/>
      <c r="R626" s="106"/>
      <c r="S626" s="51"/>
      <c r="T626" s="97"/>
      <c r="U626" s="102"/>
      <c r="V626" s="51"/>
      <c r="W626" s="264"/>
      <c r="X626" s="103"/>
      <c r="Y626" s="48" t="str">
        <f t="shared" ref="Y626:AE626" si="1246">IF($D626="Public Bidding", "Date Required", IF($D626="Shopping", "n/a", IF($D626="Small Value Procurement", "n/a", IF($D626="Lease of Venue", "n/a", IF($D626="Agency to Agency", "n/a", IF($D626="Direct Contracting", "n/a", IF($D626="Emergency Cases", "n/a","Check Mode of Proc")))))))</f>
        <v>n/a</v>
      </c>
      <c r="Z626" s="48" t="str">
        <f t="shared" si="1246"/>
        <v>n/a</v>
      </c>
      <c r="AA626" s="48" t="str">
        <f t="shared" si="1246"/>
        <v>n/a</v>
      </c>
      <c r="AB626" s="48" t="str">
        <f t="shared" si="1246"/>
        <v>n/a</v>
      </c>
      <c r="AC626" s="48" t="str">
        <f t="shared" si="1246"/>
        <v>n/a</v>
      </c>
      <c r="AD626" s="48" t="str">
        <f t="shared" si="1246"/>
        <v>n/a</v>
      </c>
      <c r="AE626" s="48" t="str">
        <f t="shared" si="1246"/>
        <v>n/a</v>
      </c>
      <c r="AF626" s="88"/>
      <c r="AG626" s="91"/>
      <c r="AH626" s="183"/>
      <c r="AI626" s="101"/>
      <c r="AJ626" s="114"/>
      <c r="AK626" s="84"/>
      <c r="AL626" s="6"/>
      <c r="AM626" s="7"/>
      <c r="AN626" s="6"/>
      <c r="AO626" s="6"/>
      <c r="AP626" s="85"/>
      <c r="AQ626" s="87"/>
      <c r="AR626" s="6"/>
      <c r="AT626" s="6"/>
      <c r="AU626" s="6"/>
      <c r="AV626" s="85"/>
      <c r="AW626" s="85"/>
      <c r="AX626" s="85"/>
      <c r="AY626" s="86"/>
      <c r="AZ626" s="85"/>
      <c r="BA626" s="85"/>
      <c r="BB626" s="85"/>
      <c r="BC626" s="85"/>
    </row>
    <row r="627" spans="1:55" ht="54" customHeight="1" x14ac:dyDescent="0.25">
      <c r="A627" s="43" t="str">
        <f>IF(C627=0,"  ",VLOOKUP(C627,CODES!$A$1:$B$145,2,FALSE))</f>
        <v xml:space="preserve">  </v>
      </c>
      <c r="B627" s="109"/>
      <c r="C627" s="104"/>
      <c r="D627" s="52" t="s">
        <v>57</v>
      </c>
      <c r="E627" s="44" t="str">
        <f t="shared" ref="E627:H627" si="1247">IF($D627="Public Bidding", "Date Required", IF($D627="Shopping", "n/a", IF($D627="Small Value Procurement", "n/a", IF($D627="Lease of Venue", "n/a", IF($D627="Agency to Agency", "n/a", IF($D627="Direct Contracting", "n/a", IF($D627="Emergency Cases", "n/a",IF($D627=""," ","Check Mode of Proc"))))))))</f>
        <v>n/a</v>
      </c>
      <c r="F627" s="44" t="str">
        <f t="shared" si="1247"/>
        <v>n/a</v>
      </c>
      <c r="G627" s="44" t="str">
        <f t="shared" si="1247"/>
        <v>n/a</v>
      </c>
      <c r="H627" s="44" t="str">
        <f t="shared" si="1247"/>
        <v>n/a</v>
      </c>
      <c r="I627" s="4"/>
      <c r="J627" s="4"/>
      <c r="K627" s="45"/>
      <c r="L627" s="4"/>
      <c r="M627" s="4"/>
      <c r="N627" s="55"/>
      <c r="O627" s="55"/>
      <c r="P627" s="55"/>
      <c r="Q627" s="55"/>
      <c r="R627" s="106"/>
      <c r="S627" s="51"/>
      <c r="T627" s="97"/>
      <c r="U627" s="102"/>
      <c r="V627" s="51"/>
      <c r="W627" s="264"/>
      <c r="X627" s="103"/>
      <c r="Y627" s="48" t="str">
        <f t="shared" ref="Y627:AE627" si="1248">IF($D627="Public Bidding", "Date Required", IF($D627="Shopping", "n/a", IF($D627="Small Value Procurement", "n/a", IF($D627="Lease of Venue", "n/a", IF($D627="Agency to Agency", "n/a", IF($D627="Direct Contracting", "n/a", IF($D627="Emergency Cases", "n/a","Check Mode of Proc")))))))</f>
        <v>n/a</v>
      </c>
      <c r="Z627" s="48" t="str">
        <f t="shared" si="1248"/>
        <v>n/a</v>
      </c>
      <c r="AA627" s="48" t="str">
        <f t="shared" si="1248"/>
        <v>n/a</v>
      </c>
      <c r="AB627" s="48" t="str">
        <f t="shared" si="1248"/>
        <v>n/a</v>
      </c>
      <c r="AC627" s="48" t="str">
        <f t="shared" si="1248"/>
        <v>n/a</v>
      </c>
      <c r="AD627" s="48" t="str">
        <f t="shared" si="1248"/>
        <v>n/a</v>
      </c>
      <c r="AE627" s="48" t="str">
        <f t="shared" si="1248"/>
        <v>n/a</v>
      </c>
      <c r="AF627" s="88"/>
      <c r="AG627" s="91"/>
      <c r="AH627" s="183"/>
      <c r="AI627" s="101"/>
      <c r="AJ627" s="114"/>
      <c r="AK627" s="84"/>
      <c r="AL627" s="6"/>
      <c r="AM627" s="7"/>
      <c r="AN627" s="6"/>
      <c r="AO627" s="6"/>
      <c r="AP627" s="85"/>
      <c r="AQ627" s="87"/>
      <c r="AR627" s="6"/>
      <c r="AT627" s="6"/>
      <c r="AU627" s="6"/>
      <c r="AV627" s="85"/>
      <c r="AW627" s="85"/>
      <c r="AX627" s="85"/>
      <c r="AY627" s="86"/>
      <c r="AZ627" s="85"/>
      <c r="BA627" s="85"/>
      <c r="BB627" s="85"/>
      <c r="BC627" s="85"/>
    </row>
    <row r="628" spans="1:55" ht="54" customHeight="1" x14ac:dyDescent="0.25">
      <c r="A628" s="43" t="str">
        <f>IF(C628=0,"  ",VLOOKUP(C628,CODES!$A$1:$B$145,2,FALSE))</f>
        <v xml:space="preserve">  </v>
      </c>
      <c r="B628" s="256"/>
      <c r="C628" s="104"/>
      <c r="D628" s="52" t="s">
        <v>57</v>
      </c>
      <c r="E628" s="44" t="str">
        <f t="shared" ref="E628:H628" si="1249">IF($D628="Public Bidding", "Date Required", IF($D628="Shopping", "n/a", IF($D628="Small Value Procurement", "n/a", IF($D628="Lease of Venue", "n/a", IF($D628="Agency to Agency", "n/a", IF($D628="Direct Contracting", "n/a", IF($D628="Emergency Cases", "n/a",IF($D628=""," ","Check Mode of Proc"))))))))</f>
        <v>n/a</v>
      </c>
      <c r="F628" s="44" t="str">
        <f t="shared" si="1249"/>
        <v>n/a</v>
      </c>
      <c r="G628" s="44" t="str">
        <f t="shared" si="1249"/>
        <v>n/a</v>
      </c>
      <c r="H628" s="44" t="str">
        <f t="shared" si="1249"/>
        <v>n/a</v>
      </c>
      <c r="I628" s="63"/>
      <c r="J628" s="63"/>
      <c r="K628" s="45"/>
      <c r="L628" s="63"/>
      <c r="M628" s="63"/>
      <c r="N628" s="55"/>
      <c r="O628" s="55"/>
      <c r="P628" s="55"/>
      <c r="Q628" s="55"/>
      <c r="R628" s="106"/>
      <c r="S628" s="51"/>
      <c r="T628" s="97"/>
      <c r="U628" s="102"/>
      <c r="V628" s="51"/>
      <c r="W628" s="264"/>
      <c r="X628" s="103"/>
      <c r="Y628" s="48" t="str">
        <f t="shared" ref="Y628:AE628" si="1250">IF($D628="Public Bidding", "Date Required", IF($D628="Shopping", "n/a", IF($D628="Small Value Procurement", "n/a", IF($D628="Lease of Venue", "n/a", IF($D628="Agency to Agency", "n/a", IF($D628="Direct Contracting", "n/a", IF($D628="Emergency Cases", "n/a","Check Mode of Proc")))))))</f>
        <v>n/a</v>
      </c>
      <c r="Z628" s="48" t="str">
        <f t="shared" si="1250"/>
        <v>n/a</v>
      </c>
      <c r="AA628" s="48" t="str">
        <f t="shared" si="1250"/>
        <v>n/a</v>
      </c>
      <c r="AB628" s="48" t="str">
        <f t="shared" si="1250"/>
        <v>n/a</v>
      </c>
      <c r="AC628" s="48" t="str">
        <f t="shared" si="1250"/>
        <v>n/a</v>
      </c>
      <c r="AD628" s="48" t="str">
        <f t="shared" si="1250"/>
        <v>n/a</v>
      </c>
      <c r="AE628" s="48" t="str">
        <f t="shared" si="1250"/>
        <v>n/a</v>
      </c>
      <c r="AF628" s="88"/>
      <c r="AG628" s="91"/>
      <c r="AH628" s="183"/>
      <c r="AI628" s="101"/>
      <c r="AJ628" s="92"/>
      <c r="AK628" s="84"/>
      <c r="AL628" s="6"/>
      <c r="AM628" s="7"/>
      <c r="AN628" s="6"/>
      <c r="AO628" s="6"/>
      <c r="AP628" s="85"/>
      <c r="AQ628" s="87"/>
      <c r="AR628" s="6"/>
      <c r="AT628" s="6"/>
      <c r="AU628" s="6"/>
      <c r="AV628" s="85"/>
      <c r="AW628" s="85"/>
      <c r="AX628" s="85"/>
      <c r="AY628" s="86"/>
      <c r="AZ628" s="85"/>
      <c r="BA628" s="85"/>
      <c r="BB628" s="85"/>
      <c r="BC628" s="85"/>
    </row>
    <row r="629" spans="1:55" ht="54" customHeight="1" x14ac:dyDescent="0.25">
      <c r="A629" s="43" t="str">
        <f>IF(C629=0,"  ",VLOOKUP(C629,CODES!$A$1:$B$145,2,FALSE))</f>
        <v xml:space="preserve">  </v>
      </c>
      <c r="B629" s="256"/>
      <c r="C629" s="104"/>
      <c r="D629" s="52" t="s">
        <v>57</v>
      </c>
      <c r="E629" s="44" t="str">
        <f t="shared" ref="E629:H629" si="1251">IF($D629="Public Bidding", "Date Required", IF($D629="Shopping", "n/a", IF($D629="Small Value Procurement", "n/a", IF($D629="Lease of Venue", "n/a", IF($D629="Agency to Agency", "n/a", IF($D629="Direct Contracting", "n/a", IF($D629="Emergency Cases", "n/a",IF($D629=""," ","Check Mode of Proc"))))))))</f>
        <v>n/a</v>
      </c>
      <c r="F629" s="44" t="str">
        <f t="shared" si="1251"/>
        <v>n/a</v>
      </c>
      <c r="G629" s="44" t="str">
        <f t="shared" si="1251"/>
        <v>n/a</v>
      </c>
      <c r="H629" s="44" t="str">
        <f t="shared" si="1251"/>
        <v>n/a</v>
      </c>
      <c r="I629" s="63"/>
      <c r="J629" s="63"/>
      <c r="K629" s="45"/>
      <c r="L629" s="63"/>
      <c r="M629" s="63"/>
      <c r="N629" s="55"/>
      <c r="O629" s="55"/>
      <c r="P629" s="55"/>
      <c r="Q629" s="55"/>
      <c r="R629" s="106"/>
      <c r="S629" s="51"/>
      <c r="T629" s="97"/>
      <c r="U629" s="102"/>
      <c r="V629" s="51"/>
      <c r="W629" s="264"/>
      <c r="X629" s="103"/>
      <c r="Y629" s="48" t="str">
        <f t="shared" ref="Y629:AE629" si="1252">IF($D629="Public Bidding", "Date Required", IF($D629="Shopping", "n/a", IF($D629="Small Value Procurement", "n/a", IF($D629="Lease of Venue", "n/a", IF($D629="Agency to Agency", "n/a", IF($D629="Direct Contracting", "n/a", IF($D629="Emergency Cases", "n/a","Check Mode of Proc")))))))</f>
        <v>n/a</v>
      </c>
      <c r="Z629" s="48" t="str">
        <f t="shared" si="1252"/>
        <v>n/a</v>
      </c>
      <c r="AA629" s="48" t="str">
        <f t="shared" si="1252"/>
        <v>n/a</v>
      </c>
      <c r="AB629" s="48" t="str">
        <f t="shared" si="1252"/>
        <v>n/a</v>
      </c>
      <c r="AC629" s="48" t="str">
        <f t="shared" si="1252"/>
        <v>n/a</v>
      </c>
      <c r="AD629" s="48" t="str">
        <f t="shared" si="1252"/>
        <v>n/a</v>
      </c>
      <c r="AE629" s="48" t="str">
        <f t="shared" si="1252"/>
        <v>n/a</v>
      </c>
      <c r="AF629" s="88"/>
      <c r="AG629" s="91"/>
      <c r="AH629" s="183"/>
      <c r="AI629" s="101"/>
      <c r="AJ629" s="92"/>
      <c r="AK629" s="84"/>
      <c r="AL629" s="6"/>
      <c r="AM629" s="7"/>
      <c r="AN629" s="6"/>
      <c r="AO629" s="6"/>
      <c r="AP629" s="85"/>
      <c r="AQ629" s="87"/>
      <c r="AR629" s="6"/>
      <c r="AT629" s="6"/>
      <c r="AU629" s="6"/>
      <c r="AV629" s="85"/>
      <c r="AW629" s="85"/>
      <c r="AX629" s="85"/>
      <c r="AY629" s="86"/>
      <c r="AZ629" s="85"/>
      <c r="BA629" s="85"/>
      <c r="BB629" s="85"/>
      <c r="BC629" s="85"/>
    </row>
    <row r="630" spans="1:55" ht="54" customHeight="1" x14ac:dyDescent="0.25">
      <c r="A630" s="43" t="str">
        <f>IF(C630=0,"  ",VLOOKUP(C630,CODES!$A$1:$B$145,2,FALSE))</f>
        <v xml:space="preserve">  </v>
      </c>
      <c r="B630" s="256"/>
      <c r="C630" s="104"/>
      <c r="D630" s="52" t="s">
        <v>57</v>
      </c>
      <c r="E630" s="44" t="str">
        <f t="shared" ref="E630:H630" si="1253">IF($D630="Public Bidding", "Date Required", IF($D630="Shopping", "n/a", IF($D630="Small Value Procurement", "n/a", IF($D630="Lease of Venue", "n/a", IF($D630="Agency to Agency", "n/a", IF($D630="Direct Contracting", "n/a", IF($D630="Emergency Cases", "n/a",IF($D630=""," ","Check Mode of Proc"))))))))</f>
        <v>n/a</v>
      </c>
      <c r="F630" s="44" t="str">
        <f t="shared" si="1253"/>
        <v>n/a</v>
      </c>
      <c r="G630" s="44" t="str">
        <f t="shared" si="1253"/>
        <v>n/a</v>
      </c>
      <c r="H630" s="44" t="str">
        <f t="shared" si="1253"/>
        <v>n/a</v>
      </c>
      <c r="I630" s="4"/>
      <c r="J630" s="4"/>
      <c r="K630" s="45"/>
      <c r="L630" s="63"/>
      <c r="M630" s="63"/>
      <c r="N630" s="67"/>
      <c r="O630" s="67"/>
      <c r="P630" s="67"/>
      <c r="Q630" s="67"/>
      <c r="R630" s="106"/>
      <c r="S630" s="51"/>
      <c r="T630" s="97"/>
      <c r="U630" s="102"/>
      <c r="V630" s="51"/>
      <c r="W630" s="264"/>
      <c r="X630" s="103"/>
      <c r="Y630" s="48" t="str">
        <f t="shared" ref="Y630:AE630" si="1254">IF($D630="Public Bidding", "Date Required", IF($D630="Shopping", "n/a", IF($D630="Small Value Procurement", "n/a", IF($D630="Lease of Venue", "n/a", IF($D630="Agency to Agency", "n/a", IF($D630="Direct Contracting", "n/a", IF($D630="Emergency Cases", "n/a","Check Mode of Proc")))))))</f>
        <v>n/a</v>
      </c>
      <c r="Z630" s="48" t="str">
        <f t="shared" si="1254"/>
        <v>n/a</v>
      </c>
      <c r="AA630" s="48" t="str">
        <f t="shared" si="1254"/>
        <v>n/a</v>
      </c>
      <c r="AB630" s="48" t="str">
        <f t="shared" si="1254"/>
        <v>n/a</v>
      </c>
      <c r="AC630" s="48" t="str">
        <f t="shared" si="1254"/>
        <v>n/a</v>
      </c>
      <c r="AD630" s="48" t="str">
        <f t="shared" si="1254"/>
        <v>n/a</v>
      </c>
      <c r="AE630" s="48" t="str">
        <f t="shared" si="1254"/>
        <v>n/a</v>
      </c>
      <c r="AF630" s="88"/>
      <c r="AG630" s="91"/>
      <c r="AH630" s="183"/>
      <c r="AI630" s="101"/>
      <c r="AJ630" s="92"/>
      <c r="AK630" s="84"/>
      <c r="AL630" s="6"/>
      <c r="AM630" s="7"/>
      <c r="AN630" s="6"/>
      <c r="AO630" s="6"/>
      <c r="AP630" s="85"/>
      <c r="AQ630" s="87"/>
      <c r="AR630" s="6"/>
      <c r="AT630" s="6"/>
      <c r="AU630" s="6"/>
      <c r="AV630" s="85"/>
      <c r="AW630" s="85"/>
      <c r="AX630" s="85"/>
      <c r="AY630" s="86"/>
      <c r="AZ630" s="85"/>
      <c r="BA630" s="85"/>
      <c r="BB630" s="85"/>
      <c r="BC630" s="85"/>
    </row>
    <row r="631" spans="1:55" ht="54" customHeight="1" x14ac:dyDescent="0.25">
      <c r="A631" s="43" t="str">
        <f>IF(C631=0,"  ",VLOOKUP(C631,CODES!$A$1:$B$145,2,FALSE))</f>
        <v xml:space="preserve">  </v>
      </c>
      <c r="B631" s="256"/>
      <c r="C631" s="104"/>
      <c r="D631" s="52" t="s">
        <v>57</v>
      </c>
      <c r="E631" s="44" t="str">
        <f t="shared" ref="E631:H631" si="1255">IF($D631="Public Bidding", "Date Required", IF($D631="Shopping", "n/a", IF($D631="Small Value Procurement", "n/a", IF($D631="Lease of Venue", "n/a", IF($D631="Agency to Agency", "n/a", IF($D631="Direct Contracting", "n/a", IF($D631="Emergency Cases", "n/a",IF($D631=""," ","Check Mode of Proc"))))))))</f>
        <v>n/a</v>
      </c>
      <c r="F631" s="44" t="str">
        <f t="shared" si="1255"/>
        <v>n/a</v>
      </c>
      <c r="G631" s="44" t="str">
        <f t="shared" si="1255"/>
        <v>n/a</v>
      </c>
      <c r="H631" s="44" t="str">
        <f t="shared" si="1255"/>
        <v>n/a</v>
      </c>
      <c r="I631" s="63"/>
      <c r="J631" s="63"/>
      <c r="K631" s="45"/>
      <c r="L631" s="68"/>
      <c r="M631" s="63"/>
      <c r="N631" s="55"/>
      <c r="O631" s="55"/>
      <c r="P631" s="55"/>
      <c r="Q631" s="55"/>
      <c r="R631" s="106"/>
      <c r="S631" s="51"/>
      <c r="T631" s="97"/>
      <c r="U631" s="102"/>
      <c r="V631" s="51"/>
      <c r="W631" s="264"/>
      <c r="X631" s="103"/>
      <c r="Y631" s="48" t="str">
        <f t="shared" ref="Y631:AE631" si="1256">IF($D631="Public Bidding", "Date Required", IF($D631="Shopping", "n/a", IF($D631="Small Value Procurement", "n/a", IF($D631="Lease of Venue", "n/a", IF($D631="Agency to Agency", "n/a", IF($D631="Direct Contracting", "n/a", IF($D631="Emergency Cases", "n/a","Check Mode of Proc")))))))</f>
        <v>n/a</v>
      </c>
      <c r="Z631" s="48" t="str">
        <f t="shared" si="1256"/>
        <v>n/a</v>
      </c>
      <c r="AA631" s="48" t="str">
        <f t="shared" si="1256"/>
        <v>n/a</v>
      </c>
      <c r="AB631" s="48" t="str">
        <f t="shared" si="1256"/>
        <v>n/a</v>
      </c>
      <c r="AC631" s="48" t="str">
        <f t="shared" si="1256"/>
        <v>n/a</v>
      </c>
      <c r="AD631" s="48" t="str">
        <f t="shared" si="1256"/>
        <v>n/a</v>
      </c>
      <c r="AE631" s="48" t="str">
        <f t="shared" si="1256"/>
        <v>n/a</v>
      </c>
      <c r="AF631" s="88"/>
      <c r="AG631" s="91"/>
      <c r="AH631" s="183"/>
      <c r="AI631" s="101"/>
      <c r="AJ631" s="99"/>
      <c r="AK631" s="84"/>
      <c r="AL631" s="6"/>
      <c r="AM631" s="7"/>
      <c r="AN631" s="6"/>
      <c r="AO631" s="6"/>
      <c r="AP631" s="85"/>
      <c r="AQ631" s="87"/>
      <c r="AR631" s="6"/>
      <c r="AT631" s="6"/>
      <c r="AU631" s="6"/>
      <c r="AV631" s="85"/>
      <c r="AW631" s="85"/>
      <c r="AX631" s="85"/>
      <c r="AY631" s="86"/>
      <c r="AZ631" s="85"/>
      <c r="BA631" s="85"/>
      <c r="BB631" s="85"/>
      <c r="BC631" s="85"/>
    </row>
    <row r="632" spans="1:55" ht="54" customHeight="1" x14ac:dyDescent="0.25">
      <c r="A632" s="43" t="str">
        <f>IF(C632=0,"  ",VLOOKUP(C632,CODES!$A$1:$B$145,2,FALSE))</f>
        <v xml:space="preserve">  </v>
      </c>
      <c r="B632" s="256"/>
      <c r="C632" s="104"/>
      <c r="D632" s="52" t="s">
        <v>57</v>
      </c>
      <c r="E632" s="44" t="str">
        <f t="shared" ref="E632:H632" si="1257">IF($D632="Public Bidding", "Date Required", IF($D632="Shopping", "n/a", IF($D632="Small Value Procurement", "n/a", IF($D632="Lease of Venue", "n/a", IF($D632="Agency to Agency", "n/a", IF($D632="Direct Contracting", "n/a", IF($D632="Emergency Cases", "n/a",IF($D632=""," ","Check Mode of Proc"))))))))</f>
        <v>n/a</v>
      </c>
      <c r="F632" s="44" t="str">
        <f t="shared" si="1257"/>
        <v>n/a</v>
      </c>
      <c r="G632" s="44" t="str">
        <f t="shared" si="1257"/>
        <v>n/a</v>
      </c>
      <c r="H632" s="44" t="str">
        <f t="shared" si="1257"/>
        <v>n/a</v>
      </c>
      <c r="I632" s="63"/>
      <c r="J632" s="63"/>
      <c r="K632" s="45"/>
      <c r="L632" s="63"/>
      <c r="M632" s="63"/>
      <c r="N632" s="55"/>
      <c r="O632" s="55"/>
      <c r="P632" s="67"/>
      <c r="Q632" s="67"/>
      <c r="R632" s="106"/>
      <c r="S632" s="51"/>
      <c r="T632" s="97"/>
      <c r="U632" s="102"/>
      <c r="V632" s="51"/>
      <c r="W632" s="264"/>
      <c r="X632" s="103"/>
      <c r="Y632" s="48" t="str">
        <f t="shared" ref="Y632:AE632" si="1258">IF($D632="Public Bidding", "Date Required", IF($D632="Shopping", "n/a", IF($D632="Small Value Procurement", "n/a", IF($D632="Lease of Venue", "n/a", IF($D632="Agency to Agency", "n/a", IF($D632="Direct Contracting", "n/a", IF($D632="Emergency Cases", "n/a","Check Mode of Proc")))))))</f>
        <v>n/a</v>
      </c>
      <c r="Z632" s="48" t="str">
        <f t="shared" si="1258"/>
        <v>n/a</v>
      </c>
      <c r="AA632" s="48" t="str">
        <f t="shared" si="1258"/>
        <v>n/a</v>
      </c>
      <c r="AB632" s="48" t="str">
        <f t="shared" si="1258"/>
        <v>n/a</v>
      </c>
      <c r="AC632" s="48" t="str">
        <f t="shared" si="1258"/>
        <v>n/a</v>
      </c>
      <c r="AD632" s="48" t="str">
        <f t="shared" si="1258"/>
        <v>n/a</v>
      </c>
      <c r="AE632" s="48" t="str">
        <f t="shared" si="1258"/>
        <v>n/a</v>
      </c>
      <c r="AF632" s="88"/>
      <c r="AG632" s="91"/>
      <c r="AH632" s="183"/>
      <c r="AI632" s="101"/>
      <c r="AJ632" s="99"/>
      <c r="AK632" s="84"/>
      <c r="AL632" s="6"/>
      <c r="AM632" s="7"/>
      <c r="AN632" s="6"/>
      <c r="AO632" s="6"/>
      <c r="AP632" s="85"/>
      <c r="AQ632" s="87"/>
      <c r="AR632" s="6"/>
      <c r="AT632" s="6"/>
      <c r="AU632" s="6"/>
      <c r="AV632" s="85"/>
      <c r="AW632" s="85"/>
      <c r="AX632" s="85"/>
      <c r="AY632" s="86"/>
      <c r="AZ632" s="85"/>
      <c r="BA632" s="85"/>
      <c r="BB632" s="85"/>
      <c r="BC632" s="85"/>
    </row>
    <row r="633" spans="1:55" ht="54" customHeight="1" x14ac:dyDescent="0.25">
      <c r="A633" s="43" t="str">
        <f>IF(C633=0,"  ",VLOOKUP(C633,CODES!$A$1:$B$145,2,FALSE))</f>
        <v xml:space="preserve">  </v>
      </c>
      <c r="B633" s="256"/>
      <c r="C633" s="104"/>
      <c r="D633" s="52" t="s">
        <v>57</v>
      </c>
      <c r="E633" s="44" t="str">
        <f t="shared" ref="E633:H633" si="1259">IF($D633="Public Bidding", "Date Required", IF($D633="Shopping", "n/a", IF($D633="Small Value Procurement", "n/a", IF($D633="Lease of Venue", "n/a", IF($D633="Agency to Agency", "n/a", IF($D633="Direct Contracting", "n/a", IF($D633="Emergency Cases", "n/a",IF($D633=""," ","Check Mode of Proc"))))))))</f>
        <v>n/a</v>
      </c>
      <c r="F633" s="44" t="str">
        <f t="shared" si="1259"/>
        <v>n/a</v>
      </c>
      <c r="G633" s="44" t="str">
        <f t="shared" si="1259"/>
        <v>n/a</v>
      </c>
      <c r="H633" s="44" t="str">
        <f t="shared" si="1259"/>
        <v>n/a</v>
      </c>
      <c r="I633" s="63"/>
      <c r="J633" s="63"/>
      <c r="K633" s="45"/>
      <c r="L633" s="63"/>
      <c r="M633" s="63"/>
      <c r="N633" s="67"/>
      <c r="O633" s="55"/>
      <c r="P633" s="67"/>
      <c r="Q633" s="67"/>
      <c r="R633" s="106"/>
      <c r="S633" s="51"/>
      <c r="T633" s="97"/>
      <c r="U633" s="102"/>
      <c r="V633" s="51"/>
      <c r="W633" s="264"/>
      <c r="X633" s="103"/>
      <c r="Y633" s="48" t="str">
        <f t="shared" ref="Y633:AE633" si="1260">IF($D633="Public Bidding", "Date Required", IF($D633="Shopping", "n/a", IF($D633="Small Value Procurement", "n/a", IF($D633="Lease of Venue", "n/a", IF($D633="Agency to Agency", "n/a", IF($D633="Direct Contracting", "n/a", IF($D633="Emergency Cases", "n/a","Check Mode of Proc")))))))</f>
        <v>n/a</v>
      </c>
      <c r="Z633" s="48" t="str">
        <f t="shared" si="1260"/>
        <v>n/a</v>
      </c>
      <c r="AA633" s="48" t="str">
        <f t="shared" si="1260"/>
        <v>n/a</v>
      </c>
      <c r="AB633" s="48" t="str">
        <f t="shared" si="1260"/>
        <v>n/a</v>
      </c>
      <c r="AC633" s="48" t="str">
        <f t="shared" si="1260"/>
        <v>n/a</v>
      </c>
      <c r="AD633" s="48" t="str">
        <f t="shared" si="1260"/>
        <v>n/a</v>
      </c>
      <c r="AE633" s="48" t="str">
        <f t="shared" si="1260"/>
        <v>n/a</v>
      </c>
      <c r="AF633" s="88"/>
      <c r="AG633" s="91"/>
      <c r="AH633" s="183"/>
      <c r="AI633" s="101"/>
      <c r="AJ633" s="99"/>
      <c r="AK633" s="84"/>
      <c r="AL633" s="6"/>
      <c r="AM633" s="7"/>
      <c r="AN633" s="6"/>
      <c r="AO633" s="6"/>
      <c r="AP633" s="85"/>
      <c r="AQ633" s="87"/>
      <c r="AR633" s="6"/>
      <c r="AT633" s="6"/>
      <c r="AU633" s="6"/>
      <c r="AV633" s="85"/>
      <c r="AW633" s="85"/>
      <c r="AX633" s="85"/>
      <c r="AY633" s="86"/>
      <c r="AZ633" s="85"/>
      <c r="BA633" s="85"/>
      <c r="BB633" s="85"/>
      <c r="BC633" s="85"/>
    </row>
    <row r="634" spans="1:55" ht="54" customHeight="1" x14ac:dyDescent="0.25">
      <c r="A634" s="43" t="str">
        <f>IF(C634=0,"  ",VLOOKUP(C634,CODES!$A$1:$B$145,2,FALSE))</f>
        <v xml:space="preserve">  </v>
      </c>
      <c r="B634" s="256"/>
      <c r="C634" s="104"/>
      <c r="D634" s="52" t="s">
        <v>57</v>
      </c>
      <c r="E634" s="44" t="str">
        <f t="shared" ref="E634:H634" si="1261">IF($D634="Public Bidding", "Date Required", IF($D634="Shopping", "n/a", IF($D634="Small Value Procurement", "n/a", IF($D634="Lease of Venue", "n/a", IF($D634="Agency to Agency", "n/a", IF($D634="Direct Contracting", "n/a", IF($D634="Emergency Cases", "n/a",IF($D634=""," ","Check Mode of Proc"))))))))</f>
        <v>n/a</v>
      </c>
      <c r="F634" s="44" t="str">
        <f t="shared" si="1261"/>
        <v>n/a</v>
      </c>
      <c r="G634" s="44" t="str">
        <f t="shared" si="1261"/>
        <v>n/a</v>
      </c>
      <c r="H634" s="44" t="str">
        <f t="shared" si="1261"/>
        <v>n/a</v>
      </c>
      <c r="I634" s="63"/>
      <c r="J634" s="63"/>
      <c r="K634" s="45"/>
      <c r="L634" s="63"/>
      <c r="M634" s="63"/>
      <c r="N634" s="55"/>
      <c r="O634" s="55"/>
      <c r="P634" s="105"/>
      <c r="Q634" s="55"/>
      <c r="R634" s="106"/>
      <c r="S634" s="51"/>
      <c r="T634" s="772"/>
      <c r="U634" s="102"/>
      <c r="V634" s="51"/>
      <c r="W634" s="264"/>
      <c r="X634" s="103"/>
      <c r="Y634" s="48" t="str">
        <f t="shared" ref="Y634:AE634" si="1262">IF($D634="Public Bidding", "Date Required", IF($D634="Shopping", "n/a", IF($D634="Small Value Procurement", "n/a", IF($D634="Lease of Venue", "n/a", IF($D634="Agency to Agency", "n/a", IF($D634="Direct Contracting", "n/a", IF($D634="Emergency Cases", "n/a","Check Mode of Proc")))))))</f>
        <v>n/a</v>
      </c>
      <c r="Z634" s="48" t="str">
        <f t="shared" si="1262"/>
        <v>n/a</v>
      </c>
      <c r="AA634" s="48" t="str">
        <f t="shared" si="1262"/>
        <v>n/a</v>
      </c>
      <c r="AB634" s="48" t="str">
        <f t="shared" si="1262"/>
        <v>n/a</v>
      </c>
      <c r="AC634" s="48" t="str">
        <f t="shared" si="1262"/>
        <v>n/a</v>
      </c>
      <c r="AD634" s="48" t="str">
        <f t="shared" si="1262"/>
        <v>n/a</v>
      </c>
      <c r="AE634" s="48" t="str">
        <f t="shared" si="1262"/>
        <v>n/a</v>
      </c>
      <c r="AF634" s="88"/>
      <c r="AG634" s="91"/>
      <c r="AH634" s="183"/>
      <c r="AI634" s="101"/>
      <c r="AJ634" s="99"/>
      <c r="AK634" s="84"/>
      <c r="AL634" s="6"/>
      <c r="AM634" s="7"/>
      <c r="AN634" s="6"/>
      <c r="AO634" s="6"/>
      <c r="AP634" s="85"/>
      <c r="AQ634" s="87"/>
      <c r="AR634" s="6"/>
      <c r="AT634" s="6"/>
      <c r="AU634" s="6"/>
      <c r="AV634" s="85"/>
      <c r="AW634" s="85"/>
      <c r="AX634" s="85"/>
      <c r="AY634" s="86"/>
      <c r="AZ634" s="85"/>
      <c r="BA634" s="85"/>
      <c r="BB634" s="85"/>
      <c r="BC634" s="85"/>
    </row>
    <row r="635" spans="1:55" ht="54" customHeight="1" x14ac:dyDescent="0.25">
      <c r="A635" s="43" t="str">
        <f>IF(C635=0,"  ",VLOOKUP(C635,CODES!$A$1:$B$145,2,FALSE))</f>
        <v xml:space="preserve">  </v>
      </c>
      <c r="B635" s="256"/>
      <c r="C635" s="104"/>
      <c r="D635" s="52" t="s">
        <v>57</v>
      </c>
      <c r="E635" s="44" t="str">
        <f t="shared" ref="E635:H635" si="1263">IF($D635="Public Bidding", "Date Required", IF($D635="Shopping", "n/a", IF($D635="Small Value Procurement", "n/a", IF($D635="Lease of Venue", "n/a", IF($D635="Agency to Agency", "n/a", IF($D635="Direct Contracting", "n/a", IF($D635="Emergency Cases", "n/a",IF($D635=""," ","Check Mode of Proc"))))))))</f>
        <v>n/a</v>
      </c>
      <c r="F635" s="44" t="str">
        <f t="shared" si="1263"/>
        <v>n/a</v>
      </c>
      <c r="G635" s="44" t="str">
        <f t="shared" si="1263"/>
        <v>n/a</v>
      </c>
      <c r="H635" s="44" t="str">
        <f t="shared" si="1263"/>
        <v>n/a</v>
      </c>
      <c r="I635" s="63"/>
      <c r="J635" s="63"/>
      <c r="K635" s="45"/>
      <c r="L635" s="63"/>
      <c r="M635" s="4"/>
      <c r="N635" s="55"/>
      <c r="O635" s="55"/>
      <c r="P635" s="67"/>
      <c r="Q635" s="67"/>
      <c r="R635" s="106"/>
      <c r="S635" s="51"/>
      <c r="T635" s="765"/>
      <c r="U635" s="102"/>
      <c r="V635" s="51"/>
      <c r="W635" s="264"/>
      <c r="X635" s="103"/>
      <c r="Y635" s="48" t="str">
        <f t="shared" ref="Y635:AE635" si="1264">IF($D635="Public Bidding", "Date Required", IF($D635="Shopping", "n/a", IF($D635="Small Value Procurement", "n/a", IF($D635="Lease of Venue", "n/a", IF($D635="Agency to Agency", "n/a", IF($D635="Direct Contracting", "n/a", IF($D635="Emergency Cases", "n/a","Check Mode of Proc")))))))</f>
        <v>n/a</v>
      </c>
      <c r="Z635" s="48" t="str">
        <f t="shared" si="1264"/>
        <v>n/a</v>
      </c>
      <c r="AA635" s="48" t="str">
        <f t="shared" si="1264"/>
        <v>n/a</v>
      </c>
      <c r="AB635" s="48" t="str">
        <f t="shared" si="1264"/>
        <v>n/a</v>
      </c>
      <c r="AC635" s="48" t="str">
        <f t="shared" si="1264"/>
        <v>n/a</v>
      </c>
      <c r="AD635" s="48" t="str">
        <f t="shared" si="1264"/>
        <v>n/a</v>
      </c>
      <c r="AE635" s="48" t="str">
        <f t="shared" si="1264"/>
        <v>n/a</v>
      </c>
      <c r="AF635" s="88"/>
      <c r="AG635" s="91"/>
      <c r="AH635" s="183"/>
      <c r="AI635" s="101"/>
      <c r="AJ635" s="99"/>
      <c r="AK635" s="84"/>
      <c r="AL635" s="6"/>
      <c r="AM635" s="7"/>
      <c r="AN635" s="6"/>
      <c r="AO635" s="6"/>
      <c r="AP635" s="85"/>
      <c r="AQ635" s="87"/>
      <c r="AR635" s="6"/>
      <c r="AT635" s="6"/>
      <c r="AU635" s="6"/>
      <c r="AV635" s="85"/>
      <c r="AW635" s="85"/>
      <c r="AX635" s="85"/>
      <c r="AY635" s="86"/>
      <c r="AZ635" s="85"/>
      <c r="BA635" s="85"/>
      <c r="BB635" s="85"/>
      <c r="BC635" s="85"/>
    </row>
    <row r="636" spans="1:55" ht="54" customHeight="1" x14ac:dyDescent="0.25">
      <c r="A636" s="43" t="str">
        <f>IF(C636=0,"  ",VLOOKUP(C636,CODES!$A$1:$B$145,2,FALSE))</f>
        <v xml:space="preserve">  </v>
      </c>
      <c r="B636" s="256"/>
      <c r="C636" s="104"/>
      <c r="D636" s="52" t="s">
        <v>57</v>
      </c>
      <c r="E636" s="44" t="str">
        <f t="shared" ref="E636:H636" si="1265">IF($D636="Public Bidding", "Date Required", IF($D636="Shopping", "n/a", IF($D636="Small Value Procurement", "n/a", IF($D636="Lease of Venue", "n/a", IF($D636="Agency to Agency", "n/a", IF($D636="Direct Contracting", "n/a", IF($D636="Emergency Cases", "n/a",IF($D636=""," ","Check Mode of Proc"))))))))</f>
        <v>n/a</v>
      </c>
      <c r="F636" s="44" t="str">
        <f t="shared" si="1265"/>
        <v>n/a</v>
      </c>
      <c r="G636" s="44" t="str">
        <f t="shared" si="1265"/>
        <v>n/a</v>
      </c>
      <c r="H636" s="44" t="str">
        <f t="shared" si="1265"/>
        <v>n/a</v>
      </c>
      <c r="I636" s="63"/>
      <c r="J636" s="63"/>
      <c r="K636" s="45"/>
      <c r="L636" s="63"/>
      <c r="M636" s="4"/>
      <c r="N636" s="55"/>
      <c r="O636" s="55"/>
      <c r="P636" s="55"/>
      <c r="Q636" s="55"/>
      <c r="R636" s="106"/>
      <c r="S636" s="51"/>
      <c r="T636" s="755"/>
      <c r="U636" s="102"/>
      <c r="V636" s="51"/>
      <c r="W636" s="264"/>
      <c r="X636" s="103"/>
      <c r="Y636" s="48" t="str">
        <f t="shared" ref="Y636:AE636" si="1266">IF($D636="Public Bidding", "Date Required", IF($D636="Shopping", "n/a", IF($D636="Small Value Procurement", "n/a", IF($D636="Lease of Venue", "n/a", IF($D636="Agency to Agency", "n/a", IF($D636="Direct Contracting", "n/a", IF($D636="Emergency Cases", "n/a","Check Mode of Proc")))))))</f>
        <v>n/a</v>
      </c>
      <c r="Z636" s="48" t="str">
        <f t="shared" si="1266"/>
        <v>n/a</v>
      </c>
      <c r="AA636" s="48" t="str">
        <f t="shared" si="1266"/>
        <v>n/a</v>
      </c>
      <c r="AB636" s="48" t="str">
        <f t="shared" si="1266"/>
        <v>n/a</v>
      </c>
      <c r="AC636" s="48" t="str">
        <f t="shared" si="1266"/>
        <v>n/a</v>
      </c>
      <c r="AD636" s="48" t="str">
        <f t="shared" si="1266"/>
        <v>n/a</v>
      </c>
      <c r="AE636" s="48" t="str">
        <f t="shared" si="1266"/>
        <v>n/a</v>
      </c>
      <c r="AF636" s="88"/>
      <c r="AG636" s="91"/>
      <c r="AH636" s="183"/>
      <c r="AI636" s="101"/>
      <c r="AJ636" s="99"/>
      <c r="AK636" s="84"/>
      <c r="AL636" s="6"/>
      <c r="AM636" s="7"/>
      <c r="AN636" s="6"/>
      <c r="AO636" s="6"/>
      <c r="AP636" s="85"/>
      <c r="AQ636" s="87"/>
      <c r="AR636" s="6"/>
      <c r="AT636" s="6"/>
      <c r="AU636" s="6"/>
      <c r="AV636" s="85"/>
      <c r="AW636" s="85"/>
      <c r="AX636" s="85"/>
      <c r="AY636" s="86"/>
      <c r="AZ636" s="85"/>
      <c r="BA636" s="85"/>
      <c r="BB636" s="85"/>
      <c r="BC636" s="85"/>
    </row>
    <row r="637" spans="1:55" ht="54" customHeight="1" x14ac:dyDescent="0.25">
      <c r="A637" s="43" t="str">
        <f>IF(C637=0,"  ",VLOOKUP(C637,CODES!$A$1:$B$145,2,FALSE))</f>
        <v xml:space="preserve">  </v>
      </c>
      <c r="B637" s="256"/>
      <c r="C637" s="104"/>
      <c r="D637" s="52" t="s">
        <v>57</v>
      </c>
      <c r="E637" s="44" t="str">
        <f t="shared" ref="E637:H637" si="1267">IF($D637="Public Bidding", "Date Required", IF($D637="Shopping", "n/a", IF($D637="Small Value Procurement", "n/a", IF($D637="Lease of Venue", "n/a", IF($D637="Agency to Agency", "n/a", IF($D637="Direct Contracting", "n/a", IF($D637="Emergency Cases", "n/a",IF($D637=""," ","Check Mode of Proc"))))))))</f>
        <v>n/a</v>
      </c>
      <c r="F637" s="44" t="str">
        <f t="shared" si="1267"/>
        <v>n/a</v>
      </c>
      <c r="G637" s="44" t="str">
        <f t="shared" si="1267"/>
        <v>n/a</v>
      </c>
      <c r="H637" s="44" t="str">
        <f t="shared" si="1267"/>
        <v>n/a</v>
      </c>
      <c r="I637" s="63"/>
      <c r="J637" s="63"/>
      <c r="K637" s="45"/>
      <c r="L637" s="63"/>
      <c r="M637" s="63"/>
      <c r="N637" s="55"/>
      <c r="O637" s="55"/>
      <c r="P637" s="67"/>
      <c r="Q637" s="67"/>
      <c r="R637" s="106"/>
      <c r="S637" s="51"/>
      <c r="T637" s="97"/>
      <c r="U637" s="102"/>
      <c r="V637" s="51"/>
      <c r="W637" s="264"/>
      <c r="X637" s="103"/>
      <c r="Y637" s="48" t="str">
        <f t="shared" ref="Y637:AE637" si="1268">IF($D637="Public Bidding", "Date Required", IF($D637="Shopping", "n/a", IF($D637="Small Value Procurement", "n/a", IF($D637="Lease of Venue", "n/a", IF($D637="Agency to Agency", "n/a", IF($D637="Direct Contracting", "n/a", IF($D637="Emergency Cases", "n/a","Check Mode of Proc")))))))</f>
        <v>n/a</v>
      </c>
      <c r="Z637" s="48" t="str">
        <f t="shared" si="1268"/>
        <v>n/a</v>
      </c>
      <c r="AA637" s="48" t="str">
        <f t="shared" si="1268"/>
        <v>n/a</v>
      </c>
      <c r="AB637" s="48" t="str">
        <f t="shared" si="1268"/>
        <v>n/a</v>
      </c>
      <c r="AC637" s="48" t="str">
        <f t="shared" si="1268"/>
        <v>n/a</v>
      </c>
      <c r="AD637" s="48" t="str">
        <f t="shared" si="1268"/>
        <v>n/a</v>
      </c>
      <c r="AE637" s="48" t="str">
        <f t="shared" si="1268"/>
        <v>n/a</v>
      </c>
      <c r="AF637" s="88"/>
      <c r="AG637" s="91"/>
      <c r="AH637" s="183"/>
      <c r="AI637" s="126"/>
      <c r="AJ637" s="99"/>
      <c r="AK637" s="84"/>
      <c r="AL637" s="6"/>
      <c r="AM637" s="7"/>
      <c r="AN637" s="6"/>
      <c r="AO637" s="6"/>
      <c r="AP637" s="85"/>
      <c r="AQ637" s="87"/>
      <c r="AR637" s="6"/>
      <c r="AT637" s="6"/>
      <c r="AU637" s="6"/>
      <c r="AV637" s="85"/>
      <c r="AW637" s="85"/>
      <c r="AX637" s="85"/>
      <c r="AY637" s="86"/>
      <c r="AZ637" s="85"/>
      <c r="BA637" s="85"/>
      <c r="BB637" s="85"/>
      <c r="BC637" s="85"/>
    </row>
    <row r="638" spans="1:55" ht="54" customHeight="1" x14ac:dyDescent="0.25">
      <c r="A638" s="43" t="str">
        <f>IF(C638=0,"  ",VLOOKUP(C638,CODES!$A$1:$B$145,2,FALSE))</f>
        <v xml:space="preserve">  </v>
      </c>
      <c r="B638" s="256"/>
      <c r="C638" s="104"/>
      <c r="D638" s="52" t="s">
        <v>57</v>
      </c>
      <c r="E638" s="44" t="str">
        <f t="shared" ref="E638:H638" si="1269">IF($D638="Public Bidding", "Date Required", IF($D638="Shopping", "n/a", IF($D638="Small Value Procurement", "n/a", IF($D638="Lease of Venue", "n/a", IF($D638="Agency to Agency", "n/a", IF($D638="Direct Contracting", "n/a", IF($D638="Emergency Cases", "n/a",IF($D638=""," ","Check Mode of Proc"))))))))</f>
        <v>n/a</v>
      </c>
      <c r="F638" s="44" t="str">
        <f t="shared" si="1269"/>
        <v>n/a</v>
      </c>
      <c r="G638" s="44" t="str">
        <f t="shared" si="1269"/>
        <v>n/a</v>
      </c>
      <c r="H638" s="44" t="str">
        <f t="shared" si="1269"/>
        <v>n/a</v>
      </c>
      <c r="I638" s="63"/>
      <c r="J638" s="63"/>
      <c r="K638" s="45"/>
      <c r="L638" s="63"/>
      <c r="M638" s="4"/>
      <c r="N638" s="55"/>
      <c r="O638" s="55"/>
      <c r="P638" s="67"/>
      <c r="Q638" s="67"/>
      <c r="R638" s="106"/>
      <c r="S638" s="51"/>
      <c r="T638" s="97"/>
      <c r="U638" s="102"/>
      <c r="V638" s="51"/>
      <c r="W638" s="264"/>
      <c r="X638" s="103"/>
      <c r="Y638" s="48" t="str">
        <f t="shared" ref="Y638:AE638" si="1270">IF($D638="Public Bidding", "Date Required", IF($D638="Shopping", "n/a", IF($D638="Small Value Procurement", "n/a", IF($D638="Lease of Venue", "n/a", IF($D638="Agency to Agency", "n/a", IF($D638="Direct Contracting", "n/a", IF($D638="Emergency Cases", "n/a","Check Mode of Proc")))))))</f>
        <v>n/a</v>
      </c>
      <c r="Z638" s="48" t="str">
        <f t="shared" si="1270"/>
        <v>n/a</v>
      </c>
      <c r="AA638" s="48" t="str">
        <f t="shared" si="1270"/>
        <v>n/a</v>
      </c>
      <c r="AB638" s="48" t="str">
        <f t="shared" si="1270"/>
        <v>n/a</v>
      </c>
      <c r="AC638" s="48" t="str">
        <f t="shared" si="1270"/>
        <v>n/a</v>
      </c>
      <c r="AD638" s="48" t="str">
        <f t="shared" si="1270"/>
        <v>n/a</v>
      </c>
      <c r="AE638" s="48" t="str">
        <f t="shared" si="1270"/>
        <v>n/a</v>
      </c>
      <c r="AF638" s="88"/>
      <c r="AG638" s="91"/>
      <c r="AH638" s="183"/>
      <c r="AI638" s="101"/>
      <c r="AJ638" s="99"/>
      <c r="AK638" s="84"/>
      <c r="AL638" s="6"/>
      <c r="AM638" s="7"/>
      <c r="AN638" s="6"/>
      <c r="AO638" s="6"/>
      <c r="AP638" s="85"/>
      <c r="AQ638" s="87"/>
      <c r="AR638" s="6"/>
      <c r="AT638" s="6"/>
      <c r="AU638" s="6"/>
      <c r="AV638" s="85"/>
      <c r="AW638" s="85"/>
      <c r="AX638" s="85"/>
      <c r="AY638" s="86"/>
      <c r="AZ638" s="85"/>
      <c r="BA638" s="85"/>
      <c r="BB638" s="85"/>
      <c r="BC638" s="85"/>
    </row>
    <row r="639" spans="1:55" ht="54" customHeight="1" x14ac:dyDescent="0.25">
      <c r="A639" s="43" t="str">
        <f>IF(C639=0,"  ",VLOOKUP(C639,CODES!$A$1:$B$145,2,FALSE))</f>
        <v xml:space="preserve">  </v>
      </c>
      <c r="B639" s="256"/>
      <c r="C639" s="104"/>
      <c r="D639" s="52" t="s">
        <v>57</v>
      </c>
      <c r="E639" s="44" t="str">
        <f t="shared" ref="E639:H639" si="1271">IF($D639="Public Bidding", "Date Required", IF($D639="Shopping", "n/a", IF($D639="Small Value Procurement", "n/a", IF($D639="Lease of Venue", "n/a", IF($D639="Agency to Agency", "n/a", IF($D639="Direct Contracting", "n/a", IF($D639="Emergency Cases", "n/a",IF($D639=""," ","Check Mode of Proc"))))))))</f>
        <v>n/a</v>
      </c>
      <c r="F639" s="44" t="str">
        <f t="shared" si="1271"/>
        <v>n/a</v>
      </c>
      <c r="G639" s="44" t="str">
        <f t="shared" si="1271"/>
        <v>n/a</v>
      </c>
      <c r="H639" s="44" t="str">
        <f t="shared" si="1271"/>
        <v>n/a</v>
      </c>
      <c r="I639" s="63"/>
      <c r="J639" s="63"/>
      <c r="K639" s="45" t="str">
        <f t="shared" ref="K639:K640" si="1272">IF($D639="Public Bidding", "Date Required", IF($D639="Shopping", "n/a", IF($D639="Small Value Procurement", "n/a", IF($D639="Lease of Venue", "n/a", IF($D639="Agency to Agency", "n/a", IF($D639="Direct Contracting", "n/a", IF($D639="Emergency Cases", "n/a",IF($D639=""," ","Check Mode of Proc"))))))))</f>
        <v>n/a</v>
      </c>
      <c r="L639" s="63"/>
      <c r="M639" s="63"/>
      <c r="N639" s="55"/>
      <c r="O639" s="55"/>
      <c r="P639" s="67"/>
      <c r="Q639" s="67"/>
      <c r="R639" s="106"/>
      <c r="S639" s="51"/>
      <c r="T639" s="97"/>
      <c r="U639" s="102"/>
      <c r="V639" s="51"/>
      <c r="W639" s="264"/>
      <c r="X639" s="103"/>
      <c r="Y639" s="48" t="str">
        <f t="shared" ref="Y639:AE639" si="1273">IF($D639="Public Bidding", "Date Required", IF($D639="Shopping", "n/a", IF($D639="Small Value Procurement", "n/a", IF($D639="Lease of Venue", "n/a", IF($D639="Agency to Agency", "n/a", IF($D639="Direct Contracting", "n/a", IF($D639="Emergency Cases", "n/a","Check Mode of Proc")))))))</f>
        <v>n/a</v>
      </c>
      <c r="Z639" s="48" t="str">
        <f t="shared" si="1273"/>
        <v>n/a</v>
      </c>
      <c r="AA639" s="48" t="str">
        <f t="shared" si="1273"/>
        <v>n/a</v>
      </c>
      <c r="AB639" s="48" t="str">
        <f t="shared" si="1273"/>
        <v>n/a</v>
      </c>
      <c r="AC639" s="48" t="str">
        <f t="shared" si="1273"/>
        <v>n/a</v>
      </c>
      <c r="AD639" s="48" t="str">
        <f t="shared" si="1273"/>
        <v>n/a</v>
      </c>
      <c r="AE639" s="48" t="str">
        <f t="shared" si="1273"/>
        <v>n/a</v>
      </c>
      <c r="AF639" s="88"/>
      <c r="AG639" s="91"/>
      <c r="AH639" s="183"/>
      <c r="AI639" s="101"/>
      <c r="AJ639" s="99"/>
      <c r="AK639" s="84"/>
      <c r="AL639" s="6"/>
      <c r="AM639" s="7"/>
      <c r="AN639" s="6"/>
      <c r="AO639" s="6"/>
      <c r="AP639" s="85"/>
      <c r="AQ639" s="87"/>
      <c r="AR639" s="6"/>
      <c r="AT639" s="6"/>
      <c r="AU639" s="6"/>
      <c r="AV639" s="85"/>
      <c r="AW639" s="85"/>
      <c r="AX639" s="85"/>
      <c r="AY639" s="86"/>
      <c r="AZ639" s="85"/>
      <c r="BA639" s="85"/>
      <c r="BB639" s="85"/>
      <c r="BC639" s="85"/>
    </row>
    <row r="640" spans="1:55" ht="54" customHeight="1" x14ac:dyDescent="0.25">
      <c r="A640" s="43" t="str">
        <f>IF(C640=0,"  ",VLOOKUP(C640,CODES!$A$1:$B$145,2,FALSE))</f>
        <v xml:space="preserve">  </v>
      </c>
      <c r="B640" s="259"/>
      <c r="C640" s="104"/>
      <c r="D640" s="52" t="s">
        <v>57</v>
      </c>
      <c r="E640" s="44" t="str">
        <f t="shared" ref="E640:H640" si="1274">IF($D640="Public Bidding", "Date Required", IF($D640="Shopping", "n/a", IF($D640="Small Value Procurement", "n/a", IF($D640="Lease of Venue", "n/a", IF($D640="Agency to Agency", "n/a", IF($D640="Direct Contracting", "n/a", IF($D640="Emergency Cases", "n/a",IF($D640=""," ","Check Mode of Proc"))))))))</f>
        <v>n/a</v>
      </c>
      <c r="F640" s="44" t="str">
        <f t="shared" si="1274"/>
        <v>n/a</v>
      </c>
      <c r="G640" s="44" t="str">
        <f t="shared" si="1274"/>
        <v>n/a</v>
      </c>
      <c r="H640" s="44" t="str">
        <f t="shared" si="1274"/>
        <v>n/a</v>
      </c>
      <c r="I640" s="63"/>
      <c r="J640" s="63"/>
      <c r="K640" s="45" t="str">
        <f t="shared" si="1272"/>
        <v>n/a</v>
      </c>
      <c r="L640" s="63"/>
      <c r="M640" s="4"/>
      <c r="N640" s="55"/>
      <c r="O640" s="55"/>
      <c r="P640" s="67"/>
      <c r="Q640" s="67"/>
      <c r="R640" s="106"/>
      <c r="S640" s="51"/>
      <c r="T640" s="97"/>
      <c r="U640" s="102"/>
      <c r="V640" s="51"/>
      <c r="W640" s="264"/>
      <c r="X640" s="103"/>
      <c r="Y640" s="48" t="str">
        <f t="shared" ref="Y640:AE640" si="1275">IF($D640="Public Bidding", "Date Required", IF($D640="Shopping", "n/a", IF($D640="Small Value Procurement", "n/a", IF($D640="Lease of Venue", "n/a", IF($D640="Agency to Agency", "n/a", IF($D640="Direct Contracting", "n/a", IF($D640="Emergency Cases", "n/a","Check Mode of Proc")))))))</f>
        <v>n/a</v>
      </c>
      <c r="Z640" s="48" t="str">
        <f t="shared" si="1275"/>
        <v>n/a</v>
      </c>
      <c r="AA640" s="48" t="str">
        <f t="shared" si="1275"/>
        <v>n/a</v>
      </c>
      <c r="AB640" s="48" t="str">
        <f t="shared" si="1275"/>
        <v>n/a</v>
      </c>
      <c r="AC640" s="48" t="str">
        <f t="shared" si="1275"/>
        <v>n/a</v>
      </c>
      <c r="AD640" s="48" t="str">
        <f t="shared" si="1275"/>
        <v>n/a</v>
      </c>
      <c r="AE640" s="48" t="str">
        <f t="shared" si="1275"/>
        <v>n/a</v>
      </c>
      <c r="AF640" s="88"/>
      <c r="AG640" s="91"/>
      <c r="AH640" s="183"/>
      <c r="AI640" s="101"/>
      <c r="AJ640" s="114"/>
      <c r="AK640" s="84"/>
      <c r="AL640" s="6"/>
      <c r="AM640" s="7"/>
      <c r="AN640" s="6"/>
      <c r="AO640" s="6"/>
      <c r="AP640" s="85"/>
      <c r="AQ640" s="87"/>
      <c r="AR640" s="6"/>
      <c r="AT640" s="6"/>
      <c r="AU640" s="6"/>
      <c r="AV640" s="85"/>
      <c r="AW640" s="85"/>
      <c r="AX640" s="85"/>
      <c r="AY640" s="86"/>
      <c r="AZ640" s="85"/>
      <c r="BA640" s="85"/>
      <c r="BB640" s="85"/>
      <c r="BC640" s="85"/>
    </row>
    <row r="641" spans="1:55" ht="55.5" customHeight="1" x14ac:dyDescent="0.25">
      <c r="A641" s="43" t="str">
        <f>IF(C641=0,"  ",VLOOKUP(C641,CODES!$A$1:$B$145,2,FALSE))</f>
        <v xml:space="preserve">  </v>
      </c>
      <c r="B641" s="256"/>
      <c r="C641" s="267"/>
      <c r="D641" s="52" t="s">
        <v>57</v>
      </c>
      <c r="E641" s="44" t="str">
        <f t="shared" ref="E641:H641" si="1276">IF($D641="Public Bidding", "Date Required", IF($D641="Shopping", "n/a", IF($D641="Small Value Procurement", "n/a", IF($D641="Lease of Venue", "n/a", IF($D641="Agency to Agency", "n/a", IF($D641="Direct Contracting", "n/a", IF($D641="Emergency Cases", "n/a",IF($D641=""," ","Check Mode of Proc"))))))))</f>
        <v>n/a</v>
      </c>
      <c r="F641" s="44" t="str">
        <f t="shared" si="1276"/>
        <v>n/a</v>
      </c>
      <c r="G641" s="44" t="str">
        <f t="shared" si="1276"/>
        <v>n/a</v>
      </c>
      <c r="H641" s="44" t="str">
        <f t="shared" si="1276"/>
        <v>n/a</v>
      </c>
      <c r="I641" s="268"/>
      <c r="J641" s="268"/>
      <c r="K641" s="269"/>
      <c r="L641" s="63"/>
      <c r="M641" s="63"/>
      <c r="N641" s="67"/>
      <c r="O641" s="67"/>
      <c r="P641" s="67"/>
      <c r="Q641" s="67"/>
      <c r="R641" s="106"/>
      <c r="S641" s="51"/>
      <c r="T641" s="97"/>
      <c r="U641" s="93"/>
      <c r="V641" s="51"/>
      <c r="W641" s="97"/>
      <c r="X641" s="94"/>
      <c r="Y641" s="48" t="str">
        <f t="shared" ref="Y641:AE641" si="1277">IF($D641="Public Bidding", "Date Required", IF($D641="Shopping", "n/a", IF($D641="Small Value Procurement", "n/a", IF($D641="Lease of Venue", "n/a", IF($D641="Agency to Agency", "n/a", IF($D641="Direct Contracting", "n/a", IF($D641="Emergency Cases", "n/a","Check Mode of Proc")))))))</f>
        <v>n/a</v>
      </c>
      <c r="Z641" s="48" t="str">
        <f t="shared" si="1277"/>
        <v>n/a</v>
      </c>
      <c r="AA641" s="48" t="str">
        <f t="shared" si="1277"/>
        <v>n/a</v>
      </c>
      <c r="AB641" s="48" t="str">
        <f t="shared" si="1277"/>
        <v>n/a</v>
      </c>
      <c r="AC641" s="48" t="str">
        <f t="shared" si="1277"/>
        <v>n/a</v>
      </c>
      <c r="AD641" s="48" t="str">
        <f t="shared" si="1277"/>
        <v>n/a</v>
      </c>
      <c r="AE641" s="48" t="str">
        <f t="shared" si="1277"/>
        <v>n/a</v>
      </c>
      <c r="AF641" s="88"/>
      <c r="AG641" s="91"/>
      <c r="AH641" s="183"/>
      <c r="AI641" s="101"/>
      <c r="AJ641" s="99"/>
      <c r="AK641" s="84"/>
      <c r="AL641" s="6"/>
      <c r="AM641" s="7"/>
      <c r="AN641" s="6"/>
      <c r="AO641" s="6"/>
      <c r="AP641" s="85"/>
      <c r="AQ641" s="87"/>
      <c r="AR641" s="6"/>
      <c r="AT641" s="6"/>
      <c r="AU641" s="6"/>
      <c r="AV641" s="85"/>
      <c r="AW641" s="85"/>
      <c r="AX641" s="85"/>
      <c r="AY641" s="86"/>
      <c r="AZ641" s="85"/>
      <c r="BA641" s="85"/>
      <c r="BB641" s="85"/>
      <c r="BC641" s="85"/>
    </row>
    <row r="642" spans="1:55" ht="44.25" customHeight="1" x14ac:dyDescent="0.25">
      <c r="A642" s="43" t="str">
        <f>IF(C642=0,"  ",VLOOKUP(C642,CODES!$A$1:$B$145,2,FALSE))</f>
        <v xml:space="preserve">  </v>
      </c>
      <c r="B642" s="256"/>
      <c r="C642" s="104"/>
      <c r="D642" s="52" t="s">
        <v>57</v>
      </c>
      <c r="E642" s="44" t="str">
        <f t="shared" ref="E642:H642" si="1278">IF($D642="Public Bidding", "Date Required", IF($D642="Shopping", "n/a", IF($D642="Small Value Procurement", "n/a", IF($D642="Lease of Venue", "n/a", IF($D642="Agency to Agency", "n/a", IF($D642="Direct Contracting", "n/a", IF($D642="Emergency Cases", "n/a",IF($D642=""," ","Check Mode of Proc"))))))))</f>
        <v>n/a</v>
      </c>
      <c r="F642" s="44" t="str">
        <f t="shared" si="1278"/>
        <v>n/a</v>
      </c>
      <c r="G642" s="44" t="str">
        <f t="shared" si="1278"/>
        <v>n/a</v>
      </c>
      <c r="H642" s="44" t="str">
        <f t="shared" si="1278"/>
        <v>n/a</v>
      </c>
      <c r="I642" s="247"/>
      <c r="J642" s="247"/>
      <c r="K642" s="269"/>
      <c r="L642" s="63"/>
      <c r="M642" s="4"/>
      <c r="N642" s="67"/>
      <c r="O642" s="67"/>
      <c r="P642" s="67"/>
      <c r="Q642" s="67"/>
      <c r="R642" s="106"/>
      <c r="S642" s="51"/>
      <c r="T642" s="97"/>
      <c r="U642" s="93"/>
      <c r="V642" s="51"/>
      <c r="W642" s="97"/>
      <c r="X642" s="94"/>
      <c r="Y642" s="48" t="str">
        <f t="shared" ref="Y642:AE642" si="1279">IF($D642="Public Bidding", "Date Required", IF($D642="Shopping", "n/a", IF($D642="Small Value Procurement", "n/a", IF($D642="Lease of Venue", "n/a", IF($D642="Agency to Agency", "n/a", IF($D642="Direct Contracting", "n/a", IF($D642="Emergency Cases", "n/a","Check Mode of Proc")))))))</f>
        <v>n/a</v>
      </c>
      <c r="Z642" s="48" t="str">
        <f t="shared" si="1279"/>
        <v>n/a</v>
      </c>
      <c r="AA642" s="48" t="str">
        <f t="shared" si="1279"/>
        <v>n/a</v>
      </c>
      <c r="AB642" s="48" t="str">
        <f t="shared" si="1279"/>
        <v>n/a</v>
      </c>
      <c r="AC642" s="48" t="str">
        <f t="shared" si="1279"/>
        <v>n/a</v>
      </c>
      <c r="AD642" s="48" t="str">
        <f t="shared" si="1279"/>
        <v>n/a</v>
      </c>
      <c r="AE642" s="48" t="str">
        <f t="shared" si="1279"/>
        <v>n/a</v>
      </c>
      <c r="AF642" s="88"/>
      <c r="AG642" s="91"/>
      <c r="AH642" s="183"/>
      <c r="AI642" s="101"/>
      <c r="AJ642" s="92"/>
      <c r="AK642" s="84"/>
      <c r="AL642" s="6"/>
      <c r="AM642" s="7"/>
      <c r="AN642" s="6"/>
      <c r="AO642" s="6"/>
      <c r="AP642" s="85"/>
      <c r="AQ642" s="87"/>
      <c r="AR642" s="6"/>
      <c r="AT642" s="6"/>
      <c r="AU642" s="6"/>
      <c r="AV642" s="85"/>
      <c r="AW642" s="85"/>
      <c r="AX642" s="85"/>
      <c r="AY642" s="86"/>
      <c r="AZ642" s="85"/>
      <c r="BA642" s="85"/>
      <c r="BB642" s="85"/>
      <c r="BC642" s="85"/>
    </row>
    <row r="643" spans="1:55" ht="44.25" customHeight="1" x14ac:dyDescent="0.25">
      <c r="A643" s="43" t="str">
        <f>IF(C643=0,"  ",VLOOKUP(C643,CODES!$A$1:$B$145,2,FALSE))</f>
        <v xml:space="preserve">  </v>
      </c>
      <c r="B643" s="256"/>
      <c r="C643" s="104"/>
      <c r="D643" s="52" t="s">
        <v>57</v>
      </c>
      <c r="E643" s="44" t="str">
        <f t="shared" ref="E643:H643" si="1280">IF($D643="Public Bidding", "Date Required", IF($D643="Shopping", "n/a", IF($D643="Small Value Procurement", "n/a", IF($D643="Lease of Venue", "n/a", IF($D643="Agency to Agency", "n/a", IF($D643="Direct Contracting", "n/a", IF($D643="Emergency Cases", "n/a",IF($D643=""," ","Check Mode of Proc"))))))))</f>
        <v>n/a</v>
      </c>
      <c r="F643" s="44" t="str">
        <f t="shared" si="1280"/>
        <v>n/a</v>
      </c>
      <c r="G643" s="44" t="str">
        <f t="shared" si="1280"/>
        <v>n/a</v>
      </c>
      <c r="H643" s="44" t="str">
        <f t="shared" si="1280"/>
        <v>n/a</v>
      </c>
      <c r="I643" s="247"/>
      <c r="J643" s="270"/>
      <c r="K643" s="269"/>
      <c r="L643" s="63"/>
      <c r="M643" s="63"/>
      <c r="N643" s="55"/>
      <c r="O643" s="55"/>
      <c r="P643" s="55"/>
      <c r="Q643" s="55"/>
      <c r="R643" s="106"/>
      <c r="S643" s="51"/>
      <c r="T643" s="97"/>
      <c r="U643" s="93"/>
      <c r="V643" s="51"/>
      <c r="W643" s="97"/>
      <c r="X643" s="94"/>
      <c r="Y643" s="48" t="str">
        <f t="shared" ref="Y643:AE643" si="1281">IF($D643="Public Bidding", "Date Required", IF($D643="Shopping", "n/a", IF($D643="Small Value Procurement", "n/a", IF($D643="Lease of Venue", "n/a", IF($D643="Agency to Agency", "n/a", IF($D643="Direct Contracting", "n/a", IF($D643="Emergency Cases", "n/a","Check Mode of Proc")))))))</f>
        <v>n/a</v>
      </c>
      <c r="Z643" s="48" t="str">
        <f t="shared" si="1281"/>
        <v>n/a</v>
      </c>
      <c r="AA643" s="48" t="str">
        <f t="shared" si="1281"/>
        <v>n/a</v>
      </c>
      <c r="AB643" s="48" t="str">
        <f t="shared" si="1281"/>
        <v>n/a</v>
      </c>
      <c r="AC643" s="48" t="str">
        <f t="shared" si="1281"/>
        <v>n/a</v>
      </c>
      <c r="AD643" s="48" t="str">
        <f t="shared" si="1281"/>
        <v>n/a</v>
      </c>
      <c r="AE643" s="48" t="str">
        <f t="shared" si="1281"/>
        <v>n/a</v>
      </c>
      <c r="AF643" s="88"/>
      <c r="AG643" s="91"/>
      <c r="AH643" s="183"/>
      <c r="AI643" s="101"/>
      <c r="AJ643" s="99"/>
      <c r="AK643" s="84"/>
      <c r="AL643" s="6"/>
      <c r="AM643" s="7"/>
      <c r="AN643" s="6"/>
      <c r="AO643" s="6"/>
      <c r="AP643" s="85"/>
      <c r="AQ643" s="87"/>
      <c r="AR643" s="6"/>
      <c r="AT643" s="6"/>
      <c r="AU643" s="6"/>
      <c r="AV643" s="85"/>
      <c r="AW643" s="85"/>
      <c r="AX643" s="85"/>
      <c r="AY643" s="86"/>
      <c r="AZ643" s="85"/>
      <c r="BA643" s="85"/>
      <c r="BB643" s="85"/>
      <c r="BC643" s="85"/>
    </row>
    <row r="644" spans="1:55" ht="44.25" customHeight="1" x14ac:dyDescent="0.25">
      <c r="A644" s="43" t="str">
        <f>IF(C644=0,"  ",VLOOKUP(C644,CODES!$A$1:$B$145,2,FALSE))</f>
        <v xml:space="preserve">  </v>
      </c>
      <c r="B644" s="256"/>
      <c r="C644" s="104"/>
      <c r="D644" s="52" t="s">
        <v>57</v>
      </c>
      <c r="E644" s="44" t="str">
        <f t="shared" ref="E644:H644" si="1282">IF($D644="Public Bidding", "Date Required", IF($D644="Shopping", "n/a", IF($D644="Small Value Procurement", "n/a", IF($D644="Lease of Venue", "n/a", IF($D644="Agency to Agency", "n/a", IF($D644="Direct Contracting", "n/a", IF($D644="Emergency Cases", "n/a",IF($D644=""," ","Check Mode of Proc"))))))))</f>
        <v>n/a</v>
      </c>
      <c r="F644" s="44" t="str">
        <f t="shared" si="1282"/>
        <v>n/a</v>
      </c>
      <c r="G644" s="44" t="str">
        <f t="shared" si="1282"/>
        <v>n/a</v>
      </c>
      <c r="H644" s="44" t="str">
        <f t="shared" si="1282"/>
        <v>n/a</v>
      </c>
      <c r="I644" s="270"/>
      <c r="J644" s="270"/>
      <c r="K644" s="269"/>
      <c r="L644" s="63"/>
      <c r="M644" s="63"/>
      <c r="N644" s="67"/>
      <c r="O644" s="67"/>
      <c r="P644" s="67"/>
      <c r="Q644" s="67"/>
      <c r="R644" s="106"/>
      <c r="S644" s="51"/>
      <c r="T644" s="97"/>
      <c r="U644" s="93"/>
      <c r="V644" s="51"/>
      <c r="W644" s="97"/>
      <c r="X644" s="94"/>
      <c r="Y644" s="48" t="str">
        <f t="shared" ref="Y644:AE644" si="1283">IF($D644="Public Bidding", "Date Required", IF($D644="Shopping", "n/a", IF($D644="Small Value Procurement", "n/a", IF($D644="Lease of Venue", "n/a", IF($D644="Agency to Agency", "n/a", IF($D644="Direct Contracting", "n/a", IF($D644="Emergency Cases", "n/a","Check Mode of Proc")))))))</f>
        <v>n/a</v>
      </c>
      <c r="Z644" s="48" t="str">
        <f t="shared" si="1283"/>
        <v>n/a</v>
      </c>
      <c r="AA644" s="48" t="str">
        <f t="shared" si="1283"/>
        <v>n/a</v>
      </c>
      <c r="AB644" s="48" t="str">
        <f t="shared" si="1283"/>
        <v>n/a</v>
      </c>
      <c r="AC644" s="48" t="str">
        <f t="shared" si="1283"/>
        <v>n/a</v>
      </c>
      <c r="AD644" s="48" t="str">
        <f t="shared" si="1283"/>
        <v>n/a</v>
      </c>
      <c r="AE644" s="48" t="str">
        <f t="shared" si="1283"/>
        <v>n/a</v>
      </c>
      <c r="AF644" s="88"/>
      <c r="AG644" s="91"/>
      <c r="AH644" s="183"/>
      <c r="AI644" s="101"/>
      <c r="AJ644" s="99"/>
      <c r="AK644" s="84"/>
      <c r="AL644" s="6"/>
      <c r="AM644" s="7"/>
      <c r="AN644" s="6"/>
      <c r="AO644" s="6"/>
      <c r="AP644" s="85"/>
      <c r="AQ644" s="87"/>
      <c r="AR644" s="6"/>
      <c r="AT644" s="6"/>
      <c r="AU644" s="6"/>
      <c r="AV644" s="85"/>
      <c r="AW644" s="85"/>
      <c r="AX644" s="85"/>
      <c r="AY644" s="86"/>
      <c r="AZ644" s="85"/>
      <c r="BA644" s="85"/>
      <c r="BB644" s="85"/>
      <c r="BC644" s="85"/>
    </row>
    <row r="645" spans="1:55" ht="44.25" customHeight="1" x14ac:dyDescent="0.25">
      <c r="A645" s="43" t="str">
        <f>IF(C645=0,"  ",VLOOKUP(C645,CODES!$A$1:$B$145,2,FALSE))</f>
        <v xml:space="preserve">  </v>
      </c>
      <c r="B645" s="256"/>
      <c r="C645" s="104"/>
      <c r="D645" s="52" t="s">
        <v>57</v>
      </c>
      <c r="E645" s="44" t="str">
        <f t="shared" ref="E645:H645" si="1284">IF($D645="Public Bidding", "Date Required", IF($D645="Shopping", "n/a", IF($D645="Small Value Procurement", "n/a", IF($D645="Lease of Venue", "n/a", IF($D645="Agency to Agency", "n/a", IF($D645="Direct Contracting", "n/a", IF($D645="Emergency Cases", "n/a",IF($D645=""," ","Check Mode of Proc"))))))))</f>
        <v>n/a</v>
      </c>
      <c r="F645" s="44" t="str">
        <f t="shared" si="1284"/>
        <v>n/a</v>
      </c>
      <c r="G645" s="44" t="str">
        <f t="shared" si="1284"/>
        <v>n/a</v>
      </c>
      <c r="H645" s="44" t="str">
        <f t="shared" si="1284"/>
        <v>n/a</v>
      </c>
      <c r="I645" s="247"/>
      <c r="J645" s="247"/>
      <c r="K645" s="269"/>
      <c r="L645" s="63"/>
      <c r="M645" s="63"/>
      <c r="N645" s="55"/>
      <c r="O645" s="55"/>
      <c r="P645" s="55"/>
      <c r="Q645" s="55"/>
      <c r="R645" s="106"/>
      <c r="S645" s="51"/>
      <c r="T645" s="97"/>
      <c r="U645" s="93"/>
      <c r="V645" s="51"/>
      <c r="W645" s="97"/>
      <c r="X645" s="94"/>
      <c r="Y645" s="48" t="str">
        <f t="shared" ref="Y645:AE645" si="1285">IF($D645="Public Bidding", "Date Required", IF($D645="Shopping", "n/a", IF($D645="Small Value Procurement", "n/a", IF($D645="Lease of Venue", "n/a", IF($D645="Agency to Agency", "n/a", IF($D645="Direct Contracting", "n/a", IF($D645="Emergency Cases", "n/a","Check Mode of Proc")))))))</f>
        <v>n/a</v>
      </c>
      <c r="Z645" s="48" t="str">
        <f t="shared" si="1285"/>
        <v>n/a</v>
      </c>
      <c r="AA645" s="48" t="str">
        <f t="shared" si="1285"/>
        <v>n/a</v>
      </c>
      <c r="AB645" s="48" t="str">
        <f t="shared" si="1285"/>
        <v>n/a</v>
      </c>
      <c r="AC645" s="48" t="str">
        <f t="shared" si="1285"/>
        <v>n/a</v>
      </c>
      <c r="AD645" s="48" t="str">
        <f t="shared" si="1285"/>
        <v>n/a</v>
      </c>
      <c r="AE645" s="48" t="str">
        <f t="shared" si="1285"/>
        <v>n/a</v>
      </c>
      <c r="AF645" s="88"/>
      <c r="AG645" s="91"/>
      <c r="AH645" s="183"/>
      <c r="AI645" s="101"/>
      <c r="AJ645" s="99"/>
      <c r="AK645" s="84"/>
      <c r="AL645" s="6"/>
      <c r="AM645" s="7"/>
      <c r="AN645" s="6"/>
      <c r="AO645" s="6"/>
      <c r="AP645" s="85"/>
      <c r="AQ645" s="87"/>
      <c r="AR645" s="6"/>
      <c r="AT645" s="6"/>
      <c r="AU645" s="6"/>
      <c r="AV645" s="85"/>
      <c r="AW645" s="85"/>
      <c r="AX645" s="85"/>
      <c r="AY645" s="86"/>
      <c r="AZ645" s="85"/>
      <c r="BA645" s="85"/>
      <c r="BB645" s="85"/>
      <c r="BC645" s="85"/>
    </row>
    <row r="646" spans="1:55" ht="15" customHeight="1" x14ac:dyDescent="0.25">
      <c r="A646" s="43"/>
      <c r="B646" s="107"/>
      <c r="C646" s="107"/>
      <c r="D646" s="108"/>
      <c r="E646" s="109"/>
      <c r="F646" s="109"/>
      <c r="G646" s="109"/>
      <c r="H646" s="109"/>
      <c r="I646" s="109"/>
      <c r="J646" s="109"/>
      <c r="K646" s="109"/>
      <c r="L646" s="109"/>
      <c r="M646" s="109"/>
      <c r="N646" s="109"/>
      <c r="O646" s="107"/>
      <c r="P646" s="110" t="s">
        <v>231</v>
      </c>
      <c r="Q646" s="107"/>
      <c r="R646" s="111"/>
      <c r="S646" s="773">
        <f>SUM(S10:S645)</f>
        <v>0</v>
      </c>
      <c r="T646" s="756"/>
      <c r="U646" s="756"/>
      <c r="V646" s="112"/>
      <c r="W646" s="112"/>
      <c r="X646" s="112"/>
      <c r="Y646" s="113"/>
      <c r="Z646" s="113"/>
      <c r="AA646" s="113"/>
      <c r="AB646" s="113"/>
      <c r="AC646" s="113"/>
      <c r="AD646" s="113"/>
      <c r="AE646" s="113"/>
      <c r="AF646" s="184"/>
      <c r="AG646" s="185"/>
      <c r="AH646" s="192"/>
      <c r="AI646" s="101"/>
      <c r="AJ646" s="114"/>
      <c r="AK646" s="84"/>
      <c r="AL646" s="6"/>
      <c r="AM646" s="7"/>
      <c r="AN646" s="6"/>
      <c r="AO646" s="6"/>
      <c r="AP646" s="85"/>
      <c r="AQ646" s="87"/>
      <c r="AR646" s="6"/>
      <c r="AT646" s="6"/>
      <c r="AU646" s="6"/>
      <c r="AV646" s="85"/>
      <c r="AW646" s="85"/>
      <c r="AX646" s="85"/>
      <c r="AY646" s="86"/>
      <c r="AZ646" s="85"/>
      <c r="BA646" s="85"/>
      <c r="BB646" s="85"/>
      <c r="BC646" s="85"/>
    </row>
    <row r="647" spans="1:55" ht="15" customHeight="1" x14ac:dyDescent="0.25">
      <c r="A647" s="43" t="str">
        <f>IF(C647=0,"  ",VLOOKUP(C647,CODES!$A$1:$B$145,2,FALSE))</f>
        <v xml:space="preserve">  </v>
      </c>
      <c r="B647" s="107"/>
      <c r="C647" s="107"/>
      <c r="D647" s="774" t="s">
        <v>232</v>
      </c>
      <c r="E647" s="756"/>
      <c r="F647" s="756"/>
      <c r="G647" s="756"/>
      <c r="H647" s="756"/>
      <c r="I647" s="756"/>
      <c r="J647" s="756"/>
      <c r="K647" s="756"/>
      <c r="L647" s="756"/>
      <c r="M647" s="756"/>
      <c r="N647" s="756"/>
      <c r="O647" s="756"/>
      <c r="P647" s="756"/>
      <c r="Q647" s="756"/>
      <c r="R647" s="757"/>
      <c r="S647" s="773">
        <f>SUM(V10:V645)</f>
        <v>0</v>
      </c>
      <c r="T647" s="756"/>
      <c r="U647" s="756"/>
      <c r="V647" s="112"/>
      <c r="W647" s="112"/>
      <c r="X647" s="112"/>
      <c r="Y647" s="775"/>
      <c r="Z647" s="756"/>
      <c r="AA647" s="756"/>
      <c r="AB647" s="756"/>
      <c r="AC647" s="756"/>
      <c r="AD647" s="756"/>
      <c r="AE647" s="757"/>
      <c r="AF647" s="184"/>
      <c r="AG647" s="185"/>
      <c r="AH647" s="84"/>
      <c r="AI647" s="101"/>
      <c r="AJ647" s="114"/>
      <c r="AK647" s="84"/>
      <c r="AL647" s="6"/>
      <c r="AM647" s="7"/>
      <c r="AN647" s="6"/>
      <c r="AO647" s="6"/>
      <c r="AP647" s="85"/>
      <c r="AQ647" s="87"/>
      <c r="AR647" s="6"/>
      <c r="AT647" s="6"/>
      <c r="AU647" s="6"/>
      <c r="AV647" s="85"/>
      <c r="AW647" s="85"/>
      <c r="AX647" s="85"/>
      <c r="AY647" s="86"/>
      <c r="AZ647" s="85"/>
      <c r="BA647" s="85"/>
      <c r="BB647" s="85"/>
      <c r="BC647" s="85"/>
    </row>
    <row r="648" spans="1:55" ht="15.75" customHeight="1" x14ac:dyDescent="0.25">
      <c r="A648" s="115"/>
      <c r="B648" s="116"/>
      <c r="C648" s="116"/>
      <c r="D648" s="776" t="s">
        <v>233</v>
      </c>
      <c r="E648" s="756"/>
      <c r="F648" s="756"/>
      <c r="G648" s="756"/>
      <c r="H648" s="756"/>
      <c r="I648" s="756"/>
      <c r="J648" s="756"/>
      <c r="K648" s="756"/>
      <c r="L648" s="756"/>
      <c r="M648" s="756"/>
      <c r="N648" s="756"/>
      <c r="O648" s="756"/>
      <c r="P648" s="756"/>
      <c r="Q648" s="756"/>
      <c r="R648" s="757"/>
      <c r="S648" s="773">
        <f>S646-S647</f>
        <v>0</v>
      </c>
      <c r="T648" s="756"/>
      <c r="U648" s="756"/>
      <c r="V648" s="112"/>
      <c r="W648" s="112"/>
      <c r="X648" s="112"/>
      <c r="Y648" s="767"/>
      <c r="Z648" s="756"/>
      <c r="AA648" s="756"/>
      <c r="AB648" s="756"/>
      <c r="AC648" s="756"/>
      <c r="AD648" s="756"/>
      <c r="AE648" s="757"/>
      <c r="AF648" s="186"/>
      <c r="AG648" s="163"/>
      <c r="AH648" s="118"/>
      <c r="AI648" s="117"/>
      <c r="AJ648" s="114"/>
      <c r="AK648" s="118"/>
      <c r="AL648" s="119"/>
      <c r="AM648" s="768"/>
      <c r="AN648" s="769"/>
      <c r="AO648" s="85"/>
      <c r="AP648" s="85"/>
      <c r="AQ648" s="87"/>
      <c r="AR648" s="6"/>
      <c r="AT648" s="6"/>
      <c r="AU648" s="6"/>
      <c r="AV648" s="85"/>
      <c r="AW648" s="85"/>
      <c r="AX648" s="85"/>
      <c r="AY648" s="86"/>
      <c r="AZ648" s="85"/>
      <c r="BA648" s="85"/>
      <c r="BB648" s="85"/>
      <c r="BC648" s="85"/>
    </row>
    <row r="649" spans="1:55" ht="26.25" customHeight="1" x14ac:dyDescent="0.25">
      <c r="A649" s="120" t="s">
        <v>234</v>
      </c>
      <c r="B649" s="123"/>
      <c r="C649" s="121"/>
      <c r="D649" s="123"/>
      <c r="E649" s="187"/>
      <c r="F649" s="187"/>
      <c r="G649" s="187"/>
      <c r="H649" s="187"/>
      <c r="I649" s="123"/>
      <c r="J649" s="123"/>
      <c r="K649" s="188"/>
      <c r="L649" s="123"/>
      <c r="M649" s="123"/>
      <c r="N649" s="189"/>
      <c r="O649" s="189"/>
      <c r="P649" s="189"/>
      <c r="Q649" s="189"/>
      <c r="R649" s="122"/>
      <c r="S649" s="122"/>
      <c r="T649" s="123"/>
      <c r="U649" s="124"/>
      <c r="V649" s="122"/>
      <c r="W649" s="123"/>
      <c r="X649" s="187"/>
      <c r="Y649" s="190"/>
      <c r="Z649" s="190"/>
      <c r="AA649" s="190"/>
      <c r="AB649" s="190"/>
      <c r="AC649" s="190"/>
      <c r="AD649" s="190"/>
      <c r="AE649" s="190"/>
      <c r="AF649" s="191"/>
      <c r="AG649" s="189"/>
      <c r="AH649" s="89"/>
      <c r="AI649" s="126"/>
      <c r="AJ649" s="96"/>
      <c r="AK649" s="89"/>
      <c r="AL649" s="119"/>
      <c r="AM649" s="127"/>
      <c r="AN649" s="119"/>
      <c r="AO649" s="119"/>
      <c r="AP649" s="119"/>
      <c r="AQ649" s="128"/>
      <c r="AR649" s="6"/>
      <c r="AT649" s="6"/>
      <c r="AU649" s="6"/>
      <c r="AV649" s="62"/>
      <c r="AW649" s="62"/>
      <c r="AX649" s="62"/>
      <c r="AY649" s="86"/>
      <c r="AZ649" s="62"/>
      <c r="BA649" s="62"/>
      <c r="BB649" s="62"/>
      <c r="BC649" s="62"/>
    </row>
    <row r="650" spans="1:55" ht="57" customHeight="1" x14ac:dyDescent="0.25">
      <c r="A650" s="43" t="str">
        <f>IF(C650=0,"  ",VLOOKUP(C650,CODES!$A$1:$B$145,2,FALSE))</f>
        <v xml:space="preserve">  </v>
      </c>
      <c r="B650" s="271"/>
      <c r="C650" s="80"/>
      <c r="D650" s="4" t="s">
        <v>235</v>
      </c>
      <c r="E650" s="65"/>
      <c r="F650" s="65"/>
      <c r="G650" s="272"/>
      <c r="H650" s="273"/>
      <c r="I650" s="271"/>
      <c r="J650" s="271"/>
      <c r="K650" s="274"/>
      <c r="L650" s="275"/>
      <c r="M650" s="63"/>
      <c r="N650" s="55"/>
      <c r="O650" s="55"/>
      <c r="P650" s="67"/>
      <c r="Q650" s="67"/>
      <c r="R650" s="46"/>
      <c r="S650" s="51"/>
      <c r="T650" s="276"/>
      <c r="U650" s="93"/>
      <c r="V650" s="51"/>
      <c r="W650" s="276"/>
      <c r="X650" s="94"/>
      <c r="Y650" s="129"/>
      <c r="Z650" s="277"/>
      <c r="AA650" s="278"/>
      <c r="AB650" s="278"/>
      <c r="AC650" s="278"/>
      <c r="AD650" s="277"/>
      <c r="AE650" s="48"/>
      <c r="AF650" s="88"/>
      <c r="AG650" s="91"/>
      <c r="AH650" s="80"/>
      <c r="AI650" s="271"/>
      <c r="AJ650" s="4"/>
      <c r="AK650" s="5"/>
      <c r="AL650" s="6"/>
      <c r="AM650" s="7"/>
      <c r="AN650" s="6"/>
      <c r="AO650" s="6"/>
      <c r="AP650" s="6"/>
      <c r="AQ650" s="8"/>
      <c r="AR650" s="6"/>
      <c r="AT650" s="6"/>
      <c r="AU650" s="6"/>
      <c r="AV650" s="6"/>
      <c r="AW650" s="6"/>
      <c r="AX650" s="6"/>
      <c r="AY650" s="9"/>
      <c r="AZ650" s="6"/>
      <c r="BA650" s="6"/>
      <c r="BB650" s="6"/>
      <c r="BC650" s="6"/>
    </row>
    <row r="651" spans="1:55" ht="57" customHeight="1" x14ac:dyDescent="0.25">
      <c r="A651" s="43" t="str">
        <f>IF(C651=0,"  ",VLOOKUP(C651,CODES!$A$1:$B$145,2,FALSE))</f>
        <v xml:space="preserve">  </v>
      </c>
      <c r="B651" s="279"/>
      <c r="C651" s="280"/>
      <c r="D651" s="4" t="s">
        <v>235</v>
      </c>
      <c r="E651" s="281"/>
      <c r="F651" s="65"/>
      <c r="G651" s="282"/>
      <c r="H651" s="283"/>
      <c r="I651" s="284"/>
      <c r="J651" s="284"/>
      <c r="K651" s="285"/>
      <c r="L651" s="286"/>
      <c r="M651" s="63"/>
      <c r="N651" s="254"/>
      <c r="O651" s="254"/>
      <c r="P651" s="67"/>
      <c r="Q651" s="67"/>
      <c r="R651" s="46"/>
      <c r="S651" s="51"/>
      <c r="T651" s="287"/>
      <c r="U651" s="93"/>
      <c r="V651" s="51"/>
      <c r="W651" s="288"/>
      <c r="X651" s="94"/>
      <c r="Y651" s="129"/>
      <c r="Z651" s="289"/>
      <c r="AA651" s="290"/>
      <c r="AB651" s="290"/>
      <c r="AC651" s="290"/>
      <c r="AD651" s="291"/>
      <c r="AE651" s="48"/>
      <c r="AF651" s="88"/>
      <c r="AG651" s="91"/>
      <c r="AH651" s="80"/>
      <c r="AI651" s="284"/>
      <c r="AJ651" s="4"/>
      <c r="AK651" s="5"/>
      <c r="AL651" s="6"/>
      <c r="AM651" s="7"/>
      <c r="AN651" s="6"/>
      <c r="AO651" s="6"/>
      <c r="AP651" s="6"/>
      <c r="AQ651" s="8"/>
      <c r="AR651" s="6"/>
      <c r="AT651" s="6"/>
      <c r="AU651" s="6"/>
      <c r="AV651" s="6"/>
      <c r="AW651" s="6"/>
      <c r="AX651" s="6"/>
      <c r="AY651" s="9"/>
      <c r="AZ651" s="6"/>
      <c r="BA651" s="6"/>
      <c r="BB651" s="6"/>
      <c r="BC651" s="6"/>
    </row>
    <row r="652" spans="1:55" ht="85.5" customHeight="1" x14ac:dyDescent="0.25">
      <c r="A652" s="292"/>
      <c r="B652" s="293"/>
      <c r="C652" s="294"/>
      <c r="D652" s="4" t="s">
        <v>235</v>
      </c>
      <c r="E652" s="295"/>
      <c r="F652" s="296"/>
      <c r="G652" s="296"/>
      <c r="H652" s="296"/>
      <c r="I652" s="297"/>
      <c r="J652" s="298"/>
      <c r="K652" s="299"/>
      <c r="L652" s="298"/>
      <c r="M652" s="298"/>
      <c r="N652" s="300"/>
      <c r="O652" s="301"/>
      <c r="P652" s="130"/>
      <c r="Q652" s="130"/>
      <c r="R652" s="131"/>
      <c r="S652" s="302"/>
      <c r="T652" s="303"/>
      <c r="U652" s="132"/>
      <c r="V652" s="302"/>
      <c r="W652" s="304"/>
      <c r="X652" s="305"/>
      <c r="Y652" s="133"/>
      <c r="Z652" s="306"/>
      <c r="AA652" s="306"/>
      <c r="AB652" s="306"/>
      <c r="AC652" s="306"/>
      <c r="AD652" s="307"/>
      <c r="AE652" s="133"/>
      <c r="AF652" s="134"/>
      <c r="AG652" s="135"/>
      <c r="AH652" s="308"/>
      <c r="AI652" s="309"/>
      <c r="AJ652" s="136"/>
      <c r="AK652" s="310"/>
      <c r="AL652" s="137"/>
      <c r="AM652" s="137"/>
      <c r="AN652" s="137"/>
      <c r="AO652" s="137"/>
      <c r="AP652" s="137"/>
      <c r="AQ652" s="138"/>
      <c r="AR652" s="137"/>
      <c r="AT652" s="137"/>
      <c r="AU652" s="137"/>
      <c r="AV652" s="137"/>
      <c r="AW652" s="137"/>
      <c r="AX652" s="137"/>
      <c r="AY652" s="139"/>
      <c r="AZ652" s="137"/>
      <c r="BA652" s="137"/>
      <c r="BB652" s="137"/>
      <c r="BC652" s="137"/>
    </row>
    <row r="653" spans="1:55" ht="44.25" customHeight="1" x14ac:dyDescent="0.25">
      <c r="A653" s="311"/>
      <c r="B653" s="234"/>
      <c r="C653" s="4"/>
      <c r="D653" s="4" t="s">
        <v>235</v>
      </c>
      <c r="E653" s="65"/>
      <c r="F653" s="65"/>
      <c r="G653" s="65"/>
      <c r="H653" s="65"/>
      <c r="I653" s="312"/>
      <c r="J653" s="312"/>
      <c r="K653" s="313"/>
      <c r="L653" s="312"/>
      <c r="M653" s="194"/>
      <c r="N653" s="193"/>
      <c r="O653" s="193"/>
      <c r="P653" s="145"/>
      <c r="Q653" s="145"/>
      <c r="R653" s="140"/>
      <c r="S653" s="51"/>
      <c r="T653" s="60"/>
      <c r="U653" s="141"/>
      <c r="V653" s="51"/>
      <c r="W653" s="314"/>
      <c r="X653" s="142"/>
      <c r="Y653" s="143"/>
      <c r="Z653" s="315"/>
      <c r="AA653" s="315"/>
      <c r="AB653" s="129"/>
      <c r="AC653" s="129"/>
      <c r="AD653" s="316"/>
      <c r="AE653" s="143"/>
      <c r="AF653" s="38"/>
      <c r="AG653" s="144"/>
      <c r="AH653" s="271"/>
      <c r="AI653" s="317"/>
      <c r="AJ653" s="4"/>
      <c r="AK653" s="5"/>
      <c r="AL653" s="6"/>
      <c r="AM653" s="7"/>
      <c r="AN653" s="6"/>
      <c r="AO653" s="6"/>
      <c r="AP653" s="6"/>
      <c r="AQ653" s="8"/>
      <c r="AR653" s="6"/>
      <c r="AT653" s="6"/>
      <c r="AU653" s="6"/>
      <c r="AV653" s="6"/>
      <c r="AW653" s="6"/>
      <c r="AX653" s="6"/>
      <c r="AY653" s="9"/>
      <c r="AZ653" s="6"/>
      <c r="BA653" s="6"/>
      <c r="BB653" s="6"/>
      <c r="BC653" s="6"/>
    </row>
    <row r="654" spans="1:55" ht="52.5" customHeight="1" x14ac:dyDescent="0.25">
      <c r="A654" s="311"/>
      <c r="B654" s="318"/>
      <c r="C654" s="4"/>
      <c r="D654" s="4" t="s">
        <v>235</v>
      </c>
      <c r="E654" s="272"/>
      <c r="F654" s="319"/>
      <c r="G654" s="319"/>
      <c r="H654" s="319"/>
      <c r="I654" s="320"/>
      <c r="J654" s="320"/>
      <c r="K654" s="321"/>
      <c r="L654" s="312"/>
      <c r="M654" s="194"/>
      <c r="N654" s="147"/>
      <c r="O654" s="145"/>
      <c r="P654" s="145"/>
      <c r="Q654" s="145"/>
      <c r="R654" s="140"/>
      <c r="S654" s="51"/>
      <c r="T654" s="60"/>
      <c r="U654" s="141"/>
      <c r="V654" s="51"/>
      <c r="W654" s="314"/>
      <c r="X654" s="142"/>
      <c r="Y654" s="143"/>
      <c r="Z654" s="129"/>
      <c r="AA654" s="129"/>
      <c r="AB654" s="129"/>
      <c r="AC654" s="129"/>
      <c r="AD654" s="316"/>
      <c r="AE654" s="143"/>
      <c r="AF654" s="38"/>
      <c r="AG654" s="144"/>
      <c r="AH654" s="271"/>
      <c r="AI654" s="66"/>
      <c r="AJ654" s="4"/>
      <c r="AK654" s="5"/>
      <c r="AL654" s="6"/>
      <c r="AM654" s="7"/>
      <c r="AN654" s="6"/>
      <c r="AO654" s="6"/>
      <c r="AP654" s="6"/>
      <c r="AQ654" s="8"/>
      <c r="AR654" s="6"/>
      <c r="AT654" s="6"/>
      <c r="AU654" s="6"/>
      <c r="AV654" s="6"/>
      <c r="AW654" s="6"/>
      <c r="AX654" s="6"/>
      <c r="AY654" s="9"/>
      <c r="AZ654" s="6"/>
      <c r="BA654" s="6"/>
      <c r="BB654" s="6"/>
      <c r="BC654" s="6"/>
    </row>
    <row r="655" spans="1:55" ht="63.75" customHeight="1" x14ac:dyDescent="0.25">
      <c r="A655" s="311"/>
      <c r="B655" s="234"/>
      <c r="C655" s="245"/>
      <c r="D655" s="4" t="s">
        <v>235</v>
      </c>
      <c r="E655" s="319"/>
      <c r="F655" s="319"/>
      <c r="G655" s="319"/>
      <c r="H655" s="322"/>
      <c r="I655" s="320"/>
      <c r="J655" s="320"/>
      <c r="K655" s="323"/>
      <c r="L655" s="312"/>
      <c r="M655" s="312"/>
      <c r="N655" s="147"/>
      <c r="O655" s="147"/>
      <c r="P655" s="145"/>
      <c r="Q655" s="145"/>
      <c r="R655" s="140"/>
      <c r="S655" s="51"/>
      <c r="T655" s="324"/>
      <c r="U655" s="141"/>
      <c r="V655" s="51"/>
      <c r="W655" s="60"/>
      <c r="X655" s="142"/>
      <c r="Y655" s="143"/>
      <c r="Z655" s="129"/>
      <c r="AA655" s="129"/>
      <c r="AB655" s="129"/>
      <c r="AC655" s="129"/>
      <c r="AD655" s="129"/>
      <c r="AE655" s="143"/>
      <c r="AF655" s="38"/>
      <c r="AG655" s="144"/>
      <c r="AH655" s="271"/>
      <c r="AI655" s="325"/>
      <c r="AJ655" s="4"/>
      <c r="AK655" s="5"/>
      <c r="AL655" s="6"/>
      <c r="AM655" s="7"/>
      <c r="AN655" s="6"/>
      <c r="AO655" s="6"/>
      <c r="AP655" s="6"/>
      <c r="AQ655" s="8"/>
      <c r="AR655" s="6"/>
      <c r="AT655" s="6"/>
      <c r="AU655" s="6"/>
      <c r="AV655" s="6"/>
      <c r="AW655" s="6"/>
      <c r="AX655" s="6"/>
      <c r="AY655" s="9"/>
      <c r="AZ655" s="6"/>
      <c r="BA655" s="6"/>
      <c r="BB655" s="6"/>
      <c r="BC655" s="6"/>
    </row>
    <row r="656" spans="1:55" ht="11.25" customHeight="1" x14ac:dyDescent="0.25">
      <c r="A656" s="152"/>
      <c r="B656" s="5"/>
      <c r="C656" s="148"/>
      <c r="D656" s="148"/>
      <c r="E656" s="146"/>
      <c r="F656" s="146"/>
      <c r="G656" s="146"/>
      <c r="H656" s="146"/>
      <c r="I656" s="149"/>
      <c r="J656" s="149"/>
      <c r="K656" s="150"/>
      <c r="L656" s="149"/>
      <c r="M656" s="149"/>
      <c r="N656" s="145"/>
      <c r="O656" s="145"/>
      <c r="P656" s="145"/>
      <c r="Q656" s="145"/>
      <c r="R656" s="140"/>
      <c r="S656" s="151"/>
      <c r="T656" s="153"/>
      <c r="U656" s="141"/>
      <c r="V656" s="151"/>
      <c r="W656" s="153"/>
      <c r="X656" s="142"/>
      <c r="Y656" s="143"/>
      <c r="Z656" s="143"/>
      <c r="AA656" s="143"/>
      <c r="AB656" s="143"/>
      <c r="AC656" s="143"/>
      <c r="AD656" s="143"/>
      <c r="AE656" s="143"/>
      <c r="AF656" s="38"/>
      <c r="AG656" s="144"/>
      <c r="AH656" s="154"/>
      <c r="AI656" s="5"/>
      <c r="AJ656" s="4"/>
      <c r="AK656" s="5"/>
      <c r="AL656" s="6"/>
      <c r="AM656" s="7"/>
      <c r="AN656" s="6"/>
      <c r="AO656" s="6"/>
      <c r="AP656" s="6"/>
      <c r="AQ656" s="8"/>
      <c r="AR656" s="6"/>
      <c r="AT656" s="6"/>
      <c r="AU656" s="6"/>
      <c r="AV656" s="6"/>
      <c r="AW656" s="6"/>
      <c r="AX656" s="6"/>
      <c r="AY656" s="9"/>
      <c r="AZ656" s="6"/>
      <c r="BA656" s="6"/>
      <c r="BB656" s="6"/>
      <c r="BC656" s="6"/>
    </row>
    <row r="657" spans="1:55" ht="11.25" customHeight="1" x14ac:dyDescent="0.25">
      <c r="A657" s="152"/>
      <c r="B657" s="5"/>
      <c r="C657" s="148"/>
      <c r="D657" s="148"/>
      <c r="E657" s="146"/>
      <c r="F657" s="146"/>
      <c r="G657" s="146"/>
      <c r="H657" s="146"/>
      <c r="I657" s="149"/>
      <c r="J657" s="149"/>
      <c r="K657" s="150"/>
      <c r="L657" s="149"/>
      <c r="M657" s="149"/>
      <c r="N657" s="147"/>
      <c r="O657" s="147"/>
      <c r="P657" s="145"/>
      <c r="Q657" s="145"/>
      <c r="R657" s="140"/>
      <c r="S657" s="151"/>
      <c r="T657" s="153"/>
      <c r="U657" s="141"/>
      <c r="V657" s="151"/>
      <c r="W657" s="153"/>
      <c r="X657" s="142"/>
      <c r="Y657" s="143"/>
      <c r="Z657" s="143"/>
      <c r="AA657" s="143"/>
      <c r="AB657" s="143"/>
      <c r="AC657" s="143"/>
      <c r="AD657" s="143"/>
      <c r="AE657" s="143"/>
      <c r="AF657" s="38"/>
      <c r="AG657" s="144"/>
      <c r="AH657" s="148"/>
      <c r="AI657" s="5"/>
      <c r="AJ657" s="4"/>
      <c r="AK657" s="5"/>
      <c r="AL657" s="6"/>
      <c r="AM657" s="7"/>
      <c r="AN657" s="6"/>
      <c r="AO657" s="6"/>
      <c r="AP657" s="6"/>
      <c r="AQ657" s="8"/>
      <c r="AR657" s="6"/>
      <c r="AT657" s="6"/>
      <c r="AU657" s="6"/>
      <c r="AV657" s="6"/>
      <c r="AW657" s="6"/>
      <c r="AX657" s="6"/>
      <c r="AY657" s="9"/>
      <c r="AZ657" s="6"/>
      <c r="BA657" s="6"/>
      <c r="BB657" s="6"/>
      <c r="BC657" s="6"/>
    </row>
    <row r="658" spans="1:55" ht="11.25" customHeight="1" x14ac:dyDescent="0.25">
      <c r="A658" s="152"/>
      <c r="B658" s="5"/>
      <c r="C658" s="148"/>
      <c r="D658" s="148"/>
      <c r="E658" s="146"/>
      <c r="F658" s="146"/>
      <c r="G658" s="146"/>
      <c r="H658" s="146"/>
      <c r="I658" s="149"/>
      <c r="J658" s="149"/>
      <c r="K658" s="150"/>
      <c r="L658" s="149"/>
      <c r="M658" s="149"/>
      <c r="N658" s="145"/>
      <c r="O658" s="145"/>
      <c r="P658" s="147"/>
      <c r="Q658" s="145"/>
      <c r="R658" s="140"/>
      <c r="S658" s="151"/>
      <c r="T658" s="153"/>
      <c r="U658" s="141"/>
      <c r="V658" s="151"/>
      <c r="W658" s="153"/>
      <c r="X658" s="142"/>
      <c r="Y658" s="143"/>
      <c r="Z658" s="143"/>
      <c r="AA658" s="143"/>
      <c r="AB658" s="143"/>
      <c r="AC658" s="143"/>
      <c r="AD658" s="143"/>
      <c r="AE658" s="143"/>
      <c r="AF658" s="38"/>
      <c r="AG658" s="144"/>
      <c r="AH658" s="148"/>
      <c r="AI658" s="5"/>
      <c r="AJ658" s="4"/>
      <c r="AK658" s="5"/>
      <c r="AL658" s="6"/>
      <c r="AM658" s="7"/>
      <c r="AN658" s="6"/>
      <c r="AO658" s="6"/>
      <c r="AP658" s="6"/>
      <c r="AQ658" s="8"/>
      <c r="AR658" s="6"/>
      <c r="AT658" s="6"/>
      <c r="AU658" s="6"/>
      <c r="AV658" s="6"/>
      <c r="AW658" s="6"/>
      <c r="AX658" s="6"/>
      <c r="AY658" s="9"/>
      <c r="AZ658" s="6"/>
      <c r="BA658" s="6"/>
      <c r="BB658" s="6"/>
      <c r="BC658" s="6"/>
    </row>
    <row r="659" spans="1:55" ht="11.25" customHeight="1" x14ac:dyDescent="0.25">
      <c r="A659" s="152"/>
      <c r="B659" s="5"/>
      <c r="C659" s="148"/>
      <c r="D659" s="148"/>
      <c r="E659" s="146"/>
      <c r="F659" s="146"/>
      <c r="G659" s="146"/>
      <c r="H659" s="146"/>
      <c r="I659" s="149"/>
      <c r="J659" s="149"/>
      <c r="K659" s="150"/>
      <c r="L659" s="149"/>
      <c r="M659" s="149"/>
      <c r="N659" s="145"/>
      <c r="O659" s="145"/>
      <c r="P659" s="145"/>
      <c r="Q659" s="145"/>
      <c r="R659" s="140"/>
      <c r="S659" s="151"/>
      <c r="T659" s="153"/>
      <c r="U659" s="141"/>
      <c r="V659" s="151"/>
      <c r="W659" s="153"/>
      <c r="X659" s="142"/>
      <c r="Y659" s="143"/>
      <c r="Z659" s="143"/>
      <c r="AA659" s="143"/>
      <c r="AB659" s="143"/>
      <c r="AC659" s="143"/>
      <c r="AD659" s="143"/>
      <c r="AE659" s="143"/>
      <c r="AF659" s="38"/>
      <c r="AG659" s="144"/>
      <c r="AH659" s="154"/>
      <c r="AI659" s="5"/>
      <c r="AJ659" s="4"/>
      <c r="AK659" s="5"/>
      <c r="AL659" s="6"/>
      <c r="AM659" s="7"/>
      <c r="AN659" s="6"/>
      <c r="AO659" s="6"/>
      <c r="AP659" s="6"/>
      <c r="AQ659" s="8"/>
      <c r="AR659" s="6"/>
      <c r="AT659" s="6"/>
      <c r="AU659" s="6"/>
      <c r="AV659" s="6"/>
      <c r="AW659" s="6"/>
      <c r="AX659" s="6"/>
      <c r="AY659" s="9"/>
      <c r="AZ659" s="6"/>
      <c r="BA659" s="6"/>
      <c r="BB659" s="6"/>
      <c r="BC659" s="6"/>
    </row>
    <row r="660" spans="1:55" ht="11.25" customHeight="1" x14ac:dyDescent="0.25">
      <c r="A660" s="152"/>
      <c r="B660" s="5"/>
      <c r="C660" s="148"/>
      <c r="D660" s="148"/>
      <c r="E660" s="146"/>
      <c r="F660" s="146"/>
      <c r="G660" s="146"/>
      <c r="H660" s="146"/>
      <c r="I660" s="149"/>
      <c r="J660" s="149"/>
      <c r="K660" s="150"/>
      <c r="L660" s="149"/>
      <c r="M660" s="149"/>
      <c r="N660" s="147"/>
      <c r="O660" s="147"/>
      <c r="P660" s="145"/>
      <c r="Q660" s="145"/>
      <c r="R660" s="140"/>
      <c r="S660" s="151"/>
      <c r="T660" s="153"/>
      <c r="U660" s="141"/>
      <c r="V660" s="151"/>
      <c r="W660" s="153"/>
      <c r="X660" s="142"/>
      <c r="Y660" s="143"/>
      <c r="Z660" s="143"/>
      <c r="AA660" s="143"/>
      <c r="AB660" s="143"/>
      <c r="AC660" s="143"/>
      <c r="AD660" s="143"/>
      <c r="AE660" s="143"/>
      <c r="AF660" s="38"/>
      <c r="AG660" s="144"/>
      <c r="AH660" s="148"/>
      <c r="AI660" s="5"/>
      <c r="AJ660" s="4"/>
      <c r="AK660" s="5"/>
      <c r="AL660" s="6"/>
      <c r="AM660" s="7"/>
      <c r="AN660" s="6"/>
      <c r="AO660" s="6"/>
      <c r="AP660" s="6"/>
      <c r="AQ660" s="8"/>
      <c r="AR660" s="6"/>
      <c r="AT660" s="6"/>
      <c r="AU660" s="6"/>
      <c r="AV660" s="6"/>
      <c r="AW660" s="6"/>
      <c r="AX660" s="6"/>
      <c r="AY660" s="9"/>
      <c r="AZ660" s="6"/>
      <c r="BA660" s="6"/>
      <c r="BB660" s="6"/>
      <c r="BC660" s="6"/>
    </row>
    <row r="661" spans="1:55" ht="11.25" customHeight="1" x14ac:dyDescent="0.25">
      <c r="A661" s="152"/>
      <c r="B661" s="5"/>
      <c r="C661" s="148"/>
      <c r="D661" s="148"/>
      <c r="E661" s="146"/>
      <c r="F661" s="146"/>
      <c r="G661" s="146"/>
      <c r="H661" s="146"/>
      <c r="I661" s="149"/>
      <c r="J661" s="149"/>
      <c r="K661" s="150"/>
      <c r="L661" s="149"/>
      <c r="M661" s="149"/>
      <c r="N661" s="147"/>
      <c r="O661" s="147"/>
      <c r="P661" s="145"/>
      <c r="Q661" s="145"/>
      <c r="R661" s="140"/>
      <c r="S661" s="151"/>
      <c r="T661" s="153"/>
      <c r="U661" s="141"/>
      <c r="V661" s="151"/>
      <c r="W661" s="153"/>
      <c r="X661" s="142"/>
      <c r="Y661" s="143"/>
      <c r="Z661" s="143"/>
      <c r="AA661" s="143"/>
      <c r="AB661" s="143"/>
      <c r="AC661" s="143"/>
      <c r="AD661" s="143"/>
      <c r="AE661" s="143"/>
      <c r="AF661" s="38"/>
      <c r="AG661" s="144"/>
      <c r="AH661" s="154"/>
      <c r="AI661" s="5"/>
      <c r="AJ661" s="4"/>
      <c r="AK661" s="5"/>
      <c r="AL661" s="6"/>
      <c r="AM661" s="7"/>
      <c r="AN661" s="6"/>
      <c r="AO661" s="6"/>
      <c r="AP661" s="6"/>
      <c r="AQ661" s="8"/>
      <c r="AR661" s="6"/>
      <c r="AT661" s="6"/>
      <c r="AU661" s="6"/>
      <c r="AV661" s="6"/>
      <c r="AW661" s="6"/>
      <c r="AX661" s="6"/>
      <c r="AY661" s="9"/>
      <c r="AZ661" s="6"/>
      <c r="BA661" s="6"/>
      <c r="BB661" s="6"/>
      <c r="BC661" s="6"/>
    </row>
    <row r="662" spans="1:55" ht="11.25" customHeight="1" x14ac:dyDescent="0.25">
      <c r="A662" s="152"/>
      <c r="B662" s="5"/>
      <c r="C662" s="148"/>
      <c r="D662" s="148"/>
      <c r="E662" s="146"/>
      <c r="F662" s="146"/>
      <c r="G662" s="146"/>
      <c r="H662" s="146"/>
      <c r="I662" s="149"/>
      <c r="J662" s="149"/>
      <c r="K662" s="150"/>
      <c r="L662" s="149"/>
      <c r="M662" s="149"/>
      <c r="N662" s="147"/>
      <c r="O662" s="147"/>
      <c r="P662" s="145"/>
      <c r="Q662" s="145"/>
      <c r="R662" s="140"/>
      <c r="S662" s="151"/>
      <c r="T662" s="153"/>
      <c r="U662" s="141"/>
      <c r="V662" s="151"/>
      <c r="W662" s="153"/>
      <c r="X662" s="142"/>
      <c r="Y662" s="143"/>
      <c r="Z662" s="143"/>
      <c r="AA662" s="143"/>
      <c r="AB662" s="143"/>
      <c r="AC662" s="143"/>
      <c r="AD662" s="143"/>
      <c r="AE662" s="143"/>
      <c r="AF662" s="38"/>
      <c r="AG662" s="144"/>
      <c r="AH662" s="148"/>
      <c r="AI662" s="5"/>
      <c r="AJ662" s="4"/>
      <c r="AK662" s="5"/>
      <c r="AL662" s="6"/>
      <c r="AM662" s="7"/>
      <c r="AN662" s="6"/>
      <c r="AO662" s="6"/>
      <c r="AP662" s="6"/>
      <c r="AQ662" s="8"/>
      <c r="AR662" s="6"/>
      <c r="AT662" s="6"/>
      <c r="AU662" s="6"/>
      <c r="AV662" s="6"/>
      <c r="AW662" s="6"/>
      <c r="AX662" s="6"/>
      <c r="AY662" s="9"/>
      <c r="AZ662" s="6"/>
      <c r="BA662" s="6"/>
      <c r="BB662" s="6"/>
      <c r="BC662" s="6"/>
    </row>
    <row r="663" spans="1:55" ht="11.25" customHeight="1" x14ac:dyDescent="0.25">
      <c r="A663" s="152"/>
      <c r="B663" s="5"/>
      <c r="C663" s="148"/>
      <c r="D663" s="148"/>
      <c r="E663" s="146"/>
      <c r="F663" s="146"/>
      <c r="G663" s="146"/>
      <c r="H663" s="146"/>
      <c r="I663" s="149"/>
      <c r="J663" s="149"/>
      <c r="K663" s="150"/>
      <c r="L663" s="149"/>
      <c r="M663" s="149"/>
      <c r="N663" s="147"/>
      <c r="O663" s="147"/>
      <c r="P663" s="147"/>
      <c r="Q663" s="147"/>
      <c r="R663" s="140"/>
      <c r="S663" s="151"/>
      <c r="T663" s="153"/>
      <c r="U663" s="141"/>
      <c r="V663" s="151"/>
      <c r="W663" s="153"/>
      <c r="X663" s="142"/>
      <c r="Y663" s="143"/>
      <c r="Z663" s="143"/>
      <c r="AA663" s="143"/>
      <c r="AB663" s="143"/>
      <c r="AC663" s="143"/>
      <c r="AD663" s="143"/>
      <c r="AE663" s="143"/>
      <c r="AF663" s="38"/>
      <c r="AG663" s="144"/>
      <c r="AH663" s="148"/>
      <c r="AI663" s="5"/>
      <c r="AJ663" s="4"/>
      <c r="AK663" s="5"/>
      <c r="AL663" s="6"/>
      <c r="AM663" s="7"/>
      <c r="AN663" s="6"/>
      <c r="AO663" s="6"/>
      <c r="AP663" s="6"/>
      <c r="AQ663" s="8"/>
      <c r="AR663" s="6"/>
      <c r="AT663" s="6"/>
      <c r="AU663" s="6"/>
      <c r="AV663" s="6"/>
      <c r="AW663" s="6"/>
      <c r="AX663" s="6"/>
      <c r="AY663" s="9"/>
      <c r="AZ663" s="6"/>
      <c r="BA663" s="6"/>
      <c r="BB663" s="6"/>
      <c r="BC663" s="6"/>
    </row>
    <row r="664" spans="1:55" ht="11.25" customHeight="1" x14ac:dyDescent="0.25">
      <c r="A664" s="152"/>
      <c r="B664" s="5"/>
      <c r="C664" s="148"/>
      <c r="D664" s="148"/>
      <c r="E664" s="146"/>
      <c r="F664" s="146"/>
      <c r="G664" s="146"/>
      <c r="H664" s="146"/>
      <c r="I664" s="149"/>
      <c r="J664" s="149"/>
      <c r="K664" s="150"/>
      <c r="L664" s="149"/>
      <c r="M664" s="149"/>
      <c r="N664" s="145"/>
      <c r="O664" s="145"/>
      <c r="P664" s="145"/>
      <c r="Q664" s="145"/>
      <c r="R664" s="140"/>
      <c r="S664" s="151"/>
      <c r="T664" s="153"/>
      <c r="U664" s="141"/>
      <c r="V664" s="151"/>
      <c r="W664" s="153"/>
      <c r="X664" s="142"/>
      <c r="Y664" s="143"/>
      <c r="Z664" s="143"/>
      <c r="AA664" s="143"/>
      <c r="AB664" s="143"/>
      <c r="AC664" s="143"/>
      <c r="AD664" s="143"/>
      <c r="AE664" s="143"/>
      <c r="AF664" s="38"/>
      <c r="AG664" s="144"/>
      <c r="AH664" s="148"/>
      <c r="AI664" s="5"/>
      <c r="AJ664" s="4"/>
      <c r="AK664" s="5"/>
      <c r="AL664" s="6"/>
      <c r="AM664" s="7"/>
      <c r="AN664" s="6"/>
      <c r="AO664" s="6"/>
      <c r="AP664" s="6"/>
      <c r="AQ664" s="8"/>
      <c r="AR664" s="6"/>
      <c r="AT664" s="6"/>
      <c r="AU664" s="6"/>
      <c r="AV664" s="6"/>
      <c r="AW664" s="6"/>
      <c r="AX664" s="6"/>
      <c r="AY664" s="9"/>
      <c r="AZ664" s="6"/>
      <c r="BA664" s="6"/>
      <c r="BB664" s="6"/>
      <c r="BC664" s="6"/>
    </row>
    <row r="665" spans="1:55" ht="11.25" customHeight="1" x14ac:dyDescent="0.25">
      <c r="A665" s="152"/>
      <c r="B665" s="5"/>
      <c r="C665" s="148"/>
      <c r="D665" s="148"/>
      <c r="E665" s="146"/>
      <c r="F665" s="146"/>
      <c r="G665" s="146"/>
      <c r="H665" s="146"/>
      <c r="I665" s="149"/>
      <c r="J665" s="149"/>
      <c r="K665" s="150"/>
      <c r="L665" s="149"/>
      <c r="M665" s="149"/>
      <c r="N665" s="145"/>
      <c r="O665" s="145"/>
      <c r="P665" s="145"/>
      <c r="Q665" s="145"/>
      <c r="R665" s="140"/>
      <c r="S665" s="151"/>
      <c r="T665" s="153"/>
      <c r="U665" s="141"/>
      <c r="V665" s="151"/>
      <c r="W665" s="153"/>
      <c r="X665" s="142"/>
      <c r="Y665" s="143"/>
      <c r="Z665" s="143"/>
      <c r="AA665" s="143"/>
      <c r="AB665" s="143"/>
      <c r="AC665" s="143"/>
      <c r="AD665" s="143"/>
      <c r="AE665" s="143"/>
      <c r="AF665" s="38"/>
      <c r="AG665" s="144"/>
      <c r="AH665" s="148"/>
      <c r="AI665" s="5"/>
      <c r="AJ665" s="4"/>
      <c r="AK665" s="5"/>
      <c r="AL665" s="6"/>
      <c r="AM665" s="7"/>
      <c r="AN665" s="6"/>
      <c r="AO665" s="6"/>
      <c r="AP665" s="6"/>
      <c r="AQ665" s="8"/>
      <c r="AR665" s="6"/>
      <c r="AT665" s="6"/>
      <c r="AU665" s="6"/>
      <c r="AV665" s="6"/>
      <c r="AW665" s="6"/>
      <c r="AX665" s="6"/>
      <c r="AY665" s="9"/>
      <c r="AZ665" s="6"/>
      <c r="BA665" s="6"/>
      <c r="BB665" s="6"/>
      <c r="BC665" s="6"/>
    </row>
    <row r="666" spans="1:55" ht="11.25" customHeight="1" x14ac:dyDescent="0.25">
      <c r="A666" s="152"/>
      <c r="B666" s="5"/>
      <c r="C666" s="148"/>
      <c r="D666" s="148"/>
      <c r="E666" s="146"/>
      <c r="F666" s="146"/>
      <c r="G666" s="146"/>
      <c r="H666" s="146"/>
      <c r="I666" s="149"/>
      <c r="J666" s="149"/>
      <c r="K666" s="150"/>
      <c r="L666" s="149"/>
      <c r="M666" s="149"/>
      <c r="N666" s="147"/>
      <c r="O666" s="147"/>
      <c r="P666" s="147"/>
      <c r="Q666" s="147"/>
      <c r="R666" s="140"/>
      <c r="S666" s="151"/>
      <c r="T666" s="153"/>
      <c r="U666" s="141"/>
      <c r="V666" s="151"/>
      <c r="W666" s="153"/>
      <c r="X666" s="142"/>
      <c r="Y666" s="143"/>
      <c r="Z666" s="143"/>
      <c r="AA666" s="143"/>
      <c r="AB666" s="143"/>
      <c r="AC666" s="143"/>
      <c r="AD666" s="143"/>
      <c r="AE666" s="143"/>
      <c r="AF666" s="38"/>
      <c r="AG666" s="144"/>
      <c r="AH666" s="148"/>
      <c r="AI666" s="5"/>
      <c r="AJ666" s="4"/>
      <c r="AK666" s="5"/>
      <c r="AL666" s="6"/>
      <c r="AM666" s="7"/>
      <c r="AN666" s="6"/>
      <c r="AO666" s="6"/>
      <c r="AP666" s="6"/>
      <c r="AQ666" s="8"/>
      <c r="AR666" s="6"/>
      <c r="AT666" s="6"/>
      <c r="AU666" s="6"/>
      <c r="AV666" s="6"/>
      <c r="AW666" s="6"/>
      <c r="AX666" s="6"/>
      <c r="AY666" s="9"/>
      <c r="AZ666" s="6"/>
      <c r="BA666" s="6"/>
      <c r="BB666" s="6"/>
      <c r="BC666" s="6"/>
    </row>
    <row r="667" spans="1:55" ht="11.25" customHeight="1" x14ac:dyDescent="0.25">
      <c r="A667" s="152"/>
      <c r="B667" s="5"/>
      <c r="C667" s="148"/>
      <c r="D667" s="148"/>
      <c r="E667" s="146"/>
      <c r="F667" s="146"/>
      <c r="G667" s="146"/>
      <c r="H667" s="146"/>
      <c r="I667" s="149"/>
      <c r="J667" s="149"/>
      <c r="K667" s="150"/>
      <c r="L667" s="149"/>
      <c r="M667" s="149"/>
      <c r="N667" s="145"/>
      <c r="O667" s="145"/>
      <c r="P667" s="145"/>
      <c r="Q667" s="145"/>
      <c r="R667" s="140"/>
      <c r="S667" s="151"/>
      <c r="T667" s="153"/>
      <c r="U667" s="141"/>
      <c r="V667" s="151"/>
      <c r="W667" s="153"/>
      <c r="X667" s="142"/>
      <c r="Y667" s="143"/>
      <c r="Z667" s="143"/>
      <c r="AA667" s="143"/>
      <c r="AB667" s="143"/>
      <c r="AC667" s="143"/>
      <c r="AD667" s="143"/>
      <c r="AE667" s="143"/>
      <c r="AF667" s="38"/>
      <c r="AG667" s="144"/>
      <c r="AH667" s="148"/>
      <c r="AI667" s="5"/>
      <c r="AJ667" s="4"/>
      <c r="AK667" s="5"/>
      <c r="AL667" s="6"/>
      <c r="AM667" s="7"/>
      <c r="AN667" s="6"/>
      <c r="AO667" s="6"/>
      <c r="AP667" s="6"/>
      <c r="AQ667" s="8"/>
      <c r="AR667" s="6"/>
      <c r="AT667" s="6"/>
      <c r="AU667" s="6"/>
      <c r="AV667" s="6"/>
      <c r="AW667" s="6"/>
      <c r="AX667" s="6"/>
      <c r="AY667" s="9"/>
      <c r="AZ667" s="6"/>
      <c r="BA667" s="6"/>
      <c r="BB667" s="6"/>
      <c r="BC667" s="6"/>
    </row>
    <row r="668" spans="1:55" ht="11.25" customHeight="1" x14ac:dyDescent="0.25">
      <c r="A668" s="155"/>
      <c r="B668" s="5"/>
      <c r="C668" s="148"/>
      <c r="D668" s="148"/>
      <c r="E668" s="146"/>
      <c r="F668" s="146"/>
      <c r="G668" s="146"/>
      <c r="H668" s="146"/>
      <c r="I668" s="149"/>
      <c r="J668" s="149"/>
      <c r="K668" s="150"/>
      <c r="L668" s="149"/>
      <c r="M668" s="149"/>
      <c r="N668" s="145"/>
      <c r="O668" s="145"/>
      <c r="P668" s="145"/>
      <c r="Q668" s="145"/>
      <c r="R668" s="140"/>
      <c r="S668" s="151"/>
      <c r="T668" s="153"/>
      <c r="U668" s="141"/>
      <c r="V668" s="151"/>
      <c r="W668" s="153"/>
      <c r="X668" s="142"/>
      <c r="Y668" s="143"/>
      <c r="Z668" s="143"/>
      <c r="AA668" s="143"/>
      <c r="AB668" s="143"/>
      <c r="AC668" s="143"/>
      <c r="AD668" s="143"/>
      <c r="AE668" s="143"/>
      <c r="AF668" s="38"/>
      <c r="AG668" s="144"/>
      <c r="AH668" s="154"/>
      <c r="AI668" s="5"/>
      <c r="AJ668" s="4"/>
      <c r="AK668" s="5"/>
      <c r="AL668" s="6"/>
      <c r="AM668" s="7"/>
      <c r="AN668" s="6"/>
      <c r="AO668" s="6"/>
      <c r="AP668" s="6"/>
      <c r="AQ668" s="8"/>
      <c r="AR668" s="6"/>
      <c r="AT668" s="6"/>
      <c r="AU668" s="6"/>
      <c r="AV668" s="6"/>
      <c r="AW668" s="6"/>
      <c r="AX668" s="6"/>
      <c r="AY668" s="9"/>
      <c r="AZ668" s="6"/>
      <c r="BA668" s="6"/>
      <c r="BB668" s="6"/>
      <c r="BC668" s="6"/>
    </row>
    <row r="669" spans="1:55" ht="16.5" customHeight="1" x14ac:dyDescent="0.25">
      <c r="A669" s="156" t="s">
        <v>241</v>
      </c>
      <c r="B669" s="116"/>
      <c r="C669" s="157"/>
      <c r="D669" s="770" t="s">
        <v>241</v>
      </c>
      <c r="E669" s="756"/>
      <c r="F669" s="756"/>
      <c r="G669" s="756"/>
      <c r="H669" s="756"/>
      <c r="I669" s="756"/>
      <c r="J669" s="756"/>
      <c r="K669" s="756"/>
      <c r="L669" s="756"/>
      <c r="M669" s="756"/>
      <c r="N669" s="756"/>
      <c r="O669" s="756"/>
      <c r="P669" s="756"/>
      <c r="Q669" s="756"/>
      <c r="R669" s="757"/>
      <c r="S669" s="771">
        <f>SUM(S650:S668)</f>
        <v>0</v>
      </c>
      <c r="T669" s="756"/>
      <c r="U669" s="757"/>
      <c r="V669" s="158"/>
      <c r="W669" s="159"/>
      <c r="X669" s="160"/>
      <c r="Y669" s="161"/>
      <c r="Z669" s="162"/>
      <c r="AA669" s="162"/>
      <c r="AB669" s="162"/>
      <c r="AC669" s="162"/>
      <c r="AD669" s="162"/>
      <c r="AE669" s="161"/>
      <c r="AF669" s="161"/>
      <c r="AG669" s="163"/>
      <c r="AH669" s="159"/>
      <c r="AI669" s="164"/>
      <c r="AJ669" s="114"/>
      <c r="AK669" s="118"/>
      <c r="AL669" s="6"/>
      <c r="AM669" s="7"/>
      <c r="AN669" s="6"/>
      <c r="AO669" s="6"/>
      <c r="AP669" s="6"/>
      <c r="AQ669" s="8"/>
      <c r="AR669" s="6"/>
      <c r="AT669" s="6"/>
      <c r="AU669" s="6"/>
      <c r="AV669" s="6"/>
      <c r="AW669" s="6"/>
      <c r="AX669" s="6"/>
      <c r="AY669" s="9"/>
      <c r="AZ669" s="6"/>
      <c r="BA669" s="6"/>
      <c r="BB669" s="6"/>
      <c r="BC669" s="6"/>
    </row>
    <row r="670" spans="1:55" ht="16.5" customHeight="1" x14ac:dyDescent="0.25">
      <c r="A670" s="165"/>
      <c r="B670" s="166"/>
      <c r="C670" s="166"/>
      <c r="D670" s="166"/>
      <c r="E670" s="171"/>
      <c r="F670" s="171"/>
      <c r="G670" s="171"/>
      <c r="H670" s="171"/>
      <c r="I670" s="166"/>
      <c r="J670" s="166"/>
      <c r="K670" s="172"/>
      <c r="L670" s="166"/>
      <c r="M670" s="166"/>
      <c r="N670" s="173"/>
      <c r="O670" s="173"/>
      <c r="P670" s="173"/>
      <c r="Q670" s="173"/>
      <c r="R670" s="174"/>
      <c r="S670" s="167"/>
      <c r="T670" s="168"/>
      <c r="U670" s="169"/>
      <c r="V670" s="158"/>
      <c r="W670" s="159"/>
      <c r="X670" s="160"/>
      <c r="Y670" s="161"/>
      <c r="Z670" s="162"/>
      <c r="AA670" s="162"/>
      <c r="AB670" s="162"/>
      <c r="AC670" s="162"/>
      <c r="AD670" s="162"/>
      <c r="AE670" s="161"/>
      <c r="AF670" s="161"/>
      <c r="AG670" s="163"/>
      <c r="AH670" s="159"/>
      <c r="AI670" s="164"/>
      <c r="AJ670" s="170"/>
      <c r="AK670" s="118"/>
      <c r="AL670" s="6"/>
      <c r="AM670" s="7"/>
      <c r="AN670" s="6"/>
      <c r="AO670" s="6"/>
      <c r="AP670" s="6"/>
      <c r="AQ670" s="8"/>
      <c r="AR670" s="6"/>
      <c r="AT670" s="6"/>
      <c r="AU670" s="6"/>
      <c r="AV670" s="6"/>
      <c r="AW670" s="6"/>
      <c r="AX670" s="6"/>
      <c r="AY670" s="9"/>
      <c r="AZ670" s="6"/>
      <c r="BA670" s="6"/>
      <c r="BB670" s="6"/>
      <c r="BC670" s="6"/>
    </row>
    <row r="671" spans="1:55" ht="16.5" customHeight="1" x14ac:dyDescent="0.25">
      <c r="A671" s="165"/>
      <c r="B671" s="166"/>
      <c r="C671" s="166"/>
      <c r="D671" s="166"/>
      <c r="E671" s="171"/>
      <c r="F671" s="171"/>
      <c r="G671" s="171"/>
      <c r="H671" s="171"/>
      <c r="I671" s="166"/>
      <c r="J671" s="166"/>
      <c r="K671" s="172"/>
      <c r="L671" s="166"/>
      <c r="M671" s="166"/>
      <c r="N671" s="173"/>
      <c r="O671" s="173"/>
      <c r="P671" s="173"/>
      <c r="Q671" s="173"/>
      <c r="R671" s="174"/>
      <c r="S671" s="167"/>
      <c r="T671" s="168"/>
      <c r="U671" s="169"/>
      <c r="V671" s="158"/>
      <c r="W671" s="159"/>
      <c r="X671" s="160"/>
      <c r="Y671" s="161"/>
      <c r="Z671" s="162"/>
      <c r="AA671" s="162"/>
      <c r="AB671" s="162"/>
      <c r="AC671" s="162"/>
      <c r="AD671" s="162"/>
      <c r="AE671" s="161"/>
      <c r="AF671" s="161"/>
      <c r="AG671" s="163"/>
      <c r="AH671" s="159"/>
      <c r="AI671" s="164"/>
      <c r="AJ671" s="170"/>
      <c r="AK671" s="118"/>
      <c r="AL671" s="6"/>
      <c r="AM671" s="7"/>
      <c r="AN671" s="6"/>
      <c r="AO671" s="6"/>
      <c r="AP671" s="6"/>
      <c r="AQ671" s="8"/>
      <c r="AR671" s="6"/>
      <c r="AT671" s="6"/>
      <c r="AU671" s="6"/>
      <c r="AV671" s="6"/>
      <c r="AW671" s="6"/>
      <c r="AX671" s="6"/>
      <c r="AY671" s="9"/>
      <c r="AZ671" s="6"/>
      <c r="BA671" s="6"/>
      <c r="BB671" s="6"/>
      <c r="BC671" s="6"/>
    </row>
    <row r="672" spans="1:55" ht="16.5" customHeight="1" x14ac:dyDescent="0.25">
      <c r="A672" s="165"/>
      <c r="B672" s="166"/>
      <c r="C672" s="166"/>
      <c r="D672" s="166"/>
      <c r="E672" s="171"/>
      <c r="F672" s="171"/>
      <c r="G672" s="171"/>
      <c r="H672" s="171"/>
      <c r="I672" s="166"/>
      <c r="J672" s="166"/>
      <c r="K672" s="172"/>
      <c r="L672" s="166"/>
      <c r="M672" s="166"/>
      <c r="N672" s="173"/>
      <c r="O672" s="173"/>
      <c r="P672" s="173"/>
      <c r="Q672" s="173"/>
      <c r="R672" s="174"/>
      <c r="S672" s="167"/>
      <c r="T672" s="168"/>
      <c r="U672" s="169"/>
      <c r="V672" s="158"/>
      <c r="W672" s="159"/>
      <c r="X672" s="160"/>
      <c r="Y672" s="161"/>
      <c r="Z672" s="162"/>
      <c r="AA672" s="162"/>
      <c r="AB672" s="162"/>
      <c r="AC672" s="162"/>
      <c r="AD672" s="162"/>
      <c r="AE672" s="161"/>
      <c r="AF672" s="161"/>
      <c r="AG672" s="163"/>
      <c r="AH672" s="159"/>
      <c r="AI672" s="164"/>
      <c r="AJ672" s="170"/>
      <c r="AK672" s="118"/>
      <c r="AL672" s="6"/>
      <c r="AM672" s="7"/>
      <c r="AN672" s="6"/>
      <c r="AO672" s="6"/>
      <c r="AP672" s="6"/>
      <c r="AQ672" s="8"/>
      <c r="AR672" s="6"/>
      <c r="AT672" s="6"/>
      <c r="AU672" s="6"/>
      <c r="AV672" s="6"/>
      <c r="AW672" s="6"/>
      <c r="AX672" s="6"/>
      <c r="AY672" s="9"/>
      <c r="AZ672" s="6"/>
      <c r="BA672" s="6"/>
      <c r="BB672" s="6"/>
      <c r="BC672" s="6"/>
    </row>
    <row r="673" spans="1:55" ht="16.5" customHeight="1" x14ac:dyDescent="0.25">
      <c r="A673" s="165"/>
      <c r="B673" s="166"/>
      <c r="C673" s="166"/>
      <c r="D673" s="166"/>
      <c r="E673" s="171"/>
      <c r="F673" s="171"/>
      <c r="G673" s="171"/>
      <c r="H673" s="171"/>
      <c r="I673" s="166"/>
      <c r="J673" s="166"/>
      <c r="K673" s="172"/>
      <c r="L673" s="166"/>
      <c r="M673" s="166"/>
      <c r="N673" s="173"/>
      <c r="O673" s="173"/>
      <c r="P673" s="173"/>
      <c r="Q673" s="173"/>
      <c r="R673" s="174"/>
      <c r="S673" s="167"/>
      <c r="T673" s="168"/>
      <c r="U673" s="169"/>
      <c r="V673" s="158"/>
      <c r="W673" s="159"/>
      <c r="X673" s="160"/>
      <c r="Y673" s="161"/>
      <c r="Z673" s="162"/>
      <c r="AA673" s="162"/>
      <c r="AB673" s="162"/>
      <c r="AC673" s="162"/>
      <c r="AD673" s="162"/>
      <c r="AE673" s="161"/>
      <c r="AF673" s="161"/>
      <c r="AG673" s="163"/>
      <c r="AH673" s="159"/>
      <c r="AI673" s="164"/>
      <c r="AJ673" s="170"/>
      <c r="AK673" s="118"/>
      <c r="AL673" s="6"/>
      <c r="AM673" s="7"/>
      <c r="AN673" s="6"/>
      <c r="AO673" s="6"/>
      <c r="AP673" s="6"/>
      <c r="AQ673" s="8"/>
      <c r="AR673" s="6"/>
      <c r="AT673" s="6"/>
      <c r="AU673" s="6"/>
      <c r="AV673" s="6"/>
      <c r="AW673" s="6"/>
      <c r="AX673" s="6"/>
      <c r="AY673" s="9"/>
      <c r="AZ673" s="6"/>
      <c r="BA673" s="6"/>
      <c r="BB673" s="6"/>
      <c r="BC673" s="6"/>
    </row>
    <row r="674" spans="1:55" ht="16.5" customHeight="1" x14ac:dyDescent="0.25">
      <c r="A674" s="165"/>
      <c r="B674" s="166"/>
      <c r="C674" s="166"/>
      <c r="D674" s="166"/>
      <c r="E674" s="171"/>
      <c r="F674" s="171"/>
      <c r="G674" s="171"/>
      <c r="H674" s="171"/>
      <c r="I674" s="166"/>
      <c r="J674" s="166"/>
      <c r="K674" s="172"/>
      <c r="L674" s="166"/>
      <c r="M674" s="166"/>
      <c r="N674" s="173"/>
      <c r="O674" s="173"/>
      <c r="P674" s="173"/>
      <c r="Q674" s="173"/>
      <c r="R674" s="174"/>
      <c r="S674" s="167"/>
      <c r="T674" s="168"/>
      <c r="U674" s="169"/>
      <c r="V674" s="158"/>
      <c r="W674" s="159"/>
      <c r="X674" s="160"/>
      <c r="Y674" s="161"/>
      <c r="Z674" s="162"/>
      <c r="AA674" s="162"/>
      <c r="AB674" s="162"/>
      <c r="AC674" s="162"/>
      <c r="AD674" s="162"/>
      <c r="AE674" s="161"/>
      <c r="AF674" s="161"/>
      <c r="AG674" s="163"/>
      <c r="AH674" s="159"/>
      <c r="AI674" s="164"/>
      <c r="AJ674" s="170"/>
      <c r="AK674" s="118"/>
      <c r="AL674" s="6"/>
      <c r="AM674" s="7"/>
      <c r="AN674" s="6"/>
      <c r="AO674" s="6"/>
      <c r="AP674" s="6"/>
      <c r="AQ674" s="8"/>
      <c r="AR674" s="6"/>
      <c r="AT674" s="6"/>
      <c r="AU674" s="6"/>
      <c r="AV674" s="6"/>
      <c r="AW674" s="6"/>
      <c r="AX674" s="6"/>
      <c r="AY674" s="9"/>
      <c r="AZ674" s="6"/>
      <c r="BA674" s="6"/>
      <c r="BB674" s="6"/>
      <c r="BC674" s="6"/>
    </row>
    <row r="675" spans="1:55" ht="16.5" customHeight="1" x14ac:dyDescent="0.25">
      <c r="A675" s="165"/>
      <c r="B675" s="166"/>
      <c r="C675" s="166"/>
      <c r="D675" s="166"/>
      <c r="E675" s="171"/>
      <c r="F675" s="171"/>
      <c r="G675" s="171"/>
      <c r="H675" s="171"/>
      <c r="I675" s="166"/>
      <c r="J675" s="166"/>
      <c r="K675" s="172"/>
      <c r="L675" s="166"/>
      <c r="M675" s="166"/>
      <c r="N675" s="173"/>
      <c r="O675" s="173"/>
      <c r="P675" s="173"/>
      <c r="Q675" s="173"/>
      <c r="R675" s="174"/>
      <c r="S675" s="167"/>
      <c r="T675" s="168"/>
      <c r="U675" s="169"/>
      <c r="V675" s="158"/>
      <c r="W675" s="159"/>
      <c r="X675" s="160"/>
      <c r="Y675" s="161"/>
      <c r="Z675" s="162"/>
      <c r="AA675" s="162"/>
      <c r="AB675" s="162"/>
      <c r="AC675" s="162"/>
      <c r="AD675" s="162"/>
      <c r="AE675" s="161"/>
      <c r="AF675" s="161"/>
      <c r="AG675" s="163"/>
      <c r="AH675" s="159"/>
      <c r="AI675" s="164"/>
      <c r="AJ675" s="170"/>
      <c r="AK675" s="118"/>
      <c r="AL675" s="6"/>
      <c r="AM675" s="7"/>
      <c r="AN675" s="6"/>
      <c r="AO675" s="6"/>
      <c r="AP675" s="6"/>
      <c r="AQ675" s="8"/>
      <c r="AR675" s="6"/>
      <c r="AT675" s="6"/>
      <c r="AU675" s="6"/>
      <c r="AV675" s="6"/>
      <c r="AW675" s="6"/>
      <c r="AX675" s="6"/>
      <c r="AY675" s="9"/>
      <c r="AZ675" s="6"/>
      <c r="BA675" s="6"/>
      <c r="BB675" s="6"/>
      <c r="BC675" s="6"/>
    </row>
    <row r="676" spans="1:55" ht="16.5" customHeight="1" x14ac:dyDescent="0.25">
      <c r="A676" s="165"/>
      <c r="B676" s="166"/>
      <c r="C676" s="166"/>
      <c r="D676" s="166"/>
      <c r="E676" s="171"/>
      <c r="F676" s="171"/>
      <c r="G676" s="171"/>
      <c r="H676" s="171"/>
      <c r="I676" s="166"/>
      <c r="J676" s="166"/>
      <c r="K676" s="172"/>
      <c r="L676" s="166"/>
      <c r="M676" s="166"/>
      <c r="N676" s="173"/>
      <c r="O676" s="173"/>
      <c r="P676" s="173"/>
      <c r="Q676" s="173"/>
      <c r="R676" s="174"/>
      <c r="S676" s="167"/>
      <c r="T676" s="168"/>
      <c r="U676" s="169"/>
      <c r="V676" s="158"/>
      <c r="W676" s="159"/>
      <c r="X676" s="160"/>
      <c r="Y676" s="161"/>
      <c r="Z676" s="162"/>
      <c r="AA676" s="162"/>
      <c r="AB676" s="162"/>
      <c r="AC676" s="162"/>
      <c r="AD676" s="162"/>
      <c r="AE676" s="161"/>
      <c r="AF676" s="161"/>
      <c r="AG676" s="163"/>
      <c r="AH676" s="159"/>
      <c r="AI676" s="164"/>
      <c r="AJ676" s="170"/>
      <c r="AK676" s="118"/>
      <c r="AL676" s="6"/>
      <c r="AM676" s="7"/>
      <c r="AN676" s="6"/>
      <c r="AO676" s="6"/>
      <c r="AP676" s="6"/>
      <c r="AQ676" s="8"/>
      <c r="AR676" s="6"/>
      <c r="AT676" s="6"/>
      <c r="AU676" s="6"/>
      <c r="AV676" s="6"/>
      <c r="AW676" s="6"/>
      <c r="AX676" s="6"/>
      <c r="AY676" s="9"/>
      <c r="AZ676" s="6"/>
      <c r="BA676" s="6"/>
      <c r="BB676" s="6"/>
      <c r="BC676" s="6"/>
    </row>
    <row r="677" spans="1:55" ht="16.5" customHeight="1" x14ac:dyDescent="0.25">
      <c r="A677" s="165"/>
      <c r="B677" s="166"/>
      <c r="C677" s="166"/>
      <c r="D677" s="166"/>
      <c r="E677" s="171"/>
      <c r="F677" s="171"/>
      <c r="G677" s="171"/>
      <c r="H677" s="171"/>
      <c r="I677" s="166"/>
      <c r="J677" s="166"/>
      <c r="K677" s="172"/>
      <c r="L677" s="166"/>
      <c r="M677" s="166"/>
      <c r="N677" s="173"/>
      <c r="O677" s="173"/>
      <c r="P677" s="173"/>
      <c r="Q677" s="173"/>
      <c r="R677" s="174"/>
      <c r="S677" s="167"/>
      <c r="T677" s="168"/>
      <c r="U677" s="169"/>
      <c r="V677" s="158"/>
      <c r="W677" s="159"/>
      <c r="X677" s="160"/>
      <c r="Y677" s="161"/>
      <c r="Z677" s="162"/>
      <c r="AA677" s="162"/>
      <c r="AB677" s="162"/>
      <c r="AC677" s="162"/>
      <c r="AD677" s="162"/>
      <c r="AE677" s="161"/>
      <c r="AF677" s="161"/>
      <c r="AG677" s="163"/>
      <c r="AH677" s="159"/>
      <c r="AI677" s="164"/>
      <c r="AJ677" s="170"/>
      <c r="AK677" s="118"/>
      <c r="AL677" s="6"/>
      <c r="AM677" s="7"/>
      <c r="AN677" s="6"/>
      <c r="AO677" s="6"/>
      <c r="AP677" s="6"/>
      <c r="AQ677" s="8"/>
      <c r="AR677" s="6"/>
      <c r="AT677" s="6"/>
      <c r="AU677" s="6"/>
      <c r="AV677" s="6"/>
      <c r="AW677" s="6"/>
      <c r="AX677" s="6"/>
      <c r="AY677" s="9"/>
      <c r="AZ677" s="6"/>
      <c r="BA677" s="6"/>
      <c r="BB677" s="6"/>
      <c r="BC677" s="6"/>
    </row>
    <row r="678" spans="1:55" ht="16.5" customHeight="1" x14ac:dyDescent="0.25">
      <c r="A678" s="165"/>
      <c r="B678" s="166"/>
      <c r="C678" s="166"/>
      <c r="D678" s="166"/>
      <c r="E678" s="171"/>
      <c r="F678" s="171"/>
      <c r="G678" s="171"/>
      <c r="H678" s="171"/>
      <c r="I678" s="166"/>
      <c r="J678" s="166"/>
      <c r="K678" s="172"/>
      <c r="L678" s="166"/>
      <c r="M678" s="166"/>
      <c r="N678" s="173"/>
      <c r="O678" s="173"/>
      <c r="P678" s="173"/>
      <c r="Q678" s="173"/>
      <c r="R678" s="174"/>
      <c r="S678" s="167"/>
      <c r="T678" s="168"/>
      <c r="U678" s="169"/>
      <c r="V678" s="158"/>
      <c r="W678" s="159"/>
      <c r="X678" s="160"/>
      <c r="Y678" s="161"/>
      <c r="Z678" s="162"/>
      <c r="AA678" s="162"/>
      <c r="AB678" s="162"/>
      <c r="AC678" s="162"/>
      <c r="AD678" s="162"/>
      <c r="AE678" s="161"/>
      <c r="AF678" s="161"/>
      <c r="AG678" s="163"/>
      <c r="AH678" s="159"/>
      <c r="AI678" s="164"/>
      <c r="AJ678" s="170"/>
      <c r="AK678" s="118"/>
      <c r="AL678" s="6"/>
      <c r="AM678" s="7"/>
      <c r="AN678" s="6"/>
      <c r="AO678" s="6"/>
      <c r="AP678" s="6"/>
      <c r="AQ678" s="8"/>
      <c r="AR678" s="6"/>
      <c r="AT678" s="6"/>
      <c r="AU678" s="6"/>
      <c r="AV678" s="6"/>
      <c r="AW678" s="6"/>
      <c r="AX678" s="6"/>
      <c r="AY678" s="9"/>
      <c r="AZ678" s="6"/>
      <c r="BA678" s="6"/>
      <c r="BB678" s="6"/>
      <c r="BC678" s="6"/>
    </row>
    <row r="679" spans="1:55" ht="16.5" customHeight="1" x14ac:dyDescent="0.25">
      <c r="A679" s="165"/>
      <c r="B679" s="166"/>
      <c r="C679" s="166"/>
      <c r="D679" s="166"/>
      <c r="E679" s="171"/>
      <c r="F679" s="171"/>
      <c r="G679" s="171"/>
      <c r="H679" s="171"/>
      <c r="I679" s="166"/>
      <c r="J679" s="166"/>
      <c r="K679" s="172"/>
      <c r="L679" s="166"/>
      <c r="M679" s="166"/>
      <c r="N679" s="173"/>
      <c r="O679" s="173"/>
      <c r="P679" s="173"/>
      <c r="Q679" s="173"/>
      <c r="R679" s="174"/>
      <c r="S679" s="167"/>
      <c r="T679" s="168"/>
      <c r="U679" s="169"/>
      <c r="V679" s="158"/>
      <c r="W679" s="159"/>
      <c r="X679" s="160"/>
      <c r="Y679" s="161"/>
      <c r="Z679" s="162"/>
      <c r="AA679" s="162"/>
      <c r="AB679" s="162"/>
      <c r="AC679" s="162"/>
      <c r="AD679" s="162"/>
      <c r="AE679" s="161"/>
      <c r="AF679" s="161"/>
      <c r="AG679" s="163"/>
      <c r="AH679" s="159"/>
      <c r="AI679" s="164"/>
      <c r="AJ679" s="170"/>
      <c r="AK679" s="118"/>
      <c r="AL679" s="6"/>
      <c r="AM679" s="7"/>
      <c r="AN679" s="6"/>
      <c r="AO679" s="6"/>
      <c r="AP679" s="6"/>
      <c r="AQ679" s="8"/>
      <c r="AR679" s="6"/>
      <c r="AT679" s="6"/>
      <c r="AU679" s="6"/>
      <c r="AV679" s="6"/>
      <c r="AW679" s="6"/>
      <c r="AX679" s="6"/>
      <c r="AY679" s="9"/>
      <c r="AZ679" s="6"/>
      <c r="BA679" s="6"/>
      <c r="BB679" s="6"/>
      <c r="BC679" s="6"/>
    </row>
    <row r="680" spans="1:55" ht="16.5" customHeight="1" x14ac:dyDescent="0.25">
      <c r="A680" s="165"/>
      <c r="B680" s="166"/>
      <c r="C680" s="166"/>
      <c r="D680" s="166"/>
      <c r="E680" s="171"/>
      <c r="F680" s="171"/>
      <c r="G680" s="171"/>
      <c r="H680" s="171"/>
      <c r="I680" s="166"/>
      <c r="J680" s="166"/>
      <c r="K680" s="172"/>
      <c r="L680" s="166"/>
      <c r="M680" s="166"/>
      <c r="N680" s="173"/>
      <c r="O680" s="173"/>
      <c r="P680" s="173"/>
      <c r="Q680" s="173"/>
      <c r="R680" s="174"/>
      <c r="S680" s="167"/>
      <c r="T680" s="168"/>
      <c r="U680" s="169"/>
      <c r="V680" s="158"/>
      <c r="W680" s="159"/>
      <c r="X680" s="160"/>
      <c r="Y680" s="161"/>
      <c r="Z680" s="162"/>
      <c r="AA680" s="162"/>
      <c r="AB680" s="162"/>
      <c r="AC680" s="162"/>
      <c r="AD680" s="162"/>
      <c r="AE680" s="161"/>
      <c r="AF680" s="161"/>
      <c r="AG680" s="163"/>
      <c r="AH680" s="159"/>
      <c r="AI680" s="164"/>
      <c r="AJ680" s="170"/>
      <c r="AK680" s="118"/>
      <c r="AL680" s="6"/>
      <c r="AM680" s="7"/>
      <c r="AN680" s="6"/>
      <c r="AO680" s="6"/>
      <c r="AP680" s="6"/>
      <c r="AQ680" s="8"/>
      <c r="AR680" s="6"/>
      <c r="AT680" s="6"/>
      <c r="AU680" s="6"/>
      <c r="AV680" s="6"/>
      <c r="AW680" s="6"/>
      <c r="AX680" s="6"/>
      <c r="AY680" s="9"/>
      <c r="AZ680" s="6"/>
      <c r="BA680" s="6"/>
      <c r="BB680" s="6"/>
      <c r="BC680" s="6"/>
    </row>
    <row r="681" spans="1:55" ht="16.5" customHeight="1" x14ac:dyDescent="0.25">
      <c r="A681" s="165"/>
      <c r="B681" s="166"/>
      <c r="C681" s="166"/>
      <c r="D681" s="166"/>
      <c r="E681" s="171"/>
      <c r="F681" s="171"/>
      <c r="G681" s="171"/>
      <c r="H681" s="171"/>
      <c r="I681" s="166"/>
      <c r="J681" s="166"/>
      <c r="K681" s="172"/>
      <c r="L681" s="166"/>
      <c r="M681" s="166"/>
      <c r="N681" s="173"/>
      <c r="O681" s="173"/>
      <c r="P681" s="173"/>
      <c r="Q681" s="173"/>
      <c r="R681" s="174"/>
      <c r="S681" s="167"/>
      <c r="T681" s="168"/>
      <c r="U681" s="169"/>
      <c r="V681" s="158"/>
      <c r="W681" s="159"/>
      <c r="X681" s="160"/>
      <c r="Y681" s="161"/>
      <c r="Z681" s="162"/>
      <c r="AA681" s="162"/>
      <c r="AB681" s="162"/>
      <c r="AC681" s="162"/>
      <c r="AD681" s="162"/>
      <c r="AE681" s="161"/>
      <c r="AF681" s="161"/>
      <c r="AG681" s="163"/>
      <c r="AH681" s="159"/>
      <c r="AI681" s="164"/>
      <c r="AJ681" s="170"/>
      <c r="AK681" s="118"/>
      <c r="AL681" s="6"/>
      <c r="AM681" s="7"/>
      <c r="AN681" s="6"/>
      <c r="AO681" s="6"/>
      <c r="AP681" s="6"/>
      <c r="AQ681" s="8"/>
      <c r="AR681" s="6"/>
      <c r="AT681" s="6"/>
      <c r="AU681" s="6"/>
      <c r="AV681" s="6"/>
      <c r="AW681" s="6"/>
      <c r="AX681" s="6"/>
      <c r="AY681" s="9"/>
      <c r="AZ681" s="6"/>
      <c r="BA681" s="6"/>
      <c r="BB681" s="6"/>
      <c r="BC681" s="6"/>
    </row>
    <row r="682" spans="1:55" ht="16.5" customHeight="1" x14ac:dyDescent="0.25">
      <c r="A682" s="165"/>
      <c r="B682" s="166"/>
      <c r="C682" s="166"/>
      <c r="D682" s="166"/>
      <c r="E682" s="171"/>
      <c r="F682" s="171"/>
      <c r="G682" s="171"/>
      <c r="H682" s="171"/>
      <c r="I682" s="166"/>
      <c r="J682" s="166"/>
      <c r="K682" s="172"/>
      <c r="L682" s="166"/>
      <c r="M682" s="166"/>
      <c r="N682" s="173"/>
      <c r="O682" s="173"/>
      <c r="P682" s="173"/>
      <c r="Q682" s="173"/>
      <c r="R682" s="174"/>
      <c r="S682" s="167"/>
      <c r="T682" s="168"/>
      <c r="U682" s="169"/>
      <c r="V682" s="158"/>
      <c r="W682" s="159"/>
      <c r="X682" s="160"/>
      <c r="Y682" s="161"/>
      <c r="Z682" s="162"/>
      <c r="AA682" s="162"/>
      <c r="AB682" s="162"/>
      <c r="AC682" s="162"/>
      <c r="AD682" s="162"/>
      <c r="AE682" s="161"/>
      <c r="AF682" s="161"/>
      <c r="AG682" s="163"/>
      <c r="AH682" s="159"/>
      <c r="AI682" s="164"/>
      <c r="AJ682" s="170"/>
      <c r="AK682" s="118"/>
      <c r="AL682" s="6"/>
      <c r="AM682" s="7"/>
      <c r="AN682" s="6"/>
      <c r="AO682" s="6"/>
      <c r="AP682" s="6"/>
      <c r="AQ682" s="8"/>
      <c r="AR682" s="6"/>
      <c r="AT682" s="6"/>
      <c r="AU682" s="6"/>
      <c r="AV682" s="6"/>
      <c r="AW682" s="6"/>
      <c r="AX682" s="6"/>
      <c r="AY682" s="9"/>
      <c r="AZ682" s="6"/>
      <c r="BA682" s="6"/>
      <c r="BB682" s="6"/>
      <c r="BC682" s="6"/>
    </row>
    <row r="683" spans="1:55" ht="16.5" customHeight="1" x14ac:dyDescent="0.25">
      <c r="A683" s="165"/>
      <c r="B683" s="166"/>
      <c r="C683" s="166"/>
      <c r="D683" s="166"/>
      <c r="E683" s="171"/>
      <c r="F683" s="171"/>
      <c r="G683" s="171"/>
      <c r="H683" s="171"/>
      <c r="I683" s="166"/>
      <c r="J683" s="166"/>
      <c r="K683" s="172"/>
      <c r="L683" s="166"/>
      <c r="M683" s="166"/>
      <c r="N683" s="173"/>
      <c r="O683" s="173"/>
      <c r="P683" s="173"/>
      <c r="Q683" s="173"/>
      <c r="R683" s="174"/>
      <c r="S683" s="167"/>
      <c r="T683" s="168"/>
      <c r="U683" s="169"/>
      <c r="V683" s="158"/>
      <c r="W683" s="159"/>
      <c r="X683" s="160"/>
      <c r="Y683" s="161"/>
      <c r="Z683" s="162"/>
      <c r="AA683" s="162"/>
      <c r="AB683" s="162"/>
      <c r="AC683" s="162"/>
      <c r="AD683" s="162"/>
      <c r="AE683" s="161"/>
      <c r="AF683" s="161"/>
      <c r="AG683" s="163"/>
      <c r="AH683" s="159"/>
      <c r="AI683" s="164"/>
      <c r="AJ683" s="170"/>
      <c r="AK683" s="118"/>
      <c r="AL683" s="6"/>
      <c r="AM683" s="7"/>
      <c r="AN683" s="6"/>
      <c r="AO683" s="6"/>
      <c r="AP683" s="6"/>
      <c r="AQ683" s="8"/>
      <c r="AR683" s="6"/>
      <c r="AT683" s="6"/>
      <c r="AU683" s="6"/>
      <c r="AV683" s="6"/>
      <c r="AW683" s="6"/>
      <c r="AX683" s="6"/>
      <c r="AY683" s="9"/>
      <c r="AZ683" s="6"/>
      <c r="BA683" s="6"/>
      <c r="BB683" s="6"/>
      <c r="BC683" s="6"/>
    </row>
    <row r="684" spans="1:55" ht="16.5" customHeight="1" x14ac:dyDescent="0.25">
      <c r="A684" s="165"/>
      <c r="B684" s="166"/>
      <c r="C684" s="166"/>
      <c r="D684" s="166"/>
      <c r="E684" s="171"/>
      <c r="F684" s="171"/>
      <c r="G684" s="171"/>
      <c r="H684" s="171"/>
      <c r="I684" s="166"/>
      <c r="J684" s="166"/>
      <c r="K684" s="172"/>
      <c r="L684" s="166"/>
      <c r="M684" s="166"/>
      <c r="N684" s="173"/>
      <c r="O684" s="173"/>
      <c r="P684" s="173"/>
      <c r="Q684" s="173"/>
      <c r="R684" s="174"/>
      <c r="S684" s="167"/>
      <c r="T684" s="168"/>
      <c r="U684" s="169"/>
      <c r="V684" s="158"/>
      <c r="W684" s="159"/>
      <c r="X684" s="160"/>
      <c r="Y684" s="161"/>
      <c r="Z684" s="162"/>
      <c r="AA684" s="162"/>
      <c r="AB684" s="162"/>
      <c r="AC684" s="162"/>
      <c r="AD684" s="162"/>
      <c r="AE684" s="161"/>
      <c r="AF684" s="161"/>
      <c r="AG684" s="163"/>
      <c r="AH684" s="159"/>
      <c r="AI684" s="164"/>
      <c r="AJ684" s="170"/>
      <c r="AK684" s="118"/>
      <c r="AL684" s="6"/>
      <c r="AM684" s="7"/>
      <c r="AN684" s="6"/>
      <c r="AO684" s="6"/>
      <c r="AP684" s="6"/>
      <c r="AQ684" s="8"/>
      <c r="AR684" s="6"/>
      <c r="AT684" s="6"/>
      <c r="AU684" s="6"/>
      <c r="AV684" s="6"/>
      <c r="AW684" s="6"/>
      <c r="AX684" s="6"/>
      <c r="AY684" s="9"/>
      <c r="AZ684" s="6"/>
      <c r="BA684" s="6"/>
      <c r="BB684" s="6"/>
      <c r="BC684" s="6"/>
    </row>
    <row r="685" spans="1:55" ht="16.5" customHeight="1" x14ac:dyDescent="0.25">
      <c r="A685" s="165"/>
      <c r="B685" s="166"/>
      <c r="C685" s="166"/>
      <c r="D685" s="166"/>
      <c r="E685" s="171"/>
      <c r="F685" s="171"/>
      <c r="G685" s="171"/>
      <c r="H685" s="171"/>
      <c r="I685" s="166"/>
      <c r="J685" s="166"/>
      <c r="K685" s="172"/>
      <c r="L685" s="166"/>
      <c r="M685" s="166"/>
      <c r="N685" s="173"/>
      <c r="O685" s="173"/>
      <c r="P685" s="173"/>
      <c r="Q685" s="173"/>
      <c r="R685" s="174"/>
      <c r="S685" s="167"/>
      <c r="T685" s="168"/>
      <c r="U685" s="169"/>
      <c r="V685" s="158"/>
      <c r="W685" s="159"/>
      <c r="X685" s="160"/>
      <c r="Y685" s="161"/>
      <c r="Z685" s="162"/>
      <c r="AA685" s="162"/>
      <c r="AB685" s="162"/>
      <c r="AC685" s="162"/>
      <c r="AD685" s="162"/>
      <c r="AE685" s="161"/>
      <c r="AF685" s="161"/>
      <c r="AG685" s="163"/>
      <c r="AH685" s="159"/>
      <c r="AI685" s="164"/>
      <c r="AJ685" s="170"/>
      <c r="AK685" s="118"/>
      <c r="AL685" s="6"/>
      <c r="AM685" s="7"/>
      <c r="AN685" s="6"/>
      <c r="AO685" s="6"/>
      <c r="AP685" s="6"/>
      <c r="AQ685" s="8"/>
      <c r="AR685" s="6"/>
      <c r="AT685" s="6"/>
      <c r="AU685" s="6"/>
      <c r="AV685" s="6"/>
      <c r="AW685" s="6"/>
      <c r="AX685" s="6"/>
      <c r="AY685" s="9"/>
      <c r="AZ685" s="6"/>
      <c r="BA685" s="6"/>
      <c r="BB685" s="6"/>
      <c r="BC685" s="6"/>
    </row>
    <row r="686" spans="1:55" ht="16.5" customHeight="1" x14ac:dyDescent="0.25">
      <c r="A686" s="165"/>
      <c r="B686" s="166"/>
      <c r="C686" s="166"/>
      <c r="D686" s="166"/>
      <c r="E686" s="171"/>
      <c r="F686" s="171"/>
      <c r="G686" s="171"/>
      <c r="H686" s="171"/>
      <c r="I686" s="166"/>
      <c r="J686" s="166"/>
      <c r="K686" s="172"/>
      <c r="L686" s="166"/>
      <c r="M686" s="166"/>
      <c r="N686" s="173"/>
      <c r="O686" s="173"/>
      <c r="P686" s="173"/>
      <c r="Q686" s="173"/>
      <c r="R686" s="174"/>
      <c r="S686" s="167"/>
      <c r="T686" s="168"/>
      <c r="U686" s="169"/>
      <c r="V686" s="158"/>
      <c r="W686" s="159"/>
      <c r="X686" s="160"/>
      <c r="Y686" s="161"/>
      <c r="Z686" s="162"/>
      <c r="AA686" s="162"/>
      <c r="AB686" s="162"/>
      <c r="AC686" s="162"/>
      <c r="AD686" s="162"/>
      <c r="AE686" s="161"/>
      <c r="AF686" s="161"/>
      <c r="AG686" s="163"/>
      <c r="AH686" s="159"/>
      <c r="AI686" s="164"/>
      <c r="AJ686" s="170"/>
      <c r="AK686" s="118"/>
      <c r="AL686" s="6"/>
      <c r="AM686" s="7"/>
      <c r="AN686" s="6"/>
      <c r="AO686" s="6"/>
      <c r="AP686" s="6"/>
      <c r="AQ686" s="8"/>
      <c r="AR686" s="6"/>
      <c r="AT686" s="6"/>
      <c r="AU686" s="6"/>
      <c r="AV686" s="6"/>
      <c r="AW686" s="6"/>
      <c r="AX686" s="6"/>
      <c r="AY686" s="9"/>
      <c r="AZ686" s="6"/>
      <c r="BA686" s="6"/>
      <c r="BB686" s="6"/>
      <c r="BC686" s="6"/>
    </row>
    <row r="687" spans="1:55" ht="16.5" customHeight="1" x14ac:dyDescent="0.25">
      <c r="A687" s="165"/>
      <c r="B687" s="166"/>
      <c r="C687" s="166"/>
      <c r="D687" s="166"/>
      <c r="E687" s="171"/>
      <c r="F687" s="171"/>
      <c r="G687" s="171"/>
      <c r="H687" s="171"/>
      <c r="I687" s="166"/>
      <c r="J687" s="166"/>
      <c r="K687" s="172"/>
      <c r="L687" s="166"/>
      <c r="M687" s="166"/>
      <c r="N687" s="173"/>
      <c r="O687" s="173"/>
      <c r="P687" s="173"/>
      <c r="Q687" s="173"/>
      <c r="R687" s="174"/>
      <c r="S687" s="167"/>
      <c r="T687" s="168"/>
      <c r="U687" s="169"/>
      <c r="V687" s="158"/>
      <c r="W687" s="159"/>
      <c r="X687" s="160"/>
      <c r="Y687" s="161"/>
      <c r="Z687" s="162"/>
      <c r="AA687" s="162"/>
      <c r="AB687" s="162"/>
      <c r="AC687" s="162"/>
      <c r="AD687" s="162"/>
      <c r="AE687" s="161"/>
      <c r="AF687" s="161"/>
      <c r="AG687" s="163"/>
      <c r="AH687" s="159"/>
      <c r="AI687" s="164"/>
      <c r="AJ687" s="170"/>
      <c r="AK687" s="118"/>
      <c r="AL687" s="6"/>
      <c r="AM687" s="7"/>
      <c r="AN687" s="6"/>
      <c r="AO687" s="6"/>
      <c r="AP687" s="6"/>
      <c r="AQ687" s="8"/>
      <c r="AR687" s="6"/>
      <c r="AT687" s="6"/>
      <c r="AU687" s="6"/>
      <c r="AV687" s="6"/>
      <c r="AW687" s="6"/>
      <c r="AX687" s="6"/>
      <c r="AY687" s="9"/>
      <c r="AZ687" s="6"/>
      <c r="BA687" s="6"/>
      <c r="BB687" s="6"/>
      <c r="BC687" s="6"/>
    </row>
    <row r="688" spans="1:55" ht="16.5" customHeight="1" x14ac:dyDescent="0.25">
      <c r="A688" s="165"/>
      <c r="B688" s="166"/>
      <c r="C688" s="166"/>
      <c r="D688" s="166"/>
      <c r="E688" s="171"/>
      <c r="F688" s="171"/>
      <c r="G688" s="171"/>
      <c r="H688" s="171"/>
      <c r="I688" s="166"/>
      <c r="J688" s="166"/>
      <c r="K688" s="172"/>
      <c r="L688" s="166"/>
      <c r="M688" s="166"/>
      <c r="N688" s="173"/>
      <c r="O688" s="173"/>
      <c r="P688" s="173"/>
      <c r="Q688" s="173"/>
      <c r="R688" s="174"/>
      <c r="S688" s="167"/>
      <c r="T688" s="168"/>
      <c r="U688" s="169"/>
      <c r="V688" s="158"/>
      <c r="W688" s="159"/>
      <c r="X688" s="160"/>
      <c r="Y688" s="161"/>
      <c r="Z688" s="162"/>
      <c r="AA688" s="162"/>
      <c r="AB688" s="162"/>
      <c r="AC688" s="162"/>
      <c r="AD688" s="162"/>
      <c r="AE688" s="161"/>
      <c r="AF688" s="161"/>
      <c r="AG688" s="163"/>
      <c r="AH688" s="159"/>
      <c r="AI688" s="164"/>
      <c r="AJ688" s="170"/>
      <c r="AK688" s="118"/>
      <c r="AL688" s="6"/>
      <c r="AM688" s="7"/>
      <c r="AN688" s="6"/>
      <c r="AO688" s="6"/>
      <c r="AP688" s="6"/>
      <c r="AQ688" s="8"/>
      <c r="AR688" s="6"/>
      <c r="AT688" s="6"/>
      <c r="AU688" s="6"/>
      <c r="AV688" s="6"/>
      <c r="AW688" s="6"/>
      <c r="AX688" s="6"/>
      <c r="AY688" s="9"/>
      <c r="AZ688" s="6"/>
      <c r="BA688" s="6"/>
      <c r="BB688" s="6"/>
      <c r="BC688" s="6"/>
    </row>
    <row r="689" spans="1:55" ht="16.5" customHeight="1" x14ac:dyDescent="0.25">
      <c r="A689" s="165"/>
      <c r="B689" s="166"/>
      <c r="C689" s="166"/>
      <c r="D689" s="166"/>
      <c r="E689" s="171"/>
      <c r="F689" s="171"/>
      <c r="G689" s="171"/>
      <c r="H689" s="171"/>
      <c r="I689" s="166"/>
      <c r="J689" s="166"/>
      <c r="K689" s="172"/>
      <c r="L689" s="166"/>
      <c r="M689" s="166"/>
      <c r="N689" s="173"/>
      <c r="O689" s="173"/>
      <c r="P689" s="173"/>
      <c r="Q689" s="173"/>
      <c r="R689" s="174"/>
      <c r="S689" s="167"/>
      <c r="T689" s="168"/>
      <c r="U689" s="169"/>
      <c r="V689" s="158"/>
      <c r="W689" s="159"/>
      <c r="X689" s="160"/>
      <c r="Y689" s="161"/>
      <c r="Z689" s="162"/>
      <c r="AA689" s="162"/>
      <c r="AB689" s="162"/>
      <c r="AC689" s="162"/>
      <c r="AD689" s="162"/>
      <c r="AE689" s="161"/>
      <c r="AF689" s="161"/>
      <c r="AG689" s="163"/>
      <c r="AH689" s="159"/>
      <c r="AI689" s="164"/>
      <c r="AJ689" s="170"/>
      <c r="AK689" s="118"/>
      <c r="AL689" s="6"/>
      <c r="AM689" s="7"/>
      <c r="AN689" s="6"/>
      <c r="AO689" s="6"/>
      <c r="AP689" s="6"/>
      <c r="AQ689" s="8"/>
      <c r="AR689" s="6"/>
      <c r="AT689" s="6"/>
      <c r="AU689" s="6"/>
      <c r="AV689" s="6"/>
      <c r="AW689" s="6"/>
      <c r="AX689" s="6"/>
      <c r="AY689" s="9"/>
      <c r="AZ689" s="6"/>
      <c r="BA689" s="6"/>
      <c r="BB689" s="6"/>
      <c r="BC689" s="6"/>
    </row>
    <row r="690" spans="1:55" ht="16.5" customHeight="1" x14ac:dyDescent="0.25">
      <c r="A690" s="165"/>
      <c r="B690" s="166"/>
      <c r="C690" s="166"/>
      <c r="D690" s="166"/>
      <c r="E690" s="171"/>
      <c r="F690" s="171"/>
      <c r="G690" s="171"/>
      <c r="H690" s="171"/>
      <c r="I690" s="166"/>
      <c r="J690" s="166"/>
      <c r="K690" s="172"/>
      <c r="L690" s="166"/>
      <c r="M690" s="166"/>
      <c r="N690" s="173"/>
      <c r="O690" s="173"/>
      <c r="P690" s="173"/>
      <c r="Q690" s="173"/>
      <c r="R690" s="174"/>
      <c r="S690" s="167"/>
      <c r="T690" s="168"/>
      <c r="U690" s="169"/>
      <c r="V690" s="158"/>
      <c r="W690" s="159"/>
      <c r="X690" s="160"/>
      <c r="Y690" s="161"/>
      <c r="Z690" s="162"/>
      <c r="AA690" s="162"/>
      <c r="AB690" s="162"/>
      <c r="AC690" s="162"/>
      <c r="AD690" s="162"/>
      <c r="AE690" s="161"/>
      <c r="AF690" s="161"/>
      <c r="AG690" s="163"/>
      <c r="AH690" s="159"/>
      <c r="AI690" s="164"/>
      <c r="AJ690" s="170"/>
      <c r="AK690" s="118"/>
      <c r="AL690" s="6"/>
      <c r="AM690" s="7"/>
      <c r="AN690" s="6"/>
      <c r="AO690" s="6"/>
      <c r="AP690" s="6"/>
      <c r="AQ690" s="8"/>
      <c r="AR690" s="6"/>
      <c r="AT690" s="6"/>
      <c r="AU690" s="6"/>
      <c r="AV690" s="6"/>
      <c r="AW690" s="6"/>
      <c r="AX690" s="6"/>
      <c r="AY690" s="9"/>
      <c r="AZ690" s="6"/>
      <c r="BA690" s="6"/>
      <c r="BB690" s="6"/>
      <c r="BC690" s="6"/>
    </row>
    <row r="691" spans="1:55" ht="16.5" customHeight="1" x14ac:dyDescent="0.25">
      <c r="A691" s="165"/>
      <c r="B691" s="166"/>
      <c r="C691" s="166"/>
      <c r="D691" s="166"/>
      <c r="E691" s="171"/>
      <c r="F691" s="171"/>
      <c r="G691" s="171"/>
      <c r="H691" s="171"/>
      <c r="I691" s="166"/>
      <c r="J691" s="166"/>
      <c r="K691" s="172"/>
      <c r="L691" s="166"/>
      <c r="M691" s="166"/>
      <c r="N691" s="173"/>
      <c r="O691" s="173"/>
      <c r="P691" s="173"/>
      <c r="Q691" s="173"/>
      <c r="R691" s="174"/>
      <c r="S691" s="167"/>
      <c r="T691" s="168"/>
      <c r="U691" s="169"/>
      <c r="V691" s="158"/>
      <c r="W691" s="159"/>
      <c r="X691" s="160"/>
      <c r="Y691" s="161"/>
      <c r="Z691" s="162"/>
      <c r="AA691" s="162"/>
      <c r="AB691" s="162"/>
      <c r="AC691" s="162"/>
      <c r="AD691" s="162"/>
      <c r="AE691" s="161"/>
      <c r="AF691" s="161"/>
      <c r="AG691" s="163"/>
      <c r="AH691" s="159"/>
      <c r="AI691" s="164"/>
      <c r="AJ691" s="170"/>
      <c r="AK691" s="118"/>
      <c r="AL691" s="6"/>
      <c r="AM691" s="7"/>
      <c r="AN691" s="6"/>
      <c r="AO691" s="6"/>
      <c r="AP691" s="6"/>
      <c r="AQ691" s="8"/>
      <c r="AR691" s="6"/>
      <c r="AT691" s="6"/>
      <c r="AU691" s="6"/>
      <c r="AV691" s="6"/>
      <c r="AW691" s="6"/>
      <c r="AX691" s="6"/>
      <c r="AY691" s="9"/>
      <c r="AZ691" s="6"/>
      <c r="BA691" s="6"/>
      <c r="BB691" s="6"/>
      <c r="BC691" s="6"/>
    </row>
    <row r="692" spans="1:55" ht="16.5" customHeight="1" x14ac:dyDescent="0.25">
      <c r="A692" s="165"/>
      <c r="B692" s="166"/>
      <c r="C692" s="166"/>
      <c r="D692" s="166"/>
      <c r="E692" s="171"/>
      <c r="F692" s="171"/>
      <c r="G692" s="171"/>
      <c r="H692" s="171"/>
      <c r="I692" s="166"/>
      <c r="J692" s="166"/>
      <c r="K692" s="172"/>
      <c r="L692" s="166"/>
      <c r="M692" s="166"/>
      <c r="N692" s="173"/>
      <c r="O692" s="173"/>
      <c r="P692" s="173"/>
      <c r="Q692" s="173"/>
      <c r="R692" s="174"/>
      <c r="S692" s="167"/>
      <c r="T692" s="168"/>
      <c r="U692" s="169"/>
      <c r="V692" s="158"/>
      <c r="W692" s="159"/>
      <c r="X692" s="160"/>
      <c r="Y692" s="161"/>
      <c r="Z692" s="162"/>
      <c r="AA692" s="162"/>
      <c r="AB692" s="162"/>
      <c r="AC692" s="162"/>
      <c r="AD692" s="162"/>
      <c r="AE692" s="161"/>
      <c r="AF692" s="161"/>
      <c r="AG692" s="163"/>
      <c r="AH692" s="159"/>
      <c r="AI692" s="164"/>
      <c r="AJ692" s="170"/>
      <c r="AK692" s="118"/>
      <c r="AL692" s="6"/>
      <c r="AM692" s="7"/>
      <c r="AN692" s="6"/>
      <c r="AO692" s="6"/>
      <c r="AP692" s="6"/>
      <c r="AQ692" s="8"/>
      <c r="AR692" s="6"/>
      <c r="AT692" s="6"/>
      <c r="AU692" s="6"/>
      <c r="AV692" s="6"/>
      <c r="AW692" s="6"/>
      <c r="AX692" s="6"/>
      <c r="AY692" s="9"/>
      <c r="AZ692" s="6"/>
      <c r="BA692" s="6"/>
      <c r="BB692" s="6"/>
      <c r="BC692" s="6"/>
    </row>
    <row r="693" spans="1:55" ht="16.5" customHeight="1" x14ac:dyDescent="0.25">
      <c r="A693" s="165"/>
      <c r="B693" s="166"/>
      <c r="C693" s="166"/>
      <c r="D693" s="166"/>
      <c r="E693" s="171"/>
      <c r="F693" s="171"/>
      <c r="G693" s="171"/>
      <c r="H693" s="171"/>
      <c r="I693" s="166"/>
      <c r="J693" s="166"/>
      <c r="K693" s="172"/>
      <c r="L693" s="166"/>
      <c r="M693" s="166"/>
      <c r="N693" s="173"/>
      <c r="O693" s="173"/>
      <c r="P693" s="173"/>
      <c r="Q693" s="173"/>
      <c r="R693" s="174"/>
      <c r="S693" s="167"/>
      <c r="T693" s="168"/>
      <c r="U693" s="169"/>
      <c r="V693" s="158"/>
      <c r="W693" s="159"/>
      <c r="X693" s="160"/>
      <c r="Y693" s="161"/>
      <c r="Z693" s="162"/>
      <c r="AA693" s="162"/>
      <c r="AB693" s="162"/>
      <c r="AC693" s="162"/>
      <c r="AD693" s="162"/>
      <c r="AE693" s="161"/>
      <c r="AF693" s="161"/>
      <c r="AG693" s="163"/>
      <c r="AH693" s="159"/>
      <c r="AI693" s="164"/>
      <c r="AJ693" s="170"/>
      <c r="AK693" s="118"/>
      <c r="AL693" s="6"/>
      <c r="AM693" s="7"/>
      <c r="AN693" s="6"/>
      <c r="AO693" s="6"/>
      <c r="AP693" s="6"/>
      <c r="AQ693" s="8"/>
      <c r="AR693" s="6"/>
      <c r="AT693" s="6"/>
      <c r="AU693" s="6"/>
      <c r="AV693" s="6"/>
      <c r="AW693" s="6"/>
      <c r="AX693" s="6"/>
      <c r="AY693" s="9"/>
      <c r="AZ693" s="6"/>
      <c r="BA693" s="6"/>
      <c r="BB693" s="6"/>
      <c r="BC693" s="6"/>
    </row>
    <row r="694" spans="1:55" ht="16.5" customHeight="1" x14ac:dyDescent="0.25">
      <c r="A694" s="165"/>
      <c r="B694" s="166"/>
      <c r="C694" s="166"/>
      <c r="D694" s="166"/>
      <c r="E694" s="171"/>
      <c r="F694" s="171"/>
      <c r="G694" s="171"/>
      <c r="H694" s="171"/>
      <c r="I694" s="166"/>
      <c r="J694" s="166"/>
      <c r="K694" s="172"/>
      <c r="L694" s="166"/>
      <c r="M694" s="166"/>
      <c r="N694" s="173"/>
      <c r="O694" s="173"/>
      <c r="P694" s="173"/>
      <c r="Q694" s="173"/>
      <c r="R694" s="174"/>
      <c r="S694" s="167"/>
      <c r="T694" s="168"/>
      <c r="U694" s="169"/>
      <c r="V694" s="158"/>
      <c r="W694" s="159"/>
      <c r="X694" s="160"/>
      <c r="Y694" s="161"/>
      <c r="Z694" s="162"/>
      <c r="AA694" s="162"/>
      <c r="AB694" s="162"/>
      <c r="AC694" s="162"/>
      <c r="AD694" s="162"/>
      <c r="AE694" s="161"/>
      <c r="AF694" s="161"/>
      <c r="AG694" s="163"/>
      <c r="AH694" s="159"/>
      <c r="AI694" s="164"/>
      <c r="AJ694" s="170"/>
      <c r="AK694" s="118"/>
      <c r="AL694" s="6"/>
      <c r="AM694" s="7"/>
      <c r="AN694" s="6"/>
      <c r="AO694" s="6"/>
      <c r="AP694" s="6"/>
      <c r="AQ694" s="8"/>
      <c r="AR694" s="6"/>
      <c r="AT694" s="6"/>
      <c r="AU694" s="6"/>
      <c r="AV694" s="6"/>
      <c r="AW694" s="6"/>
      <c r="AX694" s="6"/>
      <c r="AY694" s="9"/>
      <c r="AZ694" s="6"/>
      <c r="BA694" s="6"/>
      <c r="BB694" s="6"/>
      <c r="BC694" s="6"/>
    </row>
    <row r="695" spans="1:55" ht="16.5" customHeight="1" x14ac:dyDescent="0.25">
      <c r="A695" s="165"/>
      <c r="B695" s="166"/>
      <c r="C695" s="166"/>
      <c r="D695" s="166"/>
      <c r="E695" s="171"/>
      <c r="F695" s="171"/>
      <c r="G695" s="171"/>
      <c r="H695" s="171"/>
      <c r="I695" s="166"/>
      <c r="J695" s="166"/>
      <c r="K695" s="172"/>
      <c r="L695" s="166"/>
      <c r="M695" s="166"/>
      <c r="N695" s="173"/>
      <c r="O695" s="173"/>
      <c r="P695" s="173"/>
      <c r="Q695" s="173"/>
      <c r="R695" s="174"/>
      <c r="S695" s="167"/>
      <c r="T695" s="168"/>
      <c r="U695" s="169"/>
      <c r="V695" s="158"/>
      <c r="W695" s="159"/>
      <c r="X695" s="160"/>
      <c r="Y695" s="161"/>
      <c r="Z695" s="162"/>
      <c r="AA695" s="162"/>
      <c r="AB695" s="162"/>
      <c r="AC695" s="162"/>
      <c r="AD695" s="162"/>
      <c r="AE695" s="161"/>
      <c r="AF695" s="161"/>
      <c r="AG695" s="163"/>
      <c r="AH695" s="159"/>
      <c r="AI695" s="164"/>
      <c r="AJ695" s="170"/>
      <c r="AK695" s="118"/>
      <c r="AL695" s="6"/>
      <c r="AM695" s="7"/>
      <c r="AN695" s="6"/>
      <c r="AO695" s="6"/>
      <c r="AP695" s="6"/>
      <c r="AQ695" s="8"/>
      <c r="AR695" s="6"/>
      <c r="AT695" s="6"/>
      <c r="AU695" s="6"/>
      <c r="AV695" s="6"/>
      <c r="AW695" s="6"/>
      <c r="AX695" s="6"/>
      <c r="AY695" s="9"/>
      <c r="AZ695" s="6"/>
      <c r="BA695" s="6"/>
      <c r="BB695" s="6"/>
      <c r="BC695" s="6"/>
    </row>
    <row r="696" spans="1:55" ht="16.5" customHeight="1" x14ac:dyDescent="0.25">
      <c r="A696" s="165"/>
      <c r="B696" s="166"/>
      <c r="C696" s="166"/>
      <c r="D696" s="166"/>
      <c r="E696" s="171"/>
      <c r="F696" s="171"/>
      <c r="G696" s="171"/>
      <c r="H696" s="171"/>
      <c r="I696" s="166"/>
      <c r="J696" s="166"/>
      <c r="K696" s="172"/>
      <c r="L696" s="166"/>
      <c r="M696" s="166"/>
      <c r="N696" s="173"/>
      <c r="O696" s="173"/>
      <c r="P696" s="173"/>
      <c r="Q696" s="173"/>
      <c r="R696" s="174"/>
      <c r="S696" s="167"/>
      <c r="T696" s="168"/>
      <c r="U696" s="169"/>
      <c r="V696" s="158"/>
      <c r="W696" s="159"/>
      <c r="X696" s="160"/>
      <c r="Y696" s="161"/>
      <c r="Z696" s="162"/>
      <c r="AA696" s="162"/>
      <c r="AB696" s="162"/>
      <c r="AC696" s="162"/>
      <c r="AD696" s="162"/>
      <c r="AE696" s="161"/>
      <c r="AF696" s="161"/>
      <c r="AG696" s="163"/>
      <c r="AH696" s="159"/>
      <c r="AI696" s="164"/>
      <c r="AJ696" s="170"/>
      <c r="AK696" s="118"/>
      <c r="AL696" s="6"/>
      <c r="AM696" s="7"/>
      <c r="AN696" s="6"/>
      <c r="AO696" s="6"/>
      <c r="AP696" s="6"/>
      <c r="AQ696" s="8"/>
      <c r="AR696" s="6"/>
      <c r="AT696" s="6"/>
      <c r="AU696" s="6"/>
      <c r="AV696" s="6"/>
      <c r="AW696" s="6"/>
      <c r="AX696" s="6"/>
      <c r="AY696" s="9"/>
      <c r="AZ696" s="6"/>
      <c r="BA696" s="6"/>
      <c r="BB696" s="6"/>
      <c r="BC696" s="6"/>
    </row>
    <row r="697" spans="1:55" ht="16.5" customHeight="1" x14ac:dyDescent="0.25">
      <c r="A697" s="165"/>
      <c r="B697" s="166"/>
      <c r="C697" s="166"/>
      <c r="D697" s="166"/>
      <c r="E697" s="171"/>
      <c r="F697" s="171"/>
      <c r="G697" s="171"/>
      <c r="H697" s="171"/>
      <c r="I697" s="166"/>
      <c r="J697" s="166"/>
      <c r="K697" s="172"/>
      <c r="L697" s="166"/>
      <c r="M697" s="166"/>
      <c r="N697" s="173"/>
      <c r="O697" s="173"/>
      <c r="P697" s="173"/>
      <c r="Q697" s="173"/>
      <c r="R697" s="174"/>
      <c r="S697" s="167"/>
      <c r="T697" s="168"/>
      <c r="U697" s="169"/>
      <c r="V697" s="158"/>
      <c r="W697" s="159"/>
      <c r="X697" s="160"/>
      <c r="Y697" s="161"/>
      <c r="Z697" s="162"/>
      <c r="AA697" s="162"/>
      <c r="AB697" s="162"/>
      <c r="AC697" s="162"/>
      <c r="AD697" s="162"/>
      <c r="AE697" s="161"/>
      <c r="AF697" s="161"/>
      <c r="AG697" s="163"/>
      <c r="AH697" s="159"/>
      <c r="AI697" s="164"/>
      <c r="AJ697" s="170"/>
      <c r="AK697" s="118"/>
      <c r="AL697" s="6"/>
      <c r="AM697" s="7"/>
      <c r="AN697" s="6"/>
      <c r="AO697" s="6"/>
      <c r="AP697" s="6"/>
      <c r="AQ697" s="8"/>
      <c r="AR697" s="6"/>
      <c r="AT697" s="6"/>
      <c r="AU697" s="6"/>
      <c r="AV697" s="6"/>
      <c r="AW697" s="6"/>
      <c r="AX697" s="6"/>
      <c r="AY697" s="9"/>
      <c r="AZ697" s="6"/>
      <c r="BA697" s="6"/>
      <c r="BB697" s="6"/>
      <c r="BC697" s="6"/>
    </row>
    <row r="698" spans="1:55" ht="16.5" customHeight="1" x14ac:dyDescent="0.25">
      <c r="A698" s="165"/>
      <c r="B698" s="166"/>
      <c r="C698" s="166"/>
      <c r="D698" s="166"/>
      <c r="E698" s="171"/>
      <c r="F698" s="171"/>
      <c r="G698" s="171"/>
      <c r="H698" s="171"/>
      <c r="I698" s="166"/>
      <c r="J698" s="166"/>
      <c r="K698" s="172"/>
      <c r="L698" s="166"/>
      <c r="M698" s="166"/>
      <c r="N698" s="173"/>
      <c r="O698" s="173"/>
      <c r="P698" s="173"/>
      <c r="Q698" s="173"/>
      <c r="R698" s="174"/>
      <c r="S698" s="167"/>
      <c r="T698" s="168"/>
      <c r="U698" s="169"/>
      <c r="V698" s="158"/>
      <c r="W698" s="159"/>
      <c r="X698" s="160"/>
      <c r="Y698" s="161"/>
      <c r="Z698" s="162"/>
      <c r="AA698" s="162"/>
      <c r="AB698" s="162"/>
      <c r="AC698" s="162"/>
      <c r="AD698" s="162"/>
      <c r="AE698" s="161"/>
      <c r="AF698" s="161"/>
      <c r="AG698" s="163"/>
      <c r="AH698" s="159"/>
      <c r="AI698" s="164"/>
      <c r="AJ698" s="170"/>
      <c r="AK698" s="118"/>
      <c r="AL698" s="6"/>
      <c r="AM698" s="7"/>
      <c r="AN698" s="6"/>
      <c r="AO698" s="6"/>
      <c r="AP698" s="6"/>
      <c r="AQ698" s="8"/>
      <c r="AR698" s="6"/>
      <c r="AT698" s="6"/>
      <c r="AU698" s="6"/>
      <c r="AV698" s="6"/>
      <c r="AW698" s="6"/>
      <c r="AX698" s="6"/>
      <c r="AY698" s="9"/>
      <c r="AZ698" s="6"/>
      <c r="BA698" s="6"/>
      <c r="BB698" s="6"/>
      <c r="BC698" s="6"/>
    </row>
    <row r="699" spans="1:55" ht="16.5" customHeight="1" x14ac:dyDescent="0.25">
      <c r="A699" s="165"/>
      <c r="B699" s="166"/>
      <c r="C699" s="166"/>
      <c r="D699" s="166"/>
      <c r="E699" s="171"/>
      <c r="F699" s="171"/>
      <c r="G699" s="171"/>
      <c r="H699" s="171"/>
      <c r="I699" s="166"/>
      <c r="J699" s="166"/>
      <c r="K699" s="172"/>
      <c r="L699" s="166"/>
      <c r="M699" s="166"/>
      <c r="N699" s="173"/>
      <c r="O699" s="173"/>
      <c r="P699" s="173"/>
      <c r="Q699" s="173"/>
      <c r="R699" s="174"/>
      <c r="S699" s="167"/>
      <c r="T699" s="168"/>
      <c r="U699" s="169"/>
      <c r="V699" s="158"/>
      <c r="W699" s="159"/>
      <c r="X699" s="160"/>
      <c r="Y699" s="161"/>
      <c r="Z699" s="162"/>
      <c r="AA699" s="162"/>
      <c r="AB699" s="162"/>
      <c r="AC699" s="162"/>
      <c r="AD699" s="162"/>
      <c r="AE699" s="161"/>
      <c r="AF699" s="161"/>
      <c r="AG699" s="163"/>
      <c r="AH699" s="159"/>
      <c r="AI699" s="164"/>
      <c r="AJ699" s="170"/>
      <c r="AK699" s="118"/>
      <c r="AL699" s="6"/>
      <c r="AM699" s="7"/>
      <c r="AN699" s="6"/>
      <c r="AO699" s="6"/>
      <c r="AP699" s="6"/>
      <c r="AQ699" s="8"/>
      <c r="AR699" s="6"/>
      <c r="AT699" s="6"/>
      <c r="AU699" s="6"/>
      <c r="AV699" s="6"/>
      <c r="AW699" s="6"/>
      <c r="AX699" s="6"/>
      <c r="AY699" s="9"/>
      <c r="AZ699" s="6"/>
      <c r="BA699" s="6"/>
      <c r="BB699" s="6"/>
      <c r="BC699" s="6"/>
    </row>
    <row r="700" spans="1:55" ht="16.5" customHeight="1" x14ac:dyDescent="0.25">
      <c r="A700" s="165"/>
      <c r="B700" s="166"/>
      <c r="C700" s="166"/>
      <c r="D700" s="166"/>
      <c r="E700" s="171"/>
      <c r="F700" s="171"/>
      <c r="G700" s="171"/>
      <c r="H700" s="171"/>
      <c r="I700" s="166"/>
      <c r="J700" s="166"/>
      <c r="K700" s="172"/>
      <c r="L700" s="166"/>
      <c r="M700" s="166"/>
      <c r="N700" s="173"/>
      <c r="O700" s="173"/>
      <c r="P700" s="173"/>
      <c r="Q700" s="173"/>
      <c r="R700" s="174"/>
      <c r="S700" s="167"/>
      <c r="T700" s="168"/>
      <c r="U700" s="169"/>
      <c r="V700" s="158"/>
      <c r="W700" s="159"/>
      <c r="X700" s="160"/>
      <c r="Y700" s="161"/>
      <c r="Z700" s="162"/>
      <c r="AA700" s="162"/>
      <c r="AB700" s="162"/>
      <c r="AC700" s="162"/>
      <c r="AD700" s="162"/>
      <c r="AE700" s="161"/>
      <c r="AF700" s="161"/>
      <c r="AG700" s="163"/>
      <c r="AH700" s="159"/>
      <c r="AI700" s="164"/>
      <c r="AJ700" s="170"/>
      <c r="AK700" s="118"/>
      <c r="AL700" s="6"/>
      <c r="AM700" s="7"/>
      <c r="AN700" s="6"/>
      <c r="AO700" s="6"/>
      <c r="AP700" s="6"/>
      <c r="AQ700" s="8"/>
      <c r="AR700" s="6"/>
      <c r="AT700" s="6"/>
      <c r="AU700" s="6"/>
      <c r="AV700" s="6"/>
      <c r="AW700" s="6"/>
      <c r="AX700" s="6"/>
      <c r="AY700" s="9"/>
      <c r="AZ700" s="6"/>
      <c r="BA700" s="6"/>
      <c r="BB700" s="6"/>
      <c r="BC700" s="6"/>
    </row>
    <row r="701" spans="1:55" ht="16.5" customHeight="1" x14ac:dyDescent="0.25">
      <c r="A701" s="165"/>
      <c r="B701" s="166"/>
      <c r="C701" s="166"/>
      <c r="D701" s="166"/>
      <c r="E701" s="171"/>
      <c r="F701" s="171"/>
      <c r="G701" s="171"/>
      <c r="H701" s="171"/>
      <c r="I701" s="166"/>
      <c r="J701" s="166"/>
      <c r="K701" s="172"/>
      <c r="L701" s="166"/>
      <c r="M701" s="166"/>
      <c r="N701" s="173"/>
      <c r="O701" s="173"/>
      <c r="P701" s="173"/>
      <c r="Q701" s="173"/>
      <c r="R701" s="174"/>
      <c r="S701" s="167"/>
      <c r="T701" s="168"/>
      <c r="U701" s="169"/>
      <c r="V701" s="158"/>
      <c r="W701" s="159"/>
      <c r="X701" s="160"/>
      <c r="Y701" s="161"/>
      <c r="Z701" s="162"/>
      <c r="AA701" s="162"/>
      <c r="AB701" s="162"/>
      <c r="AC701" s="162"/>
      <c r="AD701" s="162"/>
      <c r="AE701" s="161"/>
      <c r="AF701" s="161"/>
      <c r="AG701" s="163"/>
      <c r="AH701" s="159"/>
      <c r="AI701" s="164"/>
      <c r="AJ701" s="170"/>
      <c r="AK701" s="118"/>
      <c r="AL701" s="6"/>
      <c r="AM701" s="7"/>
      <c r="AN701" s="6"/>
      <c r="AO701" s="6"/>
      <c r="AP701" s="6"/>
      <c r="AQ701" s="8"/>
      <c r="AR701" s="6"/>
      <c r="AT701" s="6"/>
      <c r="AU701" s="6"/>
      <c r="AV701" s="6"/>
      <c r="AW701" s="6"/>
      <c r="AX701" s="6"/>
      <c r="AY701" s="9"/>
      <c r="AZ701" s="6"/>
      <c r="BA701" s="6"/>
      <c r="BB701" s="6"/>
      <c r="BC701" s="6"/>
    </row>
    <row r="702" spans="1:55" ht="16.5" customHeight="1" x14ac:dyDescent="0.25">
      <c r="A702" s="165"/>
      <c r="B702" s="166"/>
      <c r="C702" s="166"/>
      <c r="D702" s="166"/>
      <c r="E702" s="171"/>
      <c r="F702" s="171"/>
      <c r="G702" s="171"/>
      <c r="H702" s="171"/>
      <c r="I702" s="166"/>
      <c r="J702" s="166"/>
      <c r="K702" s="172"/>
      <c r="L702" s="166"/>
      <c r="M702" s="166"/>
      <c r="N702" s="173"/>
      <c r="O702" s="173"/>
      <c r="P702" s="173"/>
      <c r="Q702" s="173"/>
      <c r="R702" s="174"/>
      <c r="S702" s="167"/>
      <c r="T702" s="168"/>
      <c r="U702" s="169"/>
      <c r="V702" s="158"/>
      <c r="W702" s="159"/>
      <c r="X702" s="160"/>
      <c r="Y702" s="161"/>
      <c r="Z702" s="162"/>
      <c r="AA702" s="162"/>
      <c r="AB702" s="162"/>
      <c r="AC702" s="162"/>
      <c r="AD702" s="162"/>
      <c r="AE702" s="161"/>
      <c r="AF702" s="161"/>
      <c r="AG702" s="163"/>
      <c r="AH702" s="159"/>
      <c r="AI702" s="164"/>
      <c r="AJ702" s="170"/>
      <c r="AK702" s="118"/>
      <c r="AL702" s="6"/>
      <c r="AM702" s="7"/>
      <c r="AN702" s="6"/>
      <c r="AO702" s="6"/>
      <c r="AP702" s="6"/>
      <c r="AQ702" s="8"/>
      <c r="AR702" s="6"/>
      <c r="AT702" s="6"/>
      <c r="AU702" s="6"/>
      <c r="AV702" s="6"/>
      <c r="AW702" s="6"/>
      <c r="AX702" s="6"/>
      <c r="AY702" s="9"/>
      <c r="AZ702" s="6"/>
      <c r="BA702" s="6"/>
      <c r="BB702" s="6"/>
      <c r="BC702" s="6"/>
    </row>
    <row r="703" spans="1:55" ht="16.5" customHeight="1" x14ac:dyDescent="0.25">
      <c r="A703" s="165"/>
      <c r="B703" s="166"/>
      <c r="C703" s="166"/>
      <c r="D703" s="166"/>
      <c r="E703" s="171"/>
      <c r="F703" s="171"/>
      <c r="G703" s="171"/>
      <c r="H703" s="171"/>
      <c r="I703" s="166"/>
      <c r="J703" s="166"/>
      <c r="K703" s="172"/>
      <c r="L703" s="166"/>
      <c r="M703" s="166"/>
      <c r="N703" s="173"/>
      <c r="O703" s="173"/>
      <c r="P703" s="173"/>
      <c r="Q703" s="173"/>
      <c r="R703" s="174"/>
      <c r="S703" s="167"/>
      <c r="T703" s="168"/>
      <c r="U703" s="169"/>
      <c r="V703" s="158"/>
      <c r="W703" s="159"/>
      <c r="X703" s="160"/>
      <c r="Y703" s="161"/>
      <c r="Z703" s="162"/>
      <c r="AA703" s="162"/>
      <c r="AB703" s="162"/>
      <c r="AC703" s="162"/>
      <c r="AD703" s="162"/>
      <c r="AE703" s="161"/>
      <c r="AF703" s="161"/>
      <c r="AG703" s="163"/>
      <c r="AH703" s="159"/>
      <c r="AI703" s="164"/>
      <c r="AJ703" s="170"/>
      <c r="AK703" s="118"/>
      <c r="AL703" s="6"/>
      <c r="AM703" s="7"/>
      <c r="AN703" s="6"/>
      <c r="AO703" s="6"/>
      <c r="AP703" s="6"/>
      <c r="AQ703" s="8"/>
      <c r="AR703" s="6"/>
      <c r="AT703" s="6"/>
      <c r="AU703" s="6"/>
      <c r="AV703" s="6"/>
      <c r="AW703" s="6"/>
      <c r="AX703" s="6"/>
      <c r="AY703" s="9"/>
      <c r="AZ703" s="6"/>
      <c r="BA703" s="6"/>
      <c r="BB703" s="6"/>
      <c r="BC703" s="6"/>
    </row>
    <row r="704" spans="1:55" ht="16.5" customHeight="1" x14ac:dyDescent="0.25">
      <c r="A704" s="165"/>
      <c r="B704" s="166"/>
      <c r="C704" s="166"/>
      <c r="D704" s="166"/>
      <c r="E704" s="171"/>
      <c r="F704" s="171"/>
      <c r="G704" s="171"/>
      <c r="H704" s="171"/>
      <c r="I704" s="166"/>
      <c r="J704" s="166"/>
      <c r="K704" s="172"/>
      <c r="L704" s="166"/>
      <c r="M704" s="166"/>
      <c r="N704" s="173"/>
      <c r="O704" s="173"/>
      <c r="P704" s="173"/>
      <c r="Q704" s="173"/>
      <c r="R704" s="174"/>
      <c r="S704" s="167"/>
      <c r="T704" s="168"/>
      <c r="U704" s="169"/>
      <c r="V704" s="158"/>
      <c r="W704" s="159"/>
      <c r="X704" s="160"/>
      <c r="Y704" s="161"/>
      <c r="Z704" s="162"/>
      <c r="AA704" s="162"/>
      <c r="AB704" s="162"/>
      <c r="AC704" s="162"/>
      <c r="AD704" s="162"/>
      <c r="AE704" s="161"/>
      <c r="AF704" s="161"/>
      <c r="AG704" s="163"/>
      <c r="AH704" s="159"/>
      <c r="AI704" s="164"/>
      <c r="AJ704" s="170"/>
      <c r="AK704" s="118"/>
      <c r="AL704" s="6"/>
      <c r="AM704" s="7"/>
      <c r="AN704" s="6"/>
      <c r="AO704" s="6"/>
      <c r="AP704" s="6"/>
      <c r="AQ704" s="8"/>
      <c r="AR704" s="6"/>
      <c r="AT704" s="6"/>
      <c r="AU704" s="6"/>
      <c r="AV704" s="6"/>
      <c r="AW704" s="6"/>
      <c r="AX704" s="6"/>
      <c r="AY704" s="9"/>
      <c r="AZ704" s="6"/>
      <c r="BA704" s="6"/>
      <c r="BB704" s="6"/>
      <c r="BC704" s="6"/>
    </row>
    <row r="705" spans="1:55" ht="16.5" customHeight="1" x14ac:dyDescent="0.25">
      <c r="A705" s="165"/>
      <c r="B705" s="166"/>
      <c r="C705" s="166"/>
      <c r="D705" s="166"/>
      <c r="E705" s="171"/>
      <c r="F705" s="171"/>
      <c r="G705" s="171"/>
      <c r="H705" s="171"/>
      <c r="I705" s="166"/>
      <c r="J705" s="166"/>
      <c r="K705" s="172"/>
      <c r="L705" s="166"/>
      <c r="M705" s="166"/>
      <c r="N705" s="173"/>
      <c r="O705" s="173"/>
      <c r="P705" s="173"/>
      <c r="Q705" s="173"/>
      <c r="R705" s="174"/>
      <c r="S705" s="167"/>
      <c r="T705" s="168"/>
      <c r="U705" s="169"/>
      <c r="V705" s="158"/>
      <c r="W705" s="159"/>
      <c r="X705" s="160"/>
      <c r="Y705" s="161"/>
      <c r="Z705" s="162"/>
      <c r="AA705" s="162"/>
      <c r="AB705" s="162"/>
      <c r="AC705" s="162"/>
      <c r="AD705" s="162"/>
      <c r="AE705" s="161"/>
      <c r="AF705" s="161"/>
      <c r="AG705" s="163"/>
      <c r="AH705" s="159"/>
      <c r="AI705" s="164"/>
      <c r="AJ705" s="170"/>
      <c r="AK705" s="118"/>
      <c r="AL705" s="6"/>
      <c r="AM705" s="7"/>
      <c r="AN705" s="6"/>
      <c r="AO705" s="6"/>
      <c r="AP705" s="6"/>
      <c r="AQ705" s="8"/>
      <c r="AR705" s="6"/>
      <c r="AT705" s="6"/>
      <c r="AU705" s="6"/>
      <c r="AV705" s="6"/>
      <c r="AW705" s="6"/>
      <c r="AX705" s="6"/>
      <c r="AY705" s="9"/>
      <c r="AZ705" s="6"/>
      <c r="BA705" s="6"/>
      <c r="BB705" s="6"/>
      <c r="BC705" s="6"/>
    </row>
    <row r="706" spans="1:55" ht="16.5" customHeight="1" x14ac:dyDescent="0.25">
      <c r="A706" s="165"/>
      <c r="B706" s="166"/>
      <c r="C706" s="166"/>
      <c r="D706" s="166"/>
      <c r="E706" s="171"/>
      <c r="F706" s="171"/>
      <c r="G706" s="171"/>
      <c r="H706" s="171"/>
      <c r="I706" s="166"/>
      <c r="J706" s="166"/>
      <c r="K706" s="172"/>
      <c r="L706" s="166"/>
      <c r="M706" s="166"/>
      <c r="N706" s="173"/>
      <c r="O706" s="173"/>
      <c r="P706" s="173"/>
      <c r="Q706" s="173"/>
      <c r="R706" s="174"/>
      <c r="S706" s="167"/>
      <c r="T706" s="168"/>
      <c r="U706" s="169"/>
      <c r="V706" s="158"/>
      <c r="W706" s="159"/>
      <c r="X706" s="160"/>
      <c r="Y706" s="161"/>
      <c r="Z706" s="162"/>
      <c r="AA706" s="162"/>
      <c r="AB706" s="162"/>
      <c r="AC706" s="162"/>
      <c r="AD706" s="162"/>
      <c r="AE706" s="161"/>
      <c r="AF706" s="161"/>
      <c r="AG706" s="163"/>
      <c r="AH706" s="159"/>
      <c r="AI706" s="164"/>
      <c r="AJ706" s="170"/>
      <c r="AK706" s="118"/>
      <c r="AL706" s="6"/>
      <c r="AM706" s="7"/>
      <c r="AN706" s="6"/>
      <c r="AO706" s="6"/>
      <c r="AP706" s="6"/>
      <c r="AQ706" s="8"/>
      <c r="AR706" s="6"/>
      <c r="AT706" s="6"/>
      <c r="AU706" s="6"/>
      <c r="AV706" s="6"/>
      <c r="AW706" s="6"/>
      <c r="AX706" s="6"/>
      <c r="AY706" s="9"/>
      <c r="AZ706" s="6"/>
      <c r="BA706" s="6"/>
      <c r="BB706" s="6"/>
      <c r="BC706" s="6"/>
    </row>
    <row r="707" spans="1:55" ht="16.5" customHeight="1" x14ac:dyDescent="0.25">
      <c r="A707" s="165"/>
      <c r="B707" s="166"/>
      <c r="C707" s="166"/>
      <c r="D707" s="166"/>
      <c r="E707" s="171"/>
      <c r="F707" s="171"/>
      <c r="G707" s="171"/>
      <c r="H707" s="171"/>
      <c r="I707" s="166"/>
      <c r="J707" s="166"/>
      <c r="K707" s="172"/>
      <c r="L707" s="166"/>
      <c r="M707" s="166"/>
      <c r="N707" s="173"/>
      <c r="O707" s="173"/>
      <c r="P707" s="173"/>
      <c r="Q707" s="173"/>
      <c r="R707" s="174"/>
      <c r="S707" s="167"/>
      <c r="T707" s="168"/>
      <c r="U707" s="169"/>
      <c r="V707" s="158"/>
      <c r="W707" s="159"/>
      <c r="X707" s="160"/>
      <c r="Y707" s="161"/>
      <c r="Z707" s="162"/>
      <c r="AA707" s="162"/>
      <c r="AB707" s="162"/>
      <c r="AC707" s="162"/>
      <c r="AD707" s="162"/>
      <c r="AE707" s="161"/>
      <c r="AF707" s="161"/>
      <c r="AG707" s="163"/>
      <c r="AH707" s="159"/>
      <c r="AI707" s="164"/>
      <c r="AJ707" s="170"/>
      <c r="AK707" s="118"/>
      <c r="AL707" s="6"/>
      <c r="AM707" s="7"/>
      <c r="AN707" s="6"/>
      <c r="AO707" s="6"/>
      <c r="AP707" s="6"/>
      <c r="AQ707" s="8"/>
      <c r="AR707" s="6"/>
      <c r="AT707" s="6"/>
      <c r="AU707" s="6"/>
      <c r="AV707" s="6"/>
      <c r="AW707" s="6"/>
      <c r="AX707" s="6"/>
      <c r="AY707" s="9"/>
      <c r="AZ707" s="6"/>
      <c r="BA707" s="6"/>
      <c r="BB707" s="6"/>
      <c r="BC707" s="6"/>
    </row>
    <row r="708" spans="1:55" ht="16.5" customHeight="1" x14ac:dyDescent="0.25">
      <c r="A708" s="165"/>
      <c r="B708" s="166"/>
      <c r="C708" s="166"/>
      <c r="D708" s="166"/>
      <c r="E708" s="171"/>
      <c r="F708" s="171"/>
      <c r="G708" s="171"/>
      <c r="H708" s="171"/>
      <c r="I708" s="166"/>
      <c r="J708" s="166"/>
      <c r="K708" s="172"/>
      <c r="L708" s="166"/>
      <c r="M708" s="166"/>
      <c r="N708" s="173"/>
      <c r="O708" s="173"/>
      <c r="P708" s="173"/>
      <c r="Q708" s="173"/>
      <c r="R708" s="174"/>
      <c r="S708" s="167"/>
      <c r="T708" s="168"/>
      <c r="U708" s="169"/>
      <c r="V708" s="158"/>
      <c r="W708" s="159"/>
      <c r="X708" s="160"/>
      <c r="Y708" s="161"/>
      <c r="Z708" s="162"/>
      <c r="AA708" s="162"/>
      <c r="AB708" s="162"/>
      <c r="AC708" s="162"/>
      <c r="AD708" s="162"/>
      <c r="AE708" s="161"/>
      <c r="AF708" s="161"/>
      <c r="AG708" s="163"/>
      <c r="AH708" s="159"/>
      <c r="AI708" s="164"/>
      <c r="AJ708" s="170"/>
      <c r="AK708" s="118"/>
      <c r="AL708" s="6"/>
      <c r="AM708" s="7"/>
      <c r="AN708" s="6"/>
      <c r="AO708" s="6"/>
      <c r="AP708" s="6"/>
      <c r="AQ708" s="8"/>
      <c r="AR708" s="6"/>
      <c r="AT708" s="6"/>
      <c r="AU708" s="6"/>
      <c r="AV708" s="6"/>
      <c r="AW708" s="6"/>
      <c r="AX708" s="6"/>
      <c r="AY708" s="9"/>
      <c r="AZ708" s="6"/>
      <c r="BA708" s="6"/>
      <c r="BB708" s="6"/>
      <c r="BC708" s="6"/>
    </row>
    <row r="709" spans="1:55" ht="16.5" customHeight="1" x14ac:dyDescent="0.25">
      <c r="A709" s="165"/>
      <c r="B709" s="166"/>
      <c r="C709" s="166"/>
      <c r="D709" s="166"/>
      <c r="E709" s="171"/>
      <c r="F709" s="171"/>
      <c r="G709" s="171"/>
      <c r="H709" s="171"/>
      <c r="I709" s="166"/>
      <c r="J709" s="166"/>
      <c r="K709" s="172"/>
      <c r="L709" s="166"/>
      <c r="M709" s="166"/>
      <c r="N709" s="173"/>
      <c r="O709" s="173"/>
      <c r="P709" s="173"/>
      <c r="Q709" s="173"/>
      <c r="R709" s="174"/>
      <c r="S709" s="167"/>
      <c r="T709" s="168"/>
      <c r="U709" s="169"/>
      <c r="V709" s="158"/>
      <c r="W709" s="159"/>
      <c r="X709" s="160"/>
      <c r="Y709" s="161"/>
      <c r="Z709" s="162"/>
      <c r="AA709" s="162"/>
      <c r="AB709" s="162"/>
      <c r="AC709" s="162"/>
      <c r="AD709" s="162"/>
      <c r="AE709" s="161"/>
      <c r="AF709" s="161"/>
      <c r="AG709" s="163"/>
      <c r="AH709" s="159"/>
      <c r="AI709" s="164"/>
      <c r="AJ709" s="170"/>
      <c r="AK709" s="118"/>
      <c r="AL709" s="6"/>
      <c r="AM709" s="7"/>
      <c r="AN709" s="6"/>
      <c r="AO709" s="6"/>
      <c r="AP709" s="6"/>
      <c r="AQ709" s="8"/>
      <c r="AR709" s="6"/>
      <c r="AT709" s="6"/>
      <c r="AU709" s="6"/>
      <c r="AV709" s="6"/>
      <c r="AW709" s="6"/>
      <c r="AX709" s="6"/>
      <c r="AY709" s="9"/>
      <c r="AZ709" s="6"/>
      <c r="BA709" s="6"/>
      <c r="BB709" s="6"/>
      <c r="BC709" s="6"/>
    </row>
    <row r="710" spans="1:55" ht="16.5" customHeight="1" x14ac:dyDescent="0.25">
      <c r="A710" s="165"/>
      <c r="B710" s="166"/>
      <c r="C710" s="166"/>
      <c r="D710" s="166"/>
      <c r="E710" s="171"/>
      <c r="F710" s="171"/>
      <c r="G710" s="171"/>
      <c r="H710" s="171"/>
      <c r="I710" s="166"/>
      <c r="J710" s="166"/>
      <c r="K710" s="172"/>
      <c r="L710" s="166"/>
      <c r="M710" s="166"/>
      <c r="N710" s="173"/>
      <c r="O710" s="173"/>
      <c r="P710" s="173"/>
      <c r="Q710" s="173"/>
      <c r="R710" s="174"/>
      <c r="S710" s="167"/>
      <c r="T710" s="168"/>
      <c r="U710" s="169"/>
      <c r="V710" s="158"/>
      <c r="W710" s="159"/>
      <c r="X710" s="160"/>
      <c r="Y710" s="161"/>
      <c r="Z710" s="162"/>
      <c r="AA710" s="162"/>
      <c r="AB710" s="162"/>
      <c r="AC710" s="162"/>
      <c r="AD710" s="162"/>
      <c r="AE710" s="161"/>
      <c r="AF710" s="161"/>
      <c r="AG710" s="163"/>
      <c r="AH710" s="159"/>
      <c r="AI710" s="164"/>
      <c r="AJ710" s="170"/>
      <c r="AK710" s="118"/>
      <c r="AL710" s="6"/>
      <c r="AM710" s="7"/>
      <c r="AN710" s="6"/>
      <c r="AO710" s="6"/>
      <c r="AP710" s="6"/>
      <c r="AQ710" s="8"/>
      <c r="AR710" s="6"/>
      <c r="AT710" s="6"/>
      <c r="AU710" s="6"/>
      <c r="AV710" s="6"/>
      <c r="AW710" s="6"/>
      <c r="AX710" s="6"/>
      <c r="AY710" s="9"/>
      <c r="AZ710" s="6"/>
      <c r="BA710" s="6"/>
      <c r="BB710" s="6"/>
      <c r="BC710" s="6"/>
    </row>
    <row r="711" spans="1:55" ht="16.5" customHeight="1" x14ac:dyDescent="0.25">
      <c r="A711" s="165"/>
      <c r="B711" s="166"/>
      <c r="C711" s="166"/>
      <c r="D711" s="166"/>
      <c r="E711" s="171"/>
      <c r="F711" s="171"/>
      <c r="G711" s="171"/>
      <c r="H711" s="171"/>
      <c r="I711" s="166"/>
      <c r="J711" s="166"/>
      <c r="K711" s="172"/>
      <c r="L711" s="166"/>
      <c r="M711" s="166"/>
      <c r="N711" s="173"/>
      <c r="O711" s="173"/>
      <c r="P711" s="173"/>
      <c r="Q711" s="173"/>
      <c r="R711" s="174"/>
      <c r="S711" s="167"/>
      <c r="T711" s="168"/>
      <c r="U711" s="169"/>
      <c r="V711" s="158"/>
      <c r="W711" s="159"/>
      <c r="X711" s="160"/>
      <c r="Y711" s="161"/>
      <c r="Z711" s="162"/>
      <c r="AA711" s="162"/>
      <c r="AB711" s="162"/>
      <c r="AC711" s="162"/>
      <c r="AD711" s="162"/>
      <c r="AE711" s="161"/>
      <c r="AF711" s="161"/>
      <c r="AG711" s="163"/>
      <c r="AH711" s="159"/>
      <c r="AI711" s="164"/>
      <c r="AJ711" s="170"/>
      <c r="AK711" s="118"/>
      <c r="AL711" s="6"/>
      <c r="AM711" s="7"/>
      <c r="AN711" s="6"/>
      <c r="AO711" s="6"/>
      <c r="AP711" s="6"/>
      <c r="AQ711" s="8"/>
      <c r="AR711" s="6"/>
      <c r="AT711" s="6"/>
      <c r="AU711" s="6"/>
      <c r="AV711" s="6"/>
      <c r="AW711" s="6"/>
      <c r="AX711" s="6"/>
      <c r="AY711" s="9"/>
      <c r="AZ711" s="6"/>
      <c r="BA711" s="6"/>
      <c r="BB711" s="6"/>
      <c r="BC711" s="6"/>
    </row>
    <row r="712" spans="1:55" ht="16.5" customHeight="1" x14ac:dyDescent="0.25">
      <c r="A712" s="165"/>
      <c r="B712" s="166"/>
      <c r="C712" s="166"/>
      <c r="D712" s="166"/>
      <c r="E712" s="171"/>
      <c r="F712" s="171"/>
      <c r="G712" s="171"/>
      <c r="H712" s="171"/>
      <c r="I712" s="166"/>
      <c r="J712" s="166"/>
      <c r="K712" s="172"/>
      <c r="L712" s="166"/>
      <c r="M712" s="166"/>
      <c r="N712" s="173"/>
      <c r="O712" s="173"/>
      <c r="P712" s="173"/>
      <c r="Q712" s="173"/>
      <c r="R712" s="174"/>
      <c r="S712" s="167"/>
      <c r="T712" s="168"/>
      <c r="U712" s="169"/>
      <c r="V712" s="158"/>
      <c r="W712" s="159"/>
      <c r="X712" s="160"/>
      <c r="Y712" s="161"/>
      <c r="Z712" s="162"/>
      <c r="AA712" s="162"/>
      <c r="AB712" s="162"/>
      <c r="AC712" s="162"/>
      <c r="AD712" s="162"/>
      <c r="AE712" s="161"/>
      <c r="AF712" s="161"/>
      <c r="AG712" s="163"/>
      <c r="AH712" s="159"/>
      <c r="AI712" s="164"/>
      <c r="AJ712" s="170"/>
      <c r="AK712" s="118"/>
      <c r="AL712" s="6"/>
      <c r="AM712" s="7"/>
      <c r="AN712" s="6"/>
      <c r="AO712" s="6"/>
      <c r="AP712" s="6"/>
      <c r="AQ712" s="8"/>
      <c r="AR712" s="6"/>
      <c r="AT712" s="6"/>
      <c r="AU712" s="6"/>
      <c r="AV712" s="6"/>
      <c r="AW712" s="6"/>
      <c r="AX712" s="6"/>
      <c r="AY712" s="9"/>
      <c r="AZ712" s="6"/>
      <c r="BA712" s="6"/>
      <c r="BB712" s="6"/>
      <c r="BC712" s="6"/>
    </row>
    <row r="713" spans="1:55" ht="16.5" customHeight="1" x14ac:dyDescent="0.25">
      <c r="A713" s="165"/>
      <c r="B713" s="166"/>
      <c r="C713" s="166"/>
      <c r="D713" s="166"/>
      <c r="E713" s="171"/>
      <c r="F713" s="171"/>
      <c r="G713" s="171"/>
      <c r="H713" s="171"/>
      <c r="I713" s="166"/>
      <c r="J713" s="166"/>
      <c r="K713" s="172"/>
      <c r="L713" s="166"/>
      <c r="M713" s="166"/>
      <c r="N713" s="173"/>
      <c r="O713" s="173"/>
      <c r="P713" s="173"/>
      <c r="Q713" s="173"/>
      <c r="R713" s="174"/>
      <c r="S713" s="167"/>
      <c r="T713" s="168"/>
      <c r="U713" s="169"/>
      <c r="V713" s="158"/>
      <c r="W713" s="159"/>
      <c r="X713" s="160"/>
      <c r="Y713" s="161"/>
      <c r="Z713" s="162"/>
      <c r="AA713" s="162"/>
      <c r="AB713" s="162"/>
      <c r="AC713" s="162"/>
      <c r="AD713" s="162"/>
      <c r="AE713" s="161"/>
      <c r="AF713" s="161"/>
      <c r="AG713" s="163"/>
      <c r="AH713" s="159"/>
      <c r="AI713" s="164"/>
      <c r="AJ713" s="170"/>
      <c r="AK713" s="118"/>
      <c r="AL713" s="6"/>
      <c r="AM713" s="7"/>
      <c r="AN713" s="6"/>
      <c r="AO713" s="6"/>
      <c r="AP713" s="6"/>
      <c r="AQ713" s="8"/>
      <c r="AR713" s="6"/>
      <c r="AT713" s="6"/>
      <c r="AU713" s="6"/>
      <c r="AV713" s="6"/>
      <c r="AW713" s="6"/>
      <c r="AX713" s="6"/>
      <c r="AY713" s="9"/>
      <c r="AZ713" s="6"/>
      <c r="BA713" s="6"/>
      <c r="BB713" s="6"/>
      <c r="BC713" s="6"/>
    </row>
    <row r="714" spans="1:55" ht="16.5" customHeight="1" x14ac:dyDescent="0.25">
      <c r="A714" s="165"/>
      <c r="B714" s="166"/>
      <c r="C714" s="166"/>
      <c r="D714" s="166"/>
      <c r="E714" s="171"/>
      <c r="F714" s="171"/>
      <c r="G714" s="171"/>
      <c r="H714" s="171"/>
      <c r="I714" s="166"/>
      <c r="J714" s="166"/>
      <c r="K714" s="172"/>
      <c r="L714" s="166"/>
      <c r="M714" s="166"/>
      <c r="N714" s="173"/>
      <c r="O714" s="173"/>
      <c r="P714" s="173"/>
      <c r="Q714" s="173"/>
      <c r="R714" s="174"/>
      <c r="S714" s="167"/>
      <c r="T714" s="168"/>
      <c r="U714" s="169"/>
      <c r="V714" s="158"/>
      <c r="W714" s="159"/>
      <c r="X714" s="160"/>
      <c r="Y714" s="161"/>
      <c r="Z714" s="162"/>
      <c r="AA714" s="162"/>
      <c r="AB714" s="162"/>
      <c r="AC714" s="162"/>
      <c r="AD714" s="162"/>
      <c r="AE714" s="161"/>
      <c r="AF714" s="161"/>
      <c r="AG714" s="163"/>
      <c r="AH714" s="159"/>
      <c r="AI714" s="164"/>
      <c r="AJ714" s="170"/>
      <c r="AK714" s="118"/>
      <c r="AL714" s="6"/>
      <c r="AM714" s="7"/>
      <c r="AN714" s="6"/>
      <c r="AO714" s="6"/>
      <c r="AP714" s="6"/>
      <c r="AQ714" s="8"/>
      <c r="AR714" s="6"/>
      <c r="AT714" s="6"/>
      <c r="AU714" s="6"/>
      <c r="AV714" s="6"/>
      <c r="AW714" s="6"/>
      <c r="AX714" s="6"/>
      <c r="AY714" s="9"/>
      <c r="AZ714" s="6"/>
      <c r="BA714" s="6"/>
      <c r="BB714" s="6"/>
      <c r="BC714" s="6"/>
    </row>
    <row r="715" spans="1:55" ht="16.5" customHeight="1" x14ac:dyDescent="0.25">
      <c r="A715" s="165"/>
      <c r="B715" s="166"/>
      <c r="C715" s="166"/>
      <c r="D715" s="166"/>
      <c r="E715" s="171"/>
      <c r="F715" s="171"/>
      <c r="G715" s="171"/>
      <c r="H715" s="171"/>
      <c r="I715" s="166"/>
      <c r="J715" s="166"/>
      <c r="K715" s="172"/>
      <c r="L715" s="166"/>
      <c r="M715" s="166"/>
      <c r="N715" s="173"/>
      <c r="O715" s="173"/>
      <c r="P715" s="173"/>
      <c r="Q715" s="173"/>
      <c r="R715" s="174"/>
      <c r="S715" s="167"/>
      <c r="T715" s="168"/>
      <c r="U715" s="169"/>
      <c r="V715" s="158"/>
      <c r="W715" s="159"/>
      <c r="X715" s="160"/>
      <c r="Y715" s="161"/>
      <c r="Z715" s="162"/>
      <c r="AA715" s="162"/>
      <c r="AB715" s="162"/>
      <c r="AC715" s="162"/>
      <c r="AD715" s="162"/>
      <c r="AE715" s="161"/>
      <c r="AF715" s="161"/>
      <c r="AG715" s="163"/>
      <c r="AH715" s="159"/>
      <c r="AI715" s="164"/>
      <c r="AJ715" s="170"/>
      <c r="AK715" s="118"/>
      <c r="AL715" s="6"/>
      <c r="AM715" s="7"/>
      <c r="AN715" s="6"/>
      <c r="AO715" s="6"/>
      <c r="AP715" s="6"/>
      <c r="AQ715" s="8"/>
      <c r="AR715" s="6"/>
      <c r="AT715" s="6"/>
      <c r="AU715" s="6"/>
      <c r="AV715" s="6"/>
      <c r="AW715" s="6"/>
      <c r="AX715" s="6"/>
      <c r="AY715" s="9"/>
      <c r="AZ715" s="6"/>
      <c r="BA715" s="6"/>
      <c r="BB715" s="6"/>
      <c r="BC715" s="6"/>
    </row>
    <row r="716" spans="1:55" ht="16.5" customHeight="1" x14ac:dyDescent="0.25">
      <c r="A716" s="165"/>
      <c r="B716" s="166"/>
      <c r="C716" s="166"/>
      <c r="D716" s="166"/>
      <c r="E716" s="171"/>
      <c r="F716" s="171"/>
      <c r="G716" s="171"/>
      <c r="H716" s="171"/>
      <c r="I716" s="166"/>
      <c r="J716" s="166"/>
      <c r="K716" s="172"/>
      <c r="L716" s="166"/>
      <c r="M716" s="166"/>
      <c r="N716" s="173"/>
      <c r="O716" s="173"/>
      <c r="P716" s="173"/>
      <c r="Q716" s="173"/>
      <c r="R716" s="174"/>
      <c r="S716" s="167"/>
      <c r="T716" s="168"/>
      <c r="U716" s="169"/>
      <c r="V716" s="158"/>
      <c r="W716" s="159"/>
      <c r="X716" s="160"/>
      <c r="Y716" s="161"/>
      <c r="Z716" s="162"/>
      <c r="AA716" s="162"/>
      <c r="AB716" s="162"/>
      <c r="AC716" s="162"/>
      <c r="AD716" s="162"/>
      <c r="AE716" s="161"/>
      <c r="AF716" s="161"/>
      <c r="AG716" s="163"/>
      <c r="AH716" s="159"/>
      <c r="AI716" s="164"/>
      <c r="AJ716" s="170"/>
      <c r="AK716" s="118"/>
      <c r="AL716" s="6"/>
      <c r="AM716" s="7"/>
      <c r="AN716" s="6"/>
      <c r="AO716" s="6"/>
      <c r="AP716" s="6"/>
      <c r="AQ716" s="8"/>
      <c r="AR716" s="6"/>
      <c r="AT716" s="6"/>
      <c r="AU716" s="6"/>
      <c r="AV716" s="6"/>
      <c r="AW716" s="6"/>
      <c r="AX716" s="6"/>
      <c r="AY716" s="9"/>
      <c r="AZ716" s="6"/>
      <c r="BA716" s="6"/>
      <c r="BB716" s="6"/>
      <c r="BC716" s="6"/>
    </row>
    <row r="717" spans="1:55" ht="16.5" customHeight="1" x14ac:dyDescent="0.25">
      <c r="A717" s="165"/>
      <c r="B717" s="166"/>
      <c r="C717" s="166"/>
      <c r="D717" s="166"/>
      <c r="E717" s="171"/>
      <c r="F717" s="171"/>
      <c r="G717" s="171"/>
      <c r="H717" s="171"/>
      <c r="I717" s="166"/>
      <c r="J717" s="166"/>
      <c r="K717" s="172"/>
      <c r="L717" s="166"/>
      <c r="M717" s="166"/>
      <c r="N717" s="173"/>
      <c r="O717" s="173"/>
      <c r="P717" s="173"/>
      <c r="Q717" s="173"/>
      <c r="R717" s="174"/>
      <c r="S717" s="167"/>
      <c r="T717" s="168"/>
      <c r="U717" s="169"/>
      <c r="V717" s="158"/>
      <c r="W717" s="159"/>
      <c r="X717" s="160"/>
      <c r="Y717" s="161"/>
      <c r="Z717" s="162"/>
      <c r="AA717" s="162"/>
      <c r="AB717" s="162"/>
      <c r="AC717" s="162"/>
      <c r="AD717" s="162"/>
      <c r="AE717" s="161"/>
      <c r="AF717" s="161"/>
      <c r="AG717" s="163"/>
      <c r="AH717" s="159"/>
      <c r="AI717" s="164"/>
      <c r="AJ717" s="170"/>
      <c r="AK717" s="118"/>
      <c r="AL717" s="6"/>
      <c r="AM717" s="7"/>
      <c r="AN717" s="6"/>
      <c r="AO717" s="6"/>
      <c r="AP717" s="6"/>
      <c r="AQ717" s="8"/>
      <c r="AR717" s="6"/>
      <c r="AT717" s="6"/>
      <c r="AU717" s="6"/>
      <c r="AV717" s="6"/>
      <c r="AW717" s="6"/>
      <c r="AX717" s="6"/>
      <c r="AY717" s="9"/>
      <c r="AZ717" s="6"/>
      <c r="BA717" s="6"/>
      <c r="BB717" s="6"/>
      <c r="BC717" s="6"/>
    </row>
    <row r="718" spans="1:55" ht="16.5" customHeight="1" x14ac:dyDescent="0.25">
      <c r="A718" s="165"/>
      <c r="B718" s="166"/>
      <c r="C718" s="166"/>
      <c r="D718" s="166"/>
      <c r="E718" s="171"/>
      <c r="F718" s="171"/>
      <c r="G718" s="171"/>
      <c r="H718" s="171"/>
      <c r="I718" s="166"/>
      <c r="J718" s="166"/>
      <c r="K718" s="172"/>
      <c r="L718" s="166"/>
      <c r="M718" s="166"/>
      <c r="N718" s="173"/>
      <c r="O718" s="173"/>
      <c r="P718" s="173"/>
      <c r="Q718" s="173"/>
      <c r="R718" s="174"/>
      <c r="S718" s="167"/>
      <c r="T718" s="168"/>
      <c r="U718" s="169"/>
      <c r="V718" s="158"/>
      <c r="W718" s="159"/>
      <c r="X718" s="160"/>
      <c r="Y718" s="161"/>
      <c r="Z718" s="162"/>
      <c r="AA718" s="162"/>
      <c r="AB718" s="162"/>
      <c r="AC718" s="162"/>
      <c r="AD718" s="162"/>
      <c r="AE718" s="161"/>
      <c r="AF718" s="161"/>
      <c r="AG718" s="163"/>
      <c r="AH718" s="159"/>
      <c r="AI718" s="164"/>
      <c r="AJ718" s="170"/>
      <c r="AK718" s="118"/>
      <c r="AL718" s="6"/>
      <c r="AM718" s="7"/>
      <c r="AN718" s="6"/>
      <c r="AO718" s="6"/>
      <c r="AP718" s="6"/>
      <c r="AQ718" s="8"/>
      <c r="AR718" s="6"/>
      <c r="AT718" s="6"/>
      <c r="AU718" s="6"/>
      <c r="AV718" s="6"/>
      <c r="AW718" s="6"/>
      <c r="AX718" s="6"/>
      <c r="AY718" s="9"/>
      <c r="AZ718" s="6"/>
      <c r="BA718" s="6"/>
      <c r="BB718" s="6"/>
      <c r="BC718" s="6"/>
    </row>
    <row r="719" spans="1:55" ht="16.5" customHeight="1" x14ac:dyDescent="0.25">
      <c r="A719" s="165"/>
      <c r="B719" s="166"/>
      <c r="C719" s="166"/>
      <c r="D719" s="166"/>
      <c r="E719" s="171"/>
      <c r="F719" s="171"/>
      <c r="G719" s="171"/>
      <c r="H719" s="171"/>
      <c r="I719" s="166"/>
      <c r="J719" s="166"/>
      <c r="K719" s="172"/>
      <c r="L719" s="166"/>
      <c r="M719" s="166"/>
      <c r="N719" s="173"/>
      <c r="O719" s="173"/>
      <c r="P719" s="173"/>
      <c r="Q719" s="173"/>
      <c r="R719" s="174"/>
      <c r="S719" s="167"/>
      <c r="T719" s="168"/>
      <c r="U719" s="169"/>
      <c r="V719" s="158"/>
      <c r="W719" s="159"/>
      <c r="X719" s="160"/>
      <c r="Y719" s="161"/>
      <c r="Z719" s="162"/>
      <c r="AA719" s="162"/>
      <c r="AB719" s="162"/>
      <c r="AC719" s="162"/>
      <c r="AD719" s="162"/>
      <c r="AE719" s="161"/>
      <c r="AF719" s="161"/>
      <c r="AG719" s="163"/>
      <c r="AH719" s="159"/>
      <c r="AI719" s="164"/>
      <c r="AJ719" s="170"/>
      <c r="AK719" s="118"/>
      <c r="AL719" s="6"/>
      <c r="AM719" s="7"/>
      <c r="AN719" s="6"/>
      <c r="AO719" s="6"/>
      <c r="AP719" s="6"/>
      <c r="AQ719" s="8"/>
      <c r="AR719" s="6"/>
      <c r="AT719" s="6"/>
      <c r="AU719" s="6"/>
      <c r="AV719" s="6"/>
      <c r="AW719" s="6"/>
      <c r="AX719" s="6"/>
      <c r="AY719" s="9"/>
      <c r="AZ719" s="6"/>
      <c r="BA719" s="6"/>
      <c r="BB719" s="6"/>
      <c r="BC719" s="6"/>
    </row>
    <row r="720" spans="1:55" ht="16.5" customHeight="1" x14ac:dyDescent="0.25">
      <c r="A720" s="165"/>
      <c r="B720" s="166"/>
      <c r="C720" s="166"/>
      <c r="D720" s="166"/>
      <c r="E720" s="171"/>
      <c r="F720" s="171"/>
      <c r="G720" s="171"/>
      <c r="H720" s="171"/>
      <c r="I720" s="166"/>
      <c r="J720" s="166"/>
      <c r="K720" s="172"/>
      <c r="L720" s="166"/>
      <c r="M720" s="166"/>
      <c r="N720" s="173"/>
      <c r="O720" s="173"/>
      <c r="P720" s="173"/>
      <c r="Q720" s="173"/>
      <c r="R720" s="174"/>
      <c r="S720" s="167"/>
      <c r="T720" s="168"/>
      <c r="U720" s="169"/>
      <c r="V720" s="158"/>
      <c r="W720" s="159"/>
      <c r="X720" s="160"/>
      <c r="Y720" s="161"/>
      <c r="Z720" s="162"/>
      <c r="AA720" s="162"/>
      <c r="AB720" s="162"/>
      <c r="AC720" s="162"/>
      <c r="AD720" s="162"/>
      <c r="AE720" s="161"/>
      <c r="AF720" s="161"/>
      <c r="AG720" s="163"/>
      <c r="AH720" s="159"/>
      <c r="AI720" s="164"/>
      <c r="AJ720" s="170"/>
      <c r="AK720" s="118"/>
      <c r="AL720" s="6"/>
      <c r="AM720" s="7"/>
      <c r="AN720" s="6"/>
      <c r="AO720" s="6"/>
      <c r="AP720" s="6"/>
      <c r="AQ720" s="8"/>
      <c r="AR720" s="6"/>
      <c r="AT720" s="6"/>
      <c r="AU720" s="6"/>
      <c r="AV720" s="6"/>
      <c r="AW720" s="6"/>
      <c r="AX720" s="6"/>
      <c r="AY720" s="9"/>
      <c r="AZ720" s="6"/>
      <c r="BA720" s="6"/>
      <c r="BB720" s="6"/>
      <c r="BC720" s="6"/>
    </row>
    <row r="721" spans="1:55" ht="16.5" customHeight="1" x14ac:dyDescent="0.25">
      <c r="A721" s="165"/>
      <c r="B721" s="166"/>
      <c r="C721" s="166"/>
      <c r="D721" s="166"/>
      <c r="E721" s="171"/>
      <c r="F721" s="171"/>
      <c r="G721" s="171"/>
      <c r="H721" s="171"/>
      <c r="I721" s="166"/>
      <c r="J721" s="166"/>
      <c r="K721" s="172"/>
      <c r="L721" s="166"/>
      <c r="M721" s="166"/>
      <c r="N721" s="173"/>
      <c r="O721" s="173"/>
      <c r="P721" s="173"/>
      <c r="Q721" s="173"/>
      <c r="R721" s="174"/>
      <c r="S721" s="167"/>
      <c r="T721" s="168"/>
      <c r="U721" s="169"/>
      <c r="V721" s="158"/>
      <c r="W721" s="159"/>
      <c r="X721" s="160"/>
      <c r="Y721" s="161"/>
      <c r="Z721" s="162"/>
      <c r="AA721" s="162"/>
      <c r="AB721" s="162"/>
      <c r="AC721" s="162"/>
      <c r="AD721" s="162"/>
      <c r="AE721" s="161"/>
      <c r="AF721" s="161"/>
      <c r="AG721" s="163"/>
      <c r="AH721" s="159"/>
      <c r="AI721" s="164"/>
      <c r="AJ721" s="170"/>
      <c r="AK721" s="118"/>
      <c r="AL721" s="6"/>
      <c r="AM721" s="7"/>
      <c r="AN721" s="6"/>
      <c r="AO721" s="6"/>
      <c r="AP721" s="6"/>
      <c r="AQ721" s="8"/>
      <c r="AR721" s="6"/>
      <c r="AT721" s="6"/>
      <c r="AU721" s="6"/>
      <c r="AV721" s="6"/>
      <c r="AW721" s="6"/>
      <c r="AX721" s="6"/>
      <c r="AY721" s="9"/>
      <c r="AZ721" s="6"/>
      <c r="BA721" s="6"/>
      <c r="BB721" s="6"/>
      <c r="BC721" s="6"/>
    </row>
    <row r="722" spans="1:55" ht="16.5" customHeight="1" x14ac:dyDescent="0.25">
      <c r="A722" s="165"/>
      <c r="B722" s="166"/>
      <c r="C722" s="166"/>
      <c r="D722" s="166"/>
      <c r="E722" s="171"/>
      <c r="F722" s="171"/>
      <c r="G722" s="171"/>
      <c r="H722" s="171"/>
      <c r="I722" s="166"/>
      <c r="J722" s="166"/>
      <c r="K722" s="172"/>
      <c r="L722" s="166"/>
      <c r="M722" s="166"/>
      <c r="N722" s="173"/>
      <c r="O722" s="173"/>
      <c r="P722" s="173"/>
      <c r="Q722" s="173"/>
      <c r="R722" s="174"/>
      <c r="S722" s="167"/>
      <c r="T722" s="168"/>
      <c r="U722" s="169"/>
      <c r="V722" s="158"/>
      <c r="W722" s="159"/>
      <c r="X722" s="160"/>
      <c r="Y722" s="161"/>
      <c r="Z722" s="162"/>
      <c r="AA722" s="162"/>
      <c r="AB722" s="162"/>
      <c r="AC722" s="162"/>
      <c r="AD722" s="162"/>
      <c r="AE722" s="161"/>
      <c r="AF722" s="161"/>
      <c r="AG722" s="163"/>
      <c r="AH722" s="159"/>
      <c r="AI722" s="164"/>
      <c r="AJ722" s="170"/>
      <c r="AK722" s="118"/>
      <c r="AL722" s="6"/>
      <c r="AM722" s="7"/>
      <c r="AN722" s="6"/>
      <c r="AO722" s="6"/>
      <c r="AP722" s="6"/>
      <c r="AQ722" s="8"/>
      <c r="AR722" s="6"/>
      <c r="AT722" s="6"/>
      <c r="AU722" s="6"/>
      <c r="AV722" s="6"/>
      <c r="AW722" s="6"/>
      <c r="AX722" s="6"/>
      <c r="AY722" s="9"/>
      <c r="AZ722" s="6"/>
      <c r="BA722" s="6"/>
      <c r="BB722" s="6"/>
      <c r="BC722" s="6"/>
    </row>
    <row r="723" spans="1:55" ht="16.5" customHeight="1" x14ac:dyDescent="0.25">
      <c r="A723" s="165"/>
      <c r="B723" s="166"/>
      <c r="C723" s="166"/>
      <c r="D723" s="166"/>
      <c r="E723" s="171"/>
      <c r="F723" s="171"/>
      <c r="G723" s="171"/>
      <c r="H723" s="171"/>
      <c r="I723" s="166"/>
      <c r="J723" s="166"/>
      <c r="K723" s="172"/>
      <c r="L723" s="166"/>
      <c r="M723" s="166"/>
      <c r="N723" s="173"/>
      <c r="O723" s="173"/>
      <c r="P723" s="173"/>
      <c r="Q723" s="173"/>
      <c r="R723" s="174"/>
      <c r="S723" s="167"/>
      <c r="T723" s="168"/>
      <c r="U723" s="169"/>
      <c r="V723" s="158"/>
      <c r="W723" s="159"/>
      <c r="X723" s="160"/>
      <c r="Y723" s="161"/>
      <c r="Z723" s="162"/>
      <c r="AA723" s="162"/>
      <c r="AB723" s="162"/>
      <c r="AC723" s="162"/>
      <c r="AD723" s="162"/>
      <c r="AE723" s="161"/>
      <c r="AF723" s="161"/>
      <c r="AG723" s="163"/>
      <c r="AH723" s="159"/>
      <c r="AI723" s="164"/>
      <c r="AJ723" s="170"/>
      <c r="AK723" s="118"/>
      <c r="AL723" s="6"/>
      <c r="AM723" s="7"/>
      <c r="AN723" s="6"/>
      <c r="AO723" s="6"/>
      <c r="AP723" s="6"/>
      <c r="AQ723" s="8"/>
      <c r="AR723" s="6"/>
      <c r="AT723" s="6"/>
      <c r="AU723" s="6"/>
      <c r="AV723" s="6"/>
      <c r="AW723" s="6"/>
      <c r="AX723" s="6"/>
      <c r="AY723" s="9"/>
      <c r="AZ723" s="6"/>
      <c r="BA723" s="6"/>
      <c r="BB723" s="6"/>
      <c r="BC723" s="6"/>
    </row>
    <row r="724" spans="1:55" ht="16.5" customHeight="1" x14ac:dyDescent="0.25">
      <c r="A724" s="165"/>
      <c r="B724" s="166"/>
      <c r="C724" s="166"/>
      <c r="D724" s="166"/>
      <c r="E724" s="171"/>
      <c r="F724" s="171"/>
      <c r="G724" s="171"/>
      <c r="H724" s="171"/>
      <c r="I724" s="166"/>
      <c r="J724" s="166"/>
      <c r="K724" s="172"/>
      <c r="L724" s="166"/>
      <c r="M724" s="166"/>
      <c r="N724" s="173"/>
      <c r="O724" s="173"/>
      <c r="P724" s="173"/>
      <c r="Q724" s="173"/>
      <c r="R724" s="174"/>
      <c r="S724" s="167"/>
      <c r="T724" s="168"/>
      <c r="U724" s="169"/>
      <c r="V724" s="158"/>
      <c r="W724" s="159"/>
      <c r="X724" s="160"/>
      <c r="Y724" s="161"/>
      <c r="Z724" s="162"/>
      <c r="AA724" s="162"/>
      <c r="AB724" s="162"/>
      <c r="AC724" s="162"/>
      <c r="AD724" s="162"/>
      <c r="AE724" s="161"/>
      <c r="AF724" s="161"/>
      <c r="AG724" s="163"/>
      <c r="AH724" s="159"/>
      <c r="AI724" s="164"/>
      <c r="AJ724" s="170"/>
      <c r="AK724" s="118"/>
      <c r="AL724" s="6"/>
      <c r="AM724" s="7"/>
      <c r="AN724" s="6"/>
      <c r="AO724" s="6"/>
      <c r="AP724" s="6"/>
      <c r="AQ724" s="8"/>
      <c r="AR724" s="6"/>
      <c r="AT724" s="6"/>
      <c r="AU724" s="6"/>
      <c r="AV724" s="6"/>
      <c r="AW724" s="6"/>
      <c r="AX724" s="6"/>
      <c r="AY724" s="9"/>
      <c r="AZ724" s="6"/>
      <c r="BA724" s="6"/>
      <c r="BB724" s="6"/>
      <c r="BC724" s="6"/>
    </row>
    <row r="725" spans="1:55" ht="16.5" customHeight="1" x14ac:dyDescent="0.25">
      <c r="A725" s="165"/>
      <c r="B725" s="166"/>
      <c r="C725" s="166"/>
      <c r="D725" s="166"/>
      <c r="E725" s="171"/>
      <c r="F725" s="171"/>
      <c r="G725" s="171"/>
      <c r="H725" s="171"/>
      <c r="I725" s="166"/>
      <c r="J725" s="166"/>
      <c r="K725" s="172"/>
      <c r="L725" s="166"/>
      <c r="M725" s="166"/>
      <c r="N725" s="173"/>
      <c r="O725" s="173"/>
      <c r="P725" s="173"/>
      <c r="Q725" s="173"/>
      <c r="R725" s="174"/>
      <c r="S725" s="167"/>
      <c r="T725" s="168"/>
      <c r="U725" s="169"/>
      <c r="V725" s="158"/>
      <c r="W725" s="159"/>
      <c r="X725" s="160"/>
      <c r="Y725" s="161"/>
      <c r="Z725" s="162"/>
      <c r="AA725" s="162"/>
      <c r="AB725" s="162"/>
      <c r="AC725" s="162"/>
      <c r="AD725" s="162"/>
      <c r="AE725" s="161"/>
      <c r="AF725" s="161"/>
      <c r="AG725" s="163"/>
      <c r="AH725" s="159"/>
      <c r="AI725" s="164"/>
      <c r="AJ725" s="170"/>
      <c r="AK725" s="118"/>
      <c r="AL725" s="6"/>
      <c r="AM725" s="7"/>
      <c r="AN725" s="6"/>
      <c r="AO725" s="6"/>
      <c r="AP725" s="6"/>
      <c r="AQ725" s="8"/>
      <c r="AR725" s="6"/>
      <c r="AT725" s="6"/>
      <c r="AU725" s="6"/>
      <c r="AV725" s="6"/>
      <c r="AW725" s="6"/>
      <c r="AX725" s="6"/>
      <c r="AY725" s="9"/>
      <c r="AZ725" s="6"/>
      <c r="BA725" s="6"/>
      <c r="BB725" s="6"/>
      <c r="BC725" s="6"/>
    </row>
    <row r="726" spans="1:55" ht="16.5" customHeight="1" x14ac:dyDescent="0.25">
      <c r="A726" s="165"/>
      <c r="B726" s="166"/>
      <c r="C726" s="166"/>
      <c r="D726" s="166"/>
      <c r="E726" s="171"/>
      <c r="F726" s="171"/>
      <c r="G726" s="171"/>
      <c r="H726" s="171"/>
      <c r="I726" s="166"/>
      <c r="J726" s="166"/>
      <c r="K726" s="172"/>
      <c r="L726" s="166"/>
      <c r="M726" s="166"/>
      <c r="N726" s="173"/>
      <c r="O726" s="173"/>
      <c r="P726" s="173"/>
      <c r="Q726" s="173"/>
      <c r="R726" s="174"/>
      <c r="S726" s="167"/>
      <c r="T726" s="168"/>
      <c r="U726" s="169"/>
      <c r="V726" s="158"/>
      <c r="W726" s="159"/>
      <c r="X726" s="160"/>
      <c r="Y726" s="161"/>
      <c r="Z726" s="162"/>
      <c r="AA726" s="162"/>
      <c r="AB726" s="162"/>
      <c r="AC726" s="162"/>
      <c r="AD726" s="162"/>
      <c r="AE726" s="161"/>
      <c r="AF726" s="161"/>
      <c r="AG726" s="163"/>
      <c r="AH726" s="159"/>
      <c r="AI726" s="164"/>
      <c r="AJ726" s="170"/>
      <c r="AK726" s="118"/>
      <c r="AL726" s="6"/>
      <c r="AM726" s="7"/>
      <c r="AN726" s="6"/>
      <c r="AO726" s="6"/>
      <c r="AP726" s="6"/>
      <c r="AQ726" s="8"/>
      <c r="AR726" s="6"/>
      <c r="AT726" s="6"/>
      <c r="AU726" s="6"/>
      <c r="AV726" s="6"/>
      <c r="AW726" s="6"/>
      <c r="AX726" s="6"/>
      <c r="AY726" s="9"/>
      <c r="AZ726" s="6"/>
      <c r="BA726" s="6"/>
      <c r="BB726" s="6"/>
      <c r="BC726" s="6"/>
    </row>
    <row r="727" spans="1:55" ht="16.5" customHeight="1" x14ac:dyDescent="0.25">
      <c r="A727" s="165"/>
      <c r="B727" s="166"/>
      <c r="C727" s="166"/>
      <c r="D727" s="166"/>
      <c r="E727" s="171"/>
      <c r="F727" s="171"/>
      <c r="G727" s="171"/>
      <c r="H727" s="171"/>
      <c r="I727" s="166"/>
      <c r="J727" s="166"/>
      <c r="K727" s="172"/>
      <c r="L727" s="166"/>
      <c r="M727" s="166"/>
      <c r="N727" s="173"/>
      <c r="O727" s="173"/>
      <c r="P727" s="173"/>
      <c r="Q727" s="173"/>
      <c r="R727" s="174"/>
      <c r="S727" s="167"/>
      <c r="T727" s="168"/>
      <c r="U727" s="169"/>
      <c r="V727" s="158"/>
      <c r="W727" s="159"/>
      <c r="X727" s="160"/>
      <c r="Y727" s="161"/>
      <c r="Z727" s="162"/>
      <c r="AA727" s="162"/>
      <c r="AB727" s="162"/>
      <c r="AC727" s="162"/>
      <c r="AD727" s="162"/>
      <c r="AE727" s="161"/>
      <c r="AF727" s="161"/>
      <c r="AG727" s="163"/>
      <c r="AH727" s="159"/>
      <c r="AI727" s="164"/>
      <c r="AJ727" s="170"/>
      <c r="AK727" s="118"/>
      <c r="AL727" s="6"/>
      <c r="AM727" s="7"/>
      <c r="AN727" s="6"/>
      <c r="AO727" s="6"/>
      <c r="AP727" s="6"/>
      <c r="AQ727" s="8"/>
      <c r="AR727" s="6"/>
      <c r="AT727" s="6"/>
      <c r="AU727" s="6"/>
      <c r="AV727" s="6"/>
      <c r="AW727" s="6"/>
      <c r="AX727" s="6"/>
      <c r="AY727" s="9"/>
      <c r="AZ727" s="6"/>
      <c r="BA727" s="6"/>
      <c r="BB727" s="6"/>
      <c r="BC727" s="6"/>
    </row>
    <row r="728" spans="1:55" ht="16.5" customHeight="1" x14ac:dyDescent="0.25">
      <c r="A728" s="165"/>
      <c r="B728" s="166"/>
      <c r="C728" s="166"/>
      <c r="D728" s="166"/>
      <c r="E728" s="171"/>
      <c r="F728" s="171"/>
      <c r="G728" s="171"/>
      <c r="H728" s="171"/>
      <c r="I728" s="166"/>
      <c r="J728" s="166"/>
      <c r="K728" s="172"/>
      <c r="L728" s="166"/>
      <c r="M728" s="166"/>
      <c r="N728" s="173"/>
      <c r="O728" s="173"/>
      <c r="P728" s="173"/>
      <c r="Q728" s="173"/>
      <c r="R728" s="174"/>
      <c r="S728" s="167"/>
      <c r="T728" s="168"/>
      <c r="U728" s="169"/>
      <c r="V728" s="158"/>
      <c r="W728" s="159"/>
      <c r="X728" s="160"/>
      <c r="Y728" s="161"/>
      <c r="Z728" s="162"/>
      <c r="AA728" s="162"/>
      <c r="AB728" s="162"/>
      <c r="AC728" s="162"/>
      <c r="AD728" s="162"/>
      <c r="AE728" s="161"/>
      <c r="AF728" s="161"/>
      <c r="AG728" s="163"/>
      <c r="AH728" s="159"/>
      <c r="AI728" s="164"/>
      <c r="AJ728" s="170"/>
      <c r="AK728" s="118"/>
      <c r="AL728" s="6"/>
      <c r="AM728" s="7"/>
      <c r="AN728" s="6"/>
      <c r="AO728" s="6"/>
      <c r="AP728" s="6"/>
      <c r="AQ728" s="8"/>
      <c r="AR728" s="6"/>
      <c r="AT728" s="6"/>
      <c r="AU728" s="6"/>
      <c r="AV728" s="6"/>
      <c r="AW728" s="6"/>
      <c r="AX728" s="6"/>
      <c r="AY728" s="9"/>
      <c r="AZ728" s="6"/>
      <c r="BA728" s="6"/>
      <c r="BB728" s="6"/>
      <c r="BC728" s="6"/>
    </row>
    <row r="729" spans="1:55" ht="16.5" customHeight="1" x14ac:dyDescent="0.25">
      <c r="A729" s="165"/>
      <c r="B729" s="166"/>
      <c r="C729" s="166"/>
      <c r="D729" s="166"/>
      <c r="E729" s="171"/>
      <c r="F729" s="171"/>
      <c r="G729" s="171"/>
      <c r="H729" s="171"/>
      <c r="I729" s="166"/>
      <c r="J729" s="166"/>
      <c r="K729" s="172"/>
      <c r="L729" s="166"/>
      <c r="M729" s="166"/>
      <c r="N729" s="173"/>
      <c r="O729" s="173"/>
      <c r="P729" s="173"/>
      <c r="Q729" s="173"/>
      <c r="R729" s="174"/>
      <c r="S729" s="167"/>
      <c r="T729" s="168"/>
      <c r="U729" s="169"/>
      <c r="V729" s="158"/>
      <c r="W729" s="159"/>
      <c r="X729" s="160"/>
      <c r="Y729" s="161"/>
      <c r="Z729" s="162"/>
      <c r="AA729" s="162"/>
      <c r="AB729" s="162"/>
      <c r="AC729" s="162"/>
      <c r="AD729" s="162"/>
      <c r="AE729" s="161"/>
      <c r="AF729" s="161"/>
      <c r="AG729" s="163"/>
      <c r="AH729" s="159"/>
      <c r="AI729" s="164"/>
      <c r="AJ729" s="170"/>
      <c r="AK729" s="118"/>
      <c r="AL729" s="6"/>
      <c r="AM729" s="7"/>
      <c r="AN729" s="6"/>
      <c r="AO729" s="6"/>
      <c r="AP729" s="6"/>
      <c r="AQ729" s="8"/>
      <c r="AR729" s="6"/>
      <c r="AT729" s="6"/>
      <c r="AU729" s="6"/>
      <c r="AV729" s="6"/>
      <c r="AW729" s="6"/>
      <c r="AX729" s="6"/>
      <c r="AY729" s="9"/>
      <c r="AZ729" s="6"/>
      <c r="BA729" s="6"/>
      <c r="BB729" s="6"/>
      <c r="BC729" s="6"/>
    </row>
    <row r="730" spans="1:55" ht="16.5" customHeight="1" x14ac:dyDescent="0.25">
      <c r="A730" s="165"/>
      <c r="B730" s="166"/>
      <c r="C730" s="166"/>
      <c r="D730" s="166"/>
      <c r="E730" s="171"/>
      <c r="F730" s="171"/>
      <c r="G730" s="171"/>
      <c r="H730" s="171"/>
      <c r="I730" s="166"/>
      <c r="J730" s="166"/>
      <c r="K730" s="172"/>
      <c r="L730" s="166"/>
      <c r="M730" s="166"/>
      <c r="N730" s="173"/>
      <c r="O730" s="173"/>
      <c r="P730" s="173"/>
      <c r="Q730" s="173"/>
      <c r="R730" s="174"/>
      <c r="S730" s="167"/>
      <c r="T730" s="168"/>
      <c r="U730" s="169"/>
      <c r="V730" s="158"/>
      <c r="W730" s="159"/>
      <c r="X730" s="160"/>
      <c r="Y730" s="161"/>
      <c r="Z730" s="162"/>
      <c r="AA730" s="162"/>
      <c r="AB730" s="162"/>
      <c r="AC730" s="162"/>
      <c r="AD730" s="162"/>
      <c r="AE730" s="161"/>
      <c r="AF730" s="161"/>
      <c r="AG730" s="163"/>
      <c r="AH730" s="159"/>
      <c r="AI730" s="164"/>
      <c r="AJ730" s="170"/>
      <c r="AK730" s="118"/>
      <c r="AL730" s="6"/>
      <c r="AM730" s="7"/>
      <c r="AN730" s="6"/>
      <c r="AO730" s="6"/>
      <c r="AP730" s="6"/>
      <c r="AQ730" s="8"/>
      <c r="AR730" s="6"/>
      <c r="AT730" s="6"/>
      <c r="AU730" s="6"/>
      <c r="AV730" s="6"/>
      <c r="AW730" s="6"/>
      <c r="AX730" s="6"/>
      <c r="AY730" s="9"/>
      <c r="AZ730" s="6"/>
      <c r="BA730" s="6"/>
      <c r="BB730" s="6"/>
      <c r="BC730" s="6"/>
    </row>
    <row r="731" spans="1:55" ht="16.5" customHeight="1" x14ac:dyDescent="0.25">
      <c r="A731" s="165"/>
      <c r="B731" s="166"/>
      <c r="C731" s="166"/>
      <c r="D731" s="166"/>
      <c r="E731" s="171"/>
      <c r="F731" s="171"/>
      <c r="G731" s="171"/>
      <c r="H731" s="171"/>
      <c r="I731" s="166"/>
      <c r="J731" s="166"/>
      <c r="K731" s="172"/>
      <c r="L731" s="166"/>
      <c r="M731" s="166"/>
      <c r="N731" s="173"/>
      <c r="O731" s="173"/>
      <c r="P731" s="173"/>
      <c r="Q731" s="173"/>
      <c r="R731" s="174"/>
      <c r="S731" s="167"/>
      <c r="T731" s="168"/>
      <c r="U731" s="169"/>
      <c r="V731" s="158"/>
      <c r="W731" s="159"/>
      <c r="X731" s="160"/>
      <c r="Y731" s="161"/>
      <c r="Z731" s="162"/>
      <c r="AA731" s="162"/>
      <c r="AB731" s="162"/>
      <c r="AC731" s="162"/>
      <c r="AD731" s="162"/>
      <c r="AE731" s="161"/>
      <c r="AF731" s="161"/>
      <c r="AG731" s="163"/>
      <c r="AH731" s="159"/>
      <c r="AI731" s="164"/>
      <c r="AJ731" s="170"/>
      <c r="AK731" s="118"/>
      <c r="AL731" s="6"/>
      <c r="AM731" s="7"/>
      <c r="AN731" s="6"/>
      <c r="AO731" s="6"/>
      <c r="AP731" s="6"/>
      <c r="AQ731" s="8"/>
      <c r="AR731" s="6"/>
      <c r="AT731" s="6"/>
      <c r="AU731" s="6"/>
      <c r="AV731" s="6"/>
      <c r="AW731" s="6"/>
      <c r="AX731" s="6"/>
      <c r="AY731" s="9"/>
      <c r="AZ731" s="6"/>
      <c r="BA731" s="6"/>
      <c r="BB731" s="6"/>
      <c r="BC731" s="6"/>
    </row>
    <row r="732" spans="1:55" ht="16.5" customHeight="1" x14ac:dyDescent="0.25">
      <c r="A732" s="165"/>
      <c r="B732" s="166"/>
      <c r="C732" s="166"/>
      <c r="D732" s="166"/>
      <c r="E732" s="171"/>
      <c r="F732" s="171"/>
      <c r="G732" s="171"/>
      <c r="H732" s="171"/>
      <c r="I732" s="166"/>
      <c r="J732" s="166"/>
      <c r="K732" s="172"/>
      <c r="L732" s="166"/>
      <c r="M732" s="166"/>
      <c r="N732" s="173"/>
      <c r="O732" s="173"/>
      <c r="P732" s="173"/>
      <c r="Q732" s="173"/>
      <c r="R732" s="174"/>
      <c r="S732" s="167"/>
      <c r="T732" s="168"/>
      <c r="U732" s="169"/>
      <c r="V732" s="158"/>
      <c r="W732" s="159"/>
      <c r="X732" s="160"/>
      <c r="Y732" s="161"/>
      <c r="Z732" s="162"/>
      <c r="AA732" s="162"/>
      <c r="AB732" s="162"/>
      <c r="AC732" s="162"/>
      <c r="AD732" s="162"/>
      <c r="AE732" s="161"/>
      <c r="AF732" s="161"/>
      <c r="AG732" s="163"/>
      <c r="AH732" s="159"/>
      <c r="AI732" s="164"/>
      <c r="AJ732" s="170"/>
      <c r="AK732" s="118"/>
      <c r="AL732" s="6"/>
      <c r="AM732" s="7"/>
      <c r="AN732" s="6"/>
      <c r="AO732" s="6"/>
      <c r="AP732" s="6"/>
      <c r="AQ732" s="8"/>
      <c r="AR732" s="6"/>
      <c r="AT732" s="6"/>
      <c r="AU732" s="6"/>
      <c r="AV732" s="6"/>
      <c r="AW732" s="6"/>
      <c r="AX732" s="6"/>
      <c r="AY732" s="9"/>
      <c r="AZ732" s="6"/>
      <c r="BA732" s="6"/>
      <c r="BB732" s="6"/>
      <c r="BC732" s="6"/>
    </row>
    <row r="733" spans="1:55" ht="16.5" customHeight="1" x14ac:dyDescent="0.25">
      <c r="A733" s="165"/>
      <c r="B733" s="166"/>
      <c r="C733" s="166"/>
      <c r="D733" s="166"/>
      <c r="E733" s="171"/>
      <c r="F733" s="171"/>
      <c r="G733" s="171"/>
      <c r="H733" s="171"/>
      <c r="I733" s="166"/>
      <c r="J733" s="166"/>
      <c r="K733" s="172"/>
      <c r="L733" s="166"/>
      <c r="M733" s="166"/>
      <c r="N733" s="173"/>
      <c r="O733" s="173"/>
      <c r="P733" s="173"/>
      <c r="Q733" s="173"/>
      <c r="R733" s="174"/>
      <c r="S733" s="167"/>
      <c r="T733" s="168"/>
      <c r="U733" s="169"/>
      <c r="V733" s="158"/>
      <c r="W733" s="159"/>
      <c r="X733" s="160"/>
      <c r="Y733" s="161"/>
      <c r="Z733" s="162"/>
      <c r="AA733" s="162"/>
      <c r="AB733" s="162"/>
      <c r="AC733" s="162"/>
      <c r="AD733" s="162"/>
      <c r="AE733" s="161"/>
      <c r="AF733" s="161"/>
      <c r="AG733" s="163"/>
      <c r="AH733" s="159"/>
      <c r="AI733" s="164"/>
      <c r="AJ733" s="170"/>
      <c r="AK733" s="118"/>
      <c r="AL733" s="6"/>
      <c r="AM733" s="7"/>
      <c r="AN733" s="6"/>
      <c r="AO733" s="6"/>
      <c r="AP733" s="6"/>
      <c r="AQ733" s="8"/>
      <c r="AR733" s="6"/>
      <c r="AT733" s="6"/>
      <c r="AU733" s="6"/>
      <c r="AV733" s="6"/>
      <c r="AW733" s="6"/>
      <c r="AX733" s="6"/>
      <c r="AY733" s="9"/>
      <c r="AZ733" s="6"/>
      <c r="BA733" s="6"/>
      <c r="BB733" s="6"/>
      <c r="BC733" s="6"/>
    </row>
    <row r="734" spans="1:55" ht="16.5" customHeight="1" x14ac:dyDescent="0.25">
      <c r="A734" s="165"/>
      <c r="B734" s="166"/>
      <c r="C734" s="166"/>
      <c r="D734" s="166"/>
      <c r="E734" s="171"/>
      <c r="F734" s="171"/>
      <c r="G734" s="171"/>
      <c r="H734" s="171"/>
      <c r="I734" s="166"/>
      <c r="J734" s="166"/>
      <c r="K734" s="172"/>
      <c r="L734" s="166"/>
      <c r="M734" s="166"/>
      <c r="N734" s="173"/>
      <c r="O734" s="173"/>
      <c r="P734" s="173"/>
      <c r="Q734" s="173"/>
      <c r="R734" s="174"/>
      <c r="S734" s="167"/>
      <c r="T734" s="168"/>
      <c r="U734" s="169"/>
      <c r="V734" s="158"/>
      <c r="W734" s="159"/>
      <c r="X734" s="160"/>
      <c r="Y734" s="161"/>
      <c r="Z734" s="162"/>
      <c r="AA734" s="162"/>
      <c r="AB734" s="162"/>
      <c r="AC734" s="162"/>
      <c r="AD734" s="162"/>
      <c r="AE734" s="161"/>
      <c r="AF734" s="161"/>
      <c r="AG734" s="163"/>
      <c r="AH734" s="159"/>
      <c r="AI734" s="164"/>
      <c r="AJ734" s="170"/>
      <c r="AK734" s="118"/>
      <c r="AL734" s="6"/>
      <c r="AM734" s="7"/>
      <c r="AN734" s="6"/>
      <c r="AO734" s="6"/>
      <c r="AP734" s="6"/>
      <c r="AQ734" s="8"/>
      <c r="AR734" s="6"/>
      <c r="AT734" s="6"/>
      <c r="AU734" s="6"/>
      <c r="AV734" s="6"/>
      <c r="AW734" s="6"/>
      <c r="AX734" s="6"/>
      <c r="AY734" s="9"/>
      <c r="AZ734" s="6"/>
      <c r="BA734" s="6"/>
      <c r="BB734" s="6"/>
      <c r="BC734" s="6"/>
    </row>
    <row r="735" spans="1:55" ht="16.5" customHeight="1" x14ac:dyDescent="0.25">
      <c r="A735" s="165"/>
      <c r="B735" s="166"/>
      <c r="C735" s="166"/>
      <c r="D735" s="166"/>
      <c r="E735" s="171"/>
      <c r="F735" s="171"/>
      <c r="G735" s="171"/>
      <c r="H735" s="171"/>
      <c r="I735" s="166"/>
      <c r="J735" s="166"/>
      <c r="K735" s="172"/>
      <c r="L735" s="166"/>
      <c r="M735" s="166"/>
      <c r="N735" s="173"/>
      <c r="O735" s="173"/>
      <c r="P735" s="173"/>
      <c r="Q735" s="173"/>
      <c r="R735" s="174"/>
      <c r="S735" s="167"/>
      <c r="T735" s="168"/>
      <c r="U735" s="169"/>
      <c r="V735" s="158"/>
      <c r="W735" s="159"/>
      <c r="X735" s="160"/>
      <c r="Y735" s="161"/>
      <c r="Z735" s="162"/>
      <c r="AA735" s="162"/>
      <c r="AB735" s="162"/>
      <c r="AC735" s="162"/>
      <c r="AD735" s="162"/>
      <c r="AE735" s="161"/>
      <c r="AF735" s="161"/>
      <c r="AG735" s="163"/>
      <c r="AH735" s="159"/>
      <c r="AI735" s="164"/>
      <c r="AJ735" s="170"/>
      <c r="AK735" s="118"/>
      <c r="AL735" s="6"/>
      <c r="AM735" s="7"/>
      <c r="AN735" s="6"/>
      <c r="AO735" s="6"/>
      <c r="AP735" s="6"/>
      <c r="AQ735" s="8"/>
      <c r="AR735" s="6"/>
      <c r="AT735" s="6"/>
      <c r="AU735" s="6"/>
      <c r="AV735" s="6"/>
      <c r="AW735" s="6"/>
      <c r="AX735" s="6"/>
      <c r="AY735" s="9"/>
      <c r="AZ735" s="6"/>
      <c r="BA735" s="6"/>
      <c r="BB735" s="6"/>
      <c r="BC735" s="6"/>
    </row>
    <row r="736" spans="1:55" ht="16.5" customHeight="1" x14ac:dyDescent="0.25">
      <c r="A736" s="165"/>
      <c r="B736" s="166"/>
      <c r="C736" s="166"/>
      <c r="D736" s="166"/>
      <c r="E736" s="171"/>
      <c r="F736" s="171"/>
      <c r="G736" s="171"/>
      <c r="H736" s="171"/>
      <c r="I736" s="166"/>
      <c r="J736" s="166"/>
      <c r="K736" s="172"/>
      <c r="L736" s="166"/>
      <c r="M736" s="166"/>
      <c r="N736" s="173"/>
      <c r="O736" s="173"/>
      <c r="P736" s="173"/>
      <c r="Q736" s="173"/>
      <c r="R736" s="174"/>
      <c r="S736" s="167"/>
      <c r="T736" s="168"/>
      <c r="U736" s="169"/>
      <c r="V736" s="158"/>
      <c r="W736" s="159"/>
      <c r="X736" s="160"/>
      <c r="Y736" s="161"/>
      <c r="Z736" s="162"/>
      <c r="AA736" s="162"/>
      <c r="AB736" s="162"/>
      <c r="AC736" s="162"/>
      <c r="AD736" s="162"/>
      <c r="AE736" s="161"/>
      <c r="AF736" s="161"/>
      <c r="AG736" s="163"/>
      <c r="AH736" s="159"/>
      <c r="AI736" s="164"/>
      <c r="AJ736" s="170"/>
      <c r="AK736" s="118"/>
      <c r="AL736" s="6"/>
      <c r="AM736" s="7"/>
      <c r="AN736" s="6"/>
      <c r="AO736" s="6"/>
      <c r="AP736" s="6"/>
      <c r="AQ736" s="8"/>
      <c r="AR736" s="6"/>
      <c r="AT736" s="6"/>
      <c r="AU736" s="6"/>
      <c r="AV736" s="6"/>
      <c r="AW736" s="6"/>
      <c r="AX736" s="6"/>
      <c r="AY736" s="9"/>
      <c r="AZ736" s="6"/>
      <c r="BA736" s="6"/>
      <c r="BB736" s="6"/>
      <c r="BC736" s="6"/>
    </row>
    <row r="737" spans="1:55" ht="16.5" customHeight="1" x14ac:dyDescent="0.25">
      <c r="A737" s="165"/>
      <c r="B737" s="166"/>
      <c r="C737" s="166"/>
      <c r="D737" s="166"/>
      <c r="E737" s="171"/>
      <c r="F737" s="171"/>
      <c r="G737" s="171"/>
      <c r="H737" s="171"/>
      <c r="I737" s="166"/>
      <c r="J737" s="166"/>
      <c r="K737" s="172"/>
      <c r="L737" s="166"/>
      <c r="M737" s="166"/>
      <c r="N737" s="173"/>
      <c r="O737" s="173"/>
      <c r="P737" s="173"/>
      <c r="Q737" s="173"/>
      <c r="R737" s="174"/>
      <c r="S737" s="167"/>
      <c r="T737" s="168"/>
      <c r="U737" s="169"/>
      <c r="V737" s="158"/>
      <c r="W737" s="159"/>
      <c r="X737" s="160"/>
      <c r="Y737" s="161"/>
      <c r="Z737" s="162"/>
      <c r="AA737" s="162"/>
      <c r="AB737" s="162"/>
      <c r="AC737" s="162"/>
      <c r="AD737" s="162"/>
      <c r="AE737" s="161"/>
      <c r="AF737" s="161"/>
      <c r="AG737" s="163"/>
      <c r="AH737" s="159"/>
      <c r="AI737" s="164"/>
      <c r="AJ737" s="170"/>
      <c r="AK737" s="118"/>
      <c r="AL737" s="6"/>
      <c r="AM737" s="7"/>
      <c r="AN737" s="6"/>
      <c r="AO737" s="6"/>
      <c r="AP737" s="6"/>
      <c r="AQ737" s="8"/>
      <c r="AR737" s="6"/>
      <c r="AT737" s="6"/>
      <c r="AU737" s="6"/>
      <c r="AV737" s="6"/>
      <c r="AW737" s="6"/>
      <c r="AX737" s="6"/>
      <c r="AY737" s="9"/>
      <c r="AZ737" s="6"/>
      <c r="BA737" s="6"/>
      <c r="BB737" s="6"/>
      <c r="BC737" s="6"/>
    </row>
    <row r="738" spans="1:55" ht="16.5" customHeight="1" x14ac:dyDescent="0.25">
      <c r="A738" s="165"/>
      <c r="B738" s="166"/>
      <c r="C738" s="166"/>
      <c r="D738" s="166"/>
      <c r="E738" s="171"/>
      <c r="F738" s="171"/>
      <c r="G738" s="171"/>
      <c r="H738" s="171"/>
      <c r="I738" s="166"/>
      <c r="J738" s="166"/>
      <c r="K738" s="172"/>
      <c r="L738" s="166"/>
      <c r="M738" s="166"/>
      <c r="N738" s="173"/>
      <c r="O738" s="173"/>
      <c r="P738" s="173"/>
      <c r="Q738" s="173"/>
      <c r="R738" s="174"/>
      <c r="S738" s="167"/>
      <c r="T738" s="168"/>
      <c r="U738" s="169"/>
      <c r="V738" s="158"/>
      <c r="W738" s="159"/>
      <c r="X738" s="160"/>
      <c r="Y738" s="161"/>
      <c r="Z738" s="162"/>
      <c r="AA738" s="162"/>
      <c r="AB738" s="162"/>
      <c r="AC738" s="162"/>
      <c r="AD738" s="162"/>
      <c r="AE738" s="161"/>
      <c r="AF738" s="161"/>
      <c r="AG738" s="163"/>
      <c r="AH738" s="159"/>
      <c r="AI738" s="164"/>
      <c r="AJ738" s="170"/>
      <c r="AK738" s="118"/>
      <c r="AL738" s="6"/>
      <c r="AM738" s="7"/>
      <c r="AN738" s="6"/>
      <c r="AO738" s="6"/>
      <c r="AP738" s="6"/>
      <c r="AQ738" s="8"/>
      <c r="AR738" s="6"/>
      <c r="AT738" s="6"/>
      <c r="AU738" s="6"/>
      <c r="AV738" s="6"/>
      <c r="AW738" s="6"/>
      <c r="AX738" s="6"/>
      <c r="AY738" s="9"/>
      <c r="AZ738" s="6"/>
      <c r="BA738" s="6"/>
      <c r="BB738" s="6"/>
      <c r="BC738" s="6"/>
    </row>
    <row r="739" spans="1:55" ht="16.5" customHeight="1" x14ac:dyDescent="0.25">
      <c r="A739" s="165"/>
      <c r="B739" s="166"/>
      <c r="C739" s="166"/>
      <c r="D739" s="166"/>
      <c r="E739" s="171"/>
      <c r="F739" s="171"/>
      <c r="G739" s="171"/>
      <c r="H739" s="171"/>
      <c r="I739" s="166"/>
      <c r="J739" s="166"/>
      <c r="K739" s="172"/>
      <c r="L739" s="166"/>
      <c r="M739" s="166"/>
      <c r="N739" s="173"/>
      <c r="O739" s="173"/>
      <c r="P739" s="173"/>
      <c r="Q739" s="173"/>
      <c r="R739" s="174"/>
      <c r="S739" s="167"/>
      <c r="T739" s="168"/>
      <c r="U739" s="169"/>
      <c r="V739" s="158"/>
      <c r="W739" s="159"/>
      <c r="X739" s="160"/>
      <c r="Y739" s="161"/>
      <c r="Z739" s="162"/>
      <c r="AA739" s="162"/>
      <c r="AB739" s="162"/>
      <c r="AC739" s="162"/>
      <c r="AD739" s="162"/>
      <c r="AE739" s="161"/>
      <c r="AF739" s="161"/>
      <c r="AG739" s="163"/>
      <c r="AH739" s="159"/>
      <c r="AI739" s="164"/>
      <c r="AJ739" s="170"/>
      <c r="AK739" s="118"/>
      <c r="AL739" s="6"/>
      <c r="AM739" s="7"/>
      <c r="AN739" s="6"/>
      <c r="AO739" s="6"/>
      <c r="AP739" s="6"/>
      <c r="AQ739" s="8"/>
      <c r="AR739" s="6"/>
      <c r="AT739" s="6"/>
      <c r="AU739" s="6"/>
      <c r="AV739" s="6"/>
      <c r="AW739" s="6"/>
      <c r="AX739" s="6"/>
      <c r="AY739" s="9"/>
      <c r="AZ739" s="6"/>
      <c r="BA739" s="6"/>
      <c r="BB739" s="6"/>
      <c r="BC739" s="6"/>
    </row>
    <row r="740" spans="1:55" ht="16.5" customHeight="1" x14ac:dyDescent="0.25">
      <c r="A740" s="165"/>
      <c r="B740" s="166"/>
      <c r="C740" s="166"/>
      <c r="D740" s="166"/>
      <c r="E740" s="171"/>
      <c r="F740" s="171"/>
      <c r="G740" s="171"/>
      <c r="H740" s="171"/>
      <c r="I740" s="166"/>
      <c r="J740" s="166"/>
      <c r="K740" s="172"/>
      <c r="L740" s="166"/>
      <c r="M740" s="166"/>
      <c r="N740" s="173"/>
      <c r="O740" s="173"/>
      <c r="P740" s="173"/>
      <c r="Q740" s="173"/>
      <c r="R740" s="174"/>
      <c r="S740" s="167"/>
      <c r="T740" s="168"/>
      <c r="U740" s="169"/>
      <c r="V740" s="158"/>
      <c r="W740" s="159"/>
      <c r="X740" s="160"/>
      <c r="Y740" s="161"/>
      <c r="Z740" s="162"/>
      <c r="AA740" s="162"/>
      <c r="AB740" s="162"/>
      <c r="AC740" s="162"/>
      <c r="AD740" s="162"/>
      <c r="AE740" s="161"/>
      <c r="AF740" s="161"/>
      <c r="AG740" s="163"/>
      <c r="AH740" s="159"/>
      <c r="AI740" s="164"/>
      <c r="AJ740" s="170"/>
      <c r="AK740" s="118"/>
      <c r="AL740" s="6"/>
      <c r="AM740" s="7"/>
      <c r="AN740" s="6"/>
      <c r="AO740" s="6"/>
      <c r="AP740" s="6"/>
      <c r="AQ740" s="8"/>
      <c r="AR740" s="6"/>
      <c r="AT740" s="6"/>
      <c r="AU740" s="6"/>
      <c r="AV740" s="6"/>
      <c r="AW740" s="6"/>
      <c r="AX740" s="6"/>
      <c r="AY740" s="9"/>
      <c r="AZ740" s="6"/>
      <c r="BA740" s="6"/>
      <c r="BB740" s="6"/>
      <c r="BC740" s="6"/>
    </row>
    <row r="741" spans="1:55" ht="16.5" customHeight="1" x14ac:dyDescent="0.25">
      <c r="A741" s="165"/>
      <c r="B741" s="166"/>
      <c r="C741" s="166"/>
      <c r="D741" s="166"/>
      <c r="E741" s="171"/>
      <c r="F741" s="171"/>
      <c r="G741" s="171"/>
      <c r="H741" s="171"/>
      <c r="I741" s="166"/>
      <c r="J741" s="166"/>
      <c r="K741" s="172"/>
      <c r="L741" s="166"/>
      <c r="M741" s="166"/>
      <c r="N741" s="173"/>
      <c r="O741" s="173"/>
      <c r="P741" s="173"/>
      <c r="Q741" s="173"/>
      <c r="R741" s="174"/>
      <c r="S741" s="167"/>
      <c r="T741" s="168"/>
      <c r="U741" s="169"/>
      <c r="V741" s="158"/>
      <c r="W741" s="159"/>
      <c r="X741" s="160"/>
      <c r="Y741" s="161"/>
      <c r="Z741" s="162"/>
      <c r="AA741" s="162"/>
      <c r="AB741" s="162"/>
      <c r="AC741" s="162"/>
      <c r="AD741" s="162"/>
      <c r="AE741" s="161"/>
      <c r="AF741" s="161"/>
      <c r="AG741" s="163"/>
      <c r="AH741" s="159"/>
      <c r="AI741" s="164"/>
      <c r="AJ741" s="170"/>
      <c r="AK741" s="118"/>
      <c r="AL741" s="6"/>
      <c r="AM741" s="7"/>
      <c r="AN741" s="6"/>
      <c r="AO741" s="6"/>
      <c r="AP741" s="6"/>
      <c r="AQ741" s="8"/>
      <c r="AR741" s="6"/>
      <c r="AT741" s="6"/>
      <c r="AU741" s="6"/>
      <c r="AV741" s="6"/>
      <c r="AW741" s="6"/>
      <c r="AX741" s="6"/>
      <c r="AY741" s="9"/>
      <c r="AZ741" s="6"/>
      <c r="BA741" s="6"/>
      <c r="BB741" s="6"/>
      <c r="BC741" s="6"/>
    </row>
    <row r="742" spans="1:55" ht="16.5" customHeight="1" x14ac:dyDescent="0.25">
      <c r="A742" s="165"/>
      <c r="B742" s="166"/>
      <c r="C742" s="166"/>
      <c r="D742" s="166"/>
      <c r="E742" s="171"/>
      <c r="F742" s="171"/>
      <c r="G742" s="171"/>
      <c r="H742" s="171"/>
      <c r="I742" s="166"/>
      <c r="J742" s="166"/>
      <c r="K742" s="172"/>
      <c r="L742" s="166"/>
      <c r="M742" s="166"/>
      <c r="N742" s="173"/>
      <c r="O742" s="173"/>
      <c r="P742" s="173"/>
      <c r="Q742" s="173"/>
      <c r="R742" s="174"/>
      <c r="S742" s="167"/>
      <c r="T742" s="168"/>
      <c r="U742" s="169"/>
      <c r="V742" s="158"/>
      <c r="W742" s="159"/>
      <c r="X742" s="160"/>
      <c r="Y742" s="161"/>
      <c r="Z742" s="162"/>
      <c r="AA742" s="162"/>
      <c r="AB742" s="162"/>
      <c r="AC742" s="162"/>
      <c r="AD742" s="162"/>
      <c r="AE742" s="161"/>
      <c r="AF742" s="161"/>
      <c r="AG742" s="163"/>
      <c r="AH742" s="159"/>
      <c r="AI742" s="164"/>
      <c r="AJ742" s="170"/>
      <c r="AK742" s="118"/>
      <c r="AL742" s="6"/>
      <c r="AM742" s="7"/>
      <c r="AN742" s="6"/>
      <c r="AO742" s="6"/>
      <c r="AP742" s="6"/>
      <c r="AQ742" s="8"/>
      <c r="AR742" s="6"/>
      <c r="AT742" s="6"/>
      <c r="AU742" s="6"/>
      <c r="AV742" s="6"/>
      <c r="AW742" s="6"/>
      <c r="AX742" s="6"/>
      <c r="AY742" s="9"/>
      <c r="AZ742" s="6"/>
      <c r="BA742" s="6"/>
      <c r="BB742" s="6"/>
      <c r="BC742" s="6"/>
    </row>
    <row r="743" spans="1:55" ht="16.5" customHeight="1" x14ac:dyDescent="0.25">
      <c r="A743" s="165"/>
      <c r="B743" s="166"/>
      <c r="C743" s="166"/>
      <c r="D743" s="166"/>
      <c r="E743" s="171"/>
      <c r="F743" s="171"/>
      <c r="G743" s="171"/>
      <c r="H743" s="171"/>
      <c r="I743" s="166"/>
      <c r="J743" s="166"/>
      <c r="K743" s="172"/>
      <c r="L743" s="166"/>
      <c r="M743" s="166"/>
      <c r="N743" s="173"/>
      <c r="O743" s="173"/>
      <c r="P743" s="173"/>
      <c r="Q743" s="173"/>
      <c r="R743" s="174"/>
      <c r="S743" s="167"/>
      <c r="T743" s="168"/>
      <c r="U743" s="169"/>
      <c r="V743" s="158"/>
      <c r="W743" s="159"/>
      <c r="X743" s="160"/>
      <c r="Y743" s="161"/>
      <c r="Z743" s="162"/>
      <c r="AA743" s="162"/>
      <c r="AB743" s="162"/>
      <c r="AC743" s="162"/>
      <c r="AD743" s="162"/>
      <c r="AE743" s="161"/>
      <c r="AF743" s="161"/>
      <c r="AG743" s="163"/>
      <c r="AH743" s="159"/>
      <c r="AI743" s="164"/>
      <c r="AJ743" s="170"/>
      <c r="AK743" s="118"/>
      <c r="AL743" s="6"/>
      <c r="AM743" s="7"/>
      <c r="AN743" s="6"/>
      <c r="AO743" s="6"/>
      <c r="AP743" s="6"/>
      <c r="AQ743" s="8"/>
      <c r="AR743" s="6"/>
      <c r="AT743" s="6"/>
      <c r="AU743" s="6"/>
      <c r="AV743" s="6"/>
      <c r="AW743" s="6"/>
      <c r="AX743" s="6"/>
      <c r="AY743" s="9"/>
      <c r="AZ743" s="6"/>
      <c r="BA743" s="6"/>
      <c r="BB743" s="6"/>
      <c r="BC743" s="6"/>
    </row>
    <row r="744" spans="1:55" ht="16.5" customHeight="1" x14ac:dyDescent="0.25">
      <c r="A744" s="165"/>
      <c r="B744" s="166"/>
      <c r="C744" s="166"/>
      <c r="D744" s="166"/>
      <c r="E744" s="171"/>
      <c r="F744" s="171"/>
      <c r="G744" s="171"/>
      <c r="H744" s="171"/>
      <c r="I744" s="166"/>
      <c r="J744" s="166"/>
      <c r="K744" s="172"/>
      <c r="L744" s="166"/>
      <c r="M744" s="166"/>
      <c r="N744" s="173"/>
      <c r="O744" s="173"/>
      <c r="P744" s="173"/>
      <c r="Q744" s="173"/>
      <c r="R744" s="174"/>
      <c r="S744" s="167"/>
      <c r="T744" s="168"/>
      <c r="U744" s="169"/>
      <c r="V744" s="158"/>
      <c r="W744" s="159"/>
      <c r="X744" s="160"/>
      <c r="Y744" s="161"/>
      <c r="Z744" s="162"/>
      <c r="AA744" s="162"/>
      <c r="AB744" s="162"/>
      <c r="AC744" s="162"/>
      <c r="AD744" s="162"/>
      <c r="AE744" s="161"/>
      <c r="AF744" s="161"/>
      <c r="AG744" s="163"/>
      <c r="AH744" s="159"/>
      <c r="AI744" s="164"/>
      <c r="AJ744" s="170"/>
      <c r="AK744" s="118"/>
      <c r="AL744" s="6"/>
      <c r="AM744" s="7"/>
      <c r="AN744" s="6"/>
      <c r="AO744" s="6"/>
      <c r="AP744" s="6"/>
      <c r="AQ744" s="8"/>
      <c r="AR744" s="6"/>
      <c r="AT744" s="6"/>
      <c r="AU744" s="6"/>
      <c r="AV744" s="6"/>
      <c r="AW744" s="6"/>
      <c r="AX744" s="6"/>
      <c r="AY744" s="9"/>
      <c r="AZ744" s="6"/>
      <c r="BA744" s="6"/>
      <c r="BB744" s="6"/>
      <c r="BC744" s="6"/>
    </row>
    <row r="745" spans="1:55" ht="16.5" customHeight="1" x14ac:dyDescent="0.25">
      <c r="A745" s="165"/>
      <c r="B745" s="166"/>
      <c r="C745" s="166"/>
      <c r="D745" s="166"/>
      <c r="E745" s="171"/>
      <c r="F745" s="171"/>
      <c r="G745" s="171"/>
      <c r="H745" s="171"/>
      <c r="I745" s="166"/>
      <c r="J745" s="166"/>
      <c r="K745" s="172"/>
      <c r="L745" s="166"/>
      <c r="M745" s="166"/>
      <c r="N745" s="173"/>
      <c r="O745" s="173"/>
      <c r="P745" s="173"/>
      <c r="Q745" s="173"/>
      <c r="R745" s="174"/>
      <c r="S745" s="167"/>
      <c r="T745" s="168"/>
      <c r="U745" s="169"/>
      <c r="V745" s="158"/>
      <c r="W745" s="159"/>
      <c r="X745" s="160"/>
      <c r="Y745" s="161"/>
      <c r="Z745" s="162"/>
      <c r="AA745" s="162"/>
      <c r="AB745" s="162"/>
      <c r="AC745" s="162"/>
      <c r="AD745" s="162"/>
      <c r="AE745" s="161"/>
      <c r="AF745" s="161"/>
      <c r="AG745" s="163"/>
      <c r="AH745" s="159"/>
      <c r="AI745" s="164"/>
      <c r="AJ745" s="170"/>
      <c r="AK745" s="118"/>
      <c r="AL745" s="6"/>
      <c r="AM745" s="7"/>
      <c r="AN745" s="6"/>
      <c r="AO745" s="6"/>
      <c r="AP745" s="6"/>
      <c r="AQ745" s="8"/>
      <c r="AR745" s="6"/>
      <c r="AT745" s="6"/>
      <c r="AU745" s="6"/>
      <c r="AV745" s="6"/>
      <c r="AW745" s="6"/>
      <c r="AX745" s="6"/>
      <c r="AY745" s="9"/>
      <c r="AZ745" s="6"/>
      <c r="BA745" s="6"/>
      <c r="BB745" s="6"/>
      <c r="BC745" s="6"/>
    </row>
    <row r="746" spans="1:55" ht="16.5" customHeight="1" x14ac:dyDescent="0.25">
      <c r="A746" s="165"/>
      <c r="B746" s="166"/>
      <c r="C746" s="166"/>
      <c r="D746" s="166"/>
      <c r="E746" s="171"/>
      <c r="F746" s="171"/>
      <c r="G746" s="171"/>
      <c r="H746" s="171"/>
      <c r="I746" s="166"/>
      <c r="J746" s="166"/>
      <c r="K746" s="172"/>
      <c r="L746" s="166"/>
      <c r="M746" s="166"/>
      <c r="N746" s="173"/>
      <c r="O746" s="173"/>
      <c r="P746" s="173"/>
      <c r="Q746" s="173"/>
      <c r="R746" s="174"/>
      <c r="S746" s="167"/>
      <c r="T746" s="168"/>
      <c r="U746" s="169"/>
      <c r="V746" s="158"/>
      <c r="W746" s="159"/>
      <c r="X746" s="160"/>
      <c r="Y746" s="161"/>
      <c r="Z746" s="162"/>
      <c r="AA746" s="162"/>
      <c r="AB746" s="162"/>
      <c r="AC746" s="162"/>
      <c r="AD746" s="162"/>
      <c r="AE746" s="161"/>
      <c r="AF746" s="161"/>
      <c r="AG746" s="163"/>
      <c r="AH746" s="159"/>
      <c r="AI746" s="164"/>
      <c r="AJ746" s="170"/>
      <c r="AK746" s="118"/>
      <c r="AL746" s="6"/>
      <c r="AM746" s="7"/>
      <c r="AN746" s="6"/>
      <c r="AO746" s="6"/>
      <c r="AP746" s="6"/>
      <c r="AQ746" s="8"/>
      <c r="AR746" s="6"/>
      <c r="AT746" s="6"/>
      <c r="AU746" s="6"/>
      <c r="AV746" s="6"/>
      <c r="AW746" s="6"/>
      <c r="AX746" s="6"/>
      <c r="AY746" s="9"/>
      <c r="AZ746" s="6"/>
      <c r="BA746" s="6"/>
      <c r="BB746" s="6"/>
      <c r="BC746" s="6"/>
    </row>
    <row r="747" spans="1:55" ht="16.5" customHeight="1" x14ac:dyDescent="0.25">
      <c r="A747" s="165"/>
      <c r="B747" s="166"/>
      <c r="C747" s="166"/>
      <c r="D747" s="166"/>
      <c r="E747" s="171"/>
      <c r="F747" s="171"/>
      <c r="G747" s="171"/>
      <c r="H747" s="171"/>
      <c r="I747" s="166"/>
      <c r="J747" s="166"/>
      <c r="K747" s="172"/>
      <c r="L747" s="166"/>
      <c r="M747" s="166"/>
      <c r="N747" s="173"/>
      <c r="O747" s="173"/>
      <c r="P747" s="173"/>
      <c r="Q747" s="173"/>
      <c r="R747" s="174"/>
      <c r="S747" s="167"/>
      <c r="T747" s="168"/>
      <c r="U747" s="169"/>
      <c r="V747" s="158"/>
      <c r="W747" s="159"/>
      <c r="X747" s="160"/>
      <c r="Y747" s="161"/>
      <c r="Z747" s="162"/>
      <c r="AA747" s="162"/>
      <c r="AB747" s="162"/>
      <c r="AC747" s="162"/>
      <c r="AD747" s="162"/>
      <c r="AE747" s="161"/>
      <c r="AF747" s="161"/>
      <c r="AG747" s="163"/>
      <c r="AH747" s="159"/>
      <c r="AI747" s="164"/>
      <c r="AJ747" s="170"/>
      <c r="AK747" s="118"/>
      <c r="AL747" s="6"/>
      <c r="AM747" s="7"/>
      <c r="AN747" s="6"/>
      <c r="AO747" s="6"/>
      <c r="AP747" s="6"/>
      <c r="AQ747" s="8"/>
      <c r="AR747" s="6"/>
      <c r="AT747" s="6"/>
      <c r="AU747" s="6"/>
      <c r="AV747" s="6"/>
      <c r="AW747" s="6"/>
      <c r="AX747" s="6"/>
      <c r="AY747" s="9"/>
      <c r="AZ747" s="6"/>
      <c r="BA747" s="6"/>
      <c r="BB747" s="6"/>
      <c r="BC747" s="6"/>
    </row>
    <row r="748" spans="1:55" ht="16.5" customHeight="1" x14ac:dyDescent="0.25">
      <c r="A748" s="165"/>
      <c r="B748" s="166"/>
      <c r="C748" s="166"/>
      <c r="D748" s="166"/>
      <c r="E748" s="171"/>
      <c r="F748" s="171"/>
      <c r="G748" s="171"/>
      <c r="H748" s="171"/>
      <c r="I748" s="166"/>
      <c r="J748" s="166"/>
      <c r="K748" s="172"/>
      <c r="L748" s="166"/>
      <c r="M748" s="166"/>
      <c r="N748" s="173"/>
      <c r="O748" s="173"/>
      <c r="P748" s="173"/>
      <c r="Q748" s="173"/>
      <c r="R748" s="174"/>
      <c r="S748" s="167"/>
      <c r="T748" s="168"/>
      <c r="U748" s="169"/>
      <c r="V748" s="158"/>
      <c r="W748" s="159"/>
      <c r="X748" s="160"/>
      <c r="Y748" s="161"/>
      <c r="Z748" s="162"/>
      <c r="AA748" s="162"/>
      <c r="AB748" s="162"/>
      <c r="AC748" s="162"/>
      <c r="AD748" s="162"/>
      <c r="AE748" s="161"/>
      <c r="AF748" s="161"/>
      <c r="AG748" s="163"/>
      <c r="AH748" s="159"/>
      <c r="AI748" s="164"/>
      <c r="AJ748" s="170"/>
      <c r="AK748" s="118"/>
      <c r="AL748" s="6"/>
      <c r="AM748" s="7"/>
      <c r="AN748" s="6"/>
      <c r="AO748" s="6"/>
      <c r="AP748" s="6"/>
      <c r="AQ748" s="8"/>
      <c r="AR748" s="6"/>
      <c r="AT748" s="6"/>
      <c r="AU748" s="6"/>
      <c r="AV748" s="6"/>
      <c r="AW748" s="6"/>
      <c r="AX748" s="6"/>
      <c r="AY748" s="9"/>
      <c r="AZ748" s="6"/>
      <c r="BA748" s="6"/>
      <c r="BB748" s="6"/>
      <c r="BC748" s="6"/>
    </row>
    <row r="749" spans="1:55" ht="16.5" customHeight="1" x14ac:dyDescent="0.25">
      <c r="A749" s="165"/>
      <c r="B749" s="166"/>
      <c r="C749" s="166"/>
      <c r="D749" s="166"/>
      <c r="E749" s="171"/>
      <c r="F749" s="171"/>
      <c r="G749" s="171"/>
      <c r="H749" s="171"/>
      <c r="I749" s="166"/>
      <c r="J749" s="166"/>
      <c r="K749" s="172"/>
      <c r="L749" s="166"/>
      <c r="M749" s="166"/>
      <c r="N749" s="173"/>
      <c r="O749" s="173"/>
      <c r="P749" s="173"/>
      <c r="Q749" s="173"/>
      <c r="R749" s="174"/>
      <c r="S749" s="167"/>
      <c r="T749" s="168"/>
      <c r="U749" s="169"/>
      <c r="V749" s="158"/>
      <c r="W749" s="159"/>
      <c r="X749" s="160"/>
      <c r="Y749" s="161"/>
      <c r="Z749" s="162"/>
      <c r="AA749" s="162"/>
      <c r="AB749" s="162"/>
      <c r="AC749" s="162"/>
      <c r="AD749" s="162"/>
      <c r="AE749" s="161"/>
      <c r="AF749" s="161"/>
      <c r="AG749" s="163"/>
      <c r="AH749" s="159"/>
      <c r="AI749" s="164"/>
      <c r="AJ749" s="170"/>
      <c r="AK749" s="118"/>
      <c r="AL749" s="6"/>
      <c r="AM749" s="7"/>
      <c r="AN749" s="6"/>
      <c r="AO749" s="6"/>
      <c r="AP749" s="6"/>
      <c r="AQ749" s="8"/>
      <c r="AR749" s="6"/>
      <c r="AT749" s="6"/>
      <c r="AU749" s="6"/>
      <c r="AV749" s="6"/>
      <c r="AW749" s="6"/>
      <c r="AX749" s="6"/>
      <c r="AY749" s="9"/>
      <c r="AZ749" s="6"/>
      <c r="BA749" s="6"/>
      <c r="BB749" s="6"/>
      <c r="BC749" s="6"/>
    </row>
    <row r="750" spans="1:55" ht="16.5" customHeight="1" x14ac:dyDescent="0.25">
      <c r="A750" s="165"/>
      <c r="B750" s="166"/>
      <c r="C750" s="166"/>
      <c r="D750" s="166"/>
      <c r="E750" s="171"/>
      <c r="F750" s="171"/>
      <c r="G750" s="171"/>
      <c r="H750" s="171"/>
      <c r="I750" s="166"/>
      <c r="J750" s="166"/>
      <c r="K750" s="172"/>
      <c r="L750" s="166"/>
      <c r="M750" s="166"/>
      <c r="N750" s="173"/>
      <c r="O750" s="173"/>
      <c r="P750" s="173"/>
      <c r="Q750" s="173"/>
      <c r="R750" s="174"/>
      <c r="S750" s="167"/>
      <c r="T750" s="168"/>
      <c r="U750" s="169"/>
      <c r="V750" s="158"/>
      <c r="W750" s="159"/>
      <c r="X750" s="160"/>
      <c r="Y750" s="161"/>
      <c r="Z750" s="162"/>
      <c r="AA750" s="162"/>
      <c r="AB750" s="162"/>
      <c r="AC750" s="162"/>
      <c r="AD750" s="162"/>
      <c r="AE750" s="161"/>
      <c r="AF750" s="161"/>
      <c r="AG750" s="163"/>
      <c r="AH750" s="159"/>
      <c r="AI750" s="164"/>
      <c r="AJ750" s="170"/>
      <c r="AK750" s="118"/>
      <c r="AL750" s="6"/>
      <c r="AM750" s="7"/>
      <c r="AN750" s="6"/>
      <c r="AO750" s="6"/>
      <c r="AP750" s="6"/>
      <c r="AQ750" s="8"/>
      <c r="AR750" s="6"/>
      <c r="AT750" s="6"/>
      <c r="AU750" s="6"/>
      <c r="AV750" s="6"/>
      <c r="AW750" s="6"/>
      <c r="AX750" s="6"/>
      <c r="AY750" s="9"/>
      <c r="AZ750" s="6"/>
      <c r="BA750" s="6"/>
      <c r="BB750" s="6"/>
      <c r="BC750" s="6"/>
    </row>
    <row r="751" spans="1:55" ht="16.5" customHeight="1" x14ac:dyDescent="0.25">
      <c r="A751" s="165"/>
      <c r="B751" s="166"/>
      <c r="C751" s="166"/>
      <c r="D751" s="166"/>
      <c r="E751" s="171"/>
      <c r="F751" s="171"/>
      <c r="G751" s="171"/>
      <c r="H751" s="171"/>
      <c r="I751" s="166"/>
      <c r="J751" s="166"/>
      <c r="K751" s="172"/>
      <c r="L751" s="166"/>
      <c r="M751" s="166"/>
      <c r="N751" s="173"/>
      <c r="O751" s="173"/>
      <c r="P751" s="173"/>
      <c r="Q751" s="173"/>
      <c r="R751" s="174"/>
      <c r="S751" s="167"/>
      <c r="T751" s="168"/>
      <c r="U751" s="169"/>
      <c r="V751" s="158"/>
      <c r="W751" s="159"/>
      <c r="X751" s="160"/>
      <c r="Y751" s="161"/>
      <c r="Z751" s="162"/>
      <c r="AA751" s="162"/>
      <c r="AB751" s="162"/>
      <c r="AC751" s="162"/>
      <c r="AD751" s="162"/>
      <c r="AE751" s="161"/>
      <c r="AF751" s="161"/>
      <c r="AG751" s="163"/>
      <c r="AH751" s="159"/>
      <c r="AI751" s="164"/>
      <c r="AJ751" s="170"/>
      <c r="AK751" s="118"/>
      <c r="AL751" s="6"/>
      <c r="AM751" s="7"/>
      <c r="AN751" s="6"/>
      <c r="AO751" s="6"/>
      <c r="AP751" s="6"/>
      <c r="AQ751" s="8"/>
      <c r="AR751" s="6"/>
      <c r="AT751" s="6"/>
      <c r="AU751" s="6"/>
      <c r="AV751" s="6"/>
      <c r="AW751" s="6"/>
      <c r="AX751" s="6"/>
      <c r="AY751" s="9"/>
      <c r="AZ751" s="6"/>
      <c r="BA751" s="6"/>
      <c r="BB751" s="6"/>
      <c r="BC751" s="6"/>
    </row>
    <row r="752" spans="1:55" ht="16.5" customHeight="1" x14ac:dyDescent="0.25">
      <c r="A752" s="165"/>
      <c r="B752" s="166"/>
      <c r="C752" s="166"/>
      <c r="D752" s="166"/>
      <c r="E752" s="171"/>
      <c r="F752" s="171"/>
      <c r="G752" s="171"/>
      <c r="H752" s="171"/>
      <c r="I752" s="166"/>
      <c r="J752" s="166"/>
      <c r="K752" s="172"/>
      <c r="L752" s="166"/>
      <c r="M752" s="166"/>
      <c r="N752" s="173"/>
      <c r="O752" s="173"/>
      <c r="P752" s="173"/>
      <c r="Q752" s="173"/>
      <c r="R752" s="174"/>
      <c r="S752" s="167"/>
      <c r="T752" s="168"/>
      <c r="U752" s="169"/>
      <c r="V752" s="158"/>
      <c r="W752" s="159"/>
      <c r="X752" s="160"/>
      <c r="Y752" s="161"/>
      <c r="Z752" s="162"/>
      <c r="AA752" s="162"/>
      <c r="AB752" s="162"/>
      <c r="AC752" s="162"/>
      <c r="AD752" s="162"/>
      <c r="AE752" s="161"/>
      <c r="AF752" s="161"/>
      <c r="AG752" s="163"/>
      <c r="AH752" s="159"/>
      <c r="AI752" s="164"/>
      <c r="AJ752" s="170"/>
      <c r="AK752" s="118"/>
      <c r="AL752" s="6"/>
      <c r="AM752" s="7"/>
      <c r="AN752" s="6"/>
      <c r="AO752" s="6"/>
      <c r="AP752" s="6"/>
      <c r="AQ752" s="8"/>
      <c r="AR752" s="6"/>
      <c r="AT752" s="6"/>
      <c r="AU752" s="6"/>
      <c r="AV752" s="6"/>
      <c r="AW752" s="6"/>
      <c r="AX752" s="6"/>
      <c r="AY752" s="9"/>
      <c r="AZ752" s="6"/>
      <c r="BA752" s="6"/>
      <c r="BB752" s="6"/>
      <c r="BC752" s="6"/>
    </row>
    <row r="753" spans="1:55" ht="16.5" customHeight="1" x14ac:dyDescent="0.25">
      <c r="A753" s="165"/>
      <c r="B753" s="166"/>
      <c r="C753" s="166"/>
      <c r="D753" s="166"/>
      <c r="E753" s="171"/>
      <c r="F753" s="171"/>
      <c r="G753" s="171"/>
      <c r="H753" s="171"/>
      <c r="I753" s="166"/>
      <c r="J753" s="166"/>
      <c r="K753" s="172"/>
      <c r="L753" s="166"/>
      <c r="M753" s="166"/>
      <c r="N753" s="173"/>
      <c r="O753" s="173"/>
      <c r="P753" s="173"/>
      <c r="Q753" s="173"/>
      <c r="R753" s="174"/>
      <c r="S753" s="167"/>
      <c r="T753" s="168"/>
      <c r="U753" s="169"/>
      <c r="V753" s="158"/>
      <c r="W753" s="159"/>
      <c r="X753" s="160"/>
      <c r="Y753" s="161"/>
      <c r="Z753" s="162"/>
      <c r="AA753" s="162"/>
      <c r="AB753" s="162"/>
      <c r="AC753" s="162"/>
      <c r="AD753" s="162"/>
      <c r="AE753" s="161"/>
      <c r="AF753" s="161"/>
      <c r="AG753" s="163"/>
      <c r="AH753" s="159"/>
      <c r="AI753" s="164"/>
      <c r="AJ753" s="170"/>
      <c r="AK753" s="118"/>
      <c r="AL753" s="6"/>
      <c r="AM753" s="7"/>
      <c r="AN753" s="6"/>
      <c r="AO753" s="6"/>
      <c r="AP753" s="6"/>
      <c r="AQ753" s="8"/>
      <c r="AR753" s="6"/>
      <c r="AT753" s="6"/>
      <c r="AU753" s="6"/>
      <c r="AV753" s="6"/>
      <c r="AW753" s="6"/>
      <c r="AX753" s="6"/>
      <c r="AY753" s="9"/>
      <c r="AZ753" s="6"/>
      <c r="BA753" s="6"/>
      <c r="BB753" s="6"/>
      <c r="BC753" s="6"/>
    </row>
    <row r="754" spans="1:55" ht="16.5" customHeight="1" x14ac:dyDescent="0.25">
      <c r="A754" s="165"/>
      <c r="B754" s="166"/>
      <c r="C754" s="166"/>
      <c r="D754" s="166"/>
      <c r="E754" s="171"/>
      <c r="F754" s="171"/>
      <c r="G754" s="171"/>
      <c r="H754" s="171"/>
      <c r="I754" s="166"/>
      <c r="J754" s="166"/>
      <c r="K754" s="172"/>
      <c r="L754" s="166"/>
      <c r="M754" s="166"/>
      <c r="N754" s="173"/>
      <c r="O754" s="173"/>
      <c r="P754" s="173"/>
      <c r="Q754" s="173"/>
      <c r="R754" s="174"/>
      <c r="S754" s="167"/>
      <c r="T754" s="168"/>
      <c r="U754" s="169"/>
      <c r="V754" s="158"/>
      <c r="W754" s="159"/>
      <c r="X754" s="160"/>
      <c r="Y754" s="161"/>
      <c r="Z754" s="162"/>
      <c r="AA754" s="162"/>
      <c r="AB754" s="162"/>
      <c r="AC754" s="162"/>
      <c r="AD754" s="162"/>
      <c r="AE754" s="161"/>
      <c r="AF754" s="161"/>
      <c r="AG754" s="163"/>
      <c r="AH754" s="159"/>
      <c r="AI754" s="164"/>
      <c r="AJ754" s="170"/>
      <c r="AK754" s="118"/>
      <c r="AL754" s="6"/>
      <c r="AM754" s="7"/>
      <c r="AN754" s="6"/>
      <c r="AO754" s="6"/>
      <c r="AP754" s="6"/>
      <c r="AQ754" s="8"/>
      <c r="AR754" s="6"/>
      <c r="AT754" s="6"/>
      <c r="AU754" s="6"/>
      <c r="AV754" s="6"/>
      <c r="AW754" s="6"/>
      <c r="AX754" s="6"/>
      <c r="AY754" s="9"/>
      <c r="AZ754" s="6"/>
      <c r="BA754" s="6"/>
      <c r="BB754" s="6"/>
      <c r="BC754" s="6"/>
    </row>
    <row r="755" spans="1:55" ht="16.5" customHeight="1" x14ac:dyDescent="0.25">
      <c r="A755" s="165"/>
      <c r="B755" s="166"/>
      <c r="C755" s="166"/>
      <c r="D755" s="166"/>
      <c r="E755" s="171"/>
      <c r="F755" s="171"/>
      <c r="G755" s="171"/>
      <c r="H755" s="171"/>
      <c r="I755" s="166"/>
      <c r="J755" s="166"/>
      <c r="K755" s="172"/>
      <c r="L755" s="166"/>
      <c r="M755" s="166"/>
      <c r="N755" s="173"/>
      <c r="O755" s="173"/>
      <c r="P755" s="173"/>
      <c r="Q755" s="173"/>
      <c r="R755" s="174"/>
      <c r="S755" s="167"/>
      <c r="T755" s="168"/>
      <c r="U755" s="169"/>
      <c r="V755" s="158"/>
      <c r="W755" s="159"/>
      <c r="X755" s="160"/>
      <c r="Y755" s="161"/>
      <c r="Z755" s="162"/>
      <c r="AA755" s="162"/>
      <c r="AB755" s="162"/>
      <c r="AC755" s="162"/>
      <c r="AD755" s="162"/>
      <c r="AE755" s="161"/>
      <c r="AF755" s="161"/>
      <c r="AG755" s="163"/>
      <c r="AH755" s="159"/>
      <c r="AI755" s="164"/>
      <c r="AJ755" s="170"/>
      <c r="AK755" s="118"/>
      <c r="AL755" s="6"/>
      <c r="AM755" s="7"/>
      <c r="AN755" s="6"/>
      <c r="AO755" s="6"/>
      <c r="AP755" s="6"/>
      <c r="AQ755" s="8"/>
      <c r="AR755" s="6"/>
      <c r="AT755" s="6"/>
      <c r="AU755" s="6"/>
      <c r="AV755" s="6"/>
      <c r="AW755" s="6"/>
      <c r="AX755" s="6"/>
      <c r="AY755" s="9"/>
      <c r="AZ755" s="6"/>
      <c r="BA755" s="6"/>
      <c r="BB755" s="6"/>
      <c r="BC755" s="6"/>
    </row>
    <row r="756" spans="1:55" ht="16.5" customHeight="1" x14ac:dyDescent="0.25">
      <c r="A756" s="165"/>
      <c r="B756" s="166"/>
      <c r="C756" s="166"/>
      <c r="D756" s="166"/>
      <c r="E756" s="171"/>
      <c r="F756" s="171"/>
      <c r="G756" s="171"/>
      <c r="H756" s="171"/>
      <c r="I756" s="166"/>
      <c r="J756" s="166"/>
      <c r="K756" s="172"/>
      <c r="L756" s="166"/>
      <c r="M756" s="166"/>
      <c r="N756" s="173"/>
      <c r="O756" s="173"/>
      <c r="P756" s="173"/>
      <c r="Q756" s="173"/>
      <c r="R756" s="174"/>
      <c r="S756" s="167"/>
      <c r="T756" s="168"/>
      <c r="U756" s="169"/>
      <c r="V756" s="158"/>
      <c r="W756" s="159"/>
      <c r="X756" s="160"/>
      <c r="Y756" s="161"/>
      <c r="Z756" s="162"/>
      <c r="AA756" s="162"/>
      <c r="AB756" s="162"/>
      <c r="AC756" s="162"/>
      <c r="AD756" s="162"/>
      <c r="AE756" s="161"/>
      <c r="AF756" s="161"/>
      <c r="AG756" s="163"/>
      <c r="AH756" s="159"/>
      <c r="AI756" s="164"/>
      <c r="AJ756" s="170"/>
      <c r="AK756" s="118"/>
      <c r="AL756" s="6"/>
      <c r="AM756" s="7"/>
      <c r="AN756" s="6"/>
      <c r="AO756" s="6"/>
      <c r="AP756" s="6"/>
      <c r="AQ756" s="8"/>
      <c r="AR756" s="6"/>
      <c r="AT756" s="6"/>
      <c r="AU756" s="6"/>
      <c r="AV756" s="6"/>
      <c r="AW756" s="6"/>
      <c r="AX756" s="6"/>
      <c r="AY756" s="9"/>
      <c r="AZ756" s="6"/>
      <c r="BA756" s="6"/>
      <c r="BB756" s="6"/>
      <c r="BC756" s="6"/>
    </row>
    <row r="757" spans="1:55" ht="16.5" customHeight="1" x14ac:dyDescent="0.25">
      <c r="A757" s="165"/>
      <c r="B757" s="166"/>
      <c r="C757" s="166"/>
      <c r="D757" s="166"/>
      <c r="E757" s="171"/>
      <c r="F757" s="171"/>
      <c r="G757" s="171"/>
      <c r="H757" s="171"/>
      <c r="I757" s="166"/>
      <c r="J757" s="166"/>
      <c r="K757" s="172"/>
      <c r="L757" s="166"/>
      <c r="M757" s="166"/>
      <c r="N757" s="173"/>
      <c r="O757" s="173"/>
      <c r="P757" s="173"/>
      <c r="Q757" s="173"/>
      <c r="R757" s="174"/>
      <c r="S757" s="167"/>
      <c r="T757" s="168"/>
      <c r="U757" s="169"/>
      <c r="V757" s="158"/>
      <c r="W757" s="159"/>
      <c r="X757" s="160"/>
      <c r="Y757" s="161"/>
      <c r="Z757" s="162"/>
      <c r="AA757" s="162"/>
      <c r="AB757" s="162"/>
      <c r="AC757" s="162"/>
      <c r="AD757" s="162"/>
      <c r="AE757" s="161"/>
      <c r="AF757" s="161"/>
      <c r="AG757" s="163"/>
      <c r="AH757" s="159"/>
      <c r="AI757" s="164"/>
      <c r="AJ757" s="170"/>
      <c r="AK757" s="118"/>
      <c r="AL757" s="6"/>
      <c r="AM757" s="7"/>
      <c r="AN757" s="6"/>
      <c r="AO757" s="6"/>
      <c r="AP757" s="6"/>
      <c r="AQ757" s="8"/>
      <c r="AR757" s="6"/>
      <c r="AT757" s="6"/>
      <c r="AU757" s="6"/>
      <c r="AV757" s="6"/>
      <c r="AW757" s="6"/>
      <c r="AX757" s="6"/>
      <c r="AY757" s="9"/>
      <c r="AZ757" s="6"/>
      <c r="BA757" s="6"/>
      <c r="BB757" s="6"/>
      <c r="BC757" s="6"/>
    </row>
    <row r="758" spans="1:55" ht="16.5" customHeight="1" x14ac:dyDescent="0.25">
      <c r="A758" s="165"/>
      <c r="B758" s="166"/>
      <c r="C758" s="166"/>
      <c r="D758" s="166"/>
      <c r="E758" s="171"/>
      <c r="F758" s="171"/>
      <c r="G758" s="171"/>
      <c r="H758" s="171"/>
      <c r="I758" s="166"/>
      <c r="J758" s="166"/>
      <c r="K758" s="172"/>
      <c r="L758" s="166"/>
      <c r="M758" s="166"/>
      <c r="N758" s="173"/>
      <c r="O758" s="173"/>
      <c r="P758" s="173"/>
      <c r="Q758" s="173"/>
      <c r="R758" s="174"/>
      <c r="S758" s="167"/>
      <c r="T758" s="168"/>
      <c r="U758" s="169"/>
      <c r="V758" s="158"/>
      <c r="W758" s="159"/>
      <c r="X758" s="160"/>
      <c r="Y758" s="161"/>
      <c r="Z758" s="162"/>
      <c r="AA758" s="162"/>
      <c r="AB758" s="162"/>
      <c r="AC758" s="162"/>
      <c r="AD758" s="162"/>
      <c r="AE758" s="161"/>
      <c r="AF758" s="161"/>
      <c r="AG758" s="163"/>
      <c r="AH758" s="159"/>
      <c r="AI758" s="164"/>
      <c r="AJ758" s="170"/>
      <c r="AK758" s="118"/>
      <c r="AL758" s="6"/>
      <c r="AM758" s="7"/>
      <c r="AN758" s="6"/>
      <c r="AO758" s="6"/>
      <c r="AP758" s="6"/>
      <c r="AQ758" s="8"/>
      <c r="AR758" s="6"/>
      <c r="AT758" s="6"/>
      <c r="AU758" s="6"/>
      <c r="AV758" s="6"/>
      <c r="AW758" s="6"/>
      <c r="AX758" s="6"/>
      <c r="AY758" s="9"/>
      <c r="AZ758" s="6"/>
      <c r="BA758" s="6"/>
      <c r="BB758" s="6"/>
      <c r="BC758" s="6"/>
    </row>
    <row r="759" spans="1:55" ht="16.5" customHeight="1" x14ac:dyDescent="0.25">
      <c r="A759" s="165"/>
      <c r="B759" s="166"/>
      <c r="C759" s="166"/>
      <c r="D759" s="166"/>
      <c r="E759" s="171"/>
      <c r="F759" s="171"/>
      <c r="G759" s="171"/>
      <c r="H759" s="171"/>
      <c r="I759" s="166"/>
      <c r="J759" s="166"/>
      <c r="K759" s="172"/>
      <c r="L759" s="166"/>
      <c r="M759" s="166"/>
      <c r="N759" s="173"/>
      <c r="O759" s="173"/>
      <c r="P759" s="173"/>
      <c r="Q759" s="173"/>
      <c r="R759" s="174"/>
      <c r="S759" s="167"/>
      <c r="T759" s="168"/>
      <c r="U759" s="169"/>
      <c r="V759" s="158"/>
      <c r="W759" s="159"/>
      <c r="X759" s="160"/>
      <c r="Y759" s="161"/>
      <c r="Z759" s="162"/>
      <c r="AA759" s="162"/>
      <c r="AB759" s="162"/>
      <c r="AC759" s="162"/>
      <c r="AD759" s="162"/>
      <c r="AE759" s="161"/>
      <c r="AF759" s="161"/>
      <c r="AG759" s="163"/>
      <c r="AH759" s="159"/>
      <c r="AI759" s="164"/>
      <c r="AJ759" s="170"/>
      <c r="AK759" s="118"/>
      <c r="AL759" s="6"/>
      <c r="AM759" s="7"/>
      <c r="AN759" s="6"/>
      <c r="AO759" s="6"/>
      <c r="AP759" s="6"/>
      <c r="AQ759" s="8"/>
      <c r="AR759" s="6"/>
      <c r="AT759" s="6"/>
      <c r="AU759" s="6"/>
      <c r="AV759" s="6"/>
      <c r="AW759" s="6"/>
      <c r="AX759" s="6"/>
      <c r="AY759" s="9"/>
      <c r="AZ759" s="6"/>
      <c r="BA759" s="6"/>
      <c r="BB759" s="6"/>
      <c r="BC759" s="6"/>
    </row>
    <row r="760" spans="1:55" ht="16.5" customHeight="1" x14ac:dyDescent="0.25">
      <c r="A760" s="165"/>
      <c r="B760" s="166"/>
      <c r="C760" s="166"/>
      <c r="D760" s="166"/>
      <c r="E760" s="171"/>
      <c r="F760" s="171"/>
      <c r="G760" s="171"/>
      <c r="H760" s="171"/>
      <c r="I760" s="166"/>
      <c r="J760" s="166"/>
      <c r="K760" s="172"/>
      <c r="L760" s="166"/>
      <c r="M760" s="166"/>
      <c r="N760" s="173"/>
      <c r="O760" s="173"/>
      <c r="P760" s="173"/>
      <c r="Q760" s="173"/>
      <c r="R760" s="174"/>
      <c r="S760" s="167"/>
      <c r="T760" s="168"/>
      <c r="U760" s="169"/>
      <c r="V760" s="158"/>
      <c r="W760" s="159"/>
      <c r="X760" s="160"/>
      <c r="Y760" s="161"/>
      <c r="Z760" s="162"/>
      <c r="AA760" s="162"/>
      <c r="AB760" s="162"/>
      <c r="AC760" s="162"/>
      <c r="AD760" s="162"/>
      <c r="AE760" s="161"/>
      <c r="AF760" s="161"/>
      <c r="AG760" s="163"/>
      <c r="AH760" s="159"/>
      <c r="AI760" s="164"/>
      <c r="AJ760" s="170"/>
      <c r="AK760" s="118"/>
      <c r="AL760" s="6"/>
      <c r="AM760" s="7"/>
      <c r="AN760" s="6"/>
      <c r="AO760" s="6"/>
      <c r="AP760" s="6"/>
      <c r="AQ760" s="8"/>
      <c r="AR760" s="6"/>
      <c r="AT760" s="6"/>
      <c r="AU760" s="6"/>
      <c r="AV760" s="6"/>
      <c r="AW760" s="6"/>
      <c r="AX760" s="6"/>
      <c r="AY760" s="9"/>
      <c r="AZ760" s="6"/>
      <c r="BA760" s="6"/>
      <c r="BB760" s="6"/>
      <c r="BC760" s="6"/>
    </row>
    <row r="761" spans="1:55" ht="16.5" customHeight="1" x14ac:dyDescent="0.25">
      <c r="A761" s="165"/>
      <c r="B761" s="166"/>
      <c r="C761" s="166"/>
      <c r="D761" s="166"/>
      <c r="E761" s="171"/>
      <c r="F761" s="171"/>
      <c r="G761" s="171"/>
      <c r="H761" s="171"/>
      <c r="I761" s="166"/>
      <c r="J761" s="166"/>
      <c r="K761" s="172"/>
      <c r="L761" s="166"/>
      <c r="M761" s="166"/>
      <c r="N761" s="173"/>
      <c r="O761" s="173"/>
      <c r="P761" s="173"/>
      <c r="Q761" s="173"/>
      <c r="R761" s="174"/>
      <c r="S761" s="167"/>
      <c r="T761" s="168"/>
      <c r="U761" s="169"/>
      <c r="V761" s="158"/>
      <c r="W761" s="159"/>
      <c r="X761" s="160"/>
      <c r="Y761" s="161"/>
      <c r="Z761" s="162"/>
      <c r="AA761" s="162"/>
      <c r="AB761" s="162"/>
      <c r="AC761" s="162"/>
      <c r="AD761" s="162"/>
      <c r="AE761" s="161"/>
      <c r="AF761" s="161"/>
      <c r="AG761" s="163"/>
      <c r="AH761" s="159"/>
      <c r="AI761" s="164"/>
      <c r="AJ761" s="170"/>
      <c r="AK761" s="118"/>
      <c r="AL761" s="6"/>
      <c r="AM761" s="7"/>
      <c r="AN761" s="6"/>
      <c r="AO761" s="6"/>
      <c r="AP761" s="6"/>
      <c r="AQ761" s="8"/>
      <c r="AR761" s="6"/>
      <c r="AT761" s="6"/>
      <c r="AU761" s="6"/>
      <c r="AV761" s="6"/>
      <c r="AW761" s="6"/>
      <c r="AX761" s="6"/>
      <c r="AY761" s="9"/>
      <c r="AZ761" s="6"/>
      <c r="BA761" s="6"/>
      <c r="BB761" s="6"/>
      <c r="BC761" s="6"/>
    </row>
    <row r="762" spans="1:55" ht="16.5" customHeight="1" x14ac:dyDescent="0.25">
      <c r="A762" s="165"/>
      <c r="B762" s="166"/>
      <c r="C762" s="166"/>
      <c r="D762" s="166"/>
      <c r="E762" s="171"/>
      <c r="F762" s="171"/>
      <c r="G762" s="171"/>
      <c r="H762" s="171"/>
      <c r="I762" s="166"/>
      <c r="J762" s="166"/>
      <c r="K762" s="172"/>
      <c r="L762" s="166"/>
      <c r="M762" s="166"/>
      <c r="N762" s="173"/>
      <c r="O762" s="173"/>
      <c r="P762" s="173"/>
      <c r="Q762" s="173"/>
      <c r="R762" s="174"/>
      <c r="S762" s="167"/>
      <c r="T762" s="168"/>
      <c r="U762" s="169"/>
      <c r="V762" s="158"/>
      <c r="W762" s="159"/>
      <c r="X762" s="160"/>
      <c r="Y762" s="161"/>
      <c r="Z762" s="162"/>
      <c r="AA762" s="162"/>
      <c r="AB762" s="162"/>
      <c r="AC762" s="162"/>
      <c r="AD762" s="162"/>
      <c r="AE762" s="161"/>
      <c r="AF762" s="161"/>
      <c r="AG762" s="163"/>
      <c r="AH762" s="159"/>
      <c r="AI762" s="164"/>
      <c r="AJ762" s="170"/>
      <c r="AK762" s="118"/>
      <c r="AL762" s="6"/>
      <c r="AM762" s="7"/>
      <c r="AN762" s="6"/>
      <c r="AO762" s="6"/>
      <c r="AP762" s="6"/>
      <c r="AQ762" s="8"/>
      <c r="AR762" s="6"/>
      <c r="AT762" s="6"/>
      <c r="AU762" s="6"/>
      <c r="AV762" s="6"/>
      <c r="AW762" s="6"/>
      <c r="AX762" s="6"/>
      <c r="AY762" s="9"/>
      <c r="AZ762" s="6"/>
      <c r="BA762" s="6"/>
      <c r="BB762" s="6"/>
      <c r="BC762" s="6"/>
    </row>
    <row r="763" spans="1:55" ht="16.5" customHeight="1" x14ac:dyDescent="0.25">
      <c r="A763" s="165"/>
      <c r="B763" s="166"/>
      <c r="C763" s="166"/>
      <c r="D763" s="166"/>
      <c r="E763" s="171"/>
      <c r="F763" s="171"/>
      <c r="G763" s="171"/>
      <c r="H763" s="171"/>
      <c r="I763" s="166"/>
      <c r="J763" s="166"/>
      <c r="K763" s="172"/>
      <c r="L763" s="166"/>
      <c r="M763" s="166"/>
      <c r="N763" s="173"/>
      <c r="O763" s="173"/>
      <c r="P763" s="173"/>
      <c r="Q763" s="173"/>
      <c r="R763" s="174"/>
      <c r="S763" s="167"/>
      <c r="T763" s="168"/>
      <c r="U763" s="169"/>
      <c r="V763" s="158"/>
      <c r="W763" s="159"/>
      <c r="X763" s="160"/>
      <c r="Y763" s="161"/>
      <c r="Z763" s="162"/>
      <c r="AA763" s="162"/>
      <c r="AB763" s="162"/>
      <c r="AC763" s="162"/>
      <c r="AD763" s="162"/>
      <c r="AE763" s="161"/>
      <c r="AF763" s="161"/>
      <c r="AG763" s="163"/>
      <c r="AH763" s="159"/>
      <c r="AI763" s="164"/>
      <c r="AJ763" s="170"/>
      <c r="AK763" s="118"/>
      <c r="AL763" s="6"/>
      <c r="AM763" s="7"/>
      <c r="AN763" s="6"/>
      <c r="AO763" s="6"/>
      <c r="AP763" s="6"/>
      <c r="AQ763" s="8"/>
      <c r="AR763" s="6"/>
      <c r="AT763" s="6"/>
      <c r="AU763" s="6"/>
      <c r="AV763" s="6"/>
      <c r="AW763" s="6"/>
      <c r="AX763" s="6"/>
      <c r="AY763" s="9"/>
      <c r="AZ763" s="6"/>
      <c r="BA763" s="6"/>
      <c r="BB763" s="6"/>
      <c r="BC763" s="6"/>
    </row>
    <row r="764" spans="1:55" ht="16.5" customHeight="1" x14ac:dyDescent="0.25">
      <c r="A764" s="165"/>
      <c r="B764" s="166"/>
      <c r="C764" s="166"/>
      <c r="D764" s="166"/>
      <c r="E764" s="171"/>
      <c r="F764" s="171"/>
      <c r="G764" s="171"/>
      <c r="H764" s="171"/>
      <c r="I764" s="166"/>
      <c r="J764" s="166"/>
      <c r="K764" s="172"/>
      <c r="L764" s="166"/>
      <c r="M764" s="166"/>
      <c r="N764" s="173"/>
      <c r="O764" s="173"/>
      <c r="P764" s="173"/>
      <c r="Q764" s="173"/>
      <c r="R764" s="174"/>
      <c r="S764" s="167"/>
      <c r="T764" s="168"/>
      <c r="U764" s="169"/>
      <c r="V764" s="158"/>
      <c r="W764" s="159"/>
      <c r="X764" s="160"/>
      <c r="Y764" s="161"/>
      <c r="Z764" s="162"/>
      <c r="AA764" s="162"/>
      <c r="AB764" s="162"/>
      <c r="AC764" s="162"/>
      <c r="AD764" s="162"/>
      <c r="AE764" s="161"/>
      <c r="AF764" s="161"/>
      <c r="AG764" s="163"/>
      <c r="AH764" s="159"/>
      <c r="AI764" s="164"/>
      <c r="AJ764" s="170"/>
      <c r="AK764" s="118"/>
      <c r="AL764" s="6"/>
      <c r="AM764" s="7"/>
      <c r="AN764" s="6"/>
      <c r="AO764" s="6"/>
      <c r="AP764" s="6"/>
      <c r="AQ764" s="8"/>
      <c r="AR764" s="6"/>
      <c r="AT764" s="6"/>
      <c r="AU764" s="6"/>
      <c r="AV764" s="6"/>
      <c r="AW764" s="6"/>
      <c r="AX764" s="6"/>
      <c r="AY764" s="9"/>
      <c r="AZ764" s="6"/>
      <c r="BA764" s="6"/>
      <c r="BB764" s="6"/>
      <c r="BC764" s="6"/>
    </row>
    <row r="765" spans="1:55" ht="16.5" customHeight="1" x14ac:dyDescent="0.25">
      <c r="A765" s="165"/>
      <c r="B765" s="166"/>
      <c r="C765" s="166"/>
      <c r="D765" s="166"/>
      <c r="E765" s="171"/>
      <c r="F765" s="171"/>
      <c r="G765" s="171"/>
      <c r="H765" s="171"/>
      <c r="I765" s="166"/>
      <c r="J765" s="166"/>
      <c r="K765" s="172"/>
      <c r="L765" s="166"/>
      <c r="M765" s="166"/>
      <c r="N765" s="173"/>
      <c r="O765" s="173"/>
      <c r="P765" s="173"/>
      <c r="Q765" s="173"/>
      <c r="R765" s="174"/>
      <c r="S765" s="167"/>
      <c r="T765" s="168"/>
      <c r="U765" s="169"/>
      <c r="V765" s="158"/>
      <c r="W765" s="159"/>
      <c r="X765" s="160"/>
      <c r="Y765" s="161"/>
      <c r="Z765" s="162"/>
      <c r="AA765" s="162"/>
      <c r="AB765" s="162"/>
      <c r="AC765" s="162"/>
      <c r="AD765" s="162"/>
      <c r="AE765" s="161"/>
      <c r="AF765" s="161"/>
      <c r="AG765" s="163"/>
      <c r="AH765" s="159"/>
      <c r="AI765" s="164"/>
      <c r="AJ765" s="170"/>
      <c r="AK765" s="118"/>
      <c r="AL765" s="6"/>
      <c r="AM765" s="7"/>
      <c r="AN765" s="6"/>
      <c r="AO765" s="6"/>
      <c r="AP765" s="6"/>
      <c r="AQ765" s="8"/>
      <c r="AR765" s="6"/>
      <c r="AT765" s="6"/>
      <c r="AU765" s="6"/>
      <c r="AV765" s="6"/>
      <c r="AW765" s="6"/>
      <c r="AX765" s="6"/>
      <c r="AY765" s="9"/>
      <c r="AZ765" s="6"/>
      <c r="BA765" s="6"/>
      <c r="BB765" s="6"/>
      <c r="BC765" s="6"/>
    </row>
    <row r="766" spans="1:55" ht="16.5" customHeight="1" x14ac:dyDescent="0.25">
      <c r="A766" s="165"/>
      <c r="B766" s="166"/>
      <c r="C766" s="166"/>
      <c r="D766" s="166"/>
      <c r="E766" s="171"/>
      <c r="F766" s="171"/>
      <c r="G766" s="171"/>
      <c r="H766" s="171"/>
      <c r="I766" s="166"/>
      <c r="J766" s="166"/>
      <c r="K766" s="172"/>
      <c r="L766" s="166"/>
      <c r="M766" s="166"/>
      <c r="N766" s="173"/>
      <c r="O766" s="173"/>
      <c r="P766" s="173"/>
      <c r="Q766" s="173"/>
      <c r="R766" s="174"/>
      <c r="S766" s="167"/>
      <c r="T766" s="168"/>
      <c r="U766" s="169"/>
      <c r="V766" s="158"/>
      <c r="W766" s="159"/>
      <c r="X766" s="160"/>
      <c r="Y766" s="161"/>
      <c r="Z766" s="162"/>
      <c r="AA766" s="162"/>
      <c r="AB766" s="162"/>
      <c r="AC766" s="162"/>
      <c r="AD766" s="162"/>
      <c r="AE766" s="161"/>
      <c r="AF766" s="161"/>
      <c r="AG766" s="163"/>
      <c r="AH766" s="159"/>
      <c r="AI766" s="164"/>
      <c r="AJ766" s="170"/>
      <c r="AK766" s="118"/>
      <c r="AL766" s="6"/>
      <c r="AM766" s="7"/>
      <c r="AN766" s="6"/>
      <c r="AO766" s="6"/>
      <c r="AP766" s="6"/>
      <c r="AQ766" s="8"/>
      <c r="AR766" s="6"/>
      <c r="AT766" s="6"/>
      <c r="AU766" s="6"/>
      <c r="AV766" s="6"/>
      <c r="AW766" s="6"/>
      <c r="AX766" s="6"/>
      <c r="AY766" s="9"/>
      <c r="AZ766" s="6"/>
      <c r="BA766" s="6"/>
      <c r="BB766" s="6"/>
      <c r="BC766" s="6"/>
    </row>
    <row r="767" spans="1:55" ht="16.5" customHeight="1" x14ac:dyDescent="0.25">
      <c r="A767" s="165"/>
      <c r="B767" s="166"/>
      <c r="C767" s="166"/>
      <c r="D767" s="166"/>
      <c r="E767" s="171"/>
      <c r="F767" s="171"/>
      <c r="G767" s="171"/>
      <c r="H767" s="171"/>
      <c r="I767" s="166"/>
      <c r="J767" s="166"/>
      <c r="K767" s="172"/>
      <c r="L767" s="166"/>
      <c r="M767" s="166"/>
      <c r="N767" s="173"/>
      <c r="O767" s="173"/>
      <c r="P767" s="173"/>
      <c r="Q767" s="173"/>
      <c r="R767" s="174"/>
      <c r="S767" s="167"/>
      <c r="T767" s="168"/>
      <c r="U767" s="169"/>
      <c r="V767" s="158"/>
      <c r="W767" s="159"/>
      <c r="X767" s="160"/>
      <c r="Y767" s="161"/>
      <c r="Z767" s="162"/>
      <c r="AA767" s="162"/>
      <c r="AB767" s="162"/>
      <c r="AC767" s="162"/>
      <c r="AD767" s="162"/>
      <c r="AE767" s="161"/>
      <c r="AF767" s="161"/>
      <c r="AG767" s="163"/>
      <c r="AH767" s="159"/>
      <c r="AI767" s="164"/>
      <c r="AJ767" s="170"/>
      <c r="AK767" s="118"/>
      <c r="AL767" s="6"/>
      <c r="AM767" s="7"/>
      <c r="AN767" s="6"/>
      <c r="AO767" s="6"/>
      <c r="AP767" s="6"/>
      <c r="AQ767" s="8"/>
      <c r="AR767" s="6"/>
      <c r="AT767" s="6"/>
      <c r="AU767" s="6"/>
      <c r="AV767" s="6"/>
      <c r="AW767" s="6"/>
      <c r="AX767" s="6"/>
      <c r="AY767" s="9"/>
      <c r="AZ767" s="6"/>
      <c r="BA767" s="6"/>
      <c r="BB767" s="6"/>
      <c r="BC767" s="6"/>
    </row>
    <row r="768" spans="1:55" ht="16.5" customHeight="1" x14ac:dyDescent="0.25">
      <c r="A768" s="165"/>
      <c r="B768" s="166"/>
      <c r="C768" s="166"/>
      <c r="D768" s="166"/>
      <c r="E768" s="171"/>
      <c r="F768" s="171"/>
      <c r="G768" s="171"/>
      <c r="H768" s="171"/>
      <c r="I768" s="166"/>
      <c r="J768" s="166"/>
      <c r="K768" s="172"/>
      <c r="L768" s="166"/>
      <c r="M768" s="166"/>
      <c r="N768" s="173"/>
      <c r="O768" s="173"/>
      <c r="P768" s="173"/>
      <c r="Q768" s="173"/>
      <c r="R768" s="174"/>
      <c r="S768" s="167"/>
      <c r="T768" s="168"/>
      <c r="U768" s="169"/>
      <c r="V768" s="158"/>
      <c r="W768" s="159"/>
      <c r="X768" s="160"/>
      <c r="Y768" s="161"/>
      <c r="Z768" s="162"/>
      <c r="AA768" s="162"/>
      <c r="AB768" s="162"/>
      <c r="AC768" s="162"/>
      <c r="AD768" s="162"/>
      <c r="AE768" s="161"/>
      <c r="AF768" s="161"/>
      <c r="AG768" s="163"/>
      <c r="AH768" s="159"/>
      <c r="AI768" s="164"/>
      <c r="AJ768" s="170"/>
      <c r="AK768" s="118"/>
      <c r="AL768" s="6"/>
      <c r="AM768" s="7"/>
      <c r="AN768" s="6"/>
      <c r="AO768" s="6"/>
      <c r="AP768" s="6"/>
      <c r="AQ768" s="8"/>
      <c r="AR768" s="6"/>
      <c r="AT768" s="6"/>
      <c r="AU768" s="6"/>
      <c r="AV768" s="6"/>
      <c r="AW768" s="6"/>
      <c r="AX768" s="6"/>
      <c r="AY768" s="9"/>
      <c r="AZ768" s="6"/>
      <c r="BA768" s="6"/>
      <c r="BB768" s="6"/>
      <c r="BC768" s="6"/>
    </row>
    <row r="769" spans="1:55" ht="16.5" customHeight="1" x14ac:dyDescent="0.25">
      <c r="A769" s="165"/>
      <c r="B769" s="166"/>
      <c r="C769" s="166"/>
      <c r="D769" s="166"/>
      <c r="E769" s="171"/>
      <c r="F769" s="171"/>
      <c r="G769" s="171"/>
      <c r="H769" s="171"/>
      <c r="I769" s="166"/>
      <c r="J769" s="166"/>
      <c r="K769" s="172"/>
      <c r="L769" s="166"/>
      <c r="M769" s="166"/>
      <c r="N769" s="173"/>
      <c r="O769" s="173"/>
      <c r="P769" s="173"/>
      <c r="Q769" s="173"/>
      <c r="R769" s="174"/>
      <c r="S769" s="167"/>
      <c r="T769" s="168"/>
      <c r="U769" s="169"/>
      <c r="V769" s="158"/>
      <c r="W769" s="159"/>
      <c r="X769" s="160"/>
      <c r="Y769" s="161"/>
      <c r="Z769" s="162"/>
      <c r="AA769" s="162"/>
      <c r="AB769" s="162"/>
      <c r="AC769" s="162"/>
      <c r="AD769" s="162"/>
      <c r="AE769" s="161"/>
      <c r="AF769" s="161"/>
      <c r="AG769" s="163"/>
      <c r="AH769" s="159"/>
      <c r="AI769" s="164"/>
      <c r="AJ769" s="170"/>
      <c r="AK769" s="118"/>
      <c r="AL769" s="6"/>
      <c r="AM769" s="7"/>
      <c r="AN769" s="6"/>
      <c r="AO769" s="6"/>
      <c r="AP769" s="6"/>
      <c r="AQ769" s="8"/>
      <c r="AR769" s="6"/>
      <c r="AT769" s="6"/>
      <c r="AU769" s="6"/>
      <c r="AV769" s="6"/>
      <c r="AW769" s="6"/>
      <c r="AX769" s="6"/>
      <c r="AY769" s="9"/>
      <c r="AZ769" s="6"/>
      <c r="BA769" s="6"/>
      <c r="BB769" s="6"/>
      <c r="BC769" s="6"/>
    </row>
    <row r="770" spans="1:55" ht="16.5" customHeight="1" x14ac:dyDescent="0.25">
      <c r="A770" s="165"/>
      <c r="B770" s="166"/>
      <c r="C770" s="166"/>
      <c r="D770" s="166"/>
      <c r="E770" s="171"/>
      <c r="F770" s="171"/>
      <c r="G770" s="171"/>
      <c r="H770" s="171"/>
      <c r="I770" s="166"/>
      <c r="J770" s="166"/>
      <c r="K770" s="172"/>
      <c r="L770" s="166"/>
      <c r="M770" s="166"/>
      <c r="N770" s="173"/>
      <c r="O770" s="173"/>
      <c r="P770" s="173"/>
      <c r="Q770" s="173"/>
      <c r="R770" s="174"/>
      <c r="S770" s="167"/>
      <c r="T770" s="168"/>
      <c r="U770" s="169"/>
      <c r="V770" s="158"/>
      <c r="W770" s="159"/>
      <c r="X770" s="160"/>
      <c r="Y770" s="161"/>
      <c r="Z770" s="162"/>
      <c r="AA770" s="162"/>
      <c r="AB770" s="162"/>
      <c r="AC770" s="162"/>
      <c r="AD770" s="162"/>
      <c r="AE770" s="161"/>
      <c r="AF770" s="161"/>
      <c r="AG770" s="163"/>
      <c r="AH770" s="159"/>
      <c r="AI770" s="164"/>
      <c r="AJ770" s="170"/>
      <c r="AK770" s="118"/>
      <c r="AL770" s="6"/>
      <c r="AM770" s="7"/>
      <c r="AN770" s="6"/>
      <c r="AO770" s="6"/>
      <c r="AP770" s="6"/>
      <c r="AQ770" s="8"/>
      <c r="AR770" s="6"/>
      <c r="AT770" s="6"/>
      <c r="AU770" s="6"/>
      <c r="AV770" s="6"/>
      <c r="AW770" s="6"/>
      <c r="AX770" s="6"/>
      <c r="AY770" s="9"/>
      <c r="AZ770" s="6"/>
      <c r="BA770" s="6"/>
      <c r="BB770" s="6"/>
      <c r="BC770" s="6"/>
    </row>
    <row r="771" spans="1:55" ht="16.5" customHeight="1" x14ac:dyDescent="0.25">
      <c r="A771" s="165"/>
      <c r="B771" s="166"/>
      <c r="C771" s="166"/>
      <c r="D771" s="166"/>
      <c r="E771" s="171"/>
      <c r="F771" s="171"/>
      <c r="G771" s="171"/>
      <c r="H771" s="171"/>
      <c r="I771" s="166"/>
      <c r="J771" s="166"/>
      <c r="K771" s="172"/>
      <c r="L771" s="166"/>
      <c r="M771" s="166"/>
      <c r="N771" s="173"/>
      <c r="O771" s="173"/>
      <c r="P771" s="173"/>
      <c r="Q771" s="173"/>
      <c r="R771" s="174"/>
      <c r="S771" s="167"/>
      <c r="T771" s="168"/>
      <c r="U771" s="169"/>
      <c r="V771" s="158"/>
      <c r="W771" s="159"/>
      <c r="X771" s="160"/>
      <c r="Y771" s="161"/>
      <c r="Z771" s="162"/>
      <c r="AA771" s="162"/>
      <c r="AB771" s="162"/>
      <c r="AC771" s="162"/>
      <c r="AD771" s="162"/>
      <c r="AE771" s="161"/>
      <c r="AF771" s="161"/>
      <c r="AG771" s="163"/>
      <c r="AH771" s="159"/>
      <c r="AI771" s="164"/>
      <c r="AJ771" s="170"/>
      <c r="AK771" s="118"/>
      <c r="AL771" s="6"/>
      <c r="AM771" s="7"/>
      <c r="AN771" s="6"/>
      <c r="AO771" s="6"/>
      <c r="AP771" s="6"/>
      <c r="AQ771" s="8"/>
      <c r="AR771" s="6"/>
      <c r="AT771" s="6"/>
      <c r="AU771" s="6"/>
      <c r="AV771" s="6"/>
      <c r="AW771" s="6"/>
      <c r="AX771" s="6"/>
      <c r="AY771" s="9"/>
      <c r="AZ771" s="6"/>
      <c r="BA771" s="6"/>
      <c r="BB771" s="6"/>
      <c r="BC771" s="6"/>
    </row>
    <row r="772" spans="1:55" ht="16.5" customHeight="1" x14ac:dyDescent="0.25">
      <c r="A772" s="165"/>
      <c r="B772" s="166"/>
      <c r="C772" s="166"/>
      <c r="D772" s="166"/>
      <c r="E772" s="171"/>
      <c r="F772" s="171"/>
      <c r="G772" s="171"/>
      <c r="H772" s="171"/>
      <c r="I772" s="166"/>
      <c r="J772" s="166"/>
      <c r="K772" s="172"/>
      <c r="L772" s="166"/>
      <c r="M772" s="166"/>
      <c r="N772" s="173"/>
      <c r="O772" s="173"/>
      <c r="P772" s="173"/>
      <c r="Q772" s="173"/>
      <c r="R772" s="174"/>
      <c r="S772" s="167"/>
      <c r="T772" s="168"/>
      <c r="U772" s="169"/>
      <c r="V772" s="158"/>
      <c r="W772" s="159"/>
      <c r="X772" s="160"/>
      <c r="Y772" s="161"/>
      <c r="Z772" s="162"/>
      <c r="AA772" s="162"/>
      <c r="AB772" s="162"/>
      <c r="AC772" s="162"/>
      <c r="AD772" s="162"/>
      <c r="AE772" s="161"/>
      <c r="AF772" s="161"/>
      <c r="AG772" s="163"/>
      <c r="AH772" s="159"/>
      <c r="AI772" s="164"/>
      <c r="AJ772" s="170"/>
      <c r="AK772" s="118"/>
      <c r="AL772" s="6"/>
      <c r="AM772" s="7"/>
      <c r="AN772" s="6"/>
      <c r="AO772" s="6"/>
      <c r="AP772" s="6"/>
      <c r="AQ772" s="8"/>
      <c r="AR772" s="6"/>
      <c r="AT772" s="6"/>
      <c r="AU772" s="6"/>
      <c r="AV772" s="6"/>
      <c r="AW772" s="6"/>
      <c r="AX772" s="6"/>
      <c r="AY772" s="9"/>
      <c r="AZ772" s="6"/>
      <c r="BA772" s="6"/>
      <c r="BB772" s="6"/>
      <c r="BC772" s="6"/>
    </row>
    <row r="773" spans="1:55" ht="16.5" customHeight="1" x14ac:dyDescent="0.25">
      <c r="A773" s="165"/>
      <c r="B773" s="166"/>
      <c r="C773" s="166"/>
      <c r="D773" s="166"/>
      <c r="E773" s="171"/>
      <c r="F773" s="171"/>
      <c r="G773" s="171"/>
      <c r="H773" s="171"/>
      <c r="I773" s="166"/>
      <c r="J773" s="166"/>
      <c r="K773" s="172"/>
      <c r="L773" s="166"/>
      <c r="M773" s="166"/>
      <c r="N773" s="173"/>
      <c r="O773" s="173"/>
      <c r="P773" s="173"/>
      <c r="Q773" s="173"/>
      <c r="R773" s="174"/>
      <c r="S773" s="167"/>
      <c r="T773" s="168"/>
      <c r="U773" s="169"/>
      <c r="V773" s="158"/>
      <c r="W773" s="159"/>
      <c r="X773" s="160"/>
      <c r="Y773" s="161"/>
      <c r="Z773" s="162"/>
      <c r="AA773" s="162"/>
      <c r="AB773" s="162"/>
      <c r="AC773" s="162"/>
      <c r="AD773" s="162"/>
      <c r="AE773" s="161"/>
      <c r="AF773" s="161"/>
      <c r="AG773" s="163"/>
      <c r="AH773" s="159"/>
      <c r="AI773" s="164"/>
      <c r="AJ773" s="170"/>
      <c r="AK773" s="118"/>
      <c r="AL773" s="6"/>
      <c r="AM773" s="7"/>
      <c r="AN773" s="6"/>
      <c r="AO773" s="6"/>
      <c r="AP773" s="6"/>
      <c r="AQ773" s="8"/>
      <c r="AR773" s="6"/>
      <c r="AT773" s="6"/>
      <c r="AU773" s="6"/>
      <c r="AV773" s="6"/>
      <c r="AW773" s="6"/>
      <c r="AX773" s="6"/>
      <c r="AY773" s="9"/>
      <c r="AZ773" s="6"/>
      <c r="BA773" s="6"/>
      <c r="BB773" s="6"/>
      <c r="BC773" s="6"/>
    </row>
    <row r="774" spans="1:55" ht="16.5" customHeight="1" x14ac:dyDescent="0.25">
      <c r="A774" s="165"/>
      <c r="B774" s="166"/>
      <c r="C774" s="166"/>
      <c r="D774" s="166"/>
      <c r="E774" s="171"/>
      <c r="F774" s="171"/>
      <c r="G774" s="171"/>
      <c r="H774" s="171"/>
      <c r="I774" s="166"/>
      <c r="J774" s="166"/>
      <c r="K774" s="172"/>
      <c r="L774" s="166"/>
      <c r="M774" s="166"/>
      <c r="N774" s="173"/>
      <c r="O774" s="173"/>
      <c r="P774" s="173"/>
      <c r="Q774" s="173"/>
      <c r="R774" s="174"/>
      <c r="S774" s="167"/>
      <c r="T774" s="168"/>
      <c r="U774" s="169"/>
      <c r="V774" s="158"/>
      <c r="W774" s="159"/>
      <c r="X774" s="160"/>
      <c r="Y774" s="161"/>
      <c r="Z774" s="162"/>
      <c r="AA774" s="162"/>
      <c r="AB774" s="162"/>
      <c r="AC774" s="162"/>
      <c r="AD774" s="162"/>
      <c r="AE774" s="161"/>
      <c r="AF774" s="161"/>
      <c r="AG774" s="163"/>
      <c r="AH774" s="159"/>
      <c r="AI774" s="164"/>
      <c r="AJ774" s="170"/>
      <c r="AK774" s="118"/>
      <c r="AL774" s="6"/>
      <c r="AM774" s="7"/>
      <c r="AN774" s="6"/>
      <c r="AO774" s="6"/>
      <c r="AP774" s="6"/>
      <c r="AQ774" s="8"/>
      <c r="AR774" s="6"/>
      <c r="AT774" s="6"/>
      <c r="AU774" s="6"/>
      <c r="AV774" s="6"/>
      <c r="AW774" s="6"/>
      <c r="AX774" s="6"/>
      <c r="AY774" s="9"/>
      <c r="AZ774" s="6"/>
      <c r="BA774" s="6"/>
      <c r="BB774" s="6"/>
      <c r="BC774" s="6"/>
    </row>
    <row r="775" spans="1:55" ht="16.5" customHeight="1" x14ac:dyDescent="0.25">
      <c r="A775" s="165"/>
      <c r="B775" s="166"/>
      <c r="C775" s="166"/>
      <c r="D775" s="166"/>
      <c r="E775" s="171"/>
      <c r="F775" s="171"/>
      <c r="G775" s="171"/>
      <c r="H775" s="171"/>
      <c r="I775" s="166"/>
      <c r="J775" s="166"/>
      <c r="K775" s="172"/>
      <c r="L775" s="166"/>
      <c r="M775" s="166"/>
      <c r="N775" s="173"/>
      <c r="O775" s="173"/>
      <c r="P775" s="173"/>
      <c r="Q775" s="173"/>
      <c r="R775" s="174"/>
      <c r="S775" s="167"/>
      <c r="T775" s="168"/>
      <c r="U775" s="169"/>
      <c r="V775" s="158"/>
      <c r="W775" s="159"/>
      <c r="X775" s="160"/>
      <c r="Y775" s="161"/>
      <c r="Z775" s="162"/>
      <c r="AA775" s="162"/>
      <c r="AB775" s="162"/>
      <c r="AC775" s="162"/>
      <c r="AD775" s="162"/>
      <c r="AE775" s="161"/>
      <c r="AF775" s="161"/>
      <c r="AG775" s="163"/>
      <c r="AH775" s="159"/>
      <c r="AI775" s="164"/>
      <c r="AJ775" s="170"/>
      <c r="AK775" s="118"/>
      <c r="AL775" s="6"/>
      <c r="AM775" s="7"/>
      <c r="AN775" s="6"/>
      <c r="AO775" s="6"/>
      <c r="AP775" s="6"/>
      <c r="AQ775" s="8"/>
      <c r="AR775" s="6"/>
      <c r="AT775" s="6"/>
      <c r="AU775" s="6"/>
      <c r="AV775" s="6"/>
      <c r="AW775" s="6"/>
      <c r="AX775" s="6"/>
      <c r="AY775" s="9"/>
      <c r="AZ775" s="6"/>
      <c r="BA775" s="6"/>
      <c r="BB775" s="6"/>
      <c r="BC775" s="6"/>
    </row>
    <row r="776" spans="1:55" ht="16.5" customHeight="1" x14ac:dyDescent="0.25">
      <c r="A776" s="165"/>
      <c r="B776" s="166"/>
      <c r="C776" s="166"/>
      <c r="D776" s="166"/>
      <c r="E776" s="171"/>
      <c r="F776" s="171"/>
      <c r="G776" s="171"/>
      <c r="H776" s="171"/>
      <c r="I776" s="166"/>
      <c r="J776" s="166"/>
      <c r="K776" s="172"/>
      <c r="L776" s="166"/>
      <c r="M776" s="166"/>
      <c r="N776" s="173"/>
      <c r="O776" s="173"/>
      <c r="P776" s="173"/>
      <c r="Q776" s="173"/>
      <c r="R776" s="174"/>
      <c r="S776" s="167"/>
      <c r="T776" s="168"/>
      <c r="U776" s="169"/>
      <c r="V776" s="158"/>
      <c r="W776" s="159"/>
      <c r="X776" s="160"/>
      <c r="Y776" s="161"/>
      <c r="Z776" s="162"/>
      <c r="AA776" s="162"/>
      <c r="AB776" s="162"/>
      <c r="AC776" s="162"/>
      <c r="AD776" s="162"/>
      <c r="AE776" s="161"/>
      <c r="AF776" s="161"/>
      <c r="AG776" s="163"/>
      <c r="AH776" s="159"/>
      <c r="AI776" s="164"/>
      <c r="AJ776" s="170"/>
      <c r="AK776" s="118"/>
      <c r="AL776" s="6"/>
      <c r="AM776" s="7"/>
      <c r="AN776" s="6"/>
      <c r="AO776" s="6"/>
      <c r="AP776" s="6"/>
      <c r="AQ776" s="8"/>
      <c r="AR776" s="6"/>
      <c r="AT776" s="6"/>
      <c r="AU776" s="6"/>
      <c r="AV776" s="6"/>
      <c r="AW776" s="6"/>
      <c r="AX776" s="6"/>
      <c r="AY776" s="9"/>
      <c r="AZ776" s="6"/>
      <c r="BA776" s="6"/>
      <c r="BB776" s="6"/>
      <c r="BC776" s="6"/>
    </row>
    <row r="777" spans="1:55" ht="16.5" customHeight="1" x14ac:dyDescent="0.25">
      <c r="A777" s="165"/>
      <c r="B777" s="166"/>
      <c r="C777" s="166"/>
      <c r="D777" s="166"/>
      <c r="E777" s="171"/>
      <c r="F777" s="171"/>
      <c r="G777" s="171"/>
      <c r="H777" s="171"/>
      <c r="I777" s="166"/>
      <c r="J777" s="166"/>
      <c r="K777" s="172"/>
      <c r="L777" s="166"/>
      <c r="M777" s="166"/>
      <c r="N777" s="173"/>
      <c r="O777" s="173"/>
      <c r="P777" s="173"/>
      <c r="Q777" s="173"/>
      <c r="R777" s="174"/>
      <c r="S777" s="167"/>
      <c r="T777" s="168"/>
      <c r="U777" s="169"/>
      <c r="V777" s="158"/>
      <c r="W777" s="159"/>
      <c r="X777" s="160"/>
      <c r="Y777" s="161"/>
      <c r="Z777" s="162"/>
      <c r="AA777" s="162"/>
      <c r="AB777" s="162"/>
      <c r="AC777" s="162"/>
      <c r="AD777" s="162"/>
      <c r="AE777" s="161"/>
      <c r="AF777" s="161"/>
      <c r="AG777" s="163"/>
      <c r="AH777" s="159"/>
      <c r="AI777" s="164"/>
      <c r="AJ777" s="170"/>
      <c r="AK777" s="118"/>
      <c r="AL777" s="6"/>
      <c r="AM777" s="7"/>
      <c r="AN777" s="6"/>
      <c r="AO777" s="6"/>
      <c r="AP777" s="6"/>
      <c r="AQ777" s="8"/>
      <c r="AR777" s="6"/>
      <c r="AT777" s="6"/>
      <c r="AU777" s="6"/>
      <c r="AV777" s="6"/>
      <c r="AW777" s="6"/>
      <c r="AX777" s="6"/>
      <c r="AY777" s="9"/>
      <c r="AZ777" s="6"/>
      <c r="BA777" s="6"/>
      <c r="BB777" s="6"/>
      <c r="BC777" s="6"/>
    </row>
    <row r="778" spans="1:55" ht="16.5" customHeight="1" x14ac:dyDescent="0.25">
      <c r="A778" s="165"/>
      <c r="B778" s="166"/>
      <c r="C778" s="166"/>
      <c r="D778" s="166"/>
      <c r="E778" s="171"/>
      <c r="F778" s="171"/>
      <c r="G778" s="171"/>
      <c r="H778" s="171"/>
      <c r="I778" s="166"/>
      <c r="J778" s="166"/>
      <c r="K778" s="172"/>
      <c r="L778" s="166"/>
      <c r="M778" s="166"/>
      <c r="N778" s="173"/>
      <c r="O778" s="173"/>
      <c r="P778" s="173"/>
      <c r="Q778" s="173"/>
      <c r="R778" s="174"/>
      <c r="S778" s="167"/>
      <c r="T778" s="168"/>
      <c r="U778" s="169"/>
      <c r="V778" s="158"/>
      <c r="W778" s="159"/>
      <c r="X778" s="160"/>
      <c r="Y778" s="161"/>
      <c r="Z778" s="162"/>
      <c r="AA778" s="162"/>
      <c r="AB778" s="162"/>
      <c r="AC778" s="162"/>
      <c r="AD778" s="162"/>
      <c r="AE778" s="161"/>
      <c r="AF778" s="161"/>
      <c r="AG778" s="163"/>
      <c r="AH778" s="159"/>
      <c r="AI778" s="164"/>
      <c r="AJ778" s="170"/>
      <c r="AK778" s="118"/>
      <c r="AL778" s="6"/>
      <c r="AM778" s="7"/>
      <c r="AN778" s="6"/>
      <c r="AO778" s="6"/>
      <c r="AP778" s="6"/>
      <c r="AQ778" s="8"/>
      <c r="AR778" s="6"/>
      <c r="AT778" s="6"/>
      <c r="AU778" s="6"/>
      <c r="AV778" s="6"/>
      <c r="AW778" s="6"/>
      <c r="AX778" s="6"/>
      <c r="AY778" s="9"/>
      <c r="AZ778" s="6"/>
      <c r="BA778" s="6"/>
      <c r="BB778" s="6"/>
      <c r="BC778" s="6"/>
    </row>
    <row r="779" spans="1:55" ht="16.5" customHeight="1" x14ac:dyDescent="0.25">
      <c r="A779" s="165"/>
      <c r="B779" s="166"/>
      <c r="C779" s="166"/>
      <c r="D779" s="166"/>
      <c r="E779" s="171"/>
      <c r="F779" s="171"/>
      <c r="G779" s="171"/>
      <c r="H779" s="171"/>
      <c r="I779" s="166"/>
      <c r="J779" s="166"/>
      <c r="K779" s="172"/>
      <c r="L779" s="166"/>
      <c r="M779" s="166"/>
      <c r="N779" s="173"/>
      <c r="O779" s="173"/>
      <c r="P779" s="173"/>
      <c r="Q779" s="173"/>
      <c r="R779" s="174"/>
      <c r="S779" s="167"/>
      <c r="T779" s="168"/>
      <c r="U779" s="169"/>
      <c r="V779" s="158"/>
      <c r="W779" s="159"/>
      <c r="X779" s="160"/>
      <c r="Y779" s="161"/>
      <c r="Z779" s="162"/>
      <c r="AA779" s="162"/>
      <c r="AB779" s="162"/>
      <c r="AC779" s="162"/>
      <c r="AD779" s="162"/>
      <c r="AE779" s="161"/>
      <c r="AF779" s="161"/>
      <c r="AG779" s="163"/>
      <c r="AH779" s="159"/>
      <c r="AI779" s="164"/>
      <c r="AJ779" s="170"/>
      <c r="AK779" s="118"/>
      <c r="AL779" s="6"/>
      <c r="AM779" s="7"/>
      <c r="AN779" s="6"/>
      <c r="AO779" s="6"/>
      <c r="AP779" s="6"/>
      <c r="AQ779" s="8"/>
      <c r="AR779" s="6"/>
      <c r="AT779" s="6"/>
      <c r="AU779" s="6"/>
      <c r="AV779" s="6"/>
      <c r="AW779" s="6"/>
      <c r="AX779" s="6"/>
      <c r="AY779" s="9"/>
      <c r="AZ779" s="6"/>
      <c r="BA779" s="6"/>
      <c r="BB779" s="6"/>
      <c r="BC779" s="6"/>
    </row>
    <row r="780" spans="1:55" ht="16.5" customHeight="1" x14ac:dyDescent="0.25">
      <c r="A780" s="165"/>
      <c r="B780" s="166"/>
      <c r="C780" s="166"/>
      <c r="D780" s="166"/>
      <c r="E780" s="171"/>
      <c r="F780" s="171"/>
      <c r="G780" s="171"/>
      <c r="H780" s="171"/>
      <c r="I780" s="166"/>
      <c r="J780" s="166"/>
      <c r="K780" s="172"/>
      <c r="L780" s="166"/>
      <c r="M780" s="166"/>
      <c r="N780" s="173"/>
      <c r="O780" s="173"/>
      <c r="P780" s="173"/>
      <c r="Q780" s="173"/>
      <c r="R780" s="174"/>
      <c r="S780" s="167"/>
      <c r="T780" s="168"/>
      <c r="U780" s="169"/>
      <c r="V780" s="158"/>
      <c r="W780" s="159"/>
      <c r="X780" s="160"/>
      <c r="Y780" s="161"/>
      <c r="Z780" s="162"/>
      <c r="AA780" s="162"/>
      <c r="AB780" s="162"/>
      <c r="AC780" s="162"/>
      <c r="AD780" s="162"/>
      <c r="AE780" s="161"/>
      <c r="AF780" s="161"/>
      <c r="AG780" s="163"/>
      <c r="AH780" s="159"/>
      <c r="AI780" s="164"/>
      <c r="AJ780" s="170"/>
      <c r="AK780" s="118"/>
      <c r="AL780" s="6"/>
      <c r="AM780" s="7"/>
      <c r="AN780" s="6"/>
      <c r="AO780" s="6"/>
      <c r="AP780" s="6"/>
      <c r="AQ780" s="8"/>
      <c r="AR780" s="6"/>
      <c r="AT780" s="6"/>
      <c r="AU780" s="6"/>
      <c r="AV780" s="6"/>
      <c r="AW780" s="6"/>
      <c r="AX780" s="6"/>
      <c r="AY780" s="9"/>
      <c r="AZ780" s="6"/>
      <c r="BA780" s="6"/>
      <c r="BB780" s="6"/>
      <c r="BC780" s="6"/>
    </row>
    <row r="781" spans="1:55" ht="16.5" customHeight="1" x14ac:dyDescent="0.25">
      <c r="A781" s="165"/>
      <c r="B781" s="166"/>
      <c r="C781" s="166"/>
      <c r="D781" s="166"/>
      <c r="E781" s="171"/>
      <c r="F781" s="171"/>
      <c r="G781" s="171"/>
      <c r="H781" s="171"/>
      <c r="I781" s="166"/>
      <c r="J781" s="166"/>
      <c r="K781" s="172"/>
      <c r="L781" s="166"/>
      <c r="M781" s="166"/>
      <c r="N781" s="173"/>
      <c r="O781" s="173"/>
      <c r="P781" s="173"/>
      <c r="Q781" s="173"/>
      <c r="R781" s="174"/>
      <c r="S781" s="167"/>
      <c r="T781" s="168"/>
      <c r="U781" s="169"/>
      <c r="V781" s="158"/>
      <c r="W781" s="159"/>
      <c r="X781" s="160"/>
      <c r="Y781" s="161"/>
      <c r="Z781" s="162"/>
      <c r="AA781" s="162"/>
      <c r="AB781" s="162"/>
      <c r="AC781" s="162"/>
      <c r="AD781" s="162"/>
      <c r="AE781" s="161"/>
      <c r="AF781" s="161"/>
      <c r="AG781" s="163"/>
      <c r="AH781" s="159"/>
      <c r="AI781" s="164"/>
      <c r="AJ781" s="170"/>
      <c r="AK781" s="118"/>
      <c r="AL781" s="6"/>
      <c r="AM781" s="7"/>
      <c r="AN781" s="6"/>
      <c r="AO781" s="6"/>
      <c r="AP781" s="6"/>
      <c r="AQ781" s="8"/>
      <c r="AR781" s="6"/>
      <c r="AT781" s="6"/>
      <c r="AU781" s="6"/>
      <c r="AV781" s="6"/>
      <c r="AW781" s="6"/>
      <c r="AX781" s="6"/>
      <c r="AY781" s="9"/>
      <c r="AZ781" s="6"/>
      <c r="BA781" s="6"/>
      <c r="BB781" s="6"/>
      <c r="BC781" s="6"/>
    </row>
    <row r="782" spans="1:55" ht="16.5" customHeight="1" x14ac:dyDescent="0.25">
      <c r="A782" s="165"/>
      <c r="B782" s="166"/>
      <c r="C782" s="166"/>
      <c r="D782" s="166"/>
      <c r="E782" s="171"/>
      <c r="F782" s="171"/>
      <c r="G782" s="171"/>
      <c r="H782" s="171"/>
      <c r="I782" s="166"/>
      <c r="J782" s="166"/>
      <c r="K782" s="172"/>
      <c r="L782" s="166"/>
      <c r="M782" s="166"/>
      <c r="N782" s="173"/>
      <c r="O782" s="173"/>
      <c r="P782" s="173"/>
      <c r="Q782" s="173"/>
      <c r="R782" s="174"/>
      <c r="S782" s="167"/>
      <c r="T782" s="168"/>
      <c r="U782" s="169"/>
      <c r="V782" s="158"/>
      <c r="W782" s="159"/>
      <c r="X782" s="160"/>
      <c r="Y782" s="161"/>
      <c r="Z782" s="162"/>
      <c r="AA782" s="162"/>
      <c r="AB782" s="162"/>
      <c r="AC782" s="162"/>
      <c r="AD782" s="162"/>
      <c r="AE782" s="161"/>
      <c r="AF782" s="161"/>
      <c r="AG782" s="163"/>
      <c r="AH782" s="159"/>
      <c r="AI782" s="164"/>
      <c r="AJ782" s="170"/>
      <c r="AK782" s="118"/>
      <c r="AL782" s="6"/>
      <c r="AM782" s="7"/>
      <c r="AN782" s="6"/>
      <c r="AO782" s="6"/>
      <c r="AP782" s="6"/>
      <c r="AQ782" s="8"/>
      <c r="AR782" s="6"/>
      <c r="AT782" s="6"/>
      <c r="AU782" s="6"/>
      <c r="AV782" s="6"/>
      <c r="AW782" s="6"/>
      <c r="AX782" s="6"/>
      <c r="AY782" s="9"/>
      <c r="AZ782" s="6"/>
      <c r="BA782" s="6"/>
      <c r="BB782" s="6"/>
      <c r="BC782" s="6"/>
    </row>
    <row r="783" spans="1:55" ht="16.5" customHeight="1" x14ac:dyDescent="0.25">
      <c r="A783" s="165"/>
      <c r="B783" s="166"/>
      <c r="C783" s="166"/>
      <c r="D783" s="166"/>
      <c r="E783" s="171"/>
      <c r="F783" s="171"/>
      <c r="G783" s="171"/>
      <c r="H783" s="171"/>
      <c r="I783" s="166"/>
      <c r="J783" s="166"/>
      <c r="K783" s="172"/>
      <c r="L783" s="166"/>
      <c r="M783" s="166"/>
      <c r="N783" s="173"/>
      <c r="O783" s="173"/>
      <c r="P783" s="173"/>
      <c r="Q783" s="173"/>
      <c r="R783" s="174"/>
      <c r="S783" s="167"/>
      <c r="T783" s="168"/>
      <c r="U783" s="169"/>
      <c r="V783" s="158"/>
      <c r="W783" s="159"/>
      <c r="X783" s="160"/>
      <c r="Y783" s="161"/>
      <c r="Z783" s="162"/>
      <c r="AA783" s="162"/>
      <c r="AB783" s="162"/>
      <c r="AC783" s="162"/>
      <c r="AD783" s="162"/>
      <c r="AE783" s="161"/>
      <c r="AF783" s="161"/>
      <c r="AG783" s="163"/>
      <c r="AH783" s="159"/>
      <c r="AI783" s="164"/>
      <c r="AJ783" s="170"/>
      <c r="AK783" s="118"/>
      <c r="AL783" s="6"/>
      <c r="AM783" s="7"/>
      <c r="AN783" s="6"/>
      <c r="AO783" s="6"/>
      <c r="AP783" s="6"/>
      <c r="AQ783" s="8"/>
      <c r="AR783" s="6"/>
      <c r="AT783" s="6"/>
      <c r="AU783" s="6"/>
      <c r="AV783" s="6"/>
      <c r="AW783" s="6"/>
      <c r="AX783" s="6"/>
      <c r="AY783" s="9"/>
      <c r="AZ783" s="6"/>
      <c r="BA783" s="6"/>
      <c r="BB783" s="6"/>
      <c r="BC783" s="6"/>
    </row>
    <row r="784" spans="1:55" ht="16.5" customHeight="1" x14ac:dyDescent="0.25">
      <c r="A784" s="165"/>
      <c r="B784" s="166"/>
      <c r="C784" s="166"/>
      <c r="D784" s="166"/>
      <c r="E784" s="171"/>
      <c r="F784" s="171"/>
      <c r="G784" s="171"/>
      <c r="H784" s="171"/>
      <c r="I784" s="166"/>
      <c r="J784" s="166"/>
      <c r="K784" s="172"/>
      <c r="L784" s="166"/>
      <c r="M784" s="166"/>
      <c r="N784" s="173"/>
      <c r="O784" s="173"/>
      <c r="P784" s="173"/>
      <c r="Q784" s="173"/>
      <c r="R784" s="174"/>
      <c r="S784" s="167"/>
      <c r="T784" s="168"/>
      <c r="U784" s="169"/>
      <c r="V784" s="158"/>
      <c r="W784" s="159"/>
      <c r="X784" s="160"/>
      <c r="Y784" s="161"/>
      <c r="Z784" s="162"/>
      <c r="AA784" s="162"/>
      <c r="AB784" s="162"/>
      <c r="AC784" s="162"/>
      <c r="AD784" s="162"/>
      <c r="AE784" s="161"/>
      <c r="AF784" s="161"/>
      <c r="AG784" s="163"/>
      <c r="AH784" s="159"/>
      <c r="AI784" s="164"/>
      <c r="AJ784" s="170"/>
      <c r="AK784" s="118"/>
      <c r="AL784" s="6"/>
      <c r="AM784" s="7"/>
      <c r="AN784" s="6"/>
      <c r="AO784" s="6"/>
      <c r="AP784" s="6"/>
      <c r="AQ784" s="8"/>
      <c r="AR784" s="6"/>
      <c r="AT784" s="6"/>
      <c r="AU784" s="6"/>
      <c r="AV784" s="6"/>
      <c r="AW784" s="6"/>
      <c r="AX784" s="6"/>
      <c r="AY784" s="9"/>
      <c r="AZ784" s="6"/>
      <c r="BA784" s="6"/>
      <c r="BB784" s="6"/>
      <c r="BC784" s="6"/>
    </row>
    <row r="785" spans="1:55" ht="16.5" customHeight="1" x14ac:dyDescent="0.25">
      <c r="A785" s="165"/>
      <c r="B785" s="166"/>
      <c r="C785" s="166"/>
      <c r="D785" s="166"/>
      <c r="E785" s="171"/>
      <c r="F785" s="171"/>
      <c r="G785" s="171"/>
      <c r="H785" s="171"/>
      <c r="I785" s="166"/>
      <c r="J785" s="166"/>
      <c r="K785" s="172"/>
      <c r="L785" s="166"/>
      <c r="M785" s="166"/>
      <c r="N785" s="173"/>
      <c r="O785" s="173"/>
      <c r="P785" s="173"/>
      <c r="Q785" s="173"/>
      <c r="R785" s="174"/>
      <c r="S785" s="167"/>
      <c r="T785" s="168"/>
      <c r="U785" s="169"/>
      <c r="V785" s="158"/>
      <c r="W785" s="159"/>
      <c r="X785" s="160"/>
      <c r="Y785" s="161"/>
      <c r="Z785" s="162"/>
      <c r="AA785" s="162"/>
      <c r="AB785" s="162"/>
      <c r="AC785" s="162"/>
      <c r="AD785" s="162"/>
      <c r="AE785" s="161"/>
      <c r="AF785" s="161"/>
      <c r="AG785" s="163"/>
      <c r="AH785" s="159"/>
      <c r="AI785" s="164"/>
      <c r="AJ785" s="170"/>
      <c r="AK785" s="118"/>
      <c r="AL785" s="6"/>
      <c r="AM785" s="7"/>
      <c r="AN785" s="6"/>
      <c r="AO785" s="6"/>
      <c r="AP785" s="6"/>
      <c r="AQ785" s="8"/>
      <c r="AR785" s="6"/>
      <c r="AT785" s="6"/>
      <c r="AU785" s="6"/>
      <c r="AV785" s="6"/>
      <c r="AW785" s="6"/>
      <c r="AX785" s="6"/>
      <c r="AY785" s="9"/>
      <c r="AZ785" s="6"/>
      <c r="BA785" s="6"/>
      <c r="BB785" s="6"/>
      <c r="BC785" s="6"/>
    </row>
    <row r="786" spans="1:55" ht="16.5" customHeight="1" x14ac:dyDescent="0.25">
      <c r="A786" s="165"/>
      <c r="B786" s="166"/>
      <c r="C786" s="166"/>
      <c r="D786" s="166"/>
      <c r="E786" s="171"/>
      <c r="F786" s="171"/>
      <c r="G786" s="171"/>
      <c r="H786" s="171"/>
      <c r="I786" s="166"/>
      <c r="J786" s="166"/>
      <c r="K786" s="172"/>
      <c r="L786" s="166"/>
      <c r="M786" s="166"/>
      <c r="N786" s="173"/>
      <c r="O786" s="173"/>
      <c r="P786" s="173"/>
      <c r="Q786" s="173"/>
      <c r="R786" s="174"/>
      <c r="S786" s="167"/>
      <c r="T786" s="168"/>
      <c r="U786" s="169"/>
      <c r="V786" s="158"/>
      <c r="W786" s="159"/>
      <c r="X786" s="160"/>
      <c r="Y786" s="161"/>
      <c r="Z786" s="162"/>
      <c r="AA786" s="162"/>
      <c r="AB786" s="162"/>
      <c r="AC786" s="162"/>
      <c r="AD786" s="162"/>
      <c r="AE786" s="161"/>
      <c r="AF786" s="161"/>
      <c r="AG786" s="163"/>
      <c r="AH786" s="159"/>
      <c r="AI786" s="164"/>
      <c r="AJ786" s="170"/>
      <c r="AK786" s="118"/>
      <c r="AL786" s="6"/>
      <c r="AM786" s="7"/>
      <c r="AN786" s="6"/>
      <c r="AO786" s="6"/>
      <c r="AP786" s="6"/>
      <c r="AQ786" s="8"/>
      <c r="AR786" s="6"/>
      <c r="AT786" s="6"/>
      <c r="AU786" s="6"/>
      <c r="AV786" s="6"/>
      <c r="AW786" s="6"/>
      <c r="AX786" s="6"/>
      <c r="AY786" s="9"/>
      <c r="AZ786" s="6"/>
      <c r="BA786" s="6"/>
      <c r="BB786" s="6"/>
      <c r="BC786" s="6"/>
    </row>
    <row r="787" spans="1:55" ht="16.5" customHeight="1" x14ac:dyDescent="0.25">
      <c r="A787" s="165"/>
      <c r="B787" s="166"/>
      <c r="C787" s="166"/>
      <c r="D787" s="166"/>
      <c r="E787" s="171"/>
      <c r="F787" s="171"/>
      <c r="G787" s="171"/>
      <c r="H787" s="171"/>
      <c r="I787" s="166"/>
      <c r="J787" s="166"/>
      <c r="K787" s="172"/>
      <c r="L787" s="166"/>
      <c r="M787" s="166"/>
      <c r="N787" s="173"/>
      <c r="O787" s="173"/>
      <c r="P787" s="173"/>
      <c r="Q787" s="173"/>
      <c r="R787" s="174"/>
      <c r="S787" s="167"/>
      <c r="T787" s="168"/>
      <c r="U787" s="169"/>
      <c r="V787" s="158"/>
      <c r="W787" s="159"/>
      <c r="X787" s="160"/>
      <c r="Y787" s="161"/>
      <c r="Z787" s="162"/>
      <c r="AA787" s="162"/>
      <c r="AB787" s="162"/>
      <c r="AC787" s="162"/>
      <c r="AD787" s="162"/>
      <c r="AE787" s="161"/>
      <c r="AF787" s="161"/>
      <c r="AG787" s="163"/>
      <c r="AH787" s="159"/>
      <c r="AI787" s="164"/>
      <c r="AJ787" s="170"/>
      <c r="AK787" s="118"/>
      <c r="AL787" s="6"/>
      <c r="AM787" s="7"/>
      <c r="AN787" s="6"/>
      <c r="AO787" s="6"/>
      <c r="AP787" s="6"/>
      <c r="AQ787" s="8"/>
      <c r="AR787" s="6"/>
      <c r="AT787" s="6"/>
      <c r="AU787" s="6"/>
      <c r="AV787" s="6"/>
      <c r="AW787" s="6"/>
      <c r="AX787" s="6"/>
      <c r="AY787" s="9"/>
      <c r="AZ787" s="6"/>
      <c r="BA787" s="6"/>
      <c r="BB787" s="6"/>
      <c r="BC787" s="6"/>
    </row>
    <row r="788" spans="1:55" ht="16.5" customHeight="1" x14ac:dyDescent="0.25">
      <c r="A788" s="165"/>
      <c r="B788" s="166"/>
      <c r="C788" s="166"/>
      <c r="D788" s="166"/>
      <c r="E788" s="171"/>
      <c r="F788" s="171"/>
      <c r="G788" s="171"/>
      <c r="H788" s="171"/>
      <c r="I788" s="166"/>
      <c r="J788" s="166"/>
      <c r="K788" s="172"/>
      <c r="L788" s="166"/>
      <c r="M788" s="166"/>
      <c r="N788" s="173"/>
      <c r="O788" s="173"/>
      <c r="P788" s="173"/>
      <c r="Q788" s="173"/>
      <c r="R788" s="174"/>
      <c r="S788" s="167"/>
      <c r="T788" s="168"/>
      <c r="U788" s="169"/>
      <c r="V788" s="158"/>
      <c r="W788" s="159"/>
      <c r="X788" s="160"/>
      <c r="Y788" s="161"/>
      <c r="Z788" s="162"/>
      <c r="AA788" s="162"/>
      <c r="AB788" s="162"/>
      <c r="AC788" s="162"/>
      <c r="AD788" s="162"/>
      <c r="AE788" s="161"/>
      <c r="AF788" s="161"/>
      <c r="AG788" s="163"/>
      <c r="AH788" s="159"/>
      <c r="AI788" s="164"/>
      <c r="AJ788" s="170"/>
      <c r="AK788" s="118"/>
      <c r="AL788" s="6"/>
      <c r="AM788" s="7"/>
      <c r="AN788" s="6"/>
      <c r="AO788" s="6"/>
      <c r="AP788" s="6"/>
      <c r="AQ788" s="8"/>
      <c r="AR788" s="6"/>
      <c r="AT788" s="6"/>
      <c r="AU788" s="6"/>
      <c r="AV788" s="6"/>
      <c r="AW788" s="6"/>
      <c r="AX788" s="6"/>
      <c r="AY788" s="9"/>
      <c r="AZ788" s="6"/>
      <c r="BA788" s="6"/>
      <c r="BB788" s="6"/>
      <c r="BC788" s="6"/>
    </row>
    <row r="789" spans="1:55" ht="16.5" customHeight="1" x14ac:dyDescent="0.25">
      <c r="A789" s="165"/>
      <c r="B789" s="166"/>
      <c r="C789" s="166"/>
      <c r="D789" s="166"/>
      <c r="E789" s="171"/>
      <c r="F789" s="171"/>
      <c r="G789" s="171"/>
      <c r="H789" s="171"/>
      <c r="I789" s="166"/>
      <c r="J789" s="166"/>
      <c r="K789" s="172"/>
      <c r="L789" s="166"/>
      <c r="M789" s="166"/>
      <c r="N789" s="173"/>
      <c r="O789" s="173"/>
      <c r="P789" s="173"/>
      <c r="Q789" s="173"/>
      <c r="R789" s="174"/>
      <c r="S789" s="167"/>
      <c r="T789" s="168"/>
      <c r="U789" s="169"/>
      <c r="V789" s="158"/>
      <c r="W789" s="159"/>
      <c r="X789" s="160"/>
      <c r="Y789" s="161"/>
      <c r="Z789" s="162"/>
      <c r="AA789" s="162"/>
      <c r="AB789" s="162"/>
      <c r="AC789" s="162"/>
      <c r="AD789" s="162"/>
      <c r="AE789" s="161"/>
      <c r="AF789" s="161"/>
      <c r="AG789" s="163"/>
      <c r="AH789" s="159"/>
      <c r="AI789" s="164"/>
      <c r="AJ789" s="170"/>
      <c r="AK789" s="118"/>
      <c r="AL789" s="6"/>
      <c r="AM789" s="7"/>
      <c r="AN789" s="6"/>
      <c r="AO789" s="6"/>
      <c r="AP789" s="6"/>
      <c r="AQ789" s="8"/>
      <c r="AR789" s="6"/>
      <c r="AT789" s="6"/>
      <c r="AU789" s="6"/>
      <c r="AV789" s="6"/>
      <c r="AW789" s="6"/>
      <c r="AX789" s="6"/>
      <c r="AY789" s="9"/>
      <c r="AZ789" s="6"/>
      <c r="BA789" s="6"/>
      <c r="BB789" s="6"/>
      <c r="BC789" s="6"/>
    </row>
    <row r="790" spans="1:55" ht="16.5" customHeight="1" x14ac:dyDescent="0.25">
      <c r="A790" s="165"/>
      <c r="B790" s="166"/>
      <c r="C790" s="166"/>
      <c r="D790" s="166"/>
      <c r="E790" s="171"/>
      <c r="F790" s="171"/>
      <c r="G790" s="171"/>
      <c r="H790" s="171"/>
      <c r="I790" s="166"/>
      <c r="J790" s="166"/>
      <c r="K790" s="172"/>
      <c r="L790" s="166"/>
      <c r="M790" s="166"/>
      <c r="N790" s="173"/>
      <c r="O790" s="173"/>
      <c r="P790" s="173"/>
      <c r="Q790" s="173"/>
      <c r="R790" s="174"/>
      <c r="S790" s="167"/>
      <c r="T790" s="168"/>
      <c r="U790" s="169"/>
      <c r="V790" s="158"/>
      <c r="W790" s="159"/>
      <c r="X790" s="160"/>
      <c r="Y790" s="161"/>
      <c r="Z790" s="162"/>
      <c r="AA790" s="162"/>
      <c r="AB790" s="162"/>
      <c r="AC790" s="162"/>
      <c r="AD790" s="162"/>
      <c r="AE790" s="161"/>
      <c r="AF790" s="161"/>
      <c r="AG790" s="163"/>
      <c r="AH790" s="159"/>
      <c r="AI790" s="164"/>
      <c r="AJ790" s="170"/>
      <c r="AK790" s="118"/>
      <c r="AL790" s="6"/>
      <c r="AM790" s="7"/>
      <c r="AN790" s="6"/>
      <c r="AO790" s="6"/>
      <c r="AP790" s="6"/>
      <c r="AQ790" s="8"/>
      <c r="AR790" s="6"/>
      <c r="AT790" s="6"/>
      <c r="AU790" s="6"/>
      <c r="AV790" s="6"/>
      <c r="AW790" s="6"/>
      <c r="AX790" s="6"/>
      <c r="AY790" s="9"/>
      <c r="AZ790" s="6"/>
      <c r="BA790" s="6"/>
      <c r="BB790" s="6"/>
      <c r="BC790" s="6"/>
    </row>
    <row r="791" spans="1:55" ht="16.5" customHeight="1" x14ac:dyDescent="0.25">
      <c r="A791" s="165"/>
      <c r="B791" s="166"/>
      <c r="C791" s="166"/>
      <c r="D791" s="166"/>
      <c r="E791" s="171"/>
      <c r="F791" s="171"/>
      <c r="G791" s="171"/>
      <c r="H791" s="171"/>
      <c r="I791" s="166"/>
      <c r="J791" s="166"/>
      <c r="K791" s="172"/>
      <c r="L791" s="166"/>
      <c r="M791" s="166"/>
      <c r="N791" s="173"/>
      <c r="O791" s="173"/>
      <c r="P791" s="173"/>
      <c r="Q791" s="173"/>
      <c r="R791" s="174"/>
      <c r="S791" s="167"/>
      <c r="T791" s="168"/>
      <c r="U791" s="169"/>
      <c r="V791" s="158"/>
      <c r="W791" s="159"/>
      <c r="X791" s="160"/>
      <c r="Y791" s="161"/>
      <c r="Z791" s="162"/>
      <c r="AA791" s="162"/>
      <c r="AB791" s="162"/>
      <c r="AC791" s="162"/>
      <c r="AD791" s="162"/>
      <c r="AE791" s="161"/>
      <c r="AF791" s="161"/>
      <c r="AG791" s="163"/>
      <c r="AH791" s="159"/>
      <c r="AI791" s="164"/>
      <c r="AJ791" s="170"/>
      <c r="AK791" s="118"/>
      <c r="AL791" s="6"/>
      <c r="AM791" s="7"/>
      <c r="AN791" s="6"/>
      <c r="AO791" s="6"/>
      <c r="AP791" s="6"/>
      <c r="AQ791" s="8"/>
      <c r="AR791" s="6"/>
      <c r="AT791" s="6"/>
      <c r="AU791" s="6"/>
      <c r="AV791" s="6"/>
      <c r="AW791" s="6"/>
      <c r="AX791" s="6"/>
      <c r="AY791" s="9"/>
      <c r="AZ791" s="6"/>
      <c r="BA791" s="6"/>
      <c r="BB791" s="6"/>
      <c r="BC791" s="6"/>
    </row>
    <row r="792" spans="1:55" ht="16.5" customHeight="1" x14ac:dyDescent="0.25">
      <c r="A792" s="165"/>
      <c r="B792" s="166"/>
      <c r="C792" s="166"/>
      <c r="D792" s="166"/>
      <c r="E792" s="171"/>
      <c r="F792" s="171"/>
      <c r="G792" s="171"/>
      <c r="H792" s="171"/>
      <c r="I792" s="166"/>
      <c r="J792" s="166"/>
      <c r="K792" s="172"/>
      <c r="L792" s="166"/>
      <c r="M792" s="166"/>
      <c r="N792" s="173"/>
      <c r="O792" s="173"/>
      <c r="P792" s="173"/>
      <c r="Q792" s="173"/>
      <c r="R792" s="174"/>
      <c r="S792" s="167"/>
      <c r="T792" s="168"/>
      <c r="U792" s="169"/>
      <c r="V792" s="158"/>
      <c r="W792" s="159"/>
      <c r="X792" s="160"/>
      <c r="Y792" s="161"/>
      <c r="Z792" s="162"/>
      <c r="AA792" s="162"/>
      <c r="AB792" s="162"/>
      <c r="AC792" s="162"/>
      <c r="AD792" s="162"/>
      <c r="AE792" s="161"/>
      <c r="AF792" s="161"/>
      <c r="AG792" s="163"/>
      <c r="AH792" s="159"/>
      <c r="AI792" s="164"/>
      <c r="AJ792" s="170"/>
      <c r="AK792" s="118"/>
      <c r="AL792" s="6"/>
      <c r="AM792" s="7"/>
      <c r="AN792" s="6"/>
      <c r="AO792" s="6"/>
      <c r="AP792" s="6"/>
      <c r="AQ792" s="8"/>
      <c r="AR792" s="6"/>
      <c r="AT792" s="6"/>
      <c r="AU792" s="6"/>
      <c r="AV792" s="6"/>
      <c r="AW792" s="6"/>
      <c r="AX792" s="6"/>
      <c r="AY792" s="9"/>
      <c r="AZ792" s="6"/>
      <c r="BA792" s="6"/>
      <c r="BB792" s="6"/>
      <c r="BC792" s="6"/>
    </row>
    <row r="793" spans="1:55" ht="16.5" customHeight="1" x14ac:dyDescent="0.25">
      <c r="A793" s="165"/>
      <c r="B793" s="166"/>
      <c r="C793" s="166"/>
      <c r="D793" s="166"/>
      <c r="E793" s="171"/>
      <c r="F793" s="171"/>
      <c r="G793" s="171"/>
      <c r="H793" s="171"/>
      <c r="I793" s="166"/>
      <c r="J793" s="166"/>
      <c r="K793" s="172"/>
      <c r="L793" s="166"/>
      <c r="M793" s="166"/>
      <c r="N793" s="173"/>
      <c r="O793" s="173"/>
      <c r="P793" s="173"/>
      <c r="Q793" s="173"/>
      <c r="R793" s="174"/>
      <c r="S793" s="167"/>
      <c r="T793" s="168"/>
      <c r="U793" s="169"/>
      <c r="V793" s="158"/>
      <c r="W793" s="159"/>
      <c r="X793" s="160"/>
      <c r="Y793" s="161"/>
      <c r="Z793" s="162"/>
      <c r="AA793" s="162"/>
      <c r="AB793" s="162"/>
      <c r="AC793" s="162"/>
      <c r="AD793" s="162"/>
      <c r="AE793" s="161"/>
      <c r="AF793" s="161"/>
      <c r="AG793" s="163"/>
      <c r="AH793" s="159"/>
      <c r="AI793" s="164"/>
      <c r="AJ793" s="170"/>
      <c r="AK793" s="118"/>
      <c r="AL793" s="6"/>
      <c r="AM793" s="7"/>
      <c r="AN793" s="6"/>
      <c r="AO793" s="6"/>
      <c r="AP793" s="6"/>
      <c r="AQ793" s="8"/>
      <c r="AR793" s="6"/>
      <c r="AT793" s="6"/>
      <c r="AU793" s="6"/>
      <c r="AV793" s="6"/>
      <c r="AW793" s="6"/>
      <c r="AX793" s="6"/>
      <c r="AY793" s="9"/>
      <c r="AZ793" s="6"/>
      <c r="BA793" s="6"/>
      <c r="BB793" s="6"/>
      <c r="BC793" s="6"/>
    </row>
    <row r="794" spans="1:55" ht="16.5" customHeight="1" x14ac:dyDescent="0.25">
      <c r="A794" s="165"/>
      <c r="B794" s="166"/>
      <c r="C794" s="166"/>
      <c r="D794" s="166"/>
      <c r="E794" s="171"/>
      <c r="F794" s="171"/>
      <c r="G794" s="171"/>
      <c r="H794" s="171"/>
      <c r="I794" s="166"/>
      <c r="J794" s="166"/>
      <c r="K794" s="172"/>
      <c r="L794" s="166"/>
      <c r="M794" s="166"/>
      <c r="N794" s="173"/>
      <c r="O794" s="173"/>
      <c r="P794" s="173"/>
      <c r="Q794" s="173"/>
      <c r="R794" s="174"/>
      <c r="S794" s="167"/>
      <c r="T794" s="168"/>
      <c r="U794" s="169"/>
      <c r="V794" s="158"/>
      <c r="W794" s="159"/>
      <c r="X794" s="160"/>
      <c r="Y794" s="161"/>
      <c r="Z794" s="162"/>
      <c r="AA794" s="162"/>
      <c r="AB794" s="162"/>
      <c r="AC794" s="162"/>
      <c r="AD794" s="162"/>
      <c r="AE794" s="161"/>
      <c r="AF794" s="161"/>
      <c r="AG794" s="163"/>
      <c r="AH794" s="159"/>
      <c r="AI794" s="164"/>
      <c r="AJ794" s="170"/>
      <c r="AK794" s="118"/>
      <c r="AL794" s="6"/>
      <c r="AM794" s="7"/>
      <c r="AN794" s="6"/>
      <c r="AO794" s="6"/>
      <c r="AP794" s="6"/>
      <c r="AQ794" s="8"/>
      <c r="AR794" s="6"/>
      <c r="AT794" s="6"/>
      <c r="AU794" s="6"/>
      <c r="AV794" s="6"/>
      <c r="AW794" s="6"/>
      <c r="AX794" s="6"/>
      <c r="AY794" s="9"/>
      <c r="AZ794" s="6"/>
      <c r="BA794" s="6"/>
      <c r="BB794" s="6"/>
      <c r="BC794" s="6"/>
    </row>
    <row r="795" spans="1:55" ht="16.5" customHeight="1" x14ac:dyDescent="0.25">
      <c r="A795" s="165"/>
      <c r="B795" s="166"/>
      <c r="C795" s="166"/>
      <c r="D795" s="166"/>
      <c r="E795" s="171"/>
      <c r="F795" s="171"/>
      <c r="G795" s="171"/>
      <c r="H795" s="171"/>
      <c r="I795" s="166"/>
      <c r="J795" s="166"/>
      <c r="K795" s="172"/>
      <c r="L795" s="166"/>
      <c r="M795" s="166"/>
      <c r="N795" s="173"/>
      <c r="O795" s="173"/>
      <c r="P795" s="173"/>
      <c r="Q795" s="173"/>
      <c r="R795" s="174"/>
      <c r="S795" s="167"/>
      <c r="T795" s="168"/>
      <c r="U795" s="169"/>
      <c r="V795" s="158"/>
      <c r="W795" s="159"/>
      <c r="X795" s="160"/>
      <c r="Y795" s="161"/>
      <c r="Z795" s="162"/>
      <c r="AA795" s="162"/>
      <c r="AB795" s="162"/>
      <c r="AC795" s="162"/>
      <c r="AD795" s="162"/>
      <c r="AE795" s="161"/>
      <c r="AF795" s="161"/>
      <c r="AG795" s="163"/>
      <c r="AH795" s="159"/>
      <c r="AI795" s="164"/>
      <c r="AJ795" s="170"/>
      <c r="AK795" s="118"/>
      <c r="AL795" s="6"/>
      <c r="AM795" s="7"/>
      <c r="AN795" s="6"/>
      <c r="AO795" s="6"/>
      <c r="AP795" s="6"/>
      <c r="AQ795" s="8"/>
      <c r="AR795" s="6"/>
      <c r="AT795" s="6"/>
      <c r="AU795" s="6"/>
      <c r="AV795" s="6"/>
      <c r="AW795" s="6"/>
      <c r="AX795" s="6"/>
      <c r="AY795" s="9"/>
      <c r="AZ795" s="6"/>
      <c r="BA795" s="6"/>
      <c r="BB795" s="6"/>
      <c r="BC795" s="6"/>
    </row>
    <row r="796" spans="1:55" ht="16.5" customHeight="1" x14ac:dyDescent="0.25">
      <c r="A796" s="165"/>
      <c r="B796" s="166"/>
      <c r="C796" s="166"/>
      <c r="D796" s="166"/>
      <c r="E796" s="171"/>
      <c r="F796" s="171"/>
      <c r="G796" s="171"/>
      <c r="H796" s="171"/>
      <c r="I796" s="166"/>
      <c r="J796" s="166"/>
      <c r="K796" s="172"/>
      <c r="L796" s="166"/>
      <c r="M796" s="166"/>
      <c r="N796" s="173"/>
      <c r="O796" s="173"/>
      <c r="P796" s="173"/>
      <c r="Q796" s="173"/>
      <c r="R796" s="174"/>
      <c r="S796" s="167"/>
      <c r="T796" s="168"/>
      <c r="U796" s="169"/>
      <c r="V796" s="158"/>
      <c r="W796" s="159"/>
      <c r="X796" s="160"/>
      <c r="Y796" s="161"/>
      <c r="Z796" s="162"/>
      <c r="AA796" s="162"/>
      <c r="AB796" s="162"/>
      <c r="AC796" s="162"/>
      <c r="AD796" s="162"/>
      <c r="AE796" s="161"/>
      <c r="AF796" s="161"/>
      <c r="AG796" s="163"/>
      <c r="AH796" s="159"/>
      <c r="AI796" s="164"/>
      <c r="AJ796" s="170"/>
      <c r="AK796" s="118"/>
      <c r="AL796" s="6"/>
      <c r="AM796" s="7"/>
      <c r="AN796" s="6"/>
      <c r="AO796" s="6"/>
      <c r="AP796" s="6"/>
      <c r="AQ796" s="8"/>
      <c r="AR796" s="6"/>
      <c r="AT796" s="6"/>
      <c r="AU796" s="6"/>
      <c r="AV796" s="6"/>
      <c r="AW796" s="6"/>
      <c r="AX796" s="6"/>
      <c r="AY796" s="9"/>
      <c r="AZ796" s="6"/>
      <c r="BA796" s="6"/>
      <c r="BB796" s="6"/>
      <c r="BC796" s="6"/>
    </row>
    <row r="797" spans="1:55" ht="16.5" customHeight="1" x14ac:dyDescent="0.25">
      <c r="A797" s="165"/>
      <c r="B797" s="166"/>
      <c r="C797" s="166"/>
      <c r="D797" s="166"/>
      <c r="E797" s="171"/>
      <c r="F797" s="171"/>
      <c r="G797" s="171"/>
      <c r="H797" s="171"/>
      <c r="I797" s="166"/>
      <c r="J797" s="166"/>
      <c r="K797" s="172"/>
      <c r="L797" s="166"/>
      <c r="M797" s="166"/>
      <c r="N797" s="173"/>
      <c r="O797" s="173"/>
      <c r="P797" s="173"/>
      <c r="Q797" s="173"/>
      <c r="R797" s="174"/>
      <c r="S797" s="167"/>
      <c r="T797" s="168"/>
      <c r="U797" s="169"/>
      <c r="V797" s="158"/>
      <c r="W797" s="159"/>
      <c r="X797" s="160"/>
      <c r="Y797" s="161"/>
      <c r="Z797" s="162"/>
      <c r="AA797" s="162"/>
      <c r="AB797" s="162"/>
      <c r="AC797" s="162"/>
      <c r="AD797" s="162"/>
      <c r="AE797" s="161"/>
      <c r="AF797" s="161"/>
      <c r="AG797" s="163"/>
      <c r="AH797" s="159"/>
      <c r="AI797" s="164"/>
      <c r="AJ797" s="170"/>
      <c r="AK797" s="118"/>
      <c r="AL797" s="6"/>
      <c r="AM797" s="7"/>
      <c r="AN797" s="6"/>
      <c r="AO797" s="6"/>
      <c r="AP797" s="6"/>
      <c r="AQ797" s="8"/>
      <c r="AR797" s="6"/>
      <c r="AT797" s="6"/>
      <c r="AU797" s="6"/>
      <c r="AV797" s="6"/>
      <c r="AW797" s="6"/>
      <c r="AX797" s="6"/>
      <c r="AY797" s="9"/>
      <c r="AZ797" s="6"/>
      <c r="BA797" s="6"/>
      <c r="BB797" s="6"/>
      <c r="BC797" s="6"/>
    </row>
    <row r="798" spans="1:55" ht="16.5" customHeight="1" x14ac:dyDescent="0.25">
      <c r="A798" s="165"/>
      <c r="B798" s="166"/>
      <c r="C798" s="166"/>
      <c r="D798" s="166"/>
      <c r="E798" s="171"/>
      <c r="F798" s="171"/>
      <c r="G798" s="171"/>
      <c r="H798" s="171"/>
      <c r="I798" s="166"/>
      <c r="J798" s="166"/>
      <c r="K798" s="172"/>
      <c r="L798" s="166"/>
      <c r="M798" s="166"/>
      <c r="N798" s="173"/>
      <c r="O798" s="173"/>
      <c r="P798" s="173"/>
      <c r="Q798" s="173"/>
      <c r="R798" s="174"/>
      <c r="S798" s="167"/>
      <c r="T798" s="168"/>
      <c r="U798" s="169"/>
      <c r="V798" s="158"/>
      <c r="W798" s="159"/>
      <c r="X798" s="160"/>
      <c r="Y798" s="161"/>
      <c r="Z798" s="162"/>
      <c r="AA798" s="162"/>
      <c r="AB798" s="162"/>
      <c r="AC798" s="162"/>
      <c r="AD798" s="162"/>
      <c r="AE798" s="161"/>
      <c r="AF798" s="161"/>
      <c r="AG798" s="163"/>
      <c r="AH798" s="159"/>
      <c r="AI798" s="164"/>
      <c r="AJ798" s="170"/>
      <c r="AK798" s="118"/>
      <c r="AL798" s="6"/>
      <c r="AM798" s="7"/>
      <c r="AN798" s="6"/>
      <c r="AO798" s="6"/>
      <c r="AP798" s="6"/>
      <c r="AQ798" s="8"/>
      <c r="AR798" s="6"/>
      <c r="AT798" s="6"/>
      <c r="AU798" s="6"/>
      <c r="AV798" s="6"/>
      <c r="AW798" s="6"/>
      <c r="AX798" s="6"/>
      <c r="AY798" s="9"/>
      <c r="AZ798" s="6"/>
      <c r="BA798" s="6"/>
      <c r="BB798" s="6"/>
      <c r="BC798" s="6"/>
    </row>
    <row r="799" spans="1:55" ht="16.5" customHeight="1" x14ac:dyDescent="0.25">
      <c r="A799" s="165"/>
      <c r="B799" s="166"/>
      <c r="C799" s="166"/>
      <c r="D799" s="166"/>
      <c r="E799" s="171"/>
      <c r="F799" s="171"/>
      <c r="G799" s="171"/>
      <c r="H799" s="171"/>
      <c r="I799" s="166"/>
      <c r="J799" s="166"/>
      <c r="K799" s="172"/>
      <c r="L799" s="166"/>
      <c r="M799" s="166"/>
      <c r="N799" s="173"/>
      <c r="O799" s="173"/>
      <c r="P799" s="173"/>
      <c r="Q799" s="173"/>
      <c r="R799" s="174"/>
      <c r="S799" s="167"/>
      <c r="T799" s="168"/>
      <c r="U799" s="169"/>
      <c r="V799" s="158"/>
      <c r="W799" s="159"/>
      <c r="X799" s="160"/>
      <c r="Y799" s="161"/>
      <c r="Z799" s="162"/>
      <c r="AA799" s="162"/>
      <c r="AB799" s="162"/>
      <c r="AC799" s="162"/>
      <c r="AD799" s="162"/>
      <c r="AE799" s="161"/>
      <c r="AF799" s="161"/>
      <c r="AG799" s="163"/>
      <c r="AH799" s="159"/>
      <c r="AI799" s="164"/>
      <c r="AJ799" s="170"/>
      <c r="AK799" s="118"/>
      <c r="AL799" s="6"/>
      <c r="AM799" s="7"/>
      <c r="AN799" s="6"/>
      <c r="AO799" s="6"/>
      <c r="AP799" s="6"/>
      <c r="AQ799" s="8"/>
      <c r="AR799" s="6"/>
      <c r="AT799" s="6"/>
      <c r="AU799" s="6"/>
      <c r="AV799" s="6"/>
      <c r="AW799" s="6"/>
      <c r="AX799" s="6"/>
      <c r="AY799" s="9"/>
      <c r="AZ799" s="6"/>
      <c r="BA799" s="6"/>
      <c r="BB799" s="6"/>
      <c r="BC799" s="6"/>
    </row>
    <row r="800" spans="1:55" ht="16.5" customHeight="1" x14ac:dyDescent="0.25">
      <c r="A800" s="165"/>
      <c r="B800" s="166"/>
      <c r="C800" s="166"/>
      <c r="D800" s="166"/>
      <c r="E800" s="171"/>
      <c r="F800" s="171"/>
      <c r="G800" s="171"/>
      <c r="H800" s="171"/>
      <c r="I800" s="166"/>
      <c r="J800" s="166"/>
      <c r="K800" s="172"/>
      <c r="L800" s="166"/>
      <c r="M800" s="166"/>
      <c r="N800" s="173"/>
      <c r="O800" s="173"/>
      <c r="P800" s="173"/>
      <c r="Q800" s="173"/>
      <c r="R800" s="174"/>
      <c r="S800" s="167"/>
      <c r="T800" s="168"/>
      <c r="U800" s="169"/>
      <c r="V800" s="158"/>
      <c r="W800" s="159"/>
      <c r="X800" s="160"/>
      <c r="Y800" s="161"/>
      <c r="Z800" s="162"/>
      <c r="AA800" s="162"/>
      <c r="AB800" s="162"/>
      <c r="AC800" s="162"/>
      <c r="AD800" s="162"/>
      <c r="AE800" s="161"/>
      <c r="AF800" s="161"/>
      <c r="AG800" s="163"/>
      <c r="AH800" s="159"/>
      <c r="AI800" s="164"/>
      <c r="AJ800" s="170"/>
      <c r="AK800" s="118"/>
      <c r="AL800" s="6"/>
      <c r="AM800" s="7"/>
      <c r="AN800" s="6"/>
      <c r="AO800" s="6"/>
      <c r="AP800" s="6"/>
      <c r="AQ800" s="8"/>
      <c r="AR800" s="6"/>
      <c r="AT800" s="6"/>
      <c r="AU800" s="6"/>
      <c r="AV800" s="6"/>
      <c r="AW800" s="6"/>
      <c r="AX800" s="6"/>
      <c r="AY800" s="9"/>
      <c r="AZ800" s="6"/>
      <c r="BA800" s="6"/>
      <c r="BB800" s="6"/>
      <c r="BC800" s="6"/>
    </row>
    <row r="801" spans="1:55" ht="16.5" customHeight="1" x14ac:dyDescent="0.25">
      <c r="A801" s="165"/>
      <c r="B801" s="166"/>
      <c r="C801" s="166"/>
      <c r="D801" s="166"/>
      <c r="E801" s="171"/>
      <c r="F801" s="171"/>
      <c r="G801" s="171"/>
      <c r="H801" s="171"/>
      <c r="I801" s="166"/>
      <c r="J801" s="166"/>
      <c r="K801" s="172"/>
      <c r="L801" s="166"/>
      <c r="M801" s="166"/>
      <c r="N801" s="173"/>
      <c r="O801" s="173"/>
      <c r="P801" s="173"/>
      <c r="Q801" s="173"/>
      <c r="R801" s="174"/>
      <c r="S801" s="167"/>
      <c r="T801" s="168"/>
      <c r="U801" s="169"/>
      <c r="V801" s="158"/>
      <c r="W801" s="159"/>
      <c r="X801" s="160"/>
      <c r="Y801" s="161"/>
      <c r="Z801" s="162"/>
      <c r="AA801" s="162"/>
      <c r="AB801" s="162"/>
      <c r="AC801" s="162"/>
      <c r="AD801" s="162"/>
      <c r="AE801" s="161"/>
      <c r="AF801" s="161"/>
      <c r="AG801" s="163"/>
      <c r="AH801" s="159"/>
      <c r="AI801" s="164"/>
      <c r="AJ801" s="170"/>
      <c r="AK801" s="118"/>
      <c r="AL801" s="6"/>
      <c r="AM801" s="7"/>
      <c r="AN801" s="6"/>
      <c r="AO801" s="6"/>
      <c r="AP801" s="6"/>
      <c r="AQ801" s="8"/>
      <c r="AR801" s="6"/>
      <c r="AT801" s="6"/>
      <c r="AU801" s="6"/>
      <c r="AV801" s="6"/>
      <c r="AW801" s="6"/>
      <c r="AX801" s="6"/>
      <c r="AY801" s="9"/>
      <c r="AZ801" s="6"/>
      <c r="BA801" s="6"/>
      <c r="BB801" s="6"/>
      <c r="BC801" s="6"/>
    </row>
    <row r="802" spans="1:55" ht="16.5" customHeight="1" x14ac:dyDescent="0.25">
      <c r="A802" s="165"/>
      <c r="B802" s="166"/>
      <c r="C802" s="166"/>
      <c r="D802" s="166"/>
      <c r="E802" s="171"/>
      <c r="F802" s="171"/>
      <c r="G802" s="171"/>
      <c r="H802" s="171"/>
      <c r="I802" s="166"/>
      <c r="J802" s="166"/>
      <c r="K802" s="172"/>
      <c r="L802" s="166"/>
      <c r="M802" s="166"/>
      <c r="N802" s="173"/>
      <c r="O802" s="173"/>
      <c r="P802" s="173"/>
      <c r="Q802" s="173"/>
      <c r="R802" s="174"/>
      <c r="S802" s="167"/>
      <c r="T802" s="168"/>
      <c r="U802" s="169"/>
      <c r="V802" s="158"/>
      <c r="W802" s="159"/>
      <c r="X802" s="160"/>
      <c r="Y802" s="161"/>
      <c r="Z802" s="162"/>
      <c r="AA802" s="162"/>
      <c r="AB802" s="162"/>
      <c r="AC802" s="162"/>
      <c r="AD802" s="162"/>
      <c r="AE802" s="161"/>
      <c r="AF802" s="161"/>
      <c r="AG802" s="163"/>
      <c r="AH802" s="159"/>
      <c r="AI802" s="164"/>
      <c r="AJ802" s="170"/>
      <c r="AK802" s="118"/>
      <c r="AL802" s="6"/>
      <c r="AM802" s="7"/>
      <c r="AN802" s="6"/>
      <c r="AO802" s="6"/>
      <c r="AP802" s="6"/>
      <c r="AQ802" s="8"/>
      <c r="AR802" s="6"/>
      <c r="AT802" s="6"/>
      <c r="AU802" s="6"/>
      <c r="AV802" s="6"/>
      <c r="AW802" s="6"/>
      <c r="AX802" s="6"/>
      <c r="AY802" s="9"/>
      <c r="AZ802" s="6"/>
      <c r="BA802" s="6"/>
      <c r="BB802" s="6"/>
      <c r="BC802" s="6"/>
    </row>
    <row r="803" spans="1:55" ht="16.5" customHeight="1" x14ac:dyDescent="0.25">
      <c r="A803" s="165"/>
      <c r="B803" s="166"/>
      <c r="C803" s="166"/>
      <c r="D803" s="166"/>
      <c r="E803" s="171"/>
      <c r="F803" s="171"/>
      <c r="G803" s="171"/>
      <c r="H803" s="171"/>
      <c r="I803" s="166"/>
      <c r="J803" s="166"/>
      <c r="K803" s="172"/>
      <c r="L803" s="166"/>
      <c r="M803" s="166"/>
      <c r="N803" s="173"/>
      <c r="O803" s="173"/>
      <c r="P803" s="173"/>
      <c r="Q803" s="173"/>
      <c r="R803" s="174"/>
      <c r="S803" s="167"/>
      <c r="T803" s="168"/>
      <c r="U803" s="169"/>
      <c r="V803" s="158"/>
      <c r="W803" s="159"/>
      <c r="X803" s="160"/>
      <c r="Y803" s="161"/>
      <c r="Z803" s="162"/>
      <c r="AA803" s="162"/>
      <c r="AB803" s="162"/>
      <c r="AC803" s="162"/>
      <c r="AD803" s="162"/>
      <c r="AE803" s="161"/>
      <c r="AF803" s="161"/>
      <c r="AG803" s="163"/>
      <c r="AH803" s="159"/>
      <c r="AI803" s="164"/>
      <c r="AJ803" s="170"/>
      <c r="AK803" s="118"/>
      <c r="AL803" s="6"/>
      <c r="AM803" s="7"/>
      <c r="AN803" s="6"/>
      <c r="AO803" s="6"/>
      <c r="AP803" s="6"/>
      <c r="AQ803" s="8"/>
      <c r="AR803" s="6"/>
      <c r="AT803" s="6"/>
      <c r="AU803" s="6"/>
      <c r="AV803" s="6"/>
      <c r="AW803" s="6"/>
      <c r="AX803" s="6"/>
      <c r="AY803" s="9"/>
      <c r="AZ803" s="6"/>
      <c r="BA803" s="6"/>
      <c r="BB803" s="6"/>
      <c r="BC803" s="6"/>
    </row>
    <row r="804" spans="1:55" ht="16.5" customHeight="1" x14ac:dyDescent="0.25">
      <c r="A804" s="165"/>
      <c r="B804" s="166"/>
      <c r="C804" s="166"/>
      <c r="D804" s="166"/>
      <c r="E804" s="171"/>
      <c r="F804" s="171"/>
      <c r="G804" s="171"/>
      <c r="H804" s="171"/>
      <c r="I804" s="166"/>
      <c r="J804" s="166"/>
      <c r="K804" s="172"/>
      <c r="L804" s="166"/>
      <c r="M804" s="166"/>
      <c r="N804" s="173"/>
      <c r="O804" s="173"/>
      <c r="P804" s="173"/>
      <c r="Q804" s="173"/>
      <c r="R804" s="174"/>
      <c r="S804" s="167"/>
      <c r="T804" s="168"/>
      <c r="U804" s="169"/>
      <c r="V804" s="158"/>
      <c r="W804" s="159"/>
      <c r="X804" s="160"/>
      <c r="Y804" s="161"/>
      <c r="Z804" s="162"/>
      <c r="AA804" s="162"/>
      <c r="AB804" s="162"/>
      <c r="AC804" s="162"/>
      <c r="AD804" s="162"/>
      <c r="AE804" s="161"/>
      <c r="AF804" s="161"/>
      <c r="AG804" s="163"/>
      <c r="AH804" s="159"/>
      <c r="AI804" s="164"/>
      <c r="AJ804" s="170"/>
      <c r="AK804" s="118"/>
      <c r="AL804" s="6"/>
      <c r="AM804" s="7"/>
      <c r="AN804" s="6"/>
      <c r="AO804" s="6"/>
      <c r="AP804" s="6"/>
      <c r="AQ804" s="8"/>
      <c r="AR804" s="6"/>
      <c r="AT804" s="6"/>
      <c r="AU804" s="6"/>
      <c r="AV804" s="6"/>
      <c r="AW804" s="6"/>
      <c r="AX804" s="6"/>
      <c r="AY804" s="9"/>
      <c r="AZ804" s="6"/>
      <c r="BA804" s="6"/>
      <c r="BB804" s="6"/>
      <c r="BC804" s="6"/>
    </row>
    <row r="805" spans="1:55" ht="16.5" customHeight="1" x14ac:dyDescent="0.25">
      <c r="A805" s="165"/>
      <c r="B805" s="166"/>
      <c r="C805" s="166"/>
      <c r="D805" s="166"/>
      <c r="E805" s="171"/>
      <c r="F805" s="171"/>
      <c r="G805" s="171"/>
      <c r="H805" s="171"/>
      <c r="I805" s="166"/>
      <c r="J805" s="166"/>
      <c r="K805" s="172"/>
      <c r="L805" s="166"/>
      <c r="M805" s="166"/>
      <c r="N805" s="173"/>
      <c r="O805" s="173"/>
      <c r="P805" s="173"/>
      <c r="Q805" s="173"/>
      <c r="R805" s="174"/>
      <c r="S805" s="167"/>
      <c r="T805" s="168"/>
      <c r="U805" s="169"/>
      <c r="V805" s="158"/>
      <c r="W805" s="159"/>
      <c r="X805" s="160"/>
      <c r="Y805" s="161"/>
      <c r="Z805" s="162"/>
      <c r="AA805" s="162"/>
      <c r="AB805" s="162"/>
      <c r="AC805" s="162"/>
      <c r="AD805" s="162"/>
      <c r="AE805" s="161"/>
      <c r="AF805" s="161"/>
      <c r="AG805" s="163"/>
      <c r="AH805" s="159"/>
      <c r="AI805" s="164"/>
      <c r="AJ805" s="170"/>
      <c r="AK805" s="118"/>
      <c r="AL805" s="6"/>
      <c r="AM805" s="7"/>
      <c r="AN805" s="6"/>
      <c r="AO805" s="6"/>
      <c r="AP805" s="6"/>
      <c r="AQ805" s="8"/>
      <c r="AR805" s="6"/>
      <c r="AT805" s="6"/>
      <c r="AU805" s="6"/>
      <c r="AV805" s="6"/>
      <c r="AW805" s="6"/>
      <c r="AX805" s="6"/>
      <c r="AY805" s="9"/>
      <c r="AZ805" s="6"/>
      <c r="BA805" s="6"/>
      <c r="BB805" s="6"/>
      <c r="BC805" s="6"/>
    </row>
    <row r="806" spans="1:55" ht="16.5" customHeight="1" x14ac:dyDescent="0.25">
      <c r="A806" s="165"/>
      <c r="B806" s="166"/>
      <c r="C806" s="166"/>
      <c r="D806" s="166"/>
      <c r="E806" s="171"/>
      <c r="F806" s="171"/>
      <c r="G806" s="171"/>
      <c r="H806" s="171"/>
      <c r="I806" s="166"/>
      <c r="J806" s="166"/>
      <c r="K806" s="172"/>
      <c r="L806" s="166"/>
      <c r="M806" s="166"/>
      <c r="N806" s="173"/>
      <c r="O806" s="173"/>
      <c r="P806" s="173"/>
      <c r="Q806" s="173"/>
      <c r="R806" s="174"/>
      <c r="S806" s="167"/>
      <c r="T806" s="168"/>
      <c r="U806" s="169"/>
      <c r="V806" s="158"/>
      <c r="W806" s="159"/>
      <c r="X806" s="160"/>
      <c r="Y806" s="161"/>
      <c r="Z806" s="162"/>
      <c r="AA806" s="162"/>
      <c r="AB806" s="162"/>
      <c r="AC806" s="162"/>
      <c r="AD806" s="162"/>
      <c r="AE806" s="161"/>
      <c r="AF806" s="161"/>
      <c r="AG806" s="163"/>
      <c r="AH806" s="159"/>
      <c r="AI806" s="164"/>
      <c r="AJ806" s="170"/>
      <c r="AK806" s="118"/>
      <c r="AL806" s="6"/>
      <c r="AM806" s="7"/>
      <c r="AN806" s="6"/>
      <c r="AO806" s="6"/>
      <c r="AP806" s="6"/>
      <c r="AQ806" s="8"/>
      <c r="AR806" s="6"/>
      <c r="AT806" s="6"/>
      <c r="AU806" s="6"/>
      <c r="AV806" s="6"/>
      <c r="AW806" s="6"/>
      <c r="AX806" s="6"/>
      <c r="AY806" s="9"/>
      <c r="AZ806" s="6"/>
      <c r="BA806" s="6"/>
      <c r="BB806" s="6"/>
      <c r="BC806" s="6"/>
    </row>
    <row r="807" spans="1:55" ht="16.5" customHeight="1" x14ac:dyDescent="0.25">
      <c r="A807" s="165"/>
      <c r="B807" s="166"/>
      <c r="C807" s="166"/>
      <c r="D807" s="166"/>
      <c r="E807" s="171"/>
      <c r="F807" s="171"/>
      <c r="G807" s="171"/>
      <c r="H807" s="171"/>
      <c r="I807" s="166"/>
      <c r="J807" s="166"/>
      <c r="K807" s="172"/>
      <c r="L807" s="166"/>
      <c r="M807" s="166"/>
      <c r="N807" s="173"/>
      <c r="O807" s="173"/>
      <c r="P807" s="173"/>
      <c r="Q807" s="173"/>
      <c r="R807" s="174"/>
      <c r="S807" s="167"/>
      <c r="T807" s="168"/>
      <c r="U807" s="169"/>
      <c r="V807" s="158"/>
      <c r="W807" s="159"/>
      <c r="X807" s="160"/>
      <c r="Y807" s="161"/>
      <c r="Z807" s="162"/>
      <c r="AA807" s="162"/>
      <c r="AB807" s="162"/>
      <c r="AC807" s="162"/>
      <c r="AD807" s="162"/>
      <c r="AE807" s="161"/>
      <c r="AF807" s="161"/>
      <c r="AG807" s="163"/>
      <c r="AH807" s="159"/>
      <c r="AI807" s="164"/>
      <c r="AJ807" s="170"/>
      <c r="AK807" s="118"/>
      <c r="AL807" s="6"/>
      <c r="AM807" s="7"/>
      <c r="AN807" s="6"/>
      <c r="AO807" s="6"/>
      <c r="AP807" s="6"/>
      <c r="AQ807" s="8"/>
      <c r="AR807" s="6"/>
      <c r="AT807" s="6"/>
      <c r="AU807" s="6"/>
      <c r="AV807" s="6"/>
      <c r="AW807" s="6"/>
      <c r="AX807" s="6"/>
      <c r="AY807" s="9"/>
      <c r="AZ807" s="6"/>
      <c r="BA807" s="6"/>
      <c r="BB807" s="6"/>
      <c r="BC807" s="6"/>
    </row>
    <row r="808" spans="1:55" ht="16.5" customHeight="1" x14ac:dyDescent="0.25">
      <c r="A808" s="165"/>
      <c r="B808" s="166"/>
      <c r="C808" s="166"/>
      <c r="D808" s="166"/>
      <c r="E808" s="171"/>
      <c r="F808" s="171"/>
      <c r="G808" s="171"/>
      <c r="H808" s="171"/>
      <c r="I808" s="166"/>
      <c r="J808" s="166"/>
      <c r="K808" s="172"/>
      <c r="L808" s="166"/>
      <c r="M808" s="166"/>
      <c r="N808" s="173"/>
      <c r="O808" s="173"/>
      <c r="P808" s="173"/>
      <c r="Q808" s="173"/>
      <c r="R808" s="174"/>
      <c r="S808" s="167"/>
      <c r="T808" s="168"/>
      <c r="U808" s="169"/>
      <c r="V808" s="158"/>
      <c r="W808" s="159"/>
      <c r="X808" s="160"/>
      <c r="Y808" s="161"/>
      <c r="Z808" s="162"/>
      <c r="AA808" s="162"/>
      <c r="AB808" s="162"/>
      <c r="AC808" s="162"/>
      <c r="AD808" s="162"/>
      <c r="AE808" s="161"/>
      <c r="AF808" s="161"/>
      <c r="AG808" s="163"/>
      <c r="AH808" s="159"/>
      <c r="AI808" s="164"/>
      <c r="AJ808" s="170"/>
      <c r="AK808" s="118"/>
      <c r="AL808" s="6"/>
      <c r="AM808" s="7"/>
      <c r="AN808" s="6"/>
      <c r="AO808" s="6"/>
      <c r="AP808" s="6"/>
      <c r="AQ808" s="8"/>
      <c r="AR808" s="6"/>
      <c r="AT808" s="6"/>
      <c r="AU808" s="6"/>
      <c r="AV808" s="6"/>
      <c r="AW808" s="6"/>
      <c r="AX808" s="6"/>
      <c r="AY808" s="9"/>
      <c r="AZ808" s="6"/>
      <c r="BA808" s="6"/>
      <c r="BB808" s="6"/>
      <c r="BC808" s="6"/>
    </row>
    <row r="809" spans="1:55" ht="16.5" customHeight="1" x14ac:dyDescent="0.25">
      <c r="A809" s="165"/>
      <c r="B809" s="166"/>
      <c r="C809" s="166"/>
      <c r="D809" s="166"/>
      <c r="E809" s="171"/>
      <c r="F809" s="171"/>
      <c r="G809" s="171"/>
      <c r="H809" s="171"/>
      <c r="I809" s="166"/>
      <c r="J809" s="166"/>
      <c r="K809" s="172"/>
      <c r="L809" s="166"/>
      <c r="M809" s="166"/>
      <c r="N809" s="173"/>
      <c r="O809" s="173"/>
      <c r="P809" s="173"/>
      <c r="Q809" s="173"/>
      <c r="R809" s="174"/>
      <c r="S809" s="167"/>
      <c r="T809" s="168"/>
      <c r="U809" s="169"/>
      <c r="V809" s="158"/>
      <c r="W809" s="159"/>
      <c r="X809" s="160"/>
      <c r="Y809" s="161"/>
      <c r="Z809" s="162"/>
      <c r="AA809" s="162"/>
      <c r="AB809" s="162"/>
      <c r="AC809" s="162"/>
      <c r="AD809" s="162"/>
      <c r="AE809" s="161"/>
      <c r="AF809" s="161"/>
      <c r="AG809" s="163"/>
      <c r="AH809" s="159"/>
      <c r="AI809" s="164"/>
      <c r="AJ809" s="170"/>
      <c r="AK809" s="118"/>
      <c r="AL809" s="6"/>
      <c r="AM809" s="7"/>
      <c r="AN809" s="6"/>
      <c r="AO809" s="6"/>
      <c r="AP809" s="6"/>
      <c r="AQ809" s="8"/>
      <c r="AR809" s="6"/>
      <c r="AT809" s="6"/>
      <c r="AU809" s="6"/>
      <c r="AV809" s="6"/>
      <c r="AW809" s="6"/>
      <c r="AX809" s="6"/>
      <c r="AY809" s="9"/>
      <c r="AZ809" s="6"/>
      <c r="BA809" s="6"/>
      <c r="BB809" s="6"/>
      <c r="BC809" s="6"/>
    </row>
    <row r="810" spans="1:55" ht="16.5" customHeight="1" x14ac:dyDescent="0.25">
      <c r="A810" s="165"/>
      <c r="B810" s="166"/>
      <c r="C810" s="166"/>
      <c r="D810" s="166"/>
      <c r="E810" s="171"/>
      <c r="F810" s="171"/>
      <c r="G810" s="171"/>
      <c r="H810" s="171"/>
      <c r="I810" s="166"/>
      <c r="J810" s="166"/>
      <c r="K810" s="172"/>
      <c r="L810" s="166"/>
      <c r="M810" s="166"/>
      <c r="N810" s="173"/>
      <c r="O810" s="173"/>
      <c r="P810" s="173"/>
      <c r="Q810" s="173"/>
      <c r="R810" s="174"/>
      <c r="S810" s="167"/>
      <c r="T810" s="168"/>
      <c r="U810" s="169"/>
      <c r="V810" s="158"/>
      <c r="W810" s="159"/>
      <c r="X810" s="160"/>
      <c r="Y810" s="161"/>
      <c r="Z810" s="162"/>
      <c r="AA810" s="162"/>
      <c r="AB810" s="162"/>
      <c r="AC810" s="162"/>
      <c r="AD810" s="162"/>
      <c r="AE810" s="161"/>
      <c r="AF810" s="161"/>
      <c r="AG810" s="163"/>
      <c r="AH810" s="159"/>
      <c r="AI810" s="164"/>
      <c r="AJ810" s="170"/>
      <c r="AK810" s="118"/>
      <c r="AL810" s="6"/>
      <c r="AM810" s="7"/>
      <c r="AN810" s="6"/>
      <c r="AO810" s="6"/>
      <c r="AP810" s="6"/>
      <c r="AQ810" s="8"/>
      <c r="AR810" s="6"/>
      <c r="AT810" s="6"/>
      <c r="AU810" s="6"/>
      <c r="AV810" s="6"/>
      <c r="AW810" s="6"/>
      <c r="AX810" s="6"/>
      <c r="AY810" s="9"/>
      <c r="AZ810" s="6"/>
      <c r="BA810" s="6"/>
      <c r="BB810" s="6"/>
      <c r="BC810" s="6"/>
    </row>
    <row r="811" spans="1:55" ht="16.5" customHeight="1" x14ac:dyDescent="0.25">
      <c r="A811" s="165"/>
      <c r="B811" s="166"/>
      <c r="C811" s="166"/>
      <c r="D811" s="166"/>
      <c r="E811" s="171"/>
      <c r="F811" s="171"/>
      <c r="G811" s="171"/>
      <c r="H811" s="171"/>
      <c r="I811" s="166"/>
      <c r="J811" s="166"/>
      <c r="K811" s="172"/>
      <c r="L811" s="166"/>
      <c r="M811" s="166"/>
      <c r="N811" s="173"/>
      <c r="O811" s="173"/>
      <c r="P811" s="173"/>
      <c r="Q811" s="173"/>
      <c r="R811" s="174"/>
      <c r="S811" s="167"/>
      <c r="T811" s="168"/>
      <c r="U811" s="169"/>
      <c r="V811" s="158"/>
      <c r="W811" s="159"/>
      <c r="X811" s="160"/>
      <c r="Y811" s="161"/>
      <c r="Z811" s="162"/>
      <c r="AA811" s="162"/>
      <c r="AB811" s="162"/>
      <c r="AC811" s="162"/>
      <c r="AD811" s="162"/>
      <c r="AE811" s="161"/>
      <c r="AF811" s="161"/>
      <c r="AG811" s="163"/>
      <c r="AH811" s="159"/>
      <c r="AI811" s="164"/>
      <c r="AJ811" s="170"/>
      <c r="AK811" s="118"/>
      <c r="AL811" s="6"/>
      <c r="AM811" s="7"/>
      <c r="AN811" s="6"/>
      <c r="AO811" s="6"/>
      <c r="AP811" s="6"/>
      <c r="AQ811" s="8"/>
      <c r="AR811" s="6"/>
      <c r="AT811" s="6"/>
      <c r="AU811" s="6"/>
      <c r="AV811" s="6"/>
      <c r="AW811" s="6"/>
      <c r="AX811" s="6"/>
      <c r="AY811" s="9"/>
      <c r="AZ811" s="6"/>
      <c r="BA811" s="6"/>
      <c r="BB811" s="6"/>
      <c r="BC811" s="6"/>
    </row>
    <row r="812" spans="1:55" ht="16.5" customHeight="1" x14ac:dyDescent="0.25">
      <c r="A812" s="165"/>
      <c r="B812" s="166"/>
      <c r="C812" s="166"/>
      <c r="D812" s="166"/>
      <c r="E812" s="171"/>
      <c r="F812" s="171"/>
      <c r="G812" s="171"/>
      <c r="H812" s="171"/>
      <c r="I812" s="166"/>
      <c r="J812" s="166"/>
      <c r="K812" s="172"/>
      <c r="L812" s="166"/>
      <c r="M812" s="166"/>
      <c r="N812" s="173"/>
      <c r="O812" s="173"/>
      <c r="P812" s="173"/>
      <c r="Q812" s="173"/>
      <c r="R812" s="174"/>
      <c r="S812" s="167"/>
      <c r="T812" s="168"/>
      <c r="U812" s="169"/>
      <c r="V812" s="158"/>
      <c r="W812" s="159"/>
      <c r="X812" s="160"/>
      <c r="Y812" s="161"/>
      <c r="Z812" s="162"/>
      <c r="AA812" s="162"/>
      <c r="AB812" s="162"/>
      <c r="AC812" s="162"/>
      <c r="AD812" s="162"/>
      <c r="AE812" s="161"/>
      <c r="AF812" s="161"/>
      <c r="AG812" s="163"/>
      <c r="AH812" s="159"/>
      <c r="AI812" s="164"/>
      <c r="AJ812" s="170"/>
      <c r="AK812" s="118"/>
      <c r="AL812" s="6"/>
      <c r="AM812" s="7"/>
      <c r="AN812" s="6"/>
      <c r="AO812" s="6"/>
      <c r="AP812" s="6"/>
      <c r="AQ812" s="8"/>
      <c r="AR812" s="6"/>
      <c r="AT812" s="6"/>
      <c r="AU812" s="6"/>
      <c r="AV812" s="6"/>
      <c r="AW812" s="6"/>
      <c r="AX812" s="6"/>
      <c r="AY812" s="9"/>
      <c r="AZ812" s="6"/>
      <c r="BA812" s="6"/>
      <c r="BB812" s="6"/>
      <c r="BC812" s="6"/>
    </row>
    <row r="813" spans="1:55" ht="16.5" customHeight="1" x14ac:dyDescent="0.25">
      <c r="A813" s="165"/>
      <c r="B813" s="166"/>
      <c r="C813" s="166"/>
      <c r="D813" s="166"/>
      <c r="E813" s="171"/>
      <c r="F813" s="171"/>
      <c r="G813" s="171"/>
      <c r="H813" s="171"/>
      <c r="I813" s="166"/>
      <c r="J813" s="166"/>
      <c r="K813" s="172"/>
      <c r="L813" s="166"/>
      <c r="M813" s="166"/>
      <c r="N813" s="173"/>
      <c r="O813" s="173"/>
      <c r="P813" s="173"/>
      <c r="Q813" s="173"/>
      <c r="R813" s="174"/>
      <c r="S813" s="167"/>
      <c r="T813" s="168"/>
      <c r="U813" s="169"/>
      <c r="V813" s="158"/>
      <c r="W813" s="159"/>
      <c r="X813" s="160"/>
      <c r="Y813" s="161"/>
      <c r="Z813" s="162"/>
      <c r="AA813" s="162"/>
      <c r="AB813" s="162"/>
      <c r="AC813" s="162"/>
      <c r="AD813" s="162"/>
      <c r="AE813" s="161"/>
      <c r="AF813" s="161"/>
      <c r="AG813" s="163"/>
      <c r="AH813" s="159"/>
      <c r="AI813" s="164"/>
      <c r="AJ813" s="170"/>
      <c r="AK813" s="118"/>
      <c r="AL813" s="6"/>
      <c r="AM813" s="7"/>
      <c r="AN813" s="6"/>
      <c r="AO813" s="6"/>
      <c r="AP813" s="6"/>
      <c r="AQ813" s="8"/>
      <c r="AR813" s="6"/>
      <c r="AT813" s="6"/>
      <c r="AU813" s="6"/>
      <c r="AV813" s="6"/>
      <c r="AW813" s="6"/>
      <c r="AX813" s="6"/>
      <c r="AY813" s="9"/>
      <c r="AZ813" s="6"/>
      <c r="BA813" s="6"/>
      <c r="BB813" s="6"/>
      <c r="BC813" s="6"/>
    </row>
    <row r="814" spans="1:55" ht="16.5" customHeight="1" x14ac:dyDescent="0.25">
      <c r="A814" s="165"/>
      <c r="B814" s="166"/>
      <c r="C814" s="166"/>
      <c r="D814" s="166"/>
      <c r="E814" s="171"/>
      <c r="F814" s="171"/>
      <c r="G814" s="171"/>
      <c r="H814" s="171"/>
      <c r="I814" s="166"/>
      <c r="J814" s="166"/>
      <c r="K814" s="172"/>
      <c r="L814" s="166"/>
      <c r="M814" s="166"/>
      <c r="N814" s="173"/>
      <c r="O814" s="173"/>
      <c r="P814" s="173"/>
      <c r="Q814" s="173"/>
      <c r="R814" s="174"/>
      <c r="S814" s="167"/>
      <c r="T814" s="168"/>
      <c r="U814" s="169"/>
      <c r="V814" s="158"/>
      <c r="W814" s="159"/>
      <c r="X814" s="160"/>
      <c r="Y814" s="161"/>
      <c r="Z814" s="162"/>
      <c r="AA814" s="162"/>
      <c r="AB814" s="162"/>
      <c r="AC814" s="162"/>
      <c r="AD814" s="162"/>
      <c r="AE814" s="161"/>
      <c r="AF814" s="161"/>
      <c r="AG814" s="163"/>
      <c r="AH814" s="159"/>
      <c r="AI814" s="164"/>
      <c r="AJ814" s="170"/>
      <c r="AK814" s="118"/>
      <c r="AL814" s="6"/>
      <c r="AM814" s="7"/>
      <c r="AN814" s="6"/>
      <c r="AO814" s="6"/>
      <c r="AP814" s="6"/>
      <c r="AQ814" s="8"/>
      <c r="AR814" s="6"/>
      <c r="AT814" s="6"/>
      <c r="AU814" s="6"/>
      <c r="AV814" s="6"/>
      <c r="AW814" s="6"/>
      <c r="AX814" s="6"/>
      <c r="AY814" s="9"/>
      <c r="AZ814" s="6"/>
      <c r="BA814" s="6"/>
      <c r="BB814" s="6"/>
      <c r="BC814" s="6"/>
    </row>
    <row r="815" spans="1:55" ht="16.5" customHeight="1" x14ac:dyDescent="0.25">
      <c r="A815" s="165"/>
      <c r="B815" s="166"/>
      <c r="C815" s="166"/>
      <c r="D815" s="166"/>
      <c r="E815" s="171"/>
      <c r="F815" s="171"/>
      <c r="G815" s="171"/>
      <c r="H815" s="171"/>
      <c r="I815" s="166"/>
      <c r="J815" s="166"/>
      <c r="K815" s="172"/>
      <c r="L815" s="166"/>
      <c r="M815" s="166"/>
      <c r="N815" s="173"/>
      <c r="O815" s="173"/>
      <c r="P815" s="173"/>
      <c r="Q815" s="173"/>
      <c r="R815" s="174"/>
      <c r="S815" s="167"/>
      <c r="T815" s="168"/>
      <c r="U815" s="169"/>
      <c r="V815" s="158"/>
      <c r="W815" s="159"/>
      <c r="X815" s="160"/>
      <c r="Y815" s="161"/>
      <c r="Z815" s="162"/>
      <c r="AA815" s="162"/>
      <c r="AB815" s="162"/>
      <c r="AC815" s="162"/>
      <c r="AD815" s="162"/>
      <c r="AE815" s="161"/>
      <c r="AF815" s="161"/>
      <c r="AG815" s="163"/>
      <c r="AH815" s="159"/>
      <c r="AI815" s="164"/>
      <c r="AJ815" s="170"/>
      <c r="AK815" s="118"/>
      <c r="AL815" s="6"/>
      <c r="AM815" s="7"/>
      <c r="AN815" s="6"/>
      <c r="AO815" s="6"/>
      <c r="AP815" s="6"/>
      <c r="AQ815" s="8"/>
      <c r="AR815" s="6"/>
      <c r="AT815" s="6"/>
      <c r="AU815" s="6"/>
      <c r="AV815" s="6"/>
      <c r="AW815" s="6"/>
      <c r="AX815" s="6"/>
      <c r="AY815" s="9"/>
      <c r="AZ815" s="6"/>
      <c r="BA815" s="6"/>
      <c r="BB815" s="6"/>
      <c r="BC815" s="6"/>
    </row>
    <row r="816" spans="1:55" ht="16.5" customHeight="1" x14ac:dyDescent="0.25">
      <c r="A816" s="165"/>
      <c r="B816" s="166"/>
      <c r="C816" s="166"/>
      <c r="D816" s="166"/>
      <c r="E816" s="171"/>
      <c r="F816" s="171"/>
      <c r="G816" s="171"/>
      <c r="H816" s="171"/>
      <c r="I816" s="166"/>
      <c r="J816" s="166"/>
      <c r="K816" s="172"/>
      <c r="L816" s="166"/>
      <c r="M816" s="166"/>
      <c r="N816" s="173"/>
      <c r="O816" s="173"/>
      <c r="P816" s="173"/>
      <c r="Q816" s="173"/>
      <c r="R816" s="174"/>
      <c r="S816" s="167"/>
      <c r="T816" s="168"/>
      <c r="U816" s="169"/>
      <c r="V816" s="158"/>
      <c r="W816" s="159"/>
      <c r="X816" s="160"/>
      <c r="Y816" s="161"/>
      <c r="Z816" s="162"/>
      <c r="AA816" s="162"/>
      <c r="AB816" s="162"/>
      <c r="AC816" s="162"/>
      <c r="AD816" s="162"/>
      <c r="AE816" s="161"/>
      <c r="AF816" s="161"/>
      <c r="AG816" s="163"/>
      <c r="AH816" s="159"/>
      <c r="AI816" s="164"/>
      <c r="AJ816" s="170"/>
      <c r="AK816" s="118"/>
      <c r="AL816" s="6"/>
      <c r="AM816" s="7"/>
      <c r="AN816" s="6"/>
      <c r="AO816" s="6"/>
      <c r="AP816" s="6"/>
      <c r="AQ816" s="8"/>
      <c r="AR816" s="6"/>
      <c r="AT816" s="6"/>
      <c r="AU816" s="6"/>
      <c r="AV816" s="6"/>
      <c r="AW816" s="6"/>
      <c r="AX816" s="6"/>
      <c r="AY816" s="9"/>
      <c r="AZ816" s="6"/>
      <c r="BA816" s="6"/>
      <c r="BB816" s="6"/>
      <c r="BC816" s="6"/>
    </row>
    <row r="817" spans="1:55" ht="16.5" customHeight="1" x14ac:dyDescent="0.25">
      <c r="A817" s="165"/>
      <c r="B817" s="166"/>
      <c r="C817" s="166"/>
      <c r="D817" s="166"/>
      <c r="E817" s="171"/>
      <c r="F817" s="171"/>
      <c r="G817" s="171"/>
      <c r="H817" s="171"/>
      <c r="I817" s="166"/>
      <c r="J817" s="166"/>
      <c r="K817" s="172"/>
      <c r="L817" s="166"/>
      <c r="M817" s="166"/>
      <c r="N817" s="173"/>
      <c r="O817" s="173"/>
      <c r="P817" s="173"/>
      <c r="Q817" s="173"/>
      <c r="R817" s="174"/>
      <c r="S817" s="167"/>
      <c r="T817" s="168"/>
      <c r="U817" s="169"/>
      <c r="V817" s="158"/>
      <c r="W817" s="159"/>
      <c r="X817" s="160"/>
      <c r="Y817" s="161"/>
      <c r="Z817" s="162"/>
      <c r="AA817" s="162"/>
      <c r="AB817" s="162"/>
      <c r="AC817" s="162"/>
      <c r="AD817" s="162"/>
      <c r="AE817" s="161"/>
      <c r="AF817" s="161"/>
      <c r="AG817" s="163"/>
      <c r="AH817" s="159"/>
      <c r="AI817" s="164"/>
      <c r="AJ817" s="170"/>
      <c r="AK817" s="118"/>
      <c r="AL817" s="6"/>
      <c r="AM817" s="7"/>
      <c r="AN817" s="6"/>
      <c r="AO817" s="6"/>
      <c r="AP817" s="6"/>
      <c r="AQ817" s="8"/>
      <c r="AR817" s="6"/>
      <c r="AT817" s="6"/>
      <c r="AU817" s="6"/>
      <c r="AV817" s="6"/>
      <c r="AW817" s="6"/>
      <c r="AX817" s="6"/>
      <c r="AY817" s="9"/>
      <c r="AZ817" s="6"/>
      <c r="BA817" s="6"/>
      <c r="BB817" s="6"/>
      <c r="BC817" s="6"/>
    </row>
    <row r="818" spans="1:55" ht="16.5" customHeight="1" x14ac:dyDescent="0.25">
      <c r="A818" s="165"/>
      <c r="B818" s="166"/>
      <c r="C818" s="166"/>
      <c r="D818" s="166"/>
      <c r="E818" s="171"/>
      <c r="F818" s="171"/>
      <c r="G818" s="171"/>
      <c r="H818" s="171"/>
      <c r="I818" s="166"/>
      <c r="J818" s="166"/>
      <c r="K818" s="172"/>
      <c r="L818" s="166"/>
      <c r="M818" s="166"/>
      <c r="N818" s="173"/>
      <c r="O818" s="173"/>
      <c r="P818" s="173"/>
      <c r="Q818" s="173"/>
      <c r="R818" s="174"/>
      <c r="S818" s="167"/>
      <c r="T818" s="168"/>
      <c r="U818" s="169"/>
      <c r="V818" s="158"/>
      <c r="W818" s="159"/>
      <c r="X818" s="160"/>
      <c r="Y818" s="161"/>
      <c r="Z818" s="162"/>
      <c r="AA818" s="162"/>
      <c r="AB818" s="162"/>
      <c r="AC818" s="162"/>
      <c r="AD818" s="162"/>
      <c r="AE818" s="161"/>
      <c r="AF818" s="161"/>
      <c r="AG818" s="163"/>
      <c r="AH818" s="159"/>
      <c r="AI818" s="164"/>
      <c r="AJ818" s="170"/>
      <c r="AK818" s="118"/>
      <c r="AL818" s="6"/>
      <c r="AM818" s="7"/>
      <c r="AN818" s="6"/>
      <c r="AO818" s="6"/>
      <c r="AP818" s="6"/>
      <c r="AQ818" s="8"/>
      <c r="AR818" s="6"/>
      <c r="AT818" s="6"/>
      <c r="AU818" s="6"/>
      <c r="AV818" s="6"/>
      <c r="AW818" s="6"/>
      <c r="AX818" s="6"/>
      <c r="AY818" s="9"/>
      <c r="AZ818" s="6"/>
      <c r="BA818" s="6"/>
      <c r="BB818" s="6"/>
      <c r="BC818" s="6"/>
    </row>
    <row r="819" spans="1:55" ht="16.5" customHeight="1" x14ac:dyDescent="0.25">
      <c r="A819" s="165"/>
      <c r="B819" s="166"/>
      <c r="C819" s="166"/>
      <c r="D819" s="166"/>
      <c r="E819" s="171"/>
      <c r="F819" s="171"/>
      <c r="G819" s="171"/>
      <c r="H819" s="171"/>
      <c r="I819" s="166"/>
      <c r="J819" s="166"/>
      <c r="K819" s="172"/>
      <c r="L819" s="166"/>
      <c r="M819" s="166"/>
      <c r="N819" s="173"/>
      <c r="O819" s="173"/>
      <c r="P819" s="173"/>
      <c r="Q819" s="173"/>
      <c r="R819" s="174"/>
      <c r="S819" s="167"/>
      <c r="T819" s="168"/>
      <c r="U819" s="169"/>
      <c r="V819" s="158"/>
      <c r="W819" s="159"/>
      <c r="X819" s="160"/>
      <c r="Y819" s="161"/>
      <c r="Z819" s="162"/>
      <c r="AA819" s="162"/>
      <c r="AB819" s="162"/>
      <c r="AC819" s="162"/>
      <c r="AD819" s="162"/>
      <c r="AE819" s="161"/>
      <c r="AF819" s="161"/>
      <c r="AG819" s="163"/>
      <c r="AH819" s="159"/>
      <c r="AI819" s="164"/>
      <c r="AJ819" s="170"/>
      <c r="AK819" s="118"/>
      <c r="AL819" s="6"/>
      <c r="AM819" s="7"/>
      <c r="AN819" s="6"/>
      <c r="AO819" s="6"/>
      <c r="AP819" s="6"/>
      <c r="AQ819" s="8"/>
      <c r="AR819" s="6"/>
      <c r="AT819" s="6"/>
      <c r="AU819" s="6"/>
      <c r="AV819" s="6"/>
      <c r="AW819" s="6"/>
      <c r="AX819" s="6"/>
      <c r="AY819" s="9"/>
      <c r="AZ819" s="6"/>
      <c r="BA819" s="6"/>
      <c r="BB819" s="6"/>
      <c r="BC819" s="6"/>
    </row>
    <row r="820" spans="1:55" ht="16.5" customHeight="1" x14ac:dyDescent="0.25">
      <c r="A820" s="165"/>
      <c r="B820" s="166"/>
      <c r="C820" s="166"/>
      <c r="D820" s="166"/>
      <c r="E820" s="171"/>
      <c r="F820" s="171"/>
      <c r="G820" s="171"/>
      <c r="H820" s="171"/>
      <c r="I820" s="166"/>
      <c r="J820" s="166"/>
      <c r="K820" s="172"/>
      <c r="L820" s="166"/>
      <c r="M820" s="166"/>
      <c r="N820" s="173"/>
      <c r="O820" s="173"/>
      <c r="P820" s="173"/>
      <c r="Q820" s="173"/>
      <c r="R820" s="174"/>
      <c r="S820" s="167"/>
      <c r="T820" s="168"/>
      <c r="U820" s="169"/>
      <c r="V820" s="158"/>
      <c r="W820" s="159"/>
      <c r="X820" s="160"/>
      <c r="Y820" s="161"/>
      <c r="Z820" s="162"/>
      <c r="AA820" s="162"/>
      <c r="AB820" s="162"/>
      <c r="AC820" s="162"/>
      <c r="AD820" s="162"/>
      <c r="AE820" s="161"/>
      <c r="AF820" s="161"/>
      <c r="AG820" s="163"/>
      <c r="AH820" s="159"/>
      <c r="AI820" s="164"/>
      <c r="AJ820" s="170"/>
      <c r="AK820" s="118"/>
      <c r="AL820" s="6"/>
      <c r="AM820" s="7"/>
      <c r="AN820" s="6"/>
      <c r="AO820" s="6"/>
      <c r="AP820" s="6"/>
      <c r="AQ820" s="8"/>
      <c r="AR820" s="6"/>
      <c r="AT820" s="6"/>
      <c r="AU820" s="6"/>
      <c r="AV820" s="6"/>
      <c r="AW820" s="6"/>
      <c r="AX820" s="6"/>
      <c r="AY820" s="9"/>
      <c r="AZ820" s="6"/>
      <c r="BA820" s="6"/>
      <c r="BB820" s="6"/>
      <c r="BC820" s="6"/>
    </row>
    <row r="821" spans="1:55" ht="16.5" customHeight="1" x14ac:dyDescent="0.25">
      <c r="A821" s="165"/>
      <c r="B821" s="166"/>
      <c r="C821" s="166"/>
      <c r="D821" s="166"/>
      <c r="E821" s="171"/>
      <c r="F821" s="171"/>
      <c r="G821" s="171"/>
      <c r="H821" s="171"/>
      <c r="I821" s="166"/>
      <c r="J821" s="166"/>
      <c r="K821" s="172"/>
      <c r="L821" s="166"/>
      <c r="M821" s="166"/>
      <c r="N821" s="173"/>
      <c r="O821" s="173"/>
      <c r="P821" s="173"/>
      <c r="Q821" s="173"/>
      <c r="R821" s="174"/>
      <c r="S821" s="167"/>
      <c r="T821" s="168"/>
      <c r="U821" s="169"/>
      <c r="V821" s="158"/>
      <c r="W821" s="159"/>
      <c r="X821" s="160"/>
      <c r="Y821" s="161"/>
      <c r="Z821" s="162"/>
      <c r="AA821" s="162"/>
      <c r="AB821" s="162"/>
      <c r="AC821" s="162"/>
      <c r="AD821" s="162"/>
      <c r="AE821" s="161"/>
      <c r="AF821" s="161"/>
      <c r="AG821" s="163"/>
      <c r="AH821" s="159"/>
      <c r="AI821" s="164"/>
      <c r="AJ821" s="170"/>
      <c r="AK821" s="118"/>
      <c r="AL821" s="6"/>
      <c r="AM821" s="7"/>
      <c r="AN821" s="6"/>
      <c r="AO821" s="6"/>
      <c r="AP821" s="6"/>
      <c r="AQ821" s="8"/>
      <c r="AR821" s="6"/>
      <c r="AT821" s="6"/>
      <c r="AU821" s="6"/>
      <c r="AV821" s="6"/>
      <c r="AW821" s="6"/>
      <c r="AX821" s="6"/>
      <c r="AY821" s="9"/>
      <c r="AZ821" s="6"/>
      <c r="BA821" s="6"/>
      <c r="BB821" s="6"/>
      <c r="BC821" s="6"/>
    </row>
    <row r="822" spans="1:55" ht="16.5" customHeight="1" x14ac:dyDescent="0.25">
      <c r="A822" s="165"/>
      <c r="B822" s="166"/>
      <c r="C822" s="166"/>
      <c r="D822" s="166"/>
      <c r="E822" s="171"/>
      <c r="F822" s="171"/>
      <c r="G822" s="171"/>
      <c r="H822" s="171"/>
      <c r="I822" s="166"/>
      <c r="J822" s="166"/>
      <c r="K822" s="172"/>
      <c r="L822" s="166"/>
      <c r="M822" s="166"/>
      <c r="N822" s="173"/>
      <c r="O822" s="173"/>
      <c r="P822" s="173"/>
      <c r="Q822" s="173"/>
      <c r="R822" s="174"/>
      <c r="S822" s="167"/>
      <c r="T822" s="168"/>
      <c r="U822" s="169"/>
      <c r="V822" s="158"/>
      <c r="W822" s="159"/>
      <c r="X822" s="160"/>
      <c r="Y822" s="161"/>
      <c r="Z822" s="162"/>
      <c r="AA822" s="162"/>
      <c r="AB822" s="162"/>
      <c r="AC822" s="162"/>
      <c r="AD822" s="162"/>
      <c r="AE822" s="161"/>
      <c r="AF822" s="161"/>
      <c r="AG822" s="163"/>
      <c r="AH822" s="159"/>
      <c r="AI822" s="164"/>
      <c r="AJ822" s="170"/>
      <c r="AK822" s="118"/>
      <c r="AL822" s="6"/>
      <c r="AM822" s="7"/>
      <c r="AN822" s="6"/>
      <c r="AO822" s="6"/>
      <c r="AP822" s="6"/>
      <c r="AQ822" s="8"/>
      <c r="AR822" s="6"/>
      <c r="AT822" s="6"/>
      <c r="AU822" s="6"/>
      <c r="AV822" s="6"/>
      <c r="AW822" s="6"/>
      <c r="AX822" s="6"/>
      <c r="AY822" s="9"/>
      <c r="AZ822" s="6"/>
      <c r="BA822" s="6"/>
      <c r="BB822" s="6"/>
      <c r="BC822" s="6"/>
    </row>
    <row r="823" spans="1:55" ht="16.5" customHeight="1" x14ac:dyDescent="0.25">
      <c r="A823" s="165"/>
      <c r="B823" s="166"/>
      <c r="C823" s="166"/>
      <c r="D823" s="166"/>
      <c r="E823" s="171"/>
      <c r="F823" s="171"/>
      <c r="G823" s="171"/>
      <c r="H823" s="171"/>
      <c r="I823" s="166"/>
      <c r="J823" s="166"/>
      <c r="K823" s="172"/>
      <c r="L823" s="166"/>
      <c r="M823" s="166"/>
      <c r="N823" s="173"/>
      <c r="O823" s="173"/>
      <c r="P823" s="173"/>
      <c r="Q823" s="173"/>
      <c r="R823" s="174"/>
      <c r="S823" s="167"/>
      <c r="T823" s="168"/>
      <c r="U823" s="169"/>
      <c r="V823" s="158"/>
      <c r="W823" s="159"/>
      <c r="X823" s="160"/>
      <c r="Y823" s="161"/>
      <c r="Z823" s="162"/>
      <c r="AA823" s="162"/>
      <c r="AB823" s="162"/>
      <c r="AC823" s="162"/>
      <c r="AD823" s="162"/>
      <c r="AE823" s="161"/>
      <c r="AF823" s="161"/>
      <c r="AG823" s="163"/>
      <c r="AH823" s="159"/>
      <c r="AI823" s="164"/>
      <c r="AJ823" s="170"/>
      <c r="AK823" s="118"/>
      <c r="AL823" s="6"/>
      <c r="AM823" s="7"/>
      <c r="AN823" s="6"/>
      <c r="AO823" s="6"/>
      <c r="AP823" s="6"/>
      <c r="AQ823" s="8"/>
      <c r="AR823" s="6"/>
      <c r="AT823" s="6"/>
      <c r="AU823" s="6"/>
      <c r="AV823" s="6"/>
      <c r="AW823" s="6"/>
      <c r="AX823" s="6"/>
      <c r="AY823" s="9"/>
      <c r="AZ823" s="6"/>
      <c r="BA823" s="6"/>
      <c r="BB823" s="6"/>
      <c r="BC823" s="6"/>
    </row>
    <row r="824" spans="1:55" ht="16.5" customHeight="1" x14ac:dyDescent="0.25">
      <c r="A824" s="165"/>
      <c r="B824" s="166"/>
      <c r="C824" s="166"/>
      <c r="D824" s="166"/>
      <c r="E824" s="171"/>
      <c r="F824" s="171"/>
      <c r="G824" s="171"/>
      <c r="H824" s="171"/>
      <c r="I824" s="166"/>
      <c r="J824" s="166"/>
      <c r="K824" s="172"/>
      <c r="L824" s="166"/>
      <c r="M824" s="166"/>
      <c r="N824" s="173"/>
      <c r="O824" s="173"/>
      <c r="P824" s="173"/>
      <c r="Q824" s="173"/>
      <c r="R824" s="174"/>
      <c r="S824" s="167"/>
      <c r="T824" s="168"/>
      <c r="U824" s="169"/>
      <c r="V824" s="158"/>
      <c r="W824" s="159"/>
      <c r="X824" s="160"/>
      <c r="Y824" s="161"/>
      <c r="Z824" s="162"/>
      <c r="AA824" s="162"/>
      <c r="AB824" s="162"/>
      <c r="AC824" s="162"/>
      <c r="AD824" s="162"/>
      <c r="AE824" s="161"/>
      <c r="AF824" s="161"/>
      <c r="AG824" s="163"/>
      <c r="AH824" s="159"/>
      <c r="AI824" s="164"/>
      <c r="AJ824" s="170"/>
      <c r="AK824" s="118"/>
      <c r="AL824" s="6"/>
      <c r="AM824" s="7"/>
      <c r="AN824" s="6"/>
      <c r="AO824" s="6"/>
      <c r="AP824" s="6"/>
      <c r="AQ824" s="8"/>
      <c r="AR824" s="6"/>
      <c r="AT824" s="6"/>
      <c r="AU824" s="6"/>
      <c r="AV824" s="6"/>
      <c r="AW824" s="6"/>
      <c r="AX824" s="6"/>
      <c r="AY824" s="9"/>
      <c r="AZ824" s="6"/>
      <c r="BA824" s="6"/>
      <c r="BB824" s="6"/>
      <c r="BC824" s="6"/>
    </row>
    <row r="825" spans="1:55" ht="16.5" customHeight="1" x14ac:dyDescent="0.25">
      <c r="A825" s="165"/>
      <c r="B825" s="166"/>
      <c r="C825" s="166"/>
      <c r="D825" s="166"/>
      <c r="E825" s="171"/>
      <c r="F825" s="171"/>
      <c r="G825" s="171"/>
      <c r="H825" s="171"/>
      <c r="I825" s="166"/>
      <c r="J825" s="166"/>
      <c r="K825" s="172"/>
      <c r="L825" s="166"/>
      <c r="M825" s="166"/>
      <c r="N825" s="173"/>
      <c r="O825" s="173"/>
      <c r="P825" s="173"/>
      <c r="Q825" s="173"/>
      <c r="R825" s="174"/>
      <c r="S825" s="167"/>
      <c r="T825" s="168"/>
      <c r="U825" s="169"/>
      <c r="V825" s="158"/>
      <c r="W825" s="159"/>
      <c r="X825" s="160"/>
      <c r="Y825" s="161"/>
      <c r="Z825" s="162"/>
      <c r="AA825" s="162"/>
      <c r="AB825" s="162"/>
      <c r="AC825" s="162"/>
      <c r="AD825" s="162"/>
      <c r="AE825" s="161"/>
      <c r="AF825" s="161"/>
      <c r="AG825" s="163"/>
      <c r="AH825" s="159"/>
      <c r="AI825" s="164"/>
      <c r="AJ825" s="170"/>
      <c r="AK825" s="118"/>
      <c r="AL825" s="6"/>
      <c r="AM825" s="7"/>
      <c r="AN825" s="6"/>
      <c r="AO825" s="6"/>
      <c r="AP825" s="6"/>
      <c r="AQ825" s="8"/>
      <c r="AR825" s="6"/>
      <c r="AT825" s="6"/>
      <c r="AU825" s="6"/>
      <c r="AV825" s="6"/>
      <c r="AW825" s="6"/>
      <c r="AX825" s="6"/>
      <c r="AY825" s="9"/>
      <c r="AZ825" s="6"/>
      <c r="BA825" s="6"/>
      <c r="BB825" s="6"/>
      <c r="BC825" s="6"/>
    </row>
    <row r="826" spans="1:55" ht="16.5" customHeight="1" x14ac:dyDescent="0.25">
      <c r="A826" s="165"/>
      <c r="B826" s="166"/>
      <c r="C826" s="166"/>
      <c r="D826" s="166"/>
      <c r="E826" s="171"/>
      <c r="F826" s="171"/>
      <c r="G826" s="171"/>
      <c r="H826" s="171"/>
      <c r="I826" s="166"/>
      <c r="J826" s="166"/>
      <c r="K826" s="172"/>
      <c r="L826" s="166"/>
      <c r="M826" s="166"/>
      <c r="N826" s="173"/>
      <c r="O826" s="173"/>
      <c r="P826" s="173"/>
      <c r="Q826" s="173"/>
      <c r="R826" s="174"/>
      <c r="S826" s="167"/>
      <c r="T826" s="168"/>
      <c r="U826" s="169"/>
      <c r="V826" s="158"/>
      <c r="W826" s="159"/>
      <c r="X826" s="160"/>
      <c r="Y826" s="161"/>
      <c r="Z826" s="162"/>
      <c r="AA826" s="162"/>
      <c r="AB826" s="162"/>
      <c r="AC826" s="162"/>
      <c r="AD826" s="162"/>
      <c r="AE826" s="161"/>
      <c r="AF826" s="161"/>
      <c r="AG826" s="163"/>
      <c r="AH826" s="159"/>
      <c r="AI826" s="164"/>
      <c r="AJ826" s="170"/>
      <c r="AK826" s="118"/>
      <c r="AL826" s="6"/>
      <c r="AM826" s="7"/>
      <c r="AN826" s="6"/>
      <c r="AO826" s="6"/>
      <c r="AP826" s="6"/>
      <c r="AQ826" s="8"/>
      <c r="AR826" s="6"/>
      <c r="AT826" s="6"/>
      <c r="AU826" s="6"/>
      <c r="AV826" s="6"/>
      <c r="AW826" s="6"/>
      <c r="AX826" s="6"/>
      <c r="AY826" s="9"/>
      <c r="AZ826" s="6"/>
      <c r="BA826" s="6"/>
      <c r="BB826" s="6"/>
      <c r="BC826" s="6"/>
    </row>
    <row r="827" spans="1:55" ht="16.5" customHeight="1" x14ac:dyDescent="0.25">
      <c r="A827" s="165"/>
      <c r="B827" s="166"/>
      <c r="C827" s="166"/>
      <c r="D827" s="166"/>
      <c r="E827" s="171"/>
      <c r="F827" s="171"/>
      <c r="G827" s="171"/>
      <c r="H827" s="171"/>
      <c r="I827" s="166"/>
      <c r="J827" s="166"/>
      <c r="K827" s="172"/>
      <c r="L827" s="166"/>
      <c r="M827" s="166"/>
      <c r="N827" s="173"/>
      <c r="O827" s="173"/>
      <c r="P827" s="173"/>
      <c r="Q827" s="173"/>
      <c r="R827" s="174"/>
      <c r="S827" s="167"/>
      <c r="T827" s="168"/>
      <c r="U827" s="169"/>
      <c r="V827" s="158"/>
      <c r="W827" s="159"/>
      <c r="X827" s="160"/>
      <c r="Y827" s="161"/>
      <c r="Z827" s="162"/>
      <c r="AA827" s="162"/>
      <c r="AB827" s="162"/>
      <c r="AC827" s="162"/>
      <c r="AD827" s="162"/>
      <c r="AE827" s="161"/>
      <c r="AF827" s="161"/>
      <c r="AG827" s="163"/>
      <c r="AH827" s="159"/>
      <c r="AI827" s="164"/>
      <c r="AJ827" s="170"/>
      <c r="AK827" s="118"/>
      <c r="AL827" s="6"/>
      <c r="AM827" s="7"/>
      <c r="AN827" s="6"/>
      <c r="AO827" s="6"/>
      <c r="AP827" s="6"/>
      <c r="AQ827" s="8"/>
      <c r="AR827" s="6"/>
      <c r="AT827" s="6"/>
      <c r="AU827" s="6"/>
      <c r="AV827" s="6"/>
      <c r="AW827" s="6"/>
      <c r="AX827" s="6"/>
      <c r="AY827" s="9"/>
      <c r="AZ827" s="6"/>
      <c r="BA827" s="6"/>
      <c r="BB827" s="6"/>
      <c r="BC827" s="6"/>
    </row>
    <row r="828" spans="1:55" ht="16.5" customHeight="1" x14ac:dyDescent="0.25">
      <c r="A828" s="165"/>
      <c r="B828" s="166"/>
      <c r="C828" s="166"/>
      <c r="D828" s="166"/>
      <c r="E828" s="171"/>
      <c r="F828" s="171"/>
      <c r="G828" s="171"/>
      <c r="H828" s="171"/>
      <c r="I828" s="166"/>
      <c r="J828" s="166"/>
      <c r="K828" s="172"/>
      <c r="L828" s="166"/>
      <c r="M828" s="166"/>
      <c r="N828" s="173"/>
      <c r="O828" s="173"/>
      <c r="P828" s="173"/>
      <c r="Q828" s="173"/>
      <c r="R828" s="174"/>
      <c r="S828" s="167"/>
      <c r="T828" s="168"/>
      <c r="U828" s="169"/>
      <c r="V828" s="158"/>
      <c r="W828" s="159"/>
      <c r="X828" s="160"/>
      <c r="Y828" s="161"/>
      <c r="Z828" s="162"/>
      <c r="AA828" s="162"/>
      <c r="AB828" s="162"/>
      <c r="AC828" s="162"/>
      <c r="AD828" s="162"/>
      <c r="AE828" s="161"/>
      <c r="AF828" s="161"/>
      <c r="AG828" s="163"/>
      <c r="AH828" s="159"/>
      <c r="AI828" s="164"/>
      <c r="AJ828" s="170"/>
      <c r="AK828" s="118"/>
      <c r="AL828" s="6"/>
      <c r="AM828" s="7"/>
      <c r="AN828" s="6"/>
      <c r="AO828" s="6"/>
      <c r="AP828" s="6"/>
      <c r="AQ828" s="8"/>
      <c r="AR828" s="6"/>
      <c r="AT828" s="6"/>
      <c r="AU828" s="6"/>
      <c r="AV828" s="6"/>
      <c r="AW828" s="6"/>
      <c r="AX828" s="6"/>
      <c r="AY828" s="9"/>
      <c r="AZ828" s="6"/>
      <c r="BA828" s="6"/>
      <c r="BB828" s="6"/>
      <c r="BC828" s="6"/>
    </row>
    <row r="829" spans="1:55" ht="16.5" customHeight="1" x14ac:dyDescent="0.25">
      <c r="A829" s="165"/>
      <c r="B829" s="166"/>
      <c r="C829" s="166"/>
      <c r="D829" s="166"/>
      <c r="E829" s="171"/>
      <c r="F829" s="171"/>
      <c r="G829" s="171"/>
      <c r="H829" s="171"/>
      <c r="I829" s="166"/>
      <c r="J829" s="166"/>
      <c r="K829" s="172"/>
      <c r="L829" s="166"/>
      <c r="M829" s="166"/>
      <c r="N829" s="173"/>
      <c r="O829" s="173"/>
      <c r="P829" s="173"/>
      <c r="Q829" s="173"/>
      <c r="R829" s="174"/>
      <c r="S829" s="167"/>
      <c r="T829" s="168"/>
      <c r="U829" s="169"/>
      <c r="V829" s="158"/>
      <c r="W829" s="159"/>
      <c r="X829" s="160"/>
      <c r="Y829" s="161"/>
      <c r="Z829" s="162"/>
      <c r="AA829" s="162"/>
      <c r="AB829" s="162"/>
      <c r="AC829" s="162"/>
      <c r="AD829" s="162"/>
      <c r="AE829" s="161"/>
      <c r="AF829" s="161"/>
      <c r="AG829" s="163"/>
      <c r="AH829" s="159"/>
      <c r="AI829" s="164"/>
      <c r="AJ829" s="170"/>
      <c r="AK829" s="118"/>
      <c r="AL829" s="6"/>
      <c r="AM829" s="7"/>
      <c r="AN829" s="6"/>
      <c r="AO829" s="6"/>
      <c r="AP829" s="6"/>
      <c r="AQ829" s="8"/>
      <c r="AR829" s="6"/>
      <c r="AT829" s="6"/>
      <c r="AU829" s="6"/>
      <c r="AV829" s="6"/>
      <c r="AW829" s="6"/>
      <c r="AX829" s="6"/>
      <c r="AY829" s="9"/>
      <c r="AZ829" s="6"/>
      <c r="BA829" s="6"/>
      <c r="BB829" s="6"/>
      <c r="BC829" s="6"/>
    </row>
    <row r="830" spans="1:55" ht="16.5" customHeight="1" x14ac:dyDescent="0.25">
      <c r="A830" s="165"/>
      <c r="B830" s="166"/>
      <c r="C830" s="166"/>
      <c r="D830" s="166"/>
      <c r="E830" s="171"/>
      <c r="F830" s="171"/>
      <c r="G830" s="171"/>
      <c r="H830" s="171"/>
      <c r="I830" s="166"/>
      <c r="J830" s="166"/>
      <c r="K830" s="172"/>
      <c r="L830" s="166"/>
      <c r="M830" s="166"/>
      <c r="N830" s="173"/>
      <c r="O830" s="173"/>
      <c r="P830" s="173"/>
      <c r="Q830" s="173"/>
      <c r="R830" s="174"/>
      <c r="S830" s="167"/>
      <c r="T830" s="168"/>
      <c r="U830" s="169"/>
      <c r="V830" s="158"/>
      <c r="W830" s="159"/>
      <c r="X830" s="160"/>
      <c r="Y830" s="161"/>
      <c r="Z830" s="162"/>
      <c r="AA830" s="162"/>
      <c r="AB830" s="162"/>
      <c r="AC830" s="162"/>
      <c r="AD830" s="162"/>
      <c r="AE830" s="161"/>
      <c r="AF830" s="161"/>
      <c r="AG830" s="163"/>
      <c r="AH830" s="159"/>
      <c r="AI830" s="164"/>
      <c r="AJ830" s="170"/>
      <c r="AK830" s="118"/>
      <c r="AL830" s="6"/>
      <c r="AM830" s="7"/>
      <c r="AN830" s="6"/>
      <c r="AO830" s="6"/>
      <c r="AP830" s="6"/>
      <c r="AQ830" s="8"/>
      <c r="AR830" s="6"/>
      <c r="AT830" s="6"/>
      <c r="AU830" s="6"/>
      <c r="AV830" s="6"/>
      <c r="AW830" s="6"/>
      <c r="AX830" s="6"/>
      <c r="AY830" s="9"/>
      <c r="AZ830" s="6"/>
      <c r="BA830" s="6"/>
      <c r="BB830" s="6"/>
      <c r="BC830" s="6"/>
    </row>
    <row r="831" spans="1:55" ht="16.5" customHeight="1" x14ac:dyDescent="0.25">
      <c r="A831" s="165"/>
      <c r="B831" s="166"/>
      <c r="C831" s="166"/>
      <c r="D831" s="166"/>
      <c r="E831" s="171"/>
      <c r="F831" s="171"/>
      <c r="G831" s="171"/>
      <c r="H831" s="171"/>
      <c r="I831" s="166"/>
      <c r="J831" s="166"/>
      <c r="K831" s="172"/>
      <c r="L831" s="166"/>
      <c r="M831" s="166"/>
      <c r="N831" s="173"/>
      <c r="O831" s="173"/>
      <c r="P831" s="173"/>
      <c r="Q831" s="173"/>
      <c r="R831" s="174"/>
      <c r="S831" s="167"/>
      <c r="T831" s="168"/>
      <c r="U831" s="169"/>
      <c r="V831" s="158"/>
      <c r="W831" s="159"/>
      <c r="X831" s="160"/>
      <c r="Y831" s="161"/>
      <c r="Z831" s="162"/>
      <c r="AA831" s="162"/>
      <c r="AB831" s="162"/>
      <c r="AC831" s="162"/>
      <c r="AD831" s="162"/>
      <c r="AE831" s="161"/>
      <c r="AF831" s="161"/>
      <c r="AG831" s="163"/>
      <c r="AH831" s="159"/>
      <c r="AI831" s="164"/>
      <c r="AJ831" s="170"/>
      <c r="AK831" s="118"/>
      <c r="AL831" s="6"/>
      <c r="AM831" s="7"/>
      <c r="AN831" s="6"/>
      <c r="AO831" s="6"/>
      <c r="AP831" s="6"/>
      <c r="AQ831" s="8"/>
      <c r="AR831" s="6"/>
      <c r="AT831" s="6"/>
      <c r="AU831" s="6"/>
      <c r="AV831" s="6"/>
      <c r="AW831" s="6"/>
      <c r="AX831" s="6"/>
      <c r="AY831" s="9"/>
      <c r="AZ831" s="6"/>
      <c r="BA831" s="6"/>
      <c r="BB831" s="6"/>
      <c r="BC831" s="6"/>
    </row>
    <row r="832" spans="1:55" ht="16.5" customHeight="1" x14ac:dyDescent="0.25">
      <c r="A832" s="165"/>
      <c r="B832" s="166"/>
      <c r="C832" s="166"/>
      <c r="D832" s="166"/>
      <c r="E832" s="171"/>
      <c r="F832" s="171"/>
      <c r="G832" s="171"/>
      <c r="H832" s="171"/>
      <c r="I832" s="166"/>
      <c r="J832" s="166"/>
      <c r="K832" s="172"/>
      <c r="L832" s="166"/>
      <c r="M832" s="166"/>
      <c r="N832" s="173"/>
      <c r="O832" s="173"/>
      <c r="P832" s="173"/>
      <c r="Q832" s="173"/>
      <c r="R832" s="174"/>
      <c r="S832" s="167"/>
      <c r="T832" s="168"/>
      <c r="U832" s="169"/>
      <c r="V832" s="158"/>
      <c r="W832" s="159"/>
      <c r="X832" s="160"/>
      <c r="Y832" s="161"/>
      <c r="Z832" s="162"/>
      <c r="AA832" s="162"/>
      <c r="AB832" s="162"/>
      <c r="AC832" s="162"/>
      <c r="AD832" s="162"/>
      <c r="AE832" s="161"/>
      <c r="AF832" s="161"/>
      <c r="AG832" s="163"/>
      <c r="AH832" s="159"/>
      <c r="AI832" s="164"/>
      <c r="AJ832" s="170"/>
      <c r="AK832" s="118"/>
      <c r="AL832" s="6"/>
      <c r="AM832" s="7"/>
      <c r="AN832" s="6"/>
      <c r="AO832" s="6"/>
      <c r="AP832" s="6"/>
      <c r="AQ832" s="8"/>
      <c r="AR832" s="6"/>
      <c r="AT832" s="6"/>
      <c r="AU832" s="6"/>
      <c r="AV832" s="6"/>
      <c r="AW832" s="6"/>
      <c r="AX832" s="6"/>
      <c r="AY832" s="9"/>
      <c r="AZ832" s="6"/>
      <c r="BA832" s="6"/>
      <c r="BB832" s="6"/>
      <c r="BC832" s="6"/>
    </row>
    <row r="833" spans="1:55" ht="16.5" customHeight="1" x14ac:dyDescent="0.25">
      <c r="A833" s="165"/>
      <c r="B833" s="166"/>
      <c r="C833" s="166"/>
      <c r="D833" s="166"/>
      <c r="E833" s="171"/>
      <c r="F833" s="171"/>
      <c r="G833" s="171"/>
      <c r="H833" s="171"/>
      <c r="I833" s="166"/>
      <c r="J833" s="166"/>
      <c r="K833" s="172"/>
      <c r="L833" s="166"/>
      <c r="M833" s="166"/>
      <c r="N833" s="173"/>
      <c r="O833" s="173"/>
      <c r="P833" s="173"/>
      <c r="Q833" s="173"/>
      <c r="R833" s="174"/>
      <c r="S833" s="167"/>
      <c r="T833" s="168"/>
      <c r="U833" s="169"/>
      <c r="V833" s="158"/>
      <c r="W833" s="159"/>
      <c r="X833" s="160"/>
      <c r="Y833" s="161"/>
      <c r="Z833" s="162"/>
      <c r="AA833" s="162"/>
      <c r="AB833" s="162"/>
      <c r="AC833" s="162"/>
      <c r="AD833" s="162"/>
      <c r="AE833" s="161"/>
      <c r="AF833" s="161"/>
      <c r="AG833" s="163"/>
      <c r="AH833" s="159"/>
      <c r="AI833" s="164"/>
      <c r="AJ833" s="170"/>
      <c r="AK833" s="118"/>
      <c r="AL833" s="6"/>
      <c r="AM833" s="7"/>
      <c r="AN833" s="6"/>
      <c r="AO833" s="6"/>
      <c r="AP833" s="6"/>
      <c r="AQ833" s="8"/>
      <c r="AR833" s="6"/>
      <c r="AT833" s="6"/>
      <c r="AU833" s="6"/>
      <c r="AV833" s="6"/>
      <c r="AW833" s="6"/>
      <c r="AX833" s="6"/>
      <c r="AY833" s="9"/>
      <c r="AZ833" s="6"/>
      <c r="BA833" s="6"/>
      <c r="BB833" s="6"/>
      <c r="BC833" s="6"/>
    </row>
    <row r="834" spans="1:55" ht="16.5" customHeight="1" x14ac:dyDescent="0.25">
      <c r="A834" s="165"/>
      <c r="B834" s="166"/>
      <c r="C834" s="166"/>
      <c r="D834" s="166"/>
      <c r="E834" s="171"/>
      <c r="F834" s="171"/>
      <c r="G834" s="171"/>
      <c r="H834" s="171"/>
      <c r="I834" s="166"/>
      <c r="J834" s="166"/>
      <c r="K834" s="172"/>
      <c r="L834" s="166"/>
      <c r="M834" s="166"/>
      <c r="N834" s="173"/>
      <c r="O834" s="173"/>
      <c r="P834" s="173"/>
      <c r="Q834" s="173"/>
      <c r="R834" s="174"/>
      <c r="S834" s="167"/>
      <c r="T834" s="168"/>
      <c r="U834" s="169"/>
      <c r="V834" s="158"/>
      <c r="W834" s="159"/>
      <c r="X834" s="160"/>
      <c r="Y834" s="161"/>
      <c r="Z834" s="162"/>
      <c r="AA834" s="162"/>
      <c r="AB834" s="162"/>
      <c r="AC834" s="162"/>
      <c r="AD834" s="162"/>
      <c r="AE834" s="161"/>
      <c r="AF834" s="161"/>
      <c r="AG834" s="163"/>
      <c r="AH834" s="159"/>
      <c r="AI834" s="164"/>
      <c r="AJ834" s="170"/>
      <c r="AK834" s="118"/>
      <c r="AL834" s="6"/>
      <c r="AM834" s="7"/>
      <c r="AN834" s="6"/>
      <c r="AO834" s="6"/>
      <c r="AP834" s="6"/>
      <c r="AQ834" s="8"/>
      <c r="AR834" s="6"/>
      <c r="AT834" s="6"/>
      <c r="AU834" s="6"/>
      <c r="AV834" s="6"/>
      <c r="AW834" s="6"/>
      <c r="AX834" s="6"/>
      <c r="AY834" s="9"/>
      <c r="AZ834" s="6"/>
      <c r="BA834" s="6"/>
      <c r="BB834" s="6"/>
      <c r="BC834" s="6"/>
    </row>
    <row r="835" spans="1:55" ht="16.5" customHeight="1" x14ac:dyDescent="0.25">
      <c r="A835" s="165"/>
      <c r="B835" s="166"/>
      <c r="C835" s="166"/>
      <c r="D835" s="166"/>
      <c r="E835" s="171"/>
      <c r="F835" s="171"/>
      <c r="G835" s="171"/>
      <c r="H835" s="171"/>
      <c r="I835" s="166"/>
      <c r="J835" s="166"/>
      <c r="K835" s="172"/>
      <c r="L835" s="166"/>
      <c r="M835" s="166"/>
      <c r="N835" s="173"/>
      <c r="O835" s="173"/>
      <c r="P835" s="173"/>
      <c r="Q835" s="173"/>
      <c r="R835" s="174"/>
      <c r="S835" s="167"/>
      <c r="T835" s="168"/>
      <c r="U835" s="169"/>
      <c r="V835" s="158"/>
      <c r="W835" s="159"/>
      <c r="X835" s="160"/>
      <c r="Y835" s="161"/>
      <c r="Z835" s="162"/>
      <c r="AA835" s="162"/>
      <c r="AB835" s="162"/>
      <c r="AC835" s="162"/>
      <c r="AD835" s="162"/>
      <c r="AE835" s="161"/>
      <c r="AF835" s="161"/>
      <c r="AG835" s="163"/>
      <c r="AH835" s="159"/>
      <c r="AI835" s="164"/>
      <c r="AJ835" s="170"/>
      <c r="AK835" s="118"/>
      <c r="AL835" s="6"/>
      <c r="AM835" s="7"/>
      <c r="AN835" s="6"/>
      <c r="AO835" s="6"/>
      <c r="AP835" s="6"/>
      <c r="AQ835" s="8"/>
      <c r="AR835" s="6"/>
      <c r="AT835" s="6"/>
      <c r="AU835" s="6"/>
      <c r="AV835" s="6"/>
      <c r="AW835" s="6"/>
      <c r="AX835" s="6"/>
      <c r="AY835" s="9"/>
      <c r="AZ835" s="6"/>
      <c r="BA835" s="6"/>
      <c r="BB835" s="6"/>
      <c r="BC835" s="6"/>
    </row>
    <row r="836" spans="1:55" ht="16.5" customHeight="1" x14ac:dyDescent="0.25">
      <c r="A836" s="165"/>
      <c r="B836" s="166"/>
      <c r="C836" s="166"/>
      <c r="D836" s="166"/>
      <c r="E836" s="171"/>
      <c r="F836" s="171"/>
      <c r="G836" s="171"/>
      <c r="H836" s="171"/>
      <c r="I836" s="166"/>
      <c r="J836" s="166"/>
      <c r="K836" s="172"/>
      <c r="L836" s="166"/>
      <c r="M836" s="166"/>
      <c r="N836" s="173"/>
      <c r="O836" s="173"/>
      <c r="P836" s="173"/>
      <c r="Q836" s="173"/>
      <c r="R836" s="174"/>
      <c r="S836" s="167"/>
      <c r="T836" s="168"/>
      <c r="U836" s="169"/>
      <c r="V836" s="158"/>
      <c r="W836" s="159"/>
      <c r="X836" s="160"/>
      <c r="Y836" s="161"/>
      <c r="Z836" s="162"/>
      <c r="AA836" s="162"/>
      <c r="AB836" s="162"/>
      <c r="AC836" s="162"/>
      <c r="AD836" s="162"/>
      <c r="AE836" s="161"/>
      <c r="AF836" s="161"/>
      <c r="AG836" s="163"/>
      <c r="AH836" s="159"/>
      <c r="AI836" s="164"/>
      <c r="AJ836" s="170"/>
      <c r="AK836" s="118"/>
      <c r="AL836" s="6"/>
      <c r="AM836" s="7"/>
      <c r="AN836" s="6"/>
      <c r="AO836" s="6"/>
      <c r="AP836" s="6"/>
      <c r="AQ836" s="8"/>
      <c r="AR836" s="6"/>
      <c r="AT836" s="6"/>
      <c r="AU836" s="6"/>
      <c r="AV836" s="6"/>
      <c r="AW836" s="6"/>
      <c r="AX836" s="6"/>
      <c r="AY836" s="9"/>
      <c r="AZ836" s="6"/>
      <c r="BA836" s="6"/>
      <c r="BB836" s="6"/>
      <c r="BC836" s="6"/>
    </row>
    <row r="837" spans="1:55" ht="16.5" customHeight="1" x14ac:dyDescent="0.25">
      <c r="A837" s="165"/>
      <c r="B837" s="166"/>
      <c r="C837" s="166"/>
      <c r="D837" s="166"/>
      <c r="E837" s="171"/>
      <c r="F837" s="171"/>
      <c r="G837" s="171"/>
      <c r="H837" s="171"/>
      <c r="I837" s="166"/>
      <c r="J837" s="166"/>
      <c r="K837" s="172"/>
      <c r="L837" s="166"/>
      <c r="M837" s="166"/>
      <c r="N837" s="173"/>
      <c r="O837" s="173"/>
      <c r="P837" s="173"/>
      <c r="Q837" s="173"/>
      <c r="R837" s="174"/>
      <c r="S837" s="167"/>
      <c r="T837" s="168"/>
      <c r="U837" s="169"/>
      <c r="V837" s="158"/>
      <c r="W837" s="159"/>
      <c r="X837" s="160"/>
      <c r="Y837" s="161"/>
      <c r="Z837" s="162"/>
      <c r="AA837" s="162"/>
      <c r="AB837" s="162"/>
      <c r="AC837" s="162"/>
      <c r="AD837" s="162"/>
      <c r="AE837" s="161"/>
      <c r="AF837" s="161"/>
      <c r="AG837" s="163"/>
      <c r="AH837" s="159"/>
      <c r="AI837" s="164"/>
      <c r="AJ837" s="170"/>
      <c r="AK837" s="118"/>
      <c r="AL837" s="6"/>
      <c r="AM837" s="7"/>
      <c r="AN837" s="6"/>
      <c r="AO837" s="6"/>
      <c r="AP837" s="6"/>
      <c r="AQ837" s="8"/>
      <c r="AR837" s="6"/>
      <c r="AT837" s="6"/>
      <c r="AU837" s="6"/>
      <c r="AV837" s="6"/>
      <c r="AW837" s="6"/>
      <c r="AX837" s="6"/>
      <c r="AY837" s="9"/>
      <c r="AZ837" s="6"/>
      <c r="BA837" s="6"/>
      <c r="BB837" s="6"/>
      <c r="BC837" s="6"/>
    </row>
    <row r="838" spans="1:55" ht="16.5" customHeight="1" x14ac:dyDescent="0.25">
      <c r="A838" s="165"/>
      <c r="B838" s="166"/>
      <c r="C838" s="166"/>
      <c r="D838" s="166"/>
      <c r="E838" s="171"/>
      <c r="F838" s="171"/>
      <c r="G838" s="171"/>
      <c r="H838" s="171"/>
      <c r="I838" s="166"/>
      <c r="J838" s="166"/>
      <c r="K838" s="172"/>
      <c r="L838" s="166"/>
      <c r="M838" s="166"/>
      <c r="N838" s="173"/>
      <c r="O838" s="173"/>
      <c r="P838" s="173"/>
      <c r="Q838" s="173"/>
      <c r="R838" s="174"/>
      <c r="S838" s="167"/>
      <c r="T838" s="168"/>
      <c r="U838" s="169"/>
      <c r="V838" s="158"/>
      <c r="W838" s="159"/>
      <c r="X838" s="160"/>
      <c r="Y838" s="161"/>
      <c r="Z838" s="162"/>
      <c r="AA838" s="162"/>
      <c r="AB838" s="162"/>
      <c r="AC838" s="162"/>
      <c r="AD838" s="162"/>
      <c r="AE838" s="161"/>
      <c r="AF838" s="161"/>
      <c r="AG838" s="163"/>
      <c r="AH838" s="159"/>
      <c r="AI838" s="164"/>
      <c r="AJ838" s="170"/>
      <c r="AK838" s="118"/>
      <c r="AL838" s="6"/>
      <c r="AM838" s="7"/>
      <c r="AN838" s="6"/>
      <c r="AO838" s="6"/>
      <c r="AP838" s="6"/>
      <c r="AQ838" s="8"/>
      <c r="AR838" s="6"/>
      <c r="AT838" s="6"/>
      <c r="AU838" s="6"/>
      <c r="AV838" s="6"/>
      <c r="AW838" s="6"/>
      <c r="AX838" s="6"/>
      <c r="AY838" s="9"/>
      <c r="AZ838" s="6"/>
      <c r="BA838" s="6"/>
      <c r="BB838" s="6"/>
      <c r="BC838" s="6"/>
    </row>
    <row r="839" spans="1:55" ht="16.5" customHeight="1" x14ac:dyDescent="0.25">
      <c r="A839" s="165"/>
      <c r="B839" s="166"/>
      <c r="C839" s="166"/>
      <c r="D839" s="166"/>
      <c r="E839" s="171"/>
      <c r="F839" s="171"/>
      <c r="G839" s="171"/>
      <c r="H839" s="171"/>
      <c r="I839" s="166"/>
      <c r="J839" s="166"/>
      <c r="K839" s="172"/>
      <c r="L839" s="166"/>
      <c r="M839" s="166"/>
      <c r="N839" s="173"/>
      <c r="O839" s="173"/>
      <c r="P839" s="173"/>
      <c r="Q839" s="173"/>
      <c r="R839" s="174"/>
      <c r="S839" s="167"/>
      <c r="T839" s="168"/>
      <c r="U839" s="169"/>
      <c r="V839" s="158"/>
      <c r="W839" s="159"/>
      <c r="X839" s="160"/>
      <c r="Y839" s="161"/>
      <c r="Z839" s="162"/>
      <c r="AA839" s="162"/>
      <c r="AB839" s="162"/>
      <c r="AC839" s="162"/>
      <c r="AD839" s="162"/>
      <c r="AE839" s="161"/>
      <c r="AF839" s="161"/>
      <c r="AG839" s="163"/>
      <c r="AH839" s="159"/>
      <c r="AI839" s="164"/>
      <c r="AJ839" s="170"/>
      <c r="AK839" s="118"/>
      <c r="AL839" s="6"/>
      <c r="AM839" s="7"/>
      <c r="AN839" s="6"/>
      <c r="AO839" s="6"/>
      <c r="AP839" s="6"/>
      <c r="AQ839" s="8"/>
      <c r="AR839" s="6"/>
      <c r="AT839" s="6"/>
      <c r="AU839" s="6"/>
      <c r="AV839" s="6"/>
      <c r="AW839" s="6"/>
      <c r="AX839" s="6"/>
      <c r="AY839" s="9"/>
      <c r="AZ839" s="6"/>
      <c r="BA839" s="6"/>
      <c r="BB839" s="6"/>
      <c r="BC839" s="6"/>
    </row>
    <row r="840" spans="1:55" ht="16.5" customHeight="1" x14ac:dyDescent="0.25">
      <c r="A840" s="165"/>
      <c r="B840" s="166"/>
      <c r="C840" s="166"/>
      <c r="D840" s="166"/>
      <c r="E840" s="171"/>
      <c r="F840" s="171"/>
      <c r="G840" s="171"/>
      <c r="H840" s="171"/>
      <c r="I840" s="166"/>
      <c r="J840" s="166"/>
      <c r="K840" s="172"/>
      <c r="L840" s="166"/>
      <c r="M840" s="166"/>
      <c r="N840" s="173"/>
      <c r="O840" s="173"/>
      <c r="P840" s="173"/>
      <c r="Q840" s="173"/>
      <c r="R840" s="174"/>
      <c r="S840" s="167"/>
      <c r="T840" s="168"/>
      <c r="U840" s="169"/>
      <c r="V840" s="158"/>
      <c r="W840" s="159"/>
      <c r="X840" s="160"/>
      <c r="Y840" s="161"/>
      <c r="Z840" s="162"/>
      <c r="AA840" s="162"/>
      <c r="AB840" s="162"/>
      <c r="AC840" s="162"/>
      <c r="AD840" s="162"/>
      <c r="AE840" s="161"/>
      <c r="AF840" s="161"/>
      <c r="AG840" s="163"/>
      <c r="AH840" s="159"/>
      <c r="AI840" s="164"/>
      <c r="AJ840" s="170"/>
      <c r="AK840" s="118"/>
      <c r="AL840" s="6"/>
      <c r="AM840" s="7"/>
      <c r="AN840" s="6"/>
      <c r="AO840" s="6"/>
      <c r="AP840" s="6"/>
      <c r="AQ840" s="8"/>
      <c r="AR840" s="6"/>
      <c r="AT840" s="6"/>
      <c r="AU840" s="6"/>
      <c r="AV840" s="6"/>
      <c r="AW840" s="6"/>
      <c r="AX840" s="6"/>
      <c r="AY840" s="9"/>
      <c r="AZ840" s="6"/>
      <c r="BA840" s="6"/>
      <c r="BB840" s="6"/>
      <c r="BC840" s="6"/>
    </row>
    <row r="841" spans="1:55" ht="16.5" customHeight="1" x14ac:dyDescent="0.25">
      <c r="A841" s="165"/>
      <c r="B841" s="166"/>
      <c r="C841" s="166"/>
      <c r="D841" s="166"/>
      <c r="E841" s="171"/>
      <c r="F841" s="171"/>
      <c r="G841" s="171"/>
      <c r="H841" s="171"/>
      <c r="I841" s="166"/>
      <c r="J841" s="166"/>
      <c r="K841" s="172"/>
      <c r="L841" s="166"/>
      <c r="M841" s="166"/>
      <c r="N841" s="173"/>
      <c r="O841" s="173"/>
      <c r="P841" s="173"/>
      <c r="Q841" s="173"/>
      <c r="R841" s="174"/>
      <c r="S841" s="167"/>
      <c r="T841" s="168"/>
      <c r="U841" s="169"/>
      <c r="V841" s="158"/>
      <c r="W841" s="159"/>
      <c r="X841" s="160"/>
      <c r="Y841" s="161"/>
      <c r="Z841" s="162"/>
      <c r="AA841" s="162"/>
      <c r="AB841" s="162"/>
      <c r="AC841" s="162"/>
      <c r="AD841" s="162"/>
      <c r="AE841" s="161"/>
      <c r="AF841" s="161"/>
      <c r="AG841" s="163"/>
      <c r="AH841" s="159"/>
      <c r="AI841" s="164"/>
      <c r="AJ841" s="170"/>
      <c r="AK841" s="118"/>
      <c r="AL841" s="6"/>
      <c r="AM841" s="7"/>
      <c r="AN841" s="6"/>
      <c r="AO841" s="6"/>
      <c r="AP841" s="6"/>
      <c r="AQ841" s="8"/>
      <c r="AR841" s="6"/>
      <c r="AT841" s="6"/>
      <c r="AU841" s="6"/>
      <c r="AV841" s="6"/>
      <c r="AW841" s="6"/>
      <c r="AX841" s="6"/>
      <c r="AY841" s="9"/>
      <c r="AZ841" s="6"/>
      <c r="BA841" s="6"/>
      <c r="BB841" s="6"/>
      <c r="BC841" s="6"/>
    </row>
    <row r="842" spans="1:55" ht="16.5" customHeight="1" x14ac:dyDescent="0.25">
      <c r="A842" s="165"/>
      <c r="B842" s="166"/>
      <c r="C842" s="166"/>
      <c r="D842" s="166"/>
      <c r="E842" s="171"/>
      <c r="F842" s="171"/>
      <c r="G842" s="171"/>
      <c r="H842" s="171"/>
      <c r="I842" s="166"/>
      <c r="J842" s="166"/>
      <c r="K842" s="172"/>
      <c r="L842" s="166"/>
      <c r="M842" s="166"/>
      <c r="N842" s="173"/>
      <c r="O842" s="173"/>
      <c r="P842" s="173"/>
      <c r="Q842" s="173"/>
      <c r="R842" s="174"/>
      <c r="S842" s="167"/>
      <c r="T842" s="168"/>
      <c r="U842" s="169"/>
      <c r="V842" s="158"/>
      <c r="W842" s="159"/>
      <c r="X842" s="160"/>
      <c r="Y842" s="161"/>
      <c r="Z842" s="162"/>
      <c r="AA842" s="162"/>
      <c r="AB842" s="162"/>
      <c r="AC842" s="162"/>
      <c r="AD842" s="162"/>
      <c r="AE842" s="161"/>
      <c r="AF842" s="161"/>
      <c r="AG842" s="163"/>
      <c r="AH842" s="159"/>
      <c r="AI842" s="164"/>
      <c r="AJ842" s="170"/>
      <c r="AK842" s="118"/>
      <c r="AL842" s="6"/>
      <c r="AM842" s="7"/>
      <c r="AN842" s="6"/>
      <c r="AO842" s="6"/>
      <c r="AP842" s="6"/>
      <c r="AQ842" s="8"/>
      <c r="AR842" s="6"/>
      <c r="AT842" s="6"/>
      <c r="AU842" s="6"/>
      <c r="AV842" s="6"/>
      <c r="AW842" s="6"/>
      <c r="AX842" s="6"/>
      <c r="AY842" s="9"/>
      <c r="AZ842" s="6"/>
      <c r="BA842" s="6"/>
      <c r="BB842" s="6"/>
      <c r="BC842" s="6"/>
    </row>
    <row r="843" spans="1:55" ht="16.5" customHeight="1" x14ac:dyDescent="0.25">
      <c r="A843" s="165"/>
      <c r="B843" s="166"/>
      <c r="C843" s="166"/>
      <c r="D843" s="166"/>
      <c r="E843" s="171"/>
      <c r="F843" s="171"/>
      <c r="G843" s="171"/>
      <c r="H843" s="171"/>
      <c r="I843" s="166"/>
      <c r="J843" s="166"/>
      <c r="K843" s="172"/>
      <c r="L843" s="166"/>
      <c r="M843" s="166"/>
      <c r="N843" s="173"/>
      <c r="O843" s="173"/>
      <c r="P843" s="173"/>
      <c r="Q843" s="173"/>
      <c r="R843" s="174"/>
      <c r="S843" s="167"/>
      <c r="T843" s="168"/>
      <c r="U843" s="169"/>
      <c r="V843" s="158"/>
      <c r="W843" s="159"/>
      <c r="X843" s="160"/>
      <c r="Y843" s="161"/>
      <c r="Z843" s="162"/>
      <c r="AA843" s="162"/>
      <c r="AB843" s="162"/>
      <c r="AC843" s="162"/>
      <c r="AD843" s="162"/>
      <c r="AE843" s="161"/>
      <c r="AF843" s="161"/>
      <c r="AG843" s="163"/>
      <c r="AH843" s="159"/>
      <c r="AI843" s="164"/>
      <c r="AJ843" s="170"/>
      <c r="AK843" s="118"/>
      <c r="AL843" s="6"/>
      <c r="AM843" s="7"/>
      <c r="AN843" s="6"/>
      <c r="AO843" s="6"/>
      <c r="AP843" s="6"/>
      <c r="AQ843" s="8"/>
      <c r="AR843" s="6"/>
      <c r="AT843" s="6"/>
      <c r="AU843" s="6"/>
      <c r="AV843" s="6"/>
      <c r="AW843" s="6"/>
      <c r="AX843" s="6"/>
      <c r="AY843" s="9"/>
      <c r="AZ843" s="6"/>
      <c r="BA843" s="6"/>
      <c r="BB843" s="6"/>
      <c r="BC843" s="6"/>
    </row>
    <row r="844" spans="1:55" ht="16.5" customHeight="1" x14ac:dyDescent="0.25">
      <c r="A844" s="165"/>
      <c r="B844" s="166"/>
      <c r="C844" s="166"/>
      <c r="D844" s="166"/>
      <c r="E844" s="171"/>
      <c r="F844" s="171"/>
      <c r="G844" s="171"/>
      <c r="H844" s="171"/>
      <c r="I844" s="166"/>
      <c r="J844" s="166"/>
      <c r="K844" s="172"/>
      <c r="L844" s="166"/>
      <c r="M844" s="166"/>
      <c r="N844" s="173"/>
      <c r="O844" s="173"/>
      <c r="P844" s="173"/>
      <c r="Q844" s="173"/>
      <c r="R844" s="174"/>
      <c r="S844" s="167"/>
      <c r="T844" s="168"/>
      <c r="U844" s="169"/>
      <c r="V844" s="158"/>
      <c r="W844" s="159"/>
      <c r="X844" s="160"/>
      <c r="Y844" s="161"/>
      <c r="Z844" s="162"/>
      <c r="AA844" s="162"/>
      <c r="AB844" s="162"/>
      <c r="AC844" s="162"/>
      <c r="AD844" s="162"/>
      <c r="AE844" s="161"/>
      <c r="AF844" s="161"/>
      <c r="AG844" s="163"/>
      <c r="AH844" s="159"/>
      <c r="AI844" s="164"/>
      <c r="AJ844" s="170"/>
      <c r="AK844" s="118"/>
      <c r="AL844" s="6"/>
      <c r="AM844" s="7"/>
      <c r="AN844" s="6"/>
      <c r="AO844" s="6"/>
      <c r="AP844" s="6"/>
      <c r="AQ844" s="8"/>
      <c r="AR844" s="6"/>
      <c r="AT844" s="6"/>
      <c r="AU844" s="6"/>
      <c r="AV844" s="6"/>
      <c r="AW844" s="6"/>
      <c r="AX844" s="6"/>
      <c r="AY844" s="9"/>
      <c r="AZ844" s="6"/>
      <c r="BA844" s="6"/>
      <c r="BB844" s="6"/>
      <c r="BC844" s="6"/>
    </row>
    <row r="845" spans="1:55" ht="16.5" customHeight="1" x14ac:dyDescent="0.25">
      <c r="A845" s="165"/>
      <c r="B845" s="166"/>
      <c r="C845" s="166"/>
      <c r="D845" s="166"/>
      <c r="E845" s="171"/>
      <c r="F845" s="171"/>
      <c r="G845" s="171"/>
      <c r="H845" s="171"/>
      <c r="I845" s="166"/>
      <c r="J845" s="166"/>
      <c r="K845" s="172"/>
      <c r="L845" s="166"/>
      <c r="M845" s="166"/>
      <c r="N845" s="173"/>
      <c r="O845" s="173"/>
      <c r="P845" s="173"/>
      <c r="Q845" s="173"/>
      <c r="R845" s="174"/>
      <c r="S845" s="167"/>
      <c r="T845" s="168"/>
      <c r="U845" s="169"/>
      <c r="V845" s="158"/>
      <c r="W845" s="159"/>
      <c r="X845" s="160"/>
      <c r="Y845" s="161"/>
      <c r="Z845" s="162"/>
      <c r="AA845" s="162"/>
      <c r="AB845" s="162"/>
      <c r="AC845" s="162"/>
      <c r="AD845" s="162"/>
      <c r="AE845" s="161"/>
      <c r="AF845" s="161"/>
      <c r="AG845" s="163"/>
      <c r="AH845" s="159"/>
      <c r="AI845" s="164"/>
      <c r="AJ845" s="170"/>
      <c r="AK845" s="118"/>
      <c r="AL845" s="6"/>
      <c r="AM845" s="7"/>
      <c r="AN845" s="6"/>
      <c r="AO845" s="6"/>
      <c r="AP845" s="6"/>
      <c r="AQ845" s="8"/>
      <c r="AR845" s="6"/>
      <c r="AT845" s="6"/>
      <c r="AU845" s="6"/>
      <c r="AV845" s="6"/>
      <c r="AW845" s="6"/>
      <c r="AX845" s="6"/>
      <c r="AY845" s="9"/>
      <c r="AZ845" s="6"/>
      <c r="BA845" s="6"/>
      <c r="BB845" s="6"/>
      <c r="BC845" s="6"/>
    </row>
    <row r="846" spans="1:55" ht="16.5" customHeight="1" x14ac:dyDescent="0.25">
      <c r="A846" s="165"/>
      <c r="B846" s="166"/>
      <c r="C846" s="166"/>
      <c r="D846" s="166"/>
      <c r="E846" s="171"/>
      <c r="F846" s="171"/>
      <c r="G846" s="171"/>
      <c r="H846" s="171"/>
      <c r="I846" s="166"/>
      <c r="J846" s="166"/>
      <c r="K846" s="172"/>
      <c r="L846" s="166"/>
      <c r="M846" s="166"/>
      <c r="N846" s="173"/>
      <c r="O846" s="173"/>
      <c r="P846" s="173"/>
      <c r="Q846" s="173"/>
      <c r="R846" s="174"/>
      <c r="S846" s="167"/>
      <c r="T846" s="168"/>
      <c r="U846" s="169"/>
      <c r="V846" s="158"/>
      <c r="W846" s="159"/>
      <c r="X846" s="160"/>
      <c r="Y846" s="161"/>
      <c r="Z846" s="162"/>
      <c r="AA846" s="162"/>
      <c r="AB846" s="162"/>
      <c r="AC846" s="162"/>
      <c r="AD846" s="162"/>
      <c r="AE846" s="161"/>
      <c r="AF846" s="161"/>
      <c r="AG846" s="163"/>
      <c r="AH846" s="159"/>
      <c r="AI846" s="164"/>
      <c r="AJ846" s="170"/>
      <c r="AK846" s="118"/>
      <c r="AL846" s="6"/>
      <c r="AM846" s="7"/>
      <c r="AN846" s="6"/>
      <c r="AO846" s="6"/>
      <c r="AP846" s="6"/>
      <c r="AQ846" s="8"/>
      <c r="AR846" s="6"/>
      <c r="AT846" s="6"/>
      <c r="AU846" s="6"/>
      <c r="AV846" s="6"/>
      <c r="AW846" s="6"/>
      <c r="AX846" s="6"/>
      <c r="AY846" s="9"/>
      <c r="AZ846" s="6"/>
      <c r="BA846" s="6"/>
      <c r="BB846" s="6"/>
      <c r="BC846" s="6"/>
    </row>
    <row r="847" spans="1:55" ht="16.5" customHeight="1" x14ac:dyDescent="0.25">
      <c r="A847" s="165"/>
      <c r="B847" s="166"/>
      <c r="C847" s="166"/>
      <c r="D847" s="166"/>
      <c r="E847" s="171"/>
      <c r="F847" s="171"/>
      <c r="G847" s="171"/>
      <c r="H847" s="171"/>
      <c r="I847" s="166"/>
      <c r="J847" s="166"/>
      <c r="K847" s="172"/>
      <c r="L847" s="166"/>
      <c r="M847" s="166"/>
      <c r="N847" s="173"/>
      <c r="O847" s="173"/>
      <c r="P847" s="173"/>
      <c r="Q847" s="173"/>
      <c r="R847" s="174"/>
      <c r="S847" s="167"/>
      <c r="T847" s="168"/>
      <c r="U847" s="169"/>
      <c r="V847" s="158"/>
      <c r="W847" s="159"/>
      <c r="X847" s="160"/>
      <c r="Y847" s="161"/>
      <c r="Z847" s="162"/>
      <c r="AA847" s="162"/>
      <c r="AB847" s="162"/>
      <c r="AC847" s="162"/>
      <c r="AD847" s="162"/>
      <c r="AE847" s="161"/>
      <c r="AF847" s="161"/>
      <c r="AG847" s="163"/>
      <c r="AH847" s="159"/>
      <c r="AI847" s="164"/>
      <c r="AJ847" s="170"/>
      <c r="AK847" s="118"/>
      <c r="AL847" s="6"/>
      <c r="AM847" s="7"/>
      <c r="AN847" s="6"/>
      <c r="AO847" s="6"/>
      <c r="AP847" s="6"/>
      <c r="AQ847" s="8"/>
      <c r="AR847" s="6"/>
      <c r="AT847" s="6"/>
      <c r="AU847" s="6"/>
      <c r="AV847" s="6"/>
      <c r="AW847" s="6"/>
      <c r="AX847" s="6"/>
      <c r="AY847" s="9"/>
      <c r="AZ847" s="6"/>
      <c r="BA847" s="6"/>
      <c r="BB847" s="6"/>
      <c r="BC847" s="6"/>
    </row>
    <row r="848" spans="1:55" ht="16.5" customHeight="1" x14ac:dyDescent="0.25">
      <c r="A848" s="165"/>
      <c r="B848" s="166"/>
      <c r="C848" s="166"/>
      <c r="D848" s="166"/>
      <c r="E848" s="171"/>
      <c r="F848" s="171"/>
      <c r="G848" s="171"/>
      <c r="H848" s="171"/>
      <c r="I848" s="166"/>
      <c r="J848" s="166"/>
      <c r="K848" s="172"/>
      <c r="L848" s="166"/>
      <c r="M848" s="166"/>
      <c r="N848" s="173"/>
      <c r="O848" s="173"/>
      <c r="P848" s="173"/>
      <c r="Q848" s="173"/>
      <c r="R848" s="174"/>
      <c r="S848" s="167"/>
      <c r="T848" s="168"/>
      <c r="U848" s="169"/>
      <c r="V848" s="158"/>
      <c r="W848" s="159"/>
      <c r="X848" s="160"/>
      <c r="Y848" s="161"/>
      <c r="Z848" s="162"/>
      <c r="AA848" s="162"/>
      <c r="AB848" s="162"/>
      <c r="AC848" s="162"/>
      <c r="AD848" s="162"/>
      <c r="AE848" s="161"/>
      <c r="AF848" s="161"/>
      <c r="AG848" s="163"/>
      <c r="AH848" s="159"/>
      <c r="AI848" s="164"/>
      <c r="AJ848" s="170"/>
      <c r="AK848" s="118"/>
      <c r="AL848" s="6"/>
      <c r="AM848" s="7"/>
      <c r="AN848" s="6"/>
      <c r="AO848" s="6"/>
      <c r="AP848" s="6"/>
      <c r="AQ848" s="8"/>
      <c r="AR848" s="6"/>
      <c r="AT848" s="6"/>
      <c r="AU848" s="6"/>
      <c r="AV848" s="6"/>
      <c r="AW848" s="6"/>
      <c r="AX848" s="6"/>
      <c r="AY848" s="9"/>
      <c r="AZ848" s="6"/>
      <c r="BA848" s="6"/>
      <c r="BB848" s="6"/>
      <c r="BC848" s="6"/>
    </row>
    <row r="849" spans="1:55" ht="16.5" customHeight="1" x14ac:dyDescent="0.25">
      <c r="A849" s="165"/>
      <c r="B849" s="166"/>
      <c r="C849" s="166"/>
      <c r="D849" s="166"/>
      <c r="E849" s="171"/>
      <c r="F849" s="171"/>
      <c r="G849" s="171"/>
      <c r="H849" s="171"/>
      <c r="I849" s="166"/>
      <c r="J849" s="166"/>
      <c r="K849" s="172"/>
      <c r="L849" s="166"/>
      <c r="M849" s="166"/>
      <c r="N849" s="173"/>
      <c r="O849" s="173"/>
      <c r="P849" s="173"/>
      <c r="Q849" s="173"/>
      <c r="R849" s="174"/>
      <c r="S849" s="167"/>
      <c r="T849" s="168"/>
      <c r="U849" s="169"/>
      <c r="V849" s="158"/>
      <c r="W849" s="159"/>
      <c r="X849" s="160"/>
      <c r="Y849" s="161"/>
      <c r="Z849" s="162"/>
      <c r="AA849" s="162"/>
      <c r="AB849" s="162"/>
      <c r="AC849" s="162"/>
      <c r="AD849" s="162"/>
      <c r="AE849" s="161"/>
      <c r="AF849" s="161"/>
      <c r="AG849" s="163"/>
      <c r="AH849" s="159"/>
      <c r="AI849" s="164"/>
      <c r="AJ849" s="170"/>
      <c r="AK849" s="118"/>
      <c r="AL849" s="6"/>
      <c r="AM849" s="7"/>
      <c r="AN849" s="6"/>
      <c r="AO849" s="6"/>
      <c r="AP849" s="6"/>
      <c r="AQ849" s="8"/>
      <c r="AR849" s="6"/>
      <c r="AT849" s="6"/>
      <c r="AU849" s="6"/>
      <c r="AV849" s="6"/>
      <c r="AW849" s="6"/>
      <c r="AX849" s="6"/>
      <c r="AY849" s="9"/>
      <c r="AZ849" s="6"/>
      <c r="BA849" s="6"/>
      <c r="BB849" s="6"/>
      <c r="BC849" s="6"/>
    </row>
    <row r="850" spans="1:55" ht="16.5" customHeight="1" x14ac:dyDescent="0.25">
      <c r="A850" s="165"/>
      <c r="B850" s="166"/>
      <c r="C850" s="166"/>
      <c r="D850" s="166"/>
      <c r="E850" s="171"/>
      <c r="F850" s="171"/>
      <c r="G850" s="171"/>
      <c r="H850" s="171"/>
      <c r="I850" s="166"/>
      <c r="J850" s="166"/>
      <c r="K850" s="172"/>
      <c r="L850" s="166"/>
      <c r="M850" s="166"/>
      <c r="N850" s="173"/>
      <c r="O850" s="173"/>
      <c r="P850" s="173"/>
      <c r="Q850" s="173"/>
      <c r="R850" s="174"/>
      <c r="S850" s="167"/>
      <c r="T850" s="168"/>
      <c r="U850" s="169"/>
      <c r="V850" s="158"/>
      <c r="W850" s="159"/>
      <c r="X850" s="160"/>
      <c r="Y850" s="161"/>
      <c r="Z850" s="162"/>
      <c r="AA850" s="162"/>
      <c r="AB850" s="162"/>
      <c r="AC850" s="162"/>
      <c r="AD850" s="162"/>
      <c r="AE850" s="161"/>
      <c r="AF850" s="161"/>
      <c r="AG850" s="163"/>
      <c r="AH850" s="159"/>
      <c r="AI850" s="164"/>
      <c r="AJ850" s="170"/>
      <c r="AK850" s="118"/>
      <c r="AL850" s="6"/>
      <c r="AM850" s="7"/>
      <c r="AN850" s="6"/>
      <c r="AO850" s="6"/>
      <c r="AP850" s="6"/>
      <c r="AQ850" s="8"/>
      <c r="AR850" s="6"/>
      <c r="AT850" s="6"/>
      <c r="AU850" s="6"/>
      <c r="AV850" s="6"/>
      <c r="AW850" s="6"/>
      <c r="AX850" s="6"/>
      <c r="AY850" s="9"/>
      <c r="AZ850" s="6"/>
      <c r="BA850" s="6"/>
      <c r="BB850" s="6"/>
      <c r="BC850" s="6"/>
    </row>
    <row r="851" spans="1:55" ht="16.5" customHeight="1" x14ac:dyDescent="0.25">
      <c r="A851" s="165"/>
      <c r="B851" s="166"/>
      <c r="C851" s="166"/>
      <c r="D851" s="166"/>
      <c r="E851" s="171"/>
      <c r="F851" s="171"/>
      <c r="G851" s="171"/>
      <c r="H851" s="171"/>
      <c r="I851" s="166"/>
      <c r="J851" s="166"/>
      <c r="K851" s="172"/>
      <c r="L851" s="166"/>
      <c r="M851" s="166"/>
      <c r="N851" s="173"/>
      <c r="O851" s="173"/>
      <c r="P851" s="173"/>
      <c r="Q851" s="173"/>
      <c r="R851" s="174"/>
      <c r="S851" s="167"/>
      <c r="T851" s="168"/>
      <c r="U851" s="169"/>
      <c r="V851" s="158"/>
      <c r="W851" s="159"/>
      <c r="X851" s="160"/>
      <c r="Y851" s="161"/>
      <c r="Z851" s="162"/>
      <c r="AA851" s="162"/>
      <c r="AB851" s="162"/>
      <c r="AC851" s="162"/>
      <c r="AD851" s="162"/>
      <c r="AE851" s="161"/>
      <c r="AF851" s="161"/>
      <c r="AG851" s="163"/>
      <c r="AH851" s="159"/>
      <c r="AI851" s="164"/>
      <c r="AJ851" s="170"/>
      <c r="AK851" s="118"/>
      <c r="AL851" s="6"/>
      <c r="AM851" s="7"/>
      <c r="AN851" s="6"/>
      <c r="AO851" s="6"/>
      <c r="AP851" s="6"/>
      <c r="AQ851" s="8"/>
      <c r="AR851" s="6"/>
      <c r="AT851" s="6"/>
      <c r="AU851" s="6"/>
      <c r="AV851" s="6"/>
      <c r="AW851" s="6"/>
      <c r="AX851" s="6"/>
      <c r="AY851" s="9"/>
      <c r="AZ851" s="6"/>
      <c r="BA851" s="6"/>
      <c r="BB851" s="6"/>
      <c r="BC851" s="6"/>
    </row>
    <row r="852" spans="1:55" ht="16.5" customHeight="1" x14ac:dyDescent="0.25">
      <c r="A852" s="165"/>
      <c r="B852" s="166"/>
      <c r="C852" s="166"/>
      <c r="D852" s="166"/>
      <c r="E852" s="171"/>
      <c r="F852" s="171"/>
      <c r="G852" s="171"/>
      <c r="H852" s="171"/>
      <c r="I852" s="166"/>
      <c r="J852" s="166"/>
      <c r="K852" s="172"/>
      <c r="L852" s="166"/>
      <c r="M852" s="166"/>
      <c r="N852" s="173"/>
      <c r="O852" s="173"/>
      <c r="P852" s="173"/>
      <c r="Q852" s="173"/>
      <c r="R852" s="174"/>
      <c r="S852" s="167"/>
      <c r="T852" s="168"/>
      <c r="U852" s="169"/>
      <c r="V852" s="158"/>
      <c r="W852" s="159"/>
      <c r="X852" s="160"/>
      <c r="Y852" s="161"/>
      <c r="Z852" s="162"/>
      <c r="AA852" s="162"/>
      <c r="AB852" s="162"/>
      <c r="AC852" s="162"/>
      <c r="AD852" s="162"/>
      <c r="AE852" s="161"/>
      <c r="AF852" s="161"/>
      <c r="AG852" s="163"/>
      <c r="AH852" s="159"/>
      <c r="AI852" s="164"/>
      <c r="AJ852" s="170"/>
      <c r="AK852" s="118"/>
      <c r="AL852" s="6"/>
      <c r="AM852" s="7"/>
      <c r="AN852" s="6"/>
      <c r="AO852" s="6"/>
      <c r="AP852" s="6"/>
      <c r="AQ852" s="8"/>
      <c r="AR852" s="6"/>
      <c r="AT852" s="6"/>
      <c r="AU852" s="6"/>
      <c r="AV852" s="6"/>
      <c r="AW852" s="6"/>
      <c r="AX852" s="6"/>
      <c r="AY852" s="9"/>
      <c r="AZ852" s="6"/>
      <c r="BA852" s="6"/>
      <c r="BB852" s="6"/>
      <c r="BC852" s="6"/>
    </row>
    <row r="853" spans="1:55" ht="16.5" customHeight="1" x14ac:dyDescent="0.25">
      <c r="A853" s="165"/>
      <c r="B853" s="166"/>
      <c r="C853" s="166"/>
      <c r="D853" s="166"/>
      <c r="E853" s="171"/>
      <c r="F853" s="171"/>
      <c r="G853" s="171"/>
      <c r="H853" s="171"/>
      <c r="I853" s="166"/>
      <c r="J853" s="166"/>
      <c r="K853" s="172"/>
      <c r="L853" s="166"/>
      <c r="M853" s="166"/>
      <c r="N853" s="173"/>
      <c r="O853" s="173"/>
      <c r="P853" s="173"/>
      <c r="Q853" s="173"/>
      <c r="R853" s="174"/>
      <c r="S853" s="167"/>
      <c r="T853" s="168"/>
      <c r="U853" s="169"/>
      <c r="V853" s="158"/>
      <c r="W853" s="159"/>
      <c r="X853" s="160"/>
      <c r="Y853" s="161"/>
      <c r="Z853" s="162"/>
      <c r="AA853" s="162"/>
      <c r="AB853" s="162"/>
      <c r="AC853" s="162"/>
      <c r="AD853" s="162"/>
      <c r="AE853" s="161"/>
      <c r="AF853" s="161"/>
      <c r="AG853" s="163"/>
      <c r="AH853" s="159"/>
      <c r="AI853" s="164"/>
      <c r="AJ853" s="170"/>
      <c r="AK853" s="118"/>
      <c r="AL853" s="6"/>
      <c r="AM853" s="7"/>
      <c r="AN853" s="6"/>
      <c r="AO853" s="6"/>
      <c r="AP853" s="6"/>
      <c r="AQ853" s="8"/>
      <c r="AR853" s="6"/>
      <c r="AT853" s="6"/>
      <c r="AU853" s="6"/>
      <c r="AV853" s="6"/>
      <c r="AW853" s="6"/>
      <c r="AX853" s="6"/>
      <c r="AY853" s="9"/>
      <c r="AZ853" s="6"/>
      <c r="BA853" s="6"/>
      <c r="BB853" s="6"/>
      <c r="BC853" s="6"/>
    </row>
    <row r="854" spans="1:55" ht="16.5" customHeight="1" x14ac:dyDescent="0.25">
      <c r="A854" s="165"/>
      <c r="B854" s="166"/>
      <c r="C854" s="166"/>
      <c r="D854" s="166"/>
      <c r="E854" s="171"/>
      <c r="F854" s="171"/>
      <c r="G854" s="171"/>
      <c r="H854" s="171"/>
      <c r="I854" s="166"/>
      <c r="J854" s="166"/>
      <c r="K854" s="172"/>
      <c r="L854" s="166"/>
      <c r="M854" s="166"/>
      <c r="N854" s="173"/>
      <c r="O854" s="173"/>
      <c r="P854" s="173"/>
      <c r="Q854" s="173"/>
      <c r="R854" s="174"/>
      <c r="S854" s="167"/>
      <c r="T854" s="168"/>
      <c r="U854" s="169"/>
      <c r="V854" s="158"/>
      <c r="W854" s="159"/>
      <c r="X854" s="160"/>
      <c r="Y854" s="161"/>
      <c r="Z854" s="162"/>
      <c r="AA854" s="162"/>
      <c r="AB854" s="162"/>
      <c r="AC854" s="162"/>
      <c r="AD854" s="162"/>
      <c r="AE854" s="161"/>
      <c r="AF854" s="161"/>
      <c r="AG854" s="163"/>
      <c r="AH854" s="159"/>
      <c r="AI854" s="164"/>
      <c r="AJ854" s="170"/>
      <c r="AK854" s="118"/>
      <c r="AL854" s="6"/>
      <c r="AM854" s="7"/>
      <c r="AN854" s="6"/>
      <c r="AO854" s="6"/>
      <c r="AP854" s="6"/>
      <c r="AQ854" s="8"/>
      <c r="AR854" s="6"/>
      <c r="AT854" s="6"/>
      <c r="AU854" s="6"/>
      <c r="AV854" s="6"/>
      <c r="AW854" s="6"/>
      <c r="AX854" s="6"/>
      <c r="AY854" s="9"/>
      <c r="AZ854" s="6"/>
      <c r="BA854" s="6"/>
      <c r="BB854" s="6"/>
      <c r="BC854" s="6"/>
    </row>
    <row r="855" spans="1:55" ht="16.5" customHeight="1" x14ac:dyDescent="0.25">
      <c r="A855" s="165"/>
      <c r="B855" s="166"/>
      <c r="C855" s="166"/>
      <c r="D855" s="166"/>
      <c r="E855" s="171"/>
      <c r="F855" s="171"/>
      <c r="G855" s="171"/>
      <c r="H855" s="171"/>
      <c r="I855" s="166"/>
      <c r="J855" s="166"/>
      <c r="K855" s="172"/>
      <c r="L855" s="166"/>
      <c r="M855" s="166"/>
      <c r="N855" s="173"/>
      <c r="O855" s="173"/>
      <c r="P855" s="173"/>
      <c r="Q855" s="173"/>
      <c r="R855" s="174"/>
      <c r="S855" s="167"/>
      <c r="T855" s="168"/>
      <c r="U855" s="169"/>
      <c r="V855" s="158"/>
      <c r="W855" s="159"/>
      <c r="X855" s="160"/>
      <c r="Y855" s="161"/>
      <c r="Z855" s="162"/>
      <c r="AA855" s="162"/>
      <c r="AB855" s="162"/>
      <c r="AC855" s="162"/>
      <c r="AD855" s="162"/>
      <c r="AE855" s="161"/>
      <c r="AF855" s="161"/>
      <c r="AG855" s="163"/>
      <c r="AH855" s="159"/>
      <c r="AI855" s="164"/>
      <c r="AJ855" s="170"/>
      <c r="AK855" s="118"/>
      <c r="AL855" s="6"/>
      <c r="AM855" s="7"/>
      <c r="AN855" s="6"/>
      <c r="AO855" s="6"/>
      <c r="AP855" s="6"/>
      <c r="AQ855" s="8"/>
      <c r="AR855" s="6"/>
      <c r="AT855" s="6"/>
      <c r="AU855" s="6"/>
      <c r="AV855" s="6"/>
      <c r="AW855" s="6"/>
      <c r="AX855" s="6"/>
      <c r="AY855" s="9"/>
      <c r="AZ855" s="6"/>
      <c r="BA855" s="6"/>
      <c r="BB855" s="6"/>
      <c r="BC855" s="6"/>
    </row>
    <row r="856" spans="1:55" ht="16.5" customHeight="1" x14ac:dyDescent="0.25">
      <c r="A856" s="165"/>
      <c r="B856" s="166"/>
      <c r="C856" s="166"/>
      <c r="D856" s="166"/>
      <c r="E856" s="171"/>
      <c r="F856" s="171"/>
      <c r="G856" s="171"/>
      <c r="H856" s="171"/>
      <c r="I856" s="166"/>
      <c r="J856" s="166"/>
      <c r="K856" s="172"/>
      <c r="L856" s="166"/>
      <c r="M856" s="166"/>
      <c r="N856" s="173"/>
      <c r="O856" s="173"/>
      <c r="P856" s="173"/>
      <c r="Q856" s="173"/>
      <c r="R856" s="174"/>
      <c r="S856" s="167"/>
      <c r="T856" s="168"/>
      <c r="U856" s="169"/>
      <c r="V856" s="158"/>
      <c r="W856" s="159"/>
      <c r="X856" s="160"/>
      <c r="Y856" s="161"/>
      <c r="Z856" s="162"/>
      <c r="AA856" s="162"/>
      <c r="AB856" s="162"/>
      <c r="AC856" s="162"/>
      <c r="AD856" s="162"/>
      <c r="AE856" s="161"/>
      <c r="AF856" s="161"/>
      <c r="AG856" s="163"/>
      <c r="AH856" s="159"/>
      <c r="AI856" s="164"/>
      <c r="AJ856" s="170"/>
      <c r="AK856" s="118"/>
      <c r="AL856" s="6"/>
      <c r="AM856" s="7"/>
      <c r="AN856" s="6"/>
      <c r="AO856" s="6"/>
      <c r="AP856" s="6"/>
      <c r="AQ856" s="8"/>
      <c r="AR856" s="6"/>
      <c r="AT856" s="6"/>
      <c r="AU856" s="6"/>
      <c r="AV856" s="6"/>
      <c r="AW856" s="6"/>
      <c r="AX856" s="6"/>
      <c r="AY856" s="9"/>
      <c r="AZ856" s="6"/>
      <c r="BA856" s="6"/>
      <c r="BB856" s="6"/>
      <c r="BC856" s="6"/>
    </row>
    <row r="857" spans="1:55" ht="16.5" customHeight="1" x14ac:dyDescent="0.25">
      <c r="A857" s="165"/>
      <c r="B857" s="166"/>
      <c r="C857" s="166"/>
      <c r="D857" s="166"/>
      <c r="E857" s="171"/>
      <c r="F857" s="171"/>
      <c r="G857" s="171"/>
      <c r="H857" s="171"/>
      <c r="I857" s="166"/>
      <c r="J857" s="166"/>
      <c r="K857" s="172"/>
      <c r="L857" s="166"/>
      <c r="M857" s="166"/>
      <c r="N857" s="173"/>
      <c r="O857" s="173"/>
      <c r="P857" s="173"/>
      <c r="Q857" s="173"/>
      <c r="R857" s="174"/>
      <c r="S857" s="167"/>
      <c r="T857" s="168"/>
      <c r="U857" s="169"/>
      <c r="V857" s="158"/>
      <c r="W857" s="159"/>
      <c r="X857" s="160"/>
      <c r="Y857" s="161"/>
      <c r="Z857" s="162"/>
      <c r="AA857" s="162"/>
      <c r="AB857" s="162"/>
      <c r="AC857" s="162"/>
      <c r="AD857" s="162"/>
      <c r="AE857" s="161"/>
      <c r="AF857" s="161"/>
      <c r="AG857" s="163"/>
      <c r="AH857" s="159"/>
      <c r="AI857" s="164"/>
      <c r="AJ857" s="170"/>
      <c r="AK857" s="118"/>
      <c r="AL857" s="6"/>
      <c r="AM857" s="7"/>
      <c r="AN857" s="6"/>
      <c r="AO857" s="6"/>
      <c r="AP857" s="6"/>
      <c r="AQ857" s="8"/>
      <c r="AR857" s="6"/>
      <c r="AT857" s="6"/>
      <c r="AU857" s="6"/>
      <c r="AV857" s="6"/>
      <c r="AW857" s="6"/>
      <c r="AX857" s="6"/>
      <c r="AY857" s="9"/>
      <c r="AZ857" s="6"/>
      <c r="BA857" s="6"/>
      <c r="BB857" s="6"/>
      <c r="BC857" s="6"/>
    </row>
    <row r="858" spans="1:55" ht="16.5" customHeight="1" x14ac:dyDescent="0.25">
      <c r="A858" s="165"/>
      <c r="B858" s="166"/>
      <c r="C858" s="166"/>
      <c r="D858" s="166"/>
      <c r="E858" s="171"/>
      <c r="F858" s="171"/>
      <c r="G858" s="171"/>
      <c r="H858" s="171"/>
      <c r="I858" s="166"/>
      <c r="J858" s="166"/>
      <c r="K858" s="172"/>
      <c r="L858" s="166"/>
      <c r="M858" s="166"/>
      <c r="N858" s="173"/>
      <c r="O858" s="173"/>
      <c r="P858" s="173"/>
      <c r="Q858" s="173"/>
      <c r="R858" s="174"/>
      <c r="S858" s="167"/>
      <c r="T858" s="168"/>
      <c r="U858" s="169"/>
      <c r="V858" s="158"/>
      <c r="W858" s="159"/>
      <c r="X858" s="160"/>
      <c r="Y858" s="161"/>
      <c r="Z858" s="162"/>
      <c r="AA858" s="162"/>
      <c r="AB858" s="162"/>
      <c r="AC858" s="162"/>
      <c r="AD858" s="162"/>
      <c r="AE858" s="161"/>
      <c r="AF858" s="161"/>
      <c r="AG858" s="163"/>
      <c r="AH858" s="159"/>
      <c r="AI858" s="164"/>
      <c r="AJ858" s="170"/>
      <c r="AK858" s="118"/>
      <c r="AL858" s="6"/>
      <c r="AM858" s="7"/>
      <c r="AN858" s="6"/>
      <c r="AO858" s="6"/>
      <c r="AP858" s="6"/>
      <c r="AQ858" s="8"/>
      <c r="AR858" s="6"/>
      <c r="AT858" s="6"/>
      <c r="AU858" s="6"/>
      <c r="AV858" s="6"/>
      <c r="AW858" s="6"/>
      <c r="AX858" s="6"/>
      <c r="AY858" s="9"/>
      <c r="AZ858" s="6"/>
      <c r="BA858" s="6"/>
      <c r="BB858" s="6"/>
      <c r="BC858" s="6"/>
    </row>
    <row r="859" spans="1:55" ht="16.5" customHeight="1" x14ac:dyDescent="0.25">
      <c r="A859" s="165"/>
      <c r="B859" s="166"/>
      <c r="C859" s="166"/>
      <c r="D859" s="166"/>
      <c r="E859" s="171"/>
      <c r="F859" s="171"/>
      <c r="G859" s="171"/>
      <c r="H859" s="171"/>
      <c r="I859" s="166"/>
      <c r="J859" s="166"/>
      <c r="K859" s="172"/>
      <c r="L859" s="166"/>
      <c r="M859" s="166"/>
      <c r="N859" s="173"/>
      <c r="O859" s="173"/>
      <c r="P859" s="173"/>
      <c r="Q859" s="173"/>
      <c r="R859" s="174"/>
      <c r="S859" s="167"/>
      <c r="T859" s="168"/>
      <c r="U859" s="169"/>
      <c r="V859" s="158"/>
      <c r="W859" s="159"/>
      <c r="X859" s="160"/>
      <c r="Y859" s="161"/>
      <c r="Z859" s="162"/>
      <c r="AA859" s="162"/>
      <c r="AB859" s="162"/>
      <c r="AC859" s="162"/>
      <c r="AD859" s="162"/>
      <c r="AE859" s="161"/>
      <c r="AF859" s="161"/>
      <c r="AG859" s="163"/>
      <c r="AH859" s="159"/>
      <c r="AI859" s="164"/>
      <c r="AJ859" s="170"/>
      <c r="AK859" s="118"/>
      <c r="AL859" s="6"/>
      <c r="AM859" s="7"/>
      <c r="AN859" s="6"/>
      <c r="AO859" s="6"/>
      <c r="AP859" s="6"/>
      <c r="AQ859" s="8"/>
      <c r="AR859" s="6"/>
      <c r="AT859" s="6"/>
      <c r="AU859" s="6"/>
      <c r="AV859" s="6"/>
      <c r="AW859" s="6"/>
      <c r="AX859" s="6"/>
      <c r="AY859" s="9"/>
      <c r="AZ859" s="6"/>
      <c r="BA859" s="6"/>
      <c r="BB859" s="6"/>
      <c r="BC859" s="6"/>
    </row>
    <row r="860" spans="1:55" ht="16.5" customHeight="1" x14ac:dyDescent="0.25">
      <c r="A860" s="165"/>
      <c r="B860" s="166"/>
      <c r="C860" s="166"/>
      <c r="D860" s="166"/>
      <c r="E860" s="171"/>
      <c r="F860" s="171"/>
      <c r="G860" s="171"/>
      <c r="H860" s="171"/>
      <c r="I860" s="166"/>
      <c r="J860" s="166"/>
      <c r="K860" s="172"/>
      <c r="L860" s="166"/>
      <c r="M860" s="166"/>
      <c r="N860" s="173"/>
      <c r="O860" s="173"/>
      <c r="P860" s="173"/>
      <c r="Q860" s="173"/>
      <c r="R860" s="174"/>
      <c r="S860" s="167"/>
      <c r="T860" s="168"/>
      <c r="U860" s="169"/>
      <c r="V860" s="158"/>
      <c r="W860" s="159"/>
      <c r="X860" s="160"/>
      <c r="Y860" s="161"/>
      <c r="Z860" s="162"/>
      <c r="AA860" s="162"/>
      <c r="AB860" s="162"/>
      <c r="AC860" s="162"/>
      <c r="AD860" s="162"/>
      <c r="AE860" s="161"/>
      <c r="AF860" s="161"/>
      <c r="AG860" s="163"/>
      <c r="AH860" s="159"/>
      <c r="AI860" s="164"/>
      <c r="AJ860" s="170"/>
      <c r="AK860" s="118"/>
      <c r="AL860" s="6"/>
      <c r="AM860" s="7"/>
      <c r="AN860" s="6"/>
      <c r="AO860" s="6"/>
      <c r="AP860" s="6"/>
      <c r="AQ860" s="8"/>
      <c r="AR860" s="6"/>
      <c r="AT860" s="6"/>
      <c r="AU860" s="6"/>
      <c r="AV860" s="6"/>
      <c r="AW860" s="6"/>
      <c r="AX860" s="6"/>
      <c r="AY860" s="9"/>
      <c r="AZ860" s="6"/>
      <c r="BA860" s="6"/>
      <c r="BB860" s="6"/>
      <c r="BC860" s="6"/>
    </row>
    <row r="861" spans="1:55" ht="16.5" customHeight="1" x14ac:dyDescent="0.25">
      <c r="A861" s="165"/>
      <c r="B861" s="166"/>
      <c r="C861" s="166"/>
      <c r="D861" s="166"/>
      <c r="E861" s="171"/>
      <c r="F861" s="171"/>
      <c r="G861" s="171"/>
      <c r="H861" s="171"/>
      <c r="I861" s="166"/>
      <c r="J861" s="166"/>
      <c r="K861" s="172"/>
      <c r="L861" s="166"/>
      <c r="M861" s="166"/>
      <c r="N861" s="173"/>
      <c r="O861" s="173"/>
      <c r="P861" s="173"/>
      <c r="Q861" s="173"/>
      <c r="R861" s="174"/>
      <c r="S861" s="167"/>
      <c r="T861" s="168"/>
      <c r="U861" s="169"/>
      <c r="V861" s="158"/>
      <c r="W861" s="159"/>
      <c r="X861" s="160"/>
      <c r="Y861" s="161"/>
      <c r="Z861" s="162"/>
      <c r="AA861" s="162"/>
      <c r="AB861" s="162"/>
      <c r="AC861" s="162"/>
      <c r="AD861" s="162"/>
      <c r="AE861" s="161"/>
      <c r="AF861" s="161"/>
      <c r="AG861" s="163"/>
      <c r="AH861" s="159"/>
      <c r="AI861" s="164"/>
      <c r="AJ861" s="170"/>
      <c r="AK861" s="118"/>
      <c r="AL861" s="6"/>
      <c r="AM861" s="7"/>
      <c r="AN861" s="6"/>
      <c r="AO861" s="6"/>
      <c r="AP861" s="6"/>
      <c r="AQ861" s="8"/>
      <c r="AR861" s="6"/>
      <c r="AT861" s="6"/>
      <c r="AU861" s="6"/>
      <c r="AV861" s="6"/>
      <c r="AW861" s="6"/>
      <c r="AX861" s="6"/>
      <c r="AY861" s="9"/>
      <c r="AZ861" s="6"/>
      <c r="BA861" s="6"/>
      <c r="BB861" s="6"/>
      <c r="BC861" s="6"/>
    </row>
    <row r="862" spans="1:55" ht="16.5" customHeight="1" x14ac:dyDescent="0.25">
      <c r="A862" s="165"/>
      <c r="B862" s="166"/>
      <c r="C862" s="166"/>
      <c r="D862" s="166"/>
      <c r="E862" s="171"/>
      <c r="F862" s="171"/>
      <c r="G862" s="171"/>
      <c r="H862" s="171"/>
      <c r="I862" s="166"/>
      <c r="J862" s="166"/>
      <c r="K862" s="172"/>
      <c r="L862" s="166"/>
      <c r="M862" s="166"/>
      <c r="N862" s="173"/>
      <c r="O862" s="173"/>
      <c r="P862" s="173"/>
      <c r="Q862" s="173"/>
      <c r="R862" s="174"/>
      <c r="S862" s="167"/>
      <c r="T862" s="168"/>
      <c r="U862" s="169"/>
      <c r="V862" s="158"/>
      <c r="W862" s="159"/>
      <c r="X862" s="160"/>
      <c r="Y862" s="161"/>
      <c r="Z862" s="162"/>
      <c r="AA862" s="162"/>
      <c r="AB862" s="162"/>
      <c r="AC862" s="162"/>
      <c r="AD862" s="162"/>
      <c r="AE862" s="161"/>
      <c r="AF862" s="161"/>
      <c r="AG862" s="163"/>
      <c r="AH862" s="159"/>
      <c r="AI862" s="164"/>
      <c r="AJ862" s="170"/>
      <c r="AK862" s="118"/>
      <c r="AL862" s="6"/>
      <c r="AM862" s="7"/>
      <c r="AN862" s="6"/>
      <c r="AO862" s="6"/>
      <c r="AP862" s="6"/>
      <c r="AQ862" s="8"/>
      <c r="AR862" s="6"/>
      <c r="AT862" s="6"/>
      <c r="AU862" s="6"/>
      <c r="AV862" s="6"/>
      <c r="AW862" s="6"/>
      <c r="AX862" s="6"/>
      <c r="AY862" s="9"/>
      <c r="AZ862" s="6"/>
      <c r="BA862" s="6"/>
      <c r="BB862" s="6"/>
      <c r="BC862" s="6"/>
    </row>
    <row r="863" spans="1:55" ht="16.5" customHeight="1" x14ac:dyDescent="0.25">
      <c r="A863" s="165"/>
      <c r="B863" s="166"/>
      <c r="C863" s="166"/>
      <c r="D863" s="166"/>
      <c r="E863" s="171"/>
      <c r="F863" s="171"/>
      <c r="G863" s="171"/>
      <c r="H863" s="171"/>
      <c r="I863" s="166"/>
      <c r="J863" s="166"/>
      <c r="K863" s="172"/>
      <c r="L863" s="166"/>
      <c r="M863" s="166"/>
      <c r="N863" s="173"/>
      <c r="O863" s="173"/>
      <c r="P863" s="173"/>
      <c r="Q863" s="173"/>
      <c r="R863" s="174"/>
      <c r="S863" s="167"/>
      <c r="T863" s="168"/>
      <c r="U863" s="169"/>
      <c r="V863" s="158"/>
      <c r="W863" s="159"/>
      <c r="X863" s="160"/>
      <c r="Y863" s="161"/>
      <c r="Z863" s="162"/>
      <c r="AA863" s="162"/>
      <c r="AB863" s="162"/>
      <c r="AC863" s="162"/>
      <c r="AD863" s="162"/>
      <c r="AE863" s="161"/>
      <c r="AF863" s="161"/>
      <c r="AG863" s="163"/>
      <c r="AH863" s="159"/>
      <c r="AI863" s="164"/>
      <c r="AJ863" s="170"/>
      <c r="AK863" s="118"/>
      <c r="AL863" s="6"/>
      <c r="AM863" s="7"/>
      <c r="AN863" s="6"/>
      <c r="AO863" s="6"/>
      <c r="AP863" s="6"/>
      <c r="AQ863" s="8"/>
      <c r="AR863" s="6"/>
      <c r="AT863" s="6"/>
      <c r="AU863" s="6"/>
      <c r="AV863" s="6"/>
      <c r="AW863" s="6"/>
      <c r="AX863" s="6"/>
      <c r="AY863" s="9"/>
      <c r="AZ863" s="6"/>
      <c r="BA863" s="6"/>
      <c r="BB863" s="6"/>
      <c r="BC863" s="6"/>
    </row>
    <row r="864" spans="1:55" ht="16.5" customHeight="1" x14ac:dyDescent="0.25">
      <c r="A864" s="165"/>
      <c r="B864" s="166"/>
      <c r="C864" s="166"/>
      <c r="D864" s="166"/>
      <c r="E864" s="171"/>
      <c r="F864" s="171"/>
      <c r="G864" s="171"/>
      <c r="H864" s="171"/>
      <c r="I864" s="166"/>
      <c r="J864" s="166"/>
      <c r="K864" s="172"/>
      <c r="L864" s="166"/>
      <c r="M864" s="166"/>
      <c r="N864" s="173"/>
      <c r="O864" s="173"/>
      <c r="P864" s="173"/>
      <c r="Q864" s="173"/>
      <c r="R864" s="174"/>
      <c r="S864" s="167"/>
      <c r="T864" s="168"/>
      <c r="U864" s="169"/>
      <c r="V864" s="158"/>
      <c r="W864" s="159"/>
      <c r="X864" s="160"/>
      <c r="Y864" s="161"/>
      <c r="Z864" s="162"/>
      <c r="AA864" s="162"/>
      <c r="AB864" s="162"/>
      <c r="AC864" s="162"/>
      <c r="AD864" s="162"/>
      <c r="AE864" s="161"/>
      <c r="AF864" s="161"/>
      <c r="AG864" s="163"/>
      <c r="AH864" s="159"/>
      <c r="AI864" s="164"/>
      <c r="AJ864" s="170"/>
      <c r="AK864" s="118"/>
      <c r="AL864" s="6"/>
      <c r="AM864" s="7"/>
      <c r="AN864" s="6"/>
      <c r="AO864" s="6"/>
      <c r="AP864" s="6"/>
      <c r="AQ864" s="8"/>
      <c r="AR864" s="6"/>
      <c r="AT864" s="6"/>
      <c r="AU864" s="6"/>
      <c r="AV864" s="6"/>
      <c r="AW864" s="6"/>
      <c r="AX864" s="6"/>
      <c r="AY864" s="9"/>
      <c r="AZ864" s="6"/>
      <c r="BA864" s="6"/>
      <c r="BB864" s="6"/>
      <c r="BC864" s="6"/>
    </row>
    <row r="865" spans="1:55" ht="16.5" customHeight="1" x14ac:dyDescent="0.25">
      <c r="A865" s="165"/>
      <c r="B865" s="166"/>
      <c r="C865" s="166"/>
      <c r="D865" s="166"/>
      <c r="E865" s="171"/>
      <c r="F865" s="171"/>
      <c r="G865" s="171"/>
      <c r="H865" s="171"/>
      <c r="I865" s="166"/>
      <c r="J865" s="166"/>
      <c r="K865" s="172"/>
      <c r="L865" s="166"/>
      <c r="M865" s="166"/>
      <c r="N865" s="173"/>
      <c r="O865" s="173"/>
      <c r="P865" s="173"/>
      <c r="Q865" s="173"/>
      <c r="R865" s="174"/>
      <c r="S865" s="167"/>
      <c r="T865" s="168"/>
      <c r="U865" s="169"/>
      <c r="V865" s="158"/>
      <c r="W865" s="159"/>
      <c r="X865" s="160"/>
      <c r="Y865" s="161"/>
      <c r="Z865" s="162"/>
      <c r="AA865" s="162"/>
      <c r="AB865" s="162"/>
      <c r="AC865" s="162"/>
      <c r="AD865" s="162"/>
      <c r="AE865" s="161"/>
      <c r="AF865" s="161"/>
      <c r="AG865" s="163"/>
      <c r="AH865" s="159"/>
      <c r="AI865" s="164"/>
      <c r="AJ865" s="170"/>
      <c r="AK865" s="118"/>
      <c r="AL865" s="6"/>
      <c r="AM865" s="7"/>
      <c r="AN865" s="6"/>
      <c r="AO865" s="6"/>
      <c r="AP865" s="6"/>
      <c r="AQ865" s="8"/>
      <c r="AR865" s="6"/>
      <c r="AT865" s="6"/>
      <c r="AU865" s="6"/>
      <c r="AV865" s="6"/>
      <c r="AW865" s="6"/>
      <c r="AX865" s="6"/>
      <c r="AY865" s="9"/>
      <c r="AZ865" s="6"/>
      <c r="BA865" s="6"/>
      <c r="BB865" s="6"/>
      <c r="BC865" s="6"/>
    </row>
    <row r="866" spans="1:55" ht="16.5" customHeight="1" x14ac:dyDescent="0.25">
      <c r="A866" s="165"/>
      <c r="B866" s="166"/>
      <c r="C866" s="166"/>
      <c r="D866" s="166"/>
      <c r="E866" s="171"/>
      <c r="F866" s="171"/>
      <c r="G866" s="171"/>
      <c r="H866" s="171"/>
      <c r="I866" s="166"/>
      <c r="J866" s="166"/>
      <c r="K866" s="172"/>
      <c r="L866" s="166"/>
      <c r="M866" s="166"/>
      <c r="N866" s="173"/>
      <c r="O866" s="173"/>
      <c r="P866" s="173"/>
      <c r="Q866" s="173"/>
      <c r="R866" s="174"/>
      <c r="S866" s="167"/>
      <c r="T866" s="168"/>
      <c r="U866" s="169"/>
      <c r="V866" s="158"/>
      <c r="W866" s="159"/>
      <c r="X866" s="160"/>
      <c r="Y866" s="161"/>
      <c r="Z866" s="162"/>
      <c r="AA866" s="162"/>
      <c r="AB866" s="162"/>
      <c r="AC866" s="162"/>
      <c r="AD866" s="162"/>
      <c r="AE866" s="161"/>
      <c r="AF866" s="161"/>
      <c r="AG866" s="163"/>
      <c r="AH866" s="159"/>
      <c r="AI866" s="164"/>
      <c r="AJ866" s="170"/>
      <c r="AK866" s="118"/>
      <c r="AL866" s="6"/>
      <c r="AM866" s="7"/>
      <c r="AN866" s="6"/>
      <c r="AO866" s="6"/>
      <c r="AP866" s="6"/>
      <c r="AQ866" s="8"/>
      <c r="AR866" s="6"/>
      <c r="AT866" s="6"/>
      <c r="AU866" s="6"/>
      <c r="AV866" s="6"/>
      <c r="AW866" s="6"/>
      <c r="AX866" s="6"/>
      <c r="AY866" s="9"/>
      <c r="AZ866" s="6"/>
      <c r="BA866" s="6"/>
      <c r="BB866" s="6"/>
      <c r="BC866" s="6"/>
    </row>
    <row r="867" spans="1:55" ht="16.5" customHeight="1" x14ac:dyDescent="0.25">
      <c r="A867" s="165"/>
      <c r="B867" s="166"/>
      <c r="C867" s="166"/>
      <c r="D867" s="166"/>
      <c r="E867" s="171"/>
      <c r="F867" s="171"/>
      <c r="G867" s="171"/>
      <c r="H867" s="171"/>
      <c r="I867" s="166"/>
      <c r="J867" s="166"/>
      <c r="K867" s="172"/>
      <c r="L867" s="166"/>
      <c r="M867" s="166"/>
      <c r="N867" s="173"/>
      <c r="O867" s="173"/>
      <c r="P867" s="173"/>
      <c r="Q867" s="173"/>
      <c r="R867" s="174"/>
      <c r="S867" s="167"/>
      <c r="T867" s="168"/>
      <c r="U867" s="169"/>
      <c r="V867" s="158"/>
      <c r="W867" s="159"/>
      <c r="X867" s="160"/>
      <c r="Y867" s="161"/>
      <c r="Z867" s="162"/>
      <c r="AA867" s="162"/>
      <c r="AB867" s="162"/>
      <c r="AC867" s="162"/>
      <c r="AD867" s="162"/>
      <c r="AE867" s="161"/>
      <c r="AF867" s="161"/>
      <c r="AG867" s="163"/>
      <c r="AH867" s="159"/>
      <c r="AI867" s="164"/>
      <c r="AJ867" s="170"/>
      <c r="AK867" s="118"/>
      <c r="AL867" s="6"/>
      <c r="AM867" s="7"/>
      <c r="AN867" s="6"/>
      <c r="AO867" s="6"/>
      <c r="AP867" s="6"/>
      <c r="AQ867" s="8"/>
      <c r="AR867" s="6"/>
      <c r="AT867" s="6"/>
      <c r="AU867" s="6"/>
      <c r="AV867" s="6"/>
      <c r="AW867" s="6"/>
      <c r="AX867" s="6"/>
      <c r="AY867" s="9"/>
      <c r="AZ867" s="6"/>
      <c r="BA867" s="6"/>
      <c r="BB867" s="6"/>
      <c r="BC867" s="6"/>
    </row>
    <row r="868" spans="1:55" ht="16.5" customHeight="1" x14ac:dyDescent="0.25">
      <c r="A868" s="165"/>
      <c r="B868" s="166"/>
      <c r="C868" s="166"/>
      <c r="D868" s="166"/>
      <c r="E868" s="171"/>
      <c r="F868" s="171"/>
      <c r="G868" s="171"/>
      <c r="H868" s="171"/>
      <c r="I868" s="166"/>
      <c r="J868" s="166"/>
      <c r="K868" s="172"/>
      <c r="L868" s="166"/>
      <c r="M868" s="166"/>
      <c r="N868" s="173"/>
      <c r="O868" s="173"/>
      <c r="P868" s="173"/>
      <c r="Q868" s="173"/>
      <c r="R868" s="174"/>
      <c r="S868" s="167"/>
      <c r="T868" s="168"/>
      <c r="U868" s="169"/>
      <c r="V868" s="158"/>
      <c r="W868" s="159"/>
      <c r="X868" s="160"/>
      <c r="Y868" s="161"/>
      <c r="Z868" s="162"/>
      <c r="AA868" s="162"/>
      <c r="AB868" s="162"/>
      <c r="AC868" s="162"/>
      <c r="AD868" s="162"/>
      <c r="AE868" s="161"/>
      <c r="AF868" s="161"/>
      <c r="AG868" s="163"/>
      <c r="AH868" s="159"/>
      <c r="AI868" s="164"/>
      <c r="AJ868" s="170"/>
      <c r="AK868" s="118"/>
      <c r="AL868" s="6"/>
      <c r="AM868" s="7"/>
      <c r="AN868" s="6"/>
      <c r="AO868" s="6"/>
      <c r="AP868" s="6"/>
      <c r="AQ868" s="8"/>
      <c r="AR868" s="6"/>
      <c r="AT868" s="6"/>
      <c r="AU868" s="6"/>
      <c r="AV868" s="6"/>
      <c r="AW868" s="6"/>
      <c r="AX868" s="6"/>
      <c r="AY868" s="9"/>
      <c r="AZ868" s="6"/>
      <c r="BA868" s="6"/>
      <c r="BB868" s="6"/>
      <c r="BC868" s="6"/>
    </row>
    <row r="869" spans="1:55" ht="16.5" customHeight="1" x14ac:dyDescent="0.25">
      <c r="A869" s="165"/>
      <c r="B869" s="166"/>
      <c r="C869" s="166"/>
      <c r="D869" s="166"/>
      <c r="E869" s="171"/>
      <c r="F869" s="171"/>
      <c r="G869" s="171"/>
      <c r="H869" s="171"/>
      <c r="I869" s="166"/>
      <c r="J869" s="166"/>
      <c r="K869" s="172"/>
      <c r="L869" s="166"/>
      <c r="M869" s="166"/>
      <c r="N869" s="173"/>
      <c r="O869" s="173"/>
      <c r="P869" s="173"/>
      <c r="Q869" s="173"/>
      <c r="R869" s="174"/>
      <c r="S869" s="167"/>
      <c r="T869" s="168"/>
      <c r="U869" s="169"/>
      <c r="V869" s="158"/>
      <c r="W869" s="159"/>
      <c r="X869" s="160"/>
      <c r="Y869" s="161"/>
      <c r="Z869" s="162"/>
      <c r="AA869" s="162"/>
      <c r="AB869" s="162"/>
      <c r="AC869" s="162"/>
      <c r="AD869" s="162"/>
      <c r="AE869" s="161"/>
      <c r="AF869" s="161"/>
      <c r="AG869" s="163"/>
      <c r="AH869" s="159"/>
      <c r="AI869" s="164"/>
      <c r="AJ869" s="170"/>
      <c r="AK869" s="118"/>
      <c r="AL869" s="6"/>
      <c r="AM869" s="7"/>
      <c r="AN869" s="6"/>
      <c r="AO869" s="6"/>
      <c r="AP869" s="6"/>
      <c r="AQ869" s="8"/>
      <c r="AR869" s="6"/>
      <c r="AT869" s="6"/>
      <c r="AU869" s="6"/>
      <c r="AV869" s="6"/>
      <c r="AW869" s="6"/>
      <c r="AX869" s="6"/>
      <c r="AY869" s="9"/>
      <c r="AZ869" s="6"/>
      <c r="BA869" s="6"/>
      <c r="BB869" s="6"/>
      <c r="BC869" s="6"/>
    </row>
    <row r="870" spans="1:55" ht="15.75" customHeight="1" x14ac:dyDescent="0.25">
      <c r="B870" s="326"/>
      <c r="C870" s="195"/>
      <c r="D870" s="195"/>
      <c r="E870" s="196"/>
      <c r="F870" s="197"/>
      <c r="G870" s="197"/>
      <c r="H870" s="197"/>
      <c r="I870" s="198"/>
      <c r="J870" s="195"/>
      <c r="K870" s="195"/>
      <c r="L870" s="199"/>
      <c r="M870" s="195"/>
      <c r="N870" s="195"/>
      <c r="O870" s="200"/>
      <c r="P870" s="200"/>
      <c r="Q870" s="200"/>
      <c r="R870" s="200"/>
      <c r="S870" s="201"/>
      <c r="U870" s="195"/>
      <c r="V870" s="202"/>
      <c r="X870" s="203"/>
      <c r="Y870" s="197"/>
      <c r="AH870" s="78"/>
      <c r="AI870" s="204"/>
      <c r="AJ870" s="195"/>
      <c r="AL870" s="195"/>
      <c r="AM870" s="205"/>
      <c r="AN870" s="205"/>
      <c r="AO870" s="205"/>
      <c r="AP870" s="206"/>
      <c r="AQ870" s="205"/>
      <c r="AR870" s="206"/>
      <c r="AT870" s="6"/>
      <c r="AU870" s="205"/>
      <c r="AV870" s="205"/>
      <c r="AW870" s="205"/>
      <c r="AX870" s="205"/>
      <c r="AY870" s="205"/>
      <c r="AZ870" s="205"/>
      <c r="BA870" s="205"/>
      <c r="BB870" s="205"/>
      <c r="BC870" s="205"/>
    </row>
    <row r="871" spans="1:55" ht="15.75" customHeight="1" x14ac:dyDescent="0.25">
      <c r="B871" s="326"/>
      <c r="C871" s="195"/>
      <c r="D871" s="195"/>
      <c r="E871" s="196"/>
      <c r="F871" s="197"/>
      <c r="G871" s="197"/>
      <c r="H871" s="197"/>
      <c r="I871" s="198"/>
      <c r="J871" s="195"/>
      <c r="K871" s="195"/>
      <c r="L871" s="199"/>
      <c r="M871" s="195"/>
      <c r="N871" s="195"/>
      <c r="O871" s="200"/>
      <c r="P871" s="200"/>
      <c r="Q871" s="200"/>
      <c r="R871" s="200"/>
      <c r="S871" s="201"/>
      <c r="U871" s="195"/>
      <c r="V871" s="202"/>
      <c r="X871" s="203"/>
      <c r="Y871" s="197"/>
      <c r="AH871" s="78"/>
      <c r="AI871" s="204"/>
      <c r="AJ871" s="195"/>
      <c r="AL871" s="195"/>
      <c r="AM871" s="205"/>
      <c r="AN871" s="205"/>
      <c r="AO871" s="205"/>
      <c r="AP871" s="206"/>
      <c r="AQ871" s="205"/>
      <c r="AR871" s="206"/>
      <c r="AT871" s="6"/>
      <c r="AU871" s="205"/>
      <c r="AV871" s="205"/>
      <c r="AW871" s="205"/>
      <c r="AX871" s="205"/>
      <c r="AY871" s="205"/>
      <c r="AZ871" s="205"/>
      <c r="BA871" s="205"/>
      <c r="BB871" s="205"/>
      <c r="BC871" s="205"/>
    </row>
    <row r="872" spans="1:55" ht="15.75" customHeight="1" x14ac:dyDescent="0.25">
      <c r="B872" s="326"/>
      <c r="C872" s="195"/>
      <c r="D872" s="195"/>
      <c r="E872" s="196"/>
      <c r="F872" s="197"/>
      <c r="G872" s="197"/>
      <c r="H872" s="197"/>
      <c r="I872" s="198"/>
      <c r="J872" s="195"/>
      <c r="K872" s="195"/>
      <c r="L872" s="199"/>
      <c r="M872" s="195"/>
      <c r="N872" s="195"/>
      <c r="O872" s="200"/>
      <c r="P872" s="200"/>
      <c r="Q872" s="200"/>
      <c r="R872" s="200"/>
      <c r="S872" s="201"/>
      <c r="U872" s="195"/>
      <c r="V872" s="202"/>
      <c r="X872" s="203"/>
      <c r="Y872" s="197"/>
      <c r="AH872" s="78"/>
      <c r="AI872" s="204"/>
      <c r="AJ872" s="195"/>
      <c r="AL872" s="195"/>
      <c r="AM872" s="205"/>
      <c r="AN872" s="205"/>
      <c r="AO872" s="205"/>
      <c r="AP872" s="206"/>
      <c r="AQ872" s="205"/>
      <c r="AR872" s="206"/>
      <c r="AT872" s="6"/>
      <c r="AU872" s="205"/>
      <c r="AV872" s="205"/>
      <c r="AW872" s="205"/>
      <c r="AX872" s="205"/>
      <c r="AY872" s="205"/>
      <c r="AZ872" s="205"/>
      <c r="BA872" s="205"/>
      <c r="BB872" s="205"/>
      <c r="BC872" s="205"/>
    </row>
    <row r="873" spans="1:55" ht="15.75" customHeight="1" x14ac:dyDescent="0.25">
      <c r="B873" s="326"/>
      <c r="C873" s="195"/>
      <c r="D873" s="195"/>
      <c r="E873" s="196"/>
      <c r="F873" s="197"/>
      <c r="G873" s="197"/>
      <c r="H873" s="197"/>
      <c r="I873" s="198"/>
      <c r="J873" s="195"/>
      <c r="K873" s="195"/>
      <c r="L873" s="199"/>
      <c r="M873" s="195"/>
      <c r="N873" s="195"/>
      <c r="O873" s="200"/>
      <c r="P873" s="200"/>
      <c r="Q873" s="200"/>
      <c r="R873" s="200"/>
      <c r="S873" s="201"/>
      <c r="U873" s="195"/>
      <c r="V873" s="202"/>
      <c r="X873" s="203"/>
      <c r="Y873" s="197"/>
      <c r="AH873" s="78"/>
      <c r="AI873" s="204"/>
      <c r="AJ873" s="195"/>
      <c r="AL873" s="195"/>
      <c r="AM873" s="205"/>
      <c r="AN873" s="205"/>
      <c r="AO873" s="205"/>
      <c r="AP873" s="206"/>
      <c r="AQ873" s="205"/>
      <c r="AR873" s="206"/>
      <c r="AT873" s="6"/>
      <c r="AU873" s="205"/>
      <c r="AV873" s="205"/>
      <c r="AW873" s="205"/>
      <c r="AX873" s="205"/>
      <c r="AY873" s="205"/>
      <c r="AZ873" s="205"/>
      <c r="BA873" s="205"/>
      <c r="BB873" s="205"/>
      <c r="BC873" s="205"/>
    </row>
    <row r="874" spans="1:55" ht="15.75" customHeight="1" x14ac:dyDescent="0.25">
      <c r="B874" s="326"/>
      <c r="C874" s="195"/>
      <c r="D874" s="195"/>
      <c r="E874" s="196"/>
      <c r="F874" s="197"/>
      <c r="G874" s="197"/>
      <c r="H874" s="197"/>
      <c r="I874" s="198"/>
      <c r="J874" s="195"/>
      <c r="K874" s="195"/>
      <c r="L874" s="199"/>
      <c r="M874" s="195"/>
      <c r="N874" s="195"/>
      <c r="O874" s="200"/>
      <c r="P874" s="200"/>
      <c r="Q874" s="200"/>
      <c r="R874" s="200"/>
      <c r="S874" s="201"/>
      <c r="U874" s="195"/>
      <c r="V874" s="202"/>
      <c r="X874" s="203"/>
      <c r="Y874" s="197"/>
      <c r="AH874" s="78"/>
      <c r="AI874" s="204"/>
      <c r="AJ874" s="195"/>
      <c r="AL874" s="195"/>
      <c r="AM874" s="205"/>
      <c r="AN874" s="205"/>
      <c r="AO874" s="205"/>
      <c r="AP874" s="206"/>
      <c r="AQ874" s="205"/>
      <c r="AR874" s="206"/>
      <c r="AT874" s="6"/>
      <c r="AU874" s="205"/>
      <c r="AV874" s="205"/>
      <c r="AW874" s="205"/>
      <c r="AX874" s="205"/>
      <c r="AY874" s="205"/>
      <c r="AZ874" s="205"/>
      <c r="BA874" s="205"/>
      <c r="BB874" s="205"/>
      <c r="BC874" s="205"/>
    </row>
    <row r="875" spans="1:55" ht="15.75" customHeight="1" x14ac:dyDescent="0.25">
      <c r="B875" s="326"/>
      <c r="C875" s="195"/>
      <c r="D875" s="195"/>
      <c r="E875" s="196"/>
      <c r="F875" s="197"/>
      <c r="G875" s="197"/>
      <c r="H875" s="197"/>
      <c r="I875" s="198"/>
      <c r="J875" s="195"/>
      <c r="K875" s="195"/>
      <c r="L875" s="199"/>
      <c r="M875" s="195"/>
      <c r="N875" s="195"/>
      <c r="O875" s="200"/>
      <c r="P875" s="200"/>
      <c r="Q875" s="200"/>
      <c r="R875" s="200"/>
      <c r="S875" s="201"/>
      <c r="U875" s="195"/>
      <c r="V875" s="202"/>
      <c r="X875" s="203"/>
      <c r="Y875" s="197"/>
      <c r="AH875" s="78"/>
      <c r="AI875" s="204"/>
      <c r="AJ875" s="195"/>
      <c r="AL875" s="195"/>
      <c r="AM875" s="205"/>
      <c r="AN875" s="205"/>
      <c r="AO875" s="205"/>
      <c r="AP875" s="206"/>
      <c r="AQ875" s="205"/>
      <c r="AR875" s="206"/>
      <c r="AT875" s="6"/>
      <c r="AU875" s="205"/>
      <c r="AV875" s="205"/>
      <c r="AW875" s="205"/>
      <c r="AX875" s="205"/>
      <c r="AY875" s="205"/>
      <c r="AZ875" s="205"/>
      <c r="BA875" s="205"/>
      <c r="BB875" s="205"/>
      <c r="BC875" s="205"/>
    </row>
    <row r="876" spans="1:55" ht="15.75" customHeight="1" x14ac:dyDescent="0.25">
      <c r="B876" s="326"/>
      <c r="C876" s="195"/>
      <c r="D876" s="195"/>
      <c r="E876" s="196"/>
      <c r="F876" s="197"/>
      <c r="G876" s="197"/>
      <c r="H876" s="197"/>
      <c r="I876" s="198"/>
      <c r="J876" s="195"/>
      <c r="K876" s="195"/>
      <c r="L876" s="199"/>
      <c r="M876" s="195"/>
      <c r="N876" s="195"/>
      <c r="O876" s="200"/>
      <c r="P876" s="200"/>
      <c r="Q876" s="200"/>
      <c r="R876" s="200"/>
      <c r="S876" s="201"/>
      <c r="U876" s="195"/>
      <c r="V876" s="202"/>
      <c r="X876" s="203"/>
      <c r="Y876" s="197"/>
      <c r="AH876" s="78"/>
      <c r="AI876" s="204"/>
      <c r="AJ876" s="195"/>
      <c r="AL876" s="195"/>
      <c r="AM876" s="205"/>
      <c r="AN876" s="205"/>
      <c r="AO876" s="205"/>
      <c r="AP876" s="206"/>
      <c r="AQ876" s="205"/>
      <c r="AR876" s="206"/>
      <c r="AT876" s="6"/>
      <c r="AU876" s="205"/>
      <c r="AV876" s="205"/>
      <c r="AW876" s="205"/>
      <c r="AX876" s="205"/>
      <c r="AY876" s="205"/>
      <c r="AZ876" s="205"/>
      <c r="BA876" s="205"/>
      <c r="BB876" s="205"/>
      <c r="BC876" s="205"/>
    </row>
    <row r="877" spans="1:55" ht="15.75" customHeight="1" x14ac:dyDescent="0.25">
      <c r="B877" s="326"/>
      <c r="C877" s="195"/>
      <c r="D877" s="195"/>
      <c r="E877" s="196"/>
      <c r="F877" s="197"/>
      <c r="G877" s="197"/>
      <c r="H877" s="197"/>
      <c r="I877" s="198"/>
      <c r="J877" s="195"/>
      <c r="K877" s="195"/>
      <c r="L877" s="199"/>
      <c r="M877" s="195"/>
      <c r="N877" s="195"/>
      <c r="O877" s="200"/>
      <c r="P877" s="200"/>
      <c r="Q877" s="200"/>
      <c r="R877" s="200"/>
      <c r="S877" s="201"/>
      <c r="U877" s="195"/>
      <c r="V877" s="202"/>
      <c r="X877" s="203"/>
      <c r="Y877" s="197"/>
      <c r="AH877" s="78"/>
      <c r="AI877" s="204"/>
      <c r="AJ877" s="195"/>
      <c r="AL877" s="195"/>
      <c r="AM877" s="205"/>
      <c r="AN877" s="205"/>
      <c r="AO877" s="205"/>
      <c r="AP877" s="206"/>
      <c r="AQ877" s="205"/>
      <c r="AR877" s="206"/>
      <c r="AT877" s="6"/>
      <c r="AU877" s="205"/>
      <c r="AV877" s="205"/>
      <c r="AW877" s="205"/>
      <c r="AX877" s="205"/>
      <c r="AY877" s="205"/>
      <c r="AZ877" s="205"/>
      <c r="BA877" s="205"/>
      <c r="BB877" s="205"/>
      <c r="BC877" s="205"/>
    </row>
    <row r="878" spans="1:55" ht="15.75" customHeight="1" x14ac:dyDescent="0.25">
      <c r="B878" s="326"/>
      <c r="C878" s="195"/>
      <c r="D878" s="195"/>
      <c r="E878" s="196"/>
      <c r="F878" s="197"/>
      <c r="G878" s="197"/>
      <c r="H878" s="197"/>
      <c r="I878" s="198"/>
      <c r="J878" s="195"/>
      <c r="K878" s="195"/>
      <c r="L878" s="199"/>
      <c r="M878" s="195"/>
      <c r="N878" s="195"/>
      <c r="O878" s="200"/>
      <c r="P878" s="200"/>
      <c r="Q878" s="200"/>
      <c r="R878" s="200"/>
      <c r="S878" s="201"/>
      <c r="U878" s="195"/>
      <c r="V878" s="202"/>
      <c r="X878" s="203"/>
      <c r="Y878" s="197"/>
      <c r="AH878" s="78"/>
      <c r="AI878" s="204"/>
      <c r="AJ878" s="195"/>
      <c r="AL878" s="195"/>
      <c r="AM878" s="205"/>
      <c r="AN878" s="205"/>
      <c r="AO878" s="205"/>
      <c r="AP878" s="206"/>
      <c r="AQ878" s="205"/>
      <c r="AR878" s="206"/>
      <c r="AT878" s="6"/>
      <c r="AU878" s="205"/>
      <c r="AV878" s="205"/>
      <c r="AW878" s="205"/>
      <c r="AX878" s="205"/>
      <c r="AY878" s="205"/>
      <c r="AZ878" s="205"/>
      <c r="BA878" s="205"/>
      <c r="BB878" s="205"/>
      <c r="BC878" s="205"/>
    </row>
    <row r="879" spans="1:55" ht="15.75" customHeight="1" x14ac:dyDescent="0.25">
      <c r="B879" s="326"/>
      <c r="C879" s="195"/>
      <c r="D879" s="195"/>
      <c r="E879" s="196"/>
      <c r="F879" s="197"/>
      <c r="G879" s="197"/>
      <c r="H879" s="197"/>
      <c r="I879" s="198"/>
      <c r="J879" s="195"/>
      <c r="K879" s="195"/>
      <c r="L879" s="199"/>
      <c r="M879" s="195"/>
      <c r="N879" s="195"/>
      <c r="O879" s="200"/>
      <c r="P879" s="200"/>
      <c r="Q879" s="200"/>
      <c r="R879" s="200"/>
      <c r="S879" s="201"/>
      <c r="U879" s="195"/>
      <c r="V879" s="202"/>
      <c r="X879" s="203"/>
      <c r="Y879" s="197"/>
      <c r="AH879" s="78"/>
      <c r="AI879" s="204"/>
      <c r="AJ879" s="195"/>
      <c r="AL879" s="195"/>
      <c r="AM879" s="205"/>
      <c r="AN879" s="205"/>
      <c r="AO879" s="205"/>
      <c r="AP879" s="206"/>
      <c r="AQ879" s="205"/>
      <c r="AR879" s="206"/>
      <c r="AT879" s="6"/>
      <c r="AU879" s="205"/>
      <c r="AV879" s="205"/>
      <c r="AW879" s="205"/>
      <c r="AX879" s="205"/>
      <c r="AY879" s="205"/>
      <c r="AZ879" s="205"/>
      <c r="BA879" s="205"/>
      <c r="BB879" s="205"/>
      <c r="BC879" s="205"/>
    </row>
    <row r="880" spans="1:55" ht="15.75" customHeight="1" x14ac:dyDescent="0.25">
      <c r="B880" s="326"/>
      <c r="C880" s="195"/>
      <c r="D880" s="195"/>
      <c r="E880" s="196"/>
      <c r="F880" s="197"/>
      <c r="G880" s="197"/>
      <c r="H880" s="197"/>
      <c r="I880" s="198"/>
      <c r="J880" s="195"/>
      <c r="K880" s="195"/>
      <c r="L880" s="199"/>
      <c r="M880" s="195"/>
      <c r="N880" s="195"/>
      <c r="O880" s="200"/>
      <c r="P880" s="200"/>
      <c r="Q880" s="200"/>
      <c r="R880" s="200"/>
      <c r="S880" s="201"/>
      <c r="U880" s="195"/>
      <c r="V880" s="202"/>
      <c r="X880" s="203"/>
      <c r="Y880" s="197"/>
      <c r="AH880" s="78"/>
      <c r="AI880" s="204"/>
      <c r="AJ880" s="195"/>
      <c r="AL880" s="195"/>
      <c r="AM880" s="205"/>
      <c r="AN880" s="205"/>
      <c r="AO880" s="205"/>
      <c r="AP880" s="206"/>
      <c r="AQ880" s="205"/>
      <c r="AR880" s="206"/>
      <c r="AT880" s="6"/>
      <c r="AU880" s="205"/>
      <c r="AV880" s="205"/>
      <c r="AW880" s="205"/>
      <c r="AX880" s="205"/>
      <c r="AY880" s="205"/>
      <c r="AZ880" s="205"/>
      <c r="BA880" s="205"/>
      <c r="BB880" s="205"/>
      <c r="BC880" s="205"/>
    </row>
    <row r="881" spans="2:55" ht="15.75" customHeight="1" x14ac:dyDescent="0.25">
      <c r="B881" s="326"/>
      <c r="C881" s="195"/>
      <c r="D881" s="195"/>
      <c r="E881" s="196"/>
      <c r="F881" s="197"/>
      <c r="G881" s="197"/>
      <c r="H881" s="197"/>
      <c r="I881" s="198"/>
      <c r="J881" s="195"/>
      <c r="K881" s="195"/>
      <c r="L881" s="199"/>
      <c r="M881" s="195"/>
      <c r="N881" s="195"/>
      <c r="O881" s="200"/>
      <c r="P881" s="200"/>
      <c r="Q881" s="200"/>
      <c r="R881" s="200"/>
      <c r="S881" s="201"/>
      <c r="U881" s="195"/>
      <c r="V881" s="202"/>
      <c r="X881" s="203"/>
      <c r="Y881" s="197"/>
      <c r="AH881" s="78"/>
      <c r="AI881" s="204"/>
      <c r="AJ881" s="195"/>
      <c r="AL881" s="195"/>
      <c r="AM881" s="205"/>
      <c r="AN881" s="205"/>
      <c r="AO881" s="205"/>
      <c r="AP881" s="206"/>
      <c r="AQ881" s="205"/>
      <c r="AR881" s="206"/>
      <c r="AT881" s="6"/>
      <c r="AU881" s="205"/>
      <c r="AV881" s="205"/>
      <c r="AW881" s="205"/>
      <c r="AX881" s="205"/>
      <c r="AY881" s="205"/>
      <c r="AZ881" s="205"/>
      <c r="BA881" s="205"/>
      <c r="BB881" s="205"/>
      <c r="BC881" s="205"/>
    </row>
    <row r="882" spans="2:55" ht="15.75" customHeight="1" x14ac:dyDescent="0.25">
      <c r="B882" s="326"/>
      <c r="C882" s="195"/>
      <c r="D882" s="195"/>
      <c r="E882" s="196"/>
      <c r="F882" s="197"/>
      <c r="G882" s="197"/>
      <c r="H882" s="197"/>
      <c r="I882" s="198"/>
      <c r="J882" s="195"/>
      <c r="K882" s="195"/>
      <c r="L882" s="199"/>
      <c r="M882" s="195"/>
      <c r="N882" s="195"/>
      <c r="O882" s="200"/>
      <c r="P882" s="200"/>
      <c r="Q882" s="200"/>
      <c r="R882" s="200"/>
      <c r="S882" s="201"/>
      <c r="U882" s="195"/>
      <c r="V882" s="202"/>
      <c r="X882" s="203"/>
      <c r="Y882" s="197"/>
      <c r="AH882" s="78"/>
      <c r="AI882" s="204"/>
      <c r="AJ882" s="195"/>
      <c r="AL882" s="195"/>
      <c r="AM882" s="205"/>
      <c r="AN882" s="205"/>
      <c r="AO882" s="205"/>
      <c r="AP882" s="206"/>
      <c r="AQ882" s="205"/>
      <c r="AR882" s="206"/>
      <c r="AT882" s="6"/>
      <c r="AU882" s="205"/>
      <c r="AV882" s="205"/>
      <c r="AW882" s="205"/>
      <c r="AX882" s="205"/>
      <c r="AY882" s="205"/>
      <c r="AZ882" s="205"/>
      <c r="BA882" s="205"/>
      <c r="BB882" s="205"/>
      <c r="BC882" s="205"/>
    </row>
    <row r="883" spans="2:55" ht="15.75" customHeight="1" x14ac:dyDescent="0.25">
      <c r="B883" s="326"/>
      <c r="C883" s="195"/>
      <c r="D883" s="195"/>
      <c r="E883" s="196"/>
      <c r="F883" s="197"/>
      <c r="G883" s="197"/>
      <c r="H883" s="197"/>
      <c r="I883" s="198"/>
      <c r="J883" s="195"/>
      <c r="K883" s="195"/>
      <c r="L883" s="199"/>
      <c r="M883" s="195"/>
      <c r="N883" s="195"/>
      <c r="O883" s="200"/>
      <c r="P883" s="200"/>
      <c r="Q883" s="200"/>
      <c r="R883" s="200"/>
      <c r="S883" s="201"/>
      <c r="U883" s="195"/>
      <c r="V883" s="202"/>
      <c r="X883" s="203"/>
      <c r="Y883" s="197"/>
      <c r="AH883" s="78"/>
      <c r="AI883" s="204"/>
      <c r="AJ883" s="195"/>
      <c r="AL883" s="195"/>
      <c r="AM883" s="205"/>
      <c r="AN883" s="205"/>
      <c r="AO883" s="205"/>
      <c r="AP883" s="206"/>
      <c r="AQ883" s="205"/>
      <c r="AR883" s="206"/>
      <c r="AT883" s="205"/>
      <c r="AU883" s="205"/>
      <c r="AV883" s="205"/>
      <c r="AW883" s="205"/>
      <c r="AX883" s="205"/>
      <c r="AY883" s="205"/>
      <c r="AZ883" s="205"/>
      <c r="BA883" s="205"/>
      <c r="BB883" s="205"/>
      <c r="BC883" s="205"/>
    </row>
    <row r="884" spans="2:55" ht="15.75" customHeight="1" x14ac:dyDescent="0.25">
      <c r="B884" s="326"/>
      <c r="C884" s="195"/>
      <c r="D884" s="195"/>
      <c r="E884" s="196"/>
      <c r="F884" s="197"/>
      <c r="G884" s="197"/>
      <c r="H884" s="197"/>
      <c r="I884" s="198"/>
      <c r="J884" s="195"/>
      <c r="K884" s="195"/>
      <c r="L884" s="199"/>
      <c r="M884" s="195"/>
      <c r="N884" s="195"/>
      <c r="O884" s="200"/>
      <c r="P884" s="200"/>
      <c r="Q884" s="200"/>
      <c r="R884" s="200"/>
      <c r="S884" s="201"/>
      <c r="U884" s="195"/>
      <c r="V884" s="202"/>
      <c r="X884" s="203"/>
      <c r="Y884" s="197"/>
      <c r="AH884" s="78"/>
      <c r="AI884" s="204"/>
      <c r="AJ884" s="195"/>
      <c r="AL884" s="195"/>
      <c r="AM884" s="205"/>
      <c r="AN884" s="205"/>
      <c r="AO884" s="205"/>
      <c r="AP884" s="206"/>
      <c r="AQ884" s="205"/>
      <c r="AR884" s="206"/>
      <c r="AT884" s="205"/>
      <c r="AU884" s="205"/>
      <c r="AV884" s="205"/>
      <c r="AW884" s="205"/>
      <c r="AX884" s="205"/>
      <c r="AY884" s="205"/>
      <c r="AZ884" s="205"/>
      <c r="BA884" s="205"/>
      <c r="BB884" s="205"/>
      <c r="BC884" s="205"/>
    </row>
    <row r="885" spans="2:55" ht="15.75" customHeight="1" x14ac:dyDescent="0.25">
      <c r="B885" s="326"/>
      <c r="C885" s="195"/>
      <c r="D885" s="195"/>
      <c r="E885" s="196"/>
      <c r="F885" s="197"/>
      <c r="G885" s="197"/>
      <c r="H885" s="197"/>
      <c r="I885" s="198"/>
      <c r="J885" s="195"/>
      <c r="K885" s="195"/>
      <c r="L885" s="199"/>
      <c r="M885" s="195"/>
      <c r="N885" s="195"/>
      <c r="O885" s="200"/>
      <c r="P885" s="200"/>
      <c r="Q885" s="200"/>
      <c r="R885" s="200"/>
      <c r="S885" s="201"/>
      <c r="U885" s="195"/>
      <c r="V885" s="202"/>
      <c r="X885" s="203"/>
      <c r="Y885" s="197"/>
      <c r="AH885" s="78"/>
      <c r="AI885" s="204"/>
      <c r="AJ885" s="195"/>
      <c r="AL885" s="195"/>
      <c r="AM885" s="205"/>
      <c r="AN885" s="205"/>
      <c r="AO885" s="205"/>
      <c r="AP885" s="206"/>
      <c r="AQ885" s="205"/>
      <c r="AR885" s="206"/>
      <c r="AT885" s="205"/>
      <c r="AU885" s="205"/>
      <c r="AV885" s="205"/>
      <c r="AW885" s="205"/>
      <c r="AX885" s="205"/>
      <c r="AY885" s="205"/>
      <c r="AZ885" s="205"/>
      <c r="BA885" s="205"/>
      <c r="BB885" s="205"/>
      <c r="BC885" s="205"/>
    </row>
    <row r="886" spans="2:55" ht="15.75" customHeight="1" x14ac:dyDescent="0.25">
      <c r="B886" s="326"/>
      <c r="C886" s="195"/>
      <c r="D886" s="195"/>
      <c r="E886" s="196"/>
      <c r="F886" s="197"/>
      <c r="G886" s="197"/>
      <c r="H886" s="197"/>
      <c r="I886" s="198"/>
      <c r="J886" s="195"/>
      <c r="K886" s="195"/>
      <c r="L886" s="199"/>
      <c r="M886" s="195"/>
      <c r="N886" s="195"/>
      <c r="O886" s="200"/>
      <c r="P886" s="200"/>
      <c r="Q886" s="200"/>
      <c r="R886" s="200"/>
      <c r="S886" s="201"/>
      <c r="U886" s="195"/>
      <c r="V886" s="202"/>
      <c r="X886" s="203"/>
      <c r="Y886" s="197"/>
      <c r="AH886" s="78"/>
      <c r="AI886" s="204"/>
      <c r="AJ886" s="195"/>
      <c r="AL886" s="195"/>
      <c r="AM886" s="205"/>
      <c r="AN886" s="205"/>
      <c r="AO886" s="205"/>
      <c r="AP886" s="206"/>
      <c r="AQ886" s="205"/>
      <c r="AR886" s="206"/>
      <c r="AT886" s="205"/>
      <c r="AU886" s="205"/>
      <c r="AV886" s="205"/>
      <c r="AW886" s="205"/>
      <c r="AX886" s="205"/>
      <c r="AY886" s="205"/>
      <c r="AZ886" s="205"/>
      <c r="BA886" s="205"/>
      <c r="BB886" s="205"/>
      <c r="BC886" s="205"/>
    </row>
    <row r="887" spans="2:55" ht="15.75" customHeight="1" x14ac:dyDescent="0.25">
      <c r="B887" s="326"/>
      <c r="C887" s="195"/>
      <c r="D887" s="195"/>
      <c r="E887" s="196"/>
      <c r="F887" s="197"/>
      <c r="G887" s="197"/>
      <c r="H887" s="197"/>
      <c r="I887" s="198"/>
      <c r="J887" s="195"/>
      <c r="K887" s="195"/>
      <c r="L887" s="199"/>
      <c r="M887" s="195"/>
      <c r="N887" s="195"/>
      <c r="O887" s="200"/>
      <c r="P887" s="200"/>
      <c r="Q887" s="200"/>
      <c r="R887" s="200"/>
      <c r="S887" s="201"/>
      <c r="U887" s="195"/>
      <c r="V887" s="202"/>
      <c r="X887" s="203"/>
      <c r="Y887" s="197"/>
      <c r="AH887" s="78"/>
      <c r="AI887" s="204"/>
      <c r="AJ887" s="195"/>
      <c r="AL887" s="195"/>
      <c r="AM887" s="205"/>
      <c r="AN887" s="205"/>
      <c r="AO887" s="205"/>
      <c r="AP887" s="206"/>
      <c r="AQ887" s="205"/>
      <c r="AR887" s="206"/>
      <c r="AT887" s="205"/>
      <c r="AU887" s="205"/>
      <c r="AV887" s="205"/>
      <c r="AW887" s="205"/>
      <c r="AX887" s="205"/>
      <c r="AY887" s="205"/>
      <c r="AZ887" s="205"/>
      <c r="BA887" s="205"/>
      <c r="BB887" s="205"/>
      <c r="BC887" s="205"/>
    </row>
    <row r="888" spans="2:55" ht="15.75" customHeight="1" x14ac:dyDescent="0.25">
      <c r="B888" s="326"/>
      <c r="C888" s="195"/>
      <c r="D888" s="195"/>
      <c r="E888" s="196"/>
      <c r="F888" s="197"/>
      <c r="G888" s="197"/>
      <c r="H888" s="197"/>
      <c r="I888" s="198"/>
      <c r="J888" s="195"/>
      <c r="K888" s="195"/>
      <c r="L888" s="199"/>
      <c r="M888" s="195"/>
      <c r="N888" s="195"/>
      <c r="O888" s="200"/>
      <c r="P888" s="200"/>
      <c r="Q888" s="200"/>
      <c r="R888" s="200"/>
      <c r="S888" s="201"/>
      <c r="U888" s="195"/>
      <c r="V888" s="202"/>
      <c r="X888" s="203"/>
      <c r="Y888" s="197"/>
      <c r="AH888" s="78"/>
      <c r="AI888" s="204"/>
      <c r="AJ888" s="195"/>
      <c r="AL888" s="195"/>
      <c r="AM888" s="205"/>
      <c r="AN888" s="205"/>
      <c r="AO888" s="205"/>
      <c r="AP888" s="206"/>
      <c r="AQ888" s="205"/>
      <c r="AR888" s="206"/>
      <c r="AT888" s="205"/>
      <c r="AU888" s="205"/>
      <c r="AV888" s="205"/>
      <c r="AW888" s="205"/>
      <c r="AX888" s="205"/>
      <c r="AY888" s="205"/>
      <c r="AZ888" s="205"/>
      <c r="BA888" s="205"/>
      <c r="BB888" s="205"/>
      <c r="BC888" s="205"/>
    </row>
    <row r="889" spans="2:55" ht="15.75" customHeight="1" x14ac:dyDescent="0.25">
      <c r="B889" s="326"/>
      <c r="C889" s="195"/>
      <c r="D889" s="195"/>
      <c r="E889" s="196"/>
      <c r="F889" s="197"/>
      <c r="G889" s="197"/>
      <c r="H889" s="197"/>
      <c r="I889" s="198"/>
      <c r="J889" s="195"/>
      <c r="K889" s="195"/>
      <c r="L889" s="199"/>
      <c r="M889" s="195"/>
      <c r="N889" s="195"/>
      <c r="O889" s="200"/>
      <c r="P889" s="200"/>
      <c r="Q889" s="200"/>
      <c r="R889" s="200"/>
      <c r="S889" s="201"/>
      <c r="U889" s="195"/>
      <c r="V889" s="202"/>
      <c r="X889" s="203"/>
      <c r="Y889" s="197"/>
      <c r="AH889" s="78"/>
      <c r="AI889" s="204"/>
      <c r="AJ889" s="195"/>
      <c r="AL889" s="195"/>
      <c r="AM889" s="205"/>
      <c r="AN889" s="205"/>
      <c r="AO889" s="205"/>
      <c r="AP889" s="206"/>
      <c r="AQ889" s="205"/>
      <c r="AR889" s="206"/>
      <c r="AT889" s="205"/>
      <c r="AU889" s="205"/>
      <c r="AV889" s="205"/>
      <c r="AW889" s="205"/>
      <c r="AX889" s="205"/>
      <c r="AY889" s="205"/>
      <c r="AZ889" s="205"/>
      <c r="BA889" s="205"/>
      <c r="BB889" s="205"/>
      <c r="BC889" s="205"/>
    </row>
    <row r="890" spans="2:55" ht="15.75" customHeight="1" x14ac:dyDescent="0.25">
      <c r="B890" s="326"/>
      <c r="C890" s="195"/>
      <c r="D890" s="195"/>
      <c r="E890" s="196"/>
      <c r="F890" s="197"/>
      <c r="G890" s="197"/>
      <c r="H890" s="197"/>
      <c r="I890" s="198"/>
      <c r="J890" s="195"/>
      <c r="K890" s="195"/>
      <c r="L890" s="199"/>
      <c r="M890" s="195"/>
      <c r="N890" s="195"/>
      <c r="O890" s="200"/>
      <c r="P890" s="200"/>
      <c r="Q890" s="200"/>
      <c r="R890" s="200"/>
      <c r="S890" s="201"/>
      <c r="U890" s="195"/>
      <c r="V890" s="202"/>
      <c r="X890" s="203"/>
      <c r="Y890" s="197"/>
      <c r="AH890" s="78"/>
      <c r="AI890" s="204"/>
      <c r="AJ890" s="195"/>
      <c r="AL890" s="195"/>
      <c r="AM890" s="205"/>
      <c r="AN890" s="205"/>
      <c r="AO890" s="205"/>
      <c r="AP890" s="206"/>
      <c r="AQ890" s="205"/>
      <c r="AR890" s="206"/>
      <c r="AT890" s="205"/>
      <c r="AU890" s="205"/>
      <c r="AV890" s="205"/>
      <c r="AW890" s="205"/>
      <c r="AX890" s="205"/>
      <c r="AY890" s="205"/>
      <c r="AZ890" s="205"/>
      <c r="BA890" s="205"/>
      <c r="BB890" s="205"/>
      <c r="BC890" s="205"/>
    </row>
    <row r="891" spans="2:55" ht="15.75" customHeight="1" x14ac:dyDescent="0.25">
      <c r="B891" s="326"/>
      <c r="C891" s="195"/>
      <c r="D891" s="195"/>
      <c r="E891" s="196"/>
      <c r="F891" s="197"/>
      <c r="G891" s="197"/>
      <c r="H891" s="197"/>
      <c r="I891" s="198"/>
      <c r="J891" s="195"/>
      <c r="K891" s="195"/>
      <c r="L891" s="199"/>
      <c r="M891" s="195"/>
      <c r="N891" s="195"/>
      <c r="O891" s="200"/>
      <c r="P891" s="200"/>
      <c r="Q891" s="200"/>
      <c r="R891" s="200"/>
      <c r="S891" s="201"/>
      <c r="U891" s="195"/>
      <c r="V891" s="202"/>
      <c r="X891" s="203"/>
      <c r="Y891" s="197"/>
      <c r="AH891" s="78"/>
      <c r="AI891" s="204"/>
      <c r="AJ891" s="195"/>
      <c r="AL891" s="195"/>
      <c r="AM891" s="205"/>
      <c r="AN891" s="205"/>
      <c r="AO891" s="205"/>
      <c r="AP891" s="206"/>
      <c r="AQ891" s="205"/>
      <c r="AR891" s="206"/>
      <c r="AT891" s="205"/>
      <c r="AU891" s="205"/>
      <c r="AV891" s="205"/>
      <c r="AW891" s="205"/>
      <c r="AX891" s="205"/>
      <c r="AY891" s="205"/>
      <c r="AZ891" s="205"/>
      <c r="BA891" s="205"/>
      <c r="BB891" s="205"/>
      <c r="BC891" s="205"/>
    </row>
    <row r="892" spans="2:55" ht="15.75" customHeight="1" x14ac:dyDescent="0.25">
      <c r="B892" s="326"/>
      <c r="C892" s="195"/>
      <c r="D892" s="195"/>
      <c r="E892" s="196"/>
      <c r="F892" s="197"/>
      <c r="G892" s="197"/>
      <c r="H892" s="197"/>
      <c r="I892" s="198"/>
      <c r="J892" s="195"/>
      <c r="K892" s="195"/>
      <c r="L892" s="199"/>
      <c r="M892" s="195"/>
      <c r="N892" s="195"/>
      <c r="O892" s="200"/>
      <c r="P892" s="200"/>
      <c r="Q892" s="200"/>
      <c r="R892" s="200"/>
      <c r="S892" s="201"/>
      <c r="U892" s="195"/>
      <c r="V892" s="202"/>
      <c r="X892" s="203"/>
      <c r="Y892" s="197"/>
      <c r="AH892" s="78"/>
      <c r="AI892" s="204"/>
      <c r="AJ892" s="195"/>
      <c r="AL892" s="195"/>
      <c r="AM892" s="205"/>
      <c r="AN892" s="205"/>
      <c r="AO892" s="205"/>
      <c r="AP892" s="206"/>
      <c r="AQ892" s="205"/>
      <c r="AR892" s="206"/>
      <c r="AT892" s="205"/>
      <c r="AU892" s="205"/>
      <c r="AV892" s="205"/>
      <c r="AW892" s="205"/>
      <c r="AX892" s="205"/>
      <c r="AY892" s="205"/>
      <c r="AZ892" s="205"/>
      <c r="BA892" s="205"/>
      <c r="BB892" s="205"/>
      <c r="BC892" s="205"/>
    </row>
    <row r="893" spans="2:55" ht="15.75" customHeight="1" x14ac:dyDescent="0.25">
      <c r="B893" s="326"/>
      <c r="C893" s="195"/>
      <c r="D893" s="195"/>
      <c r="E893" s="196"/>
      <c r="F893" s="197"/>
      <c r="G893" s="197"/>
      <c r="H893" s="197"/>
      <c r="I893" s="198"/>
      <c r="J893" s="195"/>
      <c r="K893" s="195"/>
      <c r="L893" s="199"/>
      <c r="M893" s="195"/>
      <c r="N893" s="195"/>
      <c r="O893" s="200"/>
      <c r="P893" s="200"/>
      <c r="Q893" s="200"/>
      <c r="R893" s="200"/>
      <c r="S893" s="201"/>
      <c r="U893" s="195"/>
      <c r="V893" s="202"/>
      <c r="X893" s="203"/>
      <c r="Y893" s="197"/>
      <c r="AH893" s="78"/>
      <c r="AI893" s="204"/>
      <c r="AJ893" s="195"/>
      <c r="AL893" s="195"/>
      <c r="AM893" s="205"/>
      <c r="AN893" s="205"/>
      <c r="AO893" s="205"/>
      <c r="AP893" s="206"/>
      <c r="AQ893" s="205"/>
      <c r="AR893" s="206"/>
      <c r="AT893" s="205"/>
      <c r="AU893" s="205"/>
      <c r="AV893" s="205"/>
      <c r="AW893" s="205"/>
      <c r="AX893" s="205"/>
      <c r="AY893" s="205"/>
      <c r="AZ893" s="205"/>
      <c r="BA893" s="205"/>
      <c r="BB893" s="205"/>
      <c r="BC893" s="205"/>
    </row>
    <row r="894" spans="2:55" ht="15.75" customHeight="1" x14ac:dyDescent="0.25">
      <c r="B894" s="326"/>
      <c r="C894" s="195"/>
      <c r="D894" s="195"/>
      <c r="E894" s="196"/>
      <c r="F894" s="197"/>
      <c r="G894" s="197"/>
      <c r="H894" s="197"/>
      <c r="I894" s="198"/>
      <c r="J894" s="195"/>
      <c r="K894" s="195"/>
      <c r="L894" s="199"/>
      <c r="M894" s="195"/>
      <c r="N894" s="195"/>
      <c r="O894" s="200"/>
      <c r="P894" s="200"/>
      <c r="Q894" s="200"/>
      <c r="R894" s="200"/>
      <c r="S894" s="201"/>
      <c r="U894" s="195"/>
      <c r="V894" s="202"/>
      <c r="X894" s="203"/>
      <c r="Y894" s="197"/>
      <c r="AH894" s="78"/>
      <c r="AI894" s="204"/>
      <c r="AJ894" s="195"/>
      <c r="AL894" s="195"/>
      <c r="AM894" s="205"/>
      <c r="AN894" s="205"/>
      <c r="AO894" s="205"/>
      <c r="AP894" s="206"/>
      <c r="AQ894" s="205"/>
      <c r="AR894" s="206"/>
      <c r="AT894" s="205"/>
      <c r="AU894" s="205"/>
      <c r="AV894" s="205"/>
      <c r="AW894" s="205"/>
      <c r="AX894" s="205"/>
      <c r="AY894" s="205"/>
      <c r="AZ894" s="205"/>
      <c r="BA894" s="205"/>
      <c r="BB894" s="205"/>
      <c r="BC894" s="205"/>
    </row>
    <row r="895" spans="2:55" ht="15.75" customHeight="1" x14ac:dyDescent="0.25">
      <c r="B895" s="326"/>
      <c r="C895" s="195"/>
      <c r="D895" s="195"/>
      <c r="E895" s="196"/>
      <c r="F895" s="197"/>
      <c r="G895" s="197"/>
      <c r="H895" s="197"/>
      <c r="I895" s="198"/>
      <c r="J895" s="195"/>
      <c r="K895" s="195"/>
      <c r="L895" s="199"/>
      <c r="M895" s="195"/>
      <c r="N895" s="195"/>
      <c r="O895" s="200"/>
      <c r="P895" s="200"/>
      <c r="Q895" s="200"/>
      <c r="R895" s="200"/>
      <c r="S895" s="201"/>
      <c r="U895" s="195"/>
      <c r="V895" s="202"/>
      <c r="X895" s="203"/>
      <c r="Y895" s="197"/>
      <c r="AH895" s="78"/>
      <c r="AI895" s="204"/>
      <c r="AJ895" s="195"/>
      <c r="AL895" s="195"/>
      <c r="AM895" s="205"/>
      <c r="AN895" s="205"/>
      <c r="AO895" s="205"/>
      <c r="AP895" s="206"/>
      <c r="AQ895" s="205"/>
      <c r="AR895" s="206"/>
      <c r="AT895" s="205"/>
      <c r="AU895" s="205"/>
      <c r="AV895" s="205"/>
      <c r="AW895" s="205"/>
      <c r="AX895" s="205"/>
      <c r="AY895" s="205"/>
      <c r="AZ895" s="205"/>
      <c r="BA895" s="205"/>
      <c r="BB895" s="205"/>
      <c r="BC895" s="205"/>
    </row>
    <row r="896" spans="2:55" ht="15.75" customHeight="1" x14ac:dyDescent="0.25">
      <c r="B896" s="326"/>
      <c r="C896" s="195"/>
      <c r="D896" s="195"/>
      <c r="E896" s="196"/>
      <c r="F896" s="197"/>
      <c r="G896" s="197"/>
      <c r="H896" s="197"/>
      <c r="I896" s="198"/>
      <c r="J896" s="195"/>
      <c r="K896" s="195"/>
      <c r="L896" s="199"/>
      <c r="M896" s="195"/>
      <c r="N896" s="195"/>
      <c r="O896" s="200"/>
      <c r="P896" s="200"/>
      <c r="Q896" s="200"/>
      <c r="R896" s="200"/>
      <c r="S896" s="201"/>
      <c r="U896" s="195"/>
      <c r="V896" s="202"/>
      <c r="X896" s="203"/>
      <c r="Y896" s="197"/>
      <c r="AH896" s="78"/>
      <c r="AI896" s="204"/>
      <c r="AJ896" s="195"/>
      <c r="AL896" s="195"/>
      <c r="AM896" s="205"/>
      <c r="AN896" s="205"/>
      <c r="AO896" s="205"/>
      <c r="AP896" s="206"/>
      <c r="AQ896" s="205"/>
      <c r="AR896" s="206"/>
      <c r="AT896" s="205"/>
      <c r="AU896" s="205"/>
      <c r="AV896" s="205"/>
      <c r="AW896" s="205"/>
      <c r="AX896" s="205"/>
      <c r="AY896" s="205"/>
      <c r="AZ896" s="205"/>
      <c r="BA896" s="205"/>
      <c r="BB896" s="205"/>
      <c r="BC896" s="205"/>
    </row>
    <row r="897" spans="2:55" ht="15.75" customHeight="1" x14ac:dyDescent="0.25">
      <c r="B897" s="326"/>
      <c r="C897" s="195"/>
      <c r="D897" s="195"/>
      <c r="E897" s="196"/>
      <c r="F897" s="197"/>
      <c r="G897" s="197"/>
      <c r="H897" s="197"/>
      <c r="I897" s="198"/>
      <c r="J897" s="195"/>
      <c r="K897" s="195"/>
      <c r="L897" s="199"/>
      <c r="M897" s="195"/>
      <c r="N897" s="195"/>
      <c r="O897" s="200"/>
      <c r="P897" s="200"/>
      <c r="Q897" s="200"/>
      <c r="R897" s="200"/>
      <c r="S897" s="201"/>
      <c r="U897" s="195"/>
      <c r="V897" s="202"/>
      <c r="X897" s="203"/>
      <c r="Y897" s="197"/>
      <c r="AH897" s="78"/>
      <c r="AI897" s="204"/>
      <c r="AJ897" s="195"/>
      <c r="AL897" s="195"/>
      <c r="AM897" s="205"/>
      <c r="AN897" s="205"/>
      <c r="AO897" s="205"/>
      <c r="AP897" s="206"/>
      <c r="AQ897" s="205"/>
      <c r="AR897" s="206"/>
      <c r="AT897" s="205"/>
      <c r="AU897" s="205"/>
      <c r="AV897" s="205"/>
      <c r="AW897" s="205"/>
      <c r="AX897" s="205"/>
      <c r="AY897" s="205"/>
      <c r="AZ897" s="205"/>
      <c r="BA897" s="205"/>
      <c r="BB897" s="205"/>
      <c r="BC897" s="205"/>
    </row>
    <row r="898" spans="2:55" ht="15.75" customHeight="1" x14ac:dyDescent="0.25">
      <c r="B898" s="326"/>
      <c r="C898" s="195"/>
      <c r="D898" s="195"/>
      <c r="E898" s="196"/>
      <c r="F898" s="197"/>
      <c r="G898" s="197"/>
      <c r="H898" s="197"/>
      <c r="I898" s="198"/>
      <c r="J898" s="195"/>
      <c r="K898" s="195"/>
      <c r="L898" s="199"/>
      <c r="M898" s="195"/>
      <c r="N898" s="195"/>
      <c r="O898" s="200"/>
      <c r="P898" s="200"/>
      <c r="Q898" s="200"/>
      <c r="R898" s="200"/>
      <c r="S898" s="201"/>
      <c r="U898" s="195"/>
      <c r="V898" s="202"/>
      <c r="X898" s="203"/>
      <c r="Y898" s="197"/>
      <c r="AH898" s="78"/>
      <c r="AI898" s="204"/>
      <c r="AJ898" s="195"/>
      <c r="AL898" s="195"/>
      <c r="AM898" s="205"/>
      <c r="AN898" s="205"/>
      <c r="AO898" s="205"/>
      <c r="AP898" s="206"/>
      <c r="AQ898" s="205"/>
      <c r="AR898" s="206"/>
      <c r="AT898" s="205"/>
      <c r="AU898" s="205"/>
      <c r="AV898" s="205"/>
      <c r="AW898" s="205"/>
      <c r="AX898" s="205"/>
      <c r="AY898" s="205"/>
      <c r="AZ898" s="205"/>
      <c r="BA898" s="205"/>
      <c r="BB898" s="205"/>
      <c r="BC898" s="205"/>
    </row>
    <row r="899" spans="2:55" ht="15.75" customHeight="1" x14ac:dyDescent="0.25">
      <c r="B899" s="326"/>
      <c r="C899" s="195"/>
      <c r="D899" s="195"/>
      <c r="E899" s="196"/>
      <c r="F899" s="197"/>
      <c r="G899" s="197"/>
      <c r="H899" s="197"/>
      <c r="I899" s="198"/>
      <c r="J899" s="195"/>
      <c r="K899" s="195"/>
      <c r="L899" s="199"/>
      <c r="M899" s="195"/>
      <c r="N899" s="195"/>
      <c r="O899" s="200"/>
      <c r="P899" s="200"/>
      <c r="Q899" s="200"/>
      <c r="R899" s="200"/>
      <c r="S899" s="201"/>
      <c r="U899" s="195"/>
      <c r="V899" s="202"/>
      <c r="X899" s="203"/>
      <c r="Y899" s="197"/>
      <c r="AH899" s="78"/>
      <c r="AI899" s="204"/>
      <c r="AJ899" s="195"/>
      <c r="AL899" s="195"/>
      <c r="AM899" s="205"/>
      <c r="AN899" s="205"/>
      <c r="AO899" s="205"/>
      <c r="AP899" s="206"/>
      <c r="AQ899" s="205"/>
      <c r="AR899" s="206"/>
      <c r="AT899" s="205"/>
      <c r="AU899" s="205"/>
      <c r="AV899" s="205"/>
      <c r="AW899" s="205"/>
      <c r="AX899" s="205"/>
      <c r="AY899" s="205"/>
      <c r="AZ899" s="205"/>
      <c r="BA899" s="205"/>
      <c r="BB899" s="205"/>
      <c r="BC899" s="205"/>
    </row>
    <row r="900" spans="2:55" ht="15.75" customHeight="1" x14ac:dyDescent="0.25">
      <c r="B900" s="326"/>
      <c r="C900" s="195"/>
      <c r="D900" s="195"/>
      <c r="E900" s="196"/>
      <c r="F900" s="197"/>
      <c r="G900" s="197"/>
      <c r="H900" s="197"/>
      <c r="I900" s="198"/>
      <c r="J900" s="195"/>
      <c r="K900" s="195"/>
      <c r="L900" s="199"/>
      <c r="M900" s="195"/>
      <c r="N900" s="195"/>
      <c r="O900" s="200"/>
      <c r="P900" s="200"/>
      <c r="Q900" s="200"/>
      <c r="R900" s="200"/>
      <c r="S900" s="201"/>
      <c r="U900" s="195"/>
      <c r="V900" s="202"/>
      <c r="X900" s="203"/>
      <c r="Y900" s="197"/>
      <c r="AH900" s="78"/>
      <c r="AI900" s="204"/>
      <c r="AJ900" s="195"/>
      <c r="AL900" s="195"/>
      <c r="AM900" s="205"/>
      <c r="AN900" s="205"/>
      <c r="AO900" s="205"/>
      <c r="AP900" s="206"/>
      <c r="AQ900" s="205"/>
      <c r="AR900" s="206"/>
      <c r="AT900" s="205"/>
      <c r="AU900" s="205"/>
      <c r="AV900" s="205"/>
      <c r="AW900" s="205"/>
      <c r="AX900" s="205"/>
      <c r="AY900" s="205"/>
      <c r="AZ900" s="205"/>
      <c r="BA900" s="205"/>
      <c r="BB900" s="205"/>
      <c r="BC900" s="205"/>
    </row>
    <row r="901" spans="2:55" ht="15.75" customHeight="1" x14ac:dyDescent="0.25">
      <c r="B901" s="326"/>
      <c r="C901" s="195"/>
      <c r="D901" s="195"/>
      <c r="E901" s="196"/>
      <c r="F901" s="197"/>
      <c r="G901" s="197"/>
      <c r="H901" s="197"/>
      <c r="I901" s="198"/>
      <c r="J901" s="195"/>
      <c r="K901" s="195"/>
      <c r="L901" s="199"/>
      <c r="M901" s="195"/>
      <c r="N901" s="195"/>
      <c r="O901" s="200"/>
      <c r="P901" s="200"/>
      <c r="Q901" s="200"/>
      <c r="R901" s="200"/>
      <c r="S901" s="201"/>
      <c r="U901" s="195"/>
      <c r="V901" s="202"/>
      <c r="X901" s="203"/>
      <c r="Y901" s="197"/>
      <c r="AH901" s="78"/>
      <c r="AI901" s="204"/>
      <c r="AJ901" s="195"/>
      <c r="AL901" s="195"/>
      <c r="AM901" s="205"/>
      <c r="AN901" s="205"/>
      <c r="AO901" s="205"/>
      <c r="AP901" s="206"/>
      <c r="AQ901" s="205"/>
      <c r="AR901" s="206"/>
      <c r="AT901" s="205"/>
      <c r="AU901" s="205"/>
      <c r="AV901" s="205"/>
      <c r="AW901" s="205"/>
      <c r="AX901" s="205"/>
      <c r="AY901" s="205"/>
      <c r="AZ901" s="205"/>
      <c r="BA901" s="205"/>
      <c r="BB901" s="205"/>
      <c r="BC901" s="205"/>
    </row>
    <row r="902" spans="2:55" ht="15.75" customHeight="1" x14ac:dyDescent="0.25">
      <c r="B902" s="326"/>
      <c r="C902" s="195"/>
      <c r="D902" s="195"/>
      <c r="E902" s="196"/>
      <c r="F902" s="197"/>
      <c r="G902" s="197"/>
      <c r="H902" s="197"/>
      <c r="I902" s="198"/>
      <c r="J902" s="195"/>
      <c r="K902" s="195"/>
      <c r="L902" s="199"/>
      <c r="M902" s="195"/>
      <c r="N902" s="195"/>
      <c r="O902" s="200"/>
      <c r="P902" s="200"/>
      <c r="Q902" s="200"/>
      <c r="R902" s="200"/>
      <c r="S902" s="201"/>
      <c r="U902" s="195"/>
      <c r="V902" s="202"/>
      <c r="X902" s="203"/>
      <c r="Y902" s="197"/>
      <c r="AH902" s="78"/>
      <c r="AI902" s="204"/>
      <c r="AJ902" s="195"/>
      <c r="AL902" s="195"/>
      <c r="AM902" s="205"/>
      <c r="AN902" s="205"/>
      <c r="AO902" s="205"/>
      <c r="AP902" s="206"/>
      <c r="AQ902" s="205"/>
      <c r="AR902" s="206"/>
      <c r="AT902" s="205"/>
      <c r="AU902" s="205"/>
      <c r="AV902" s="205"/>
      <c r="AW902" s="205"/>
      <c r="AX902" s="205"/>
      <c r="AY902" s="205"/>
      <c r="AZ902" s="205"/>
      <c r="BA902" s="205"/>
      <c r="BB902" s="205"/>
      <c r="BC902" s="205"/>
    </row>
    <row r="903" spans="2:55" ht="15.75" customHeight="1" x14ac:dyDescent="0.25">
      <c r="B903" s="326"/>
      <c r="C903" s="195"/>
      <c r="D903" s="195"/>
      <c r="E903" s="196"/>
      <c r="F903" s="197"/>
      <c r="G903" s="197"/>
      <c r="H903" s="197"/>
      <c r="I903" s="198"/>
      <c r="J903" s="195"/>
      <c r="K903" s="195"/>
      <c r="L903" s="199"/>
      <c r="M903" s="195"/>
      <c r="N903" s="195"/>
      <c r="O903" s="200"/>
      <c r="P903" s="200"/>
      <c r="Q903" s="200"/>
      <c r="R903" s="200"/>
      <c r="S903" s="201"/>
      <c r="U903" s="195"/>
      <c r="V903" s="202"/>
      <c r="X903" s="203"/>
      <c r="Y903" s="197"/>
      <c r="AH903" s="78"/>
      <c r="AI903" s="204"/>
      <c r="AJ903" s="195"/>
      <c r="AL903" s="195"/>
      <c r="AM903" s="205"/>
      <c r="AN903" s="205"/>
      <c r="AO903" s="205"/>
      <c r="AP903" s="206"/>
      <c r="AQ903" s="205"/>
      <c r="AR903" s="206"/>
      <c r="AT903" s="205"/>
      <c r="AU903" s="205"/>
      <c r="AV903" s="205"/>
      <c r="AW903" s="205"/>
      <c r="AX903" s="205"/>
      <c r="AY903" s="205"/>
      <c r="AZ903" s="205"/>
      <c r="BA903" s="205"/>
      <c r="BB903" s="205"/>
      <c r="BC903" s="205"/>
    </row>
    <row r="904" spans="2:55" ht="15.75" customHeight="1" x14ac:dyDescent="0.25">
      <c r="B904" s="326"/>
      <c r="C904" s="195"/>
      <c r="D904" s="195"/>
      <c r="E904" s="196"/>
      <c r="F904" s="197"/>
      <c r="G904" s="197"/>
      <c r="H904" s="197"/>
      <c r="I904" s="198"/>
      <c r="J904" s="195"/>
      <c r="K904" s="195"/>
      <c r="L904" s="199"/>
      <c r="M904" s="195"/>
      <c r="N904" s="195"/>
      <c r="O904" s="200"/>
      <c r="P904" s="200"/>
      <c r="Q904" s="200"/>
      <c r="R904" s="200"/>
      <c r="S904" s="201"/>
      <c r="U904" s="195"/>
      <c r="V904" s="202"/>
      <c r="X904" s="203"/>
      <c r="Y904" s="197"/>
      <c r="AH904" s="78"/>
      <c r="AI904" s="204"/>
      <c r="AJ904" s="195"/>
      <c r="AL904" s="195"/>
      <c r="AM904" s="205"/>
      <c r="AN904" s="205"/>
      <c r="AO904" s="205"/>
      <c r="AP904" s="206"/>
      <c r="AQ904" s="205"/>
      <c r="AR904" s="206"/>
      <c r="AT904" s="205"/>
      <c r="AU904" s="205"/>
      <c r="AV904" s="205"/>
      <c r="AW904" s="205"/>
      <c r="AX904" s="205"/>
      <c r="AY904" s="205"/>
      <c r="AZ904" s="205"/>
      <c r="BA904" s="205"/>
      <c r="BB904" s="205"/>
      <c r="BC904" s="205"/>
    </row>
    <row r="905" spans="2:55" ht="15.75" customHeight="1" x14ac:dyDescent="0.25">
      <c r="B905" s="326"/>
      <c r="C905" s="195"/>
      <c r="D905" s="195"/>
      <c r="E905" s="196"/>
      <c r="F905" s="197"/>
      <c r="G905" s="197"/>
      <c r="H905" s="197"/>
      <c r="I905" s="198"/>
      <c r="J905" s="195"/>
      <c r="K905" s="195"/>
      <c r="L905" s="199"/>
      <c r="M905" s="195"/>
      <c r="N905" s="195"/>
      <c r="O905" s="200"/>
      <c r="P905" s="200"/>
      <c r="Q905" s="200"/>
      <c r="R905" s="200"/>
      <c r="S905" s="201"/>
      <c r="U905" s="195"/>
      <c r="V905" s="202"/>
      <c r="X905" s="203"/>
      <c r="Y905" s="197"/>
      <c r="AH905" s="78"/>
      <c r="AI905" s="204"/>
      <c r="AJ905" s="195"/>
      <c r="AL905" s="195"/>
      <c r="AM905" s="205"/>
      <c r="AN905" s="205"/>
      <c r="AO905" s="205"/>
      <c r="AP905" s="206"/>
      <c r="AQ905" s="205"/>
      <c r="AR905" s="206"/>
      <c r="AT905" s="205"/>
      <c r="AU905" s="205"/>
      <c r="AV905" s="205"/>
      <c r="AW905" s="205"/>
      <c r="AX905" s="205"/>
      <c r="AY905" s="205"/>
      <c r="AZ905" s="205"/>
      <c r="BA905" s="205"/>
      <c r="BB905" s="205"/>
      <c r="BC905" s="205"/>
    </row>
    <row r="906" spans="2:55" ht="15.75" customHeight="1" x14ac:dyDescent="0.25">
      <c r="B906" s="326"/>
      <c r="C906" s="195"/>
      <c r="D906" s="195"/>
      <c r="E906" s="196"/>
      <c r="F906" s="197"/>
      <c r="G906" s="197"/>
      <c r="H906" s="197"/>
      <c r="I906" s="198"/>
      <c r="J906" s="195"/>
      <c r="K906" s="195"/>
      <c r="L906" s="199"/>
      <c r="M906" s="195"/>
      <c r="N906" s="195"/>
      <c r="O906" s="200"/>
      <c r="P906" s="200"/>
      <c r="Q906" s="200"/>
      <c r="R906" s="200"/>
      <c r="S906" s="201"/>
      <c r="U906" s="195"/>
      <c r="V906" s="202"/>
      <c r="X906" s="203"/>
      <c r="Y906" s="197"/>
      <c r="AH906" s="78"/>
      <c r="AI906" s="204"/>
      <c r="AJ906" s="195"/>
      <c r="AL906" s="195"/>
      <c r="AM906" s="205"/>
      <c r="AN906" s="205"/>
      <c r="AO906" s="205"/>
      <c r="AP906" s="206"/>
      <c r="AQ906" s="205"/>
      <c r="AR906" s="206"/>
      <c r="AT906" s="205"/>
      <c r="AU906" s="205"/>
      <c r="AV906" s="205"/>
      <c r="AW906" s="205"/>
      <c r="AX906" s="205"/>
      <c r="AY906" s="205"/>
      <c r="AZ906" s="205"/>
      <c r="BA906" s="205"/>
      <c r="BB906" s="205"/>
      <c r="BC906" s="205"/>
    </row>
    <row r="907" spans="2:55" ht="15.75" customHeight="1" x14ac:dyDescent="0.25">
      <c r="B907" s="326"/>
      <c r="C907" s="195"/>
      <c r="D907" s="195"/>
      <c r="E907" s="196"/>
      <c r="F907" s="197"/>
      <c r="G907" s="197"/>
      <c r="H907" s="197"/>
      <c r="I907" s="198"/>
      <c r="J907" s="195"/>
      <c r="K907" s="195"/>
      <c r="L907" s="199"/>
      <c r="M907" s="195"/>
      <c r="N907" s="195"/>
      <c r="O907" s="200"/>
      <c r="P907" s="200"/>
      <c r="Q907" s="200"/>
      <c r="R907" s="200"/>
      <c r="S907" s="201"/>
      <c r="U907" s="195"/>
      <c r="V907" s="202"/>
      <c r="X907" s="203"/>
      <c r="Y907" s="197"/>
      <c r="AH907" s="78"/>
      <c r="AI907" s="204"/>
      <c r="AJ907" s="195"/>
      <c r="AL907" s="195"/>
      <c r="AM907" s="205"/>
      <c r="AN907" s="205"/>
      <c r="AO907" s="205"/>
      <c r="AP907" s="206"/>
      <c r="AQ907" s="205"/>
      <c r="AR907" s="206"/>
      <c r="AT907" s="205"/>
      <c r="AU907" s="205"/>
      <c r="AV907" s="205"/>
      <c r="AW907" s="205"/>
      <c r="AX907" s="205"/>
      <c r="AY907" s="205"/>
      <c r="AZ907" s="205"/>
      <c r="BA907" s="205"/>
      <c r="BB907" s="205"/>
      <c r="BC907" s="205"/>
    </row>
    <row r="908" spans="2:55" ht="15.75" customHeight="1" x14ac:dyDescent="0.25">
      <c r="B908" s="326"/>
      <c r="C908" s="195"/>
      <c r="D908" s="195"/>
      <c r="E908" s="196"/>
      <c r="F908" s="197"/>
      <c r="G908" s="197"/>
      <c r="H908" s="197"/>
      <c r="I908" s="198"/>
      <c r="J908" s="195"/>
      <c r="K908" s="195"/>
      <c r="L908" s="199"/>
      <c r="M908" s="195"/>
      <c r="N908" s="195"/>
      <c r="O908" s="200"/>
      <c r="P908" s="200"/>
      <c r="Q908" s="200"/>
      <c r="R908" s="200"/>
      <c r="S908" s="201"/>
      <c r="U908" s="195"/>
      <c r="V908" s="202"/>
      <c r="X908" s="203"/>
      <c r="Y908" s="197"/>
      <c r="AH908" s="78"/>
      <c r="AI908" s="204"/>
      <c r="AJ908" s="195"/>
      <c r="AL908" s="195"/>
      <c r="AM908" s="205"/>
      <c r="AN908" s="205"/>
      <c r="AO908" s="205"/>
      <c r="AP908" s="206"/>
      <c r="AQ908" s="205"/>
      <c r="AR908" s="206"/>
      <c r="AT908" s="205"/>
      <c r="AU908" s="205"/>
      <c r="AV908" s="205"/>
      <c r="AW908" s="205"/>
      <c r="AX908" s="205"/>
      <c r="AY908" s="205"/>
      <c r="AZ908" s="205"/>
      <c r="BA908" s="205"/>
      <c r="BB908" s="205"/>
      <c r="BC908" s="205"/>
    </row>
    <row r="909" spans="2:55" ht="15.75" customHeight="1" x14ac:dyDescent="0.25">
      <c r="B909" s="326"/>
      <c r="C909" s="195"/>
      <c r="D909" s="195"/>
      <c r="E909" s="196"/>
      <c r="F909" s="197"/>
      <c r="G909" s="197"/>
      <c r="H909" s="197"/>
      <c r="I909" s="198"/>
      <c r="J909" s="195"/>
      <c r="K909" s="195"/>
      <c r="L909" s="199"/>
      <c r="M909" s="195"/>
      <c r="N909" s="195"/>
      <c r="O909" s="200"/>
      <c r="P909" s="200"/>
      <c r="Q909" s="200"/>
      <c r="R909" s="200"/>
      <c r="S909" s="201"/>
      <c r="U909" s="195"/>
      <c r="V909" s="202"/>
      <c r="X909" s="203"/>
      <c r="Y909" s="197"/>
      <c r="AH909" s="78"/>
      <c r="AI909" s="204"/>
      <c r="AJ909" s="195"/>
      <c r="AL909" s="195"/>
      <c r="AM909" s="205"/>
      <c r="AN909" s="205"/>
      <c r="AO909" s="205"/>
      <c r="AP909" s="206"/>
      <c r="AQ909" s="205"/>
      <c r="AR909" s="206"/>
      <c r="AT909" s="205"/>
      <c r="AU909" s="205"/>
      <c r="AV909" s="205"/>
      <c r="AW909" s="205"/>
      <c r="AX909" s="205"/>
      <c r="AY909" s="205"/>
      <c r="AZ909" s="205"/>
      <c r="BA909" s="205"/>
      <c r="BB909" s="205"/>
      <c r="BC909" s="205"/>
    </row>
    <row r="910" spans="2:55" ht="15.75" customHeight="1" x14ac:dyDescent="0.25">
      <c r="B910" s="326"/>
      <c r="C910" s="195"/>
      <c r="D910" s="195"/>
      <c r="E910" s="196"/>
      <c r="F910" s="197"/>
      <c r="G910" s="197"/>
      <c r="H910" s="197"/>
      <c r="I910" s="198"/>
      <c r="J910" s="195"/>
      <c r="K910" s="195"/>
      <c r="L910" s="199"/>
      <c r="M910" s="195"/>
      <c r="N910" s="195"/>
      <c r="O910" s="200"/>
      <c r="P910" s="200"/>
      <c r="Q910" s="200"/>
      <c r="R910" s="200"/>
      <c r="S910" s="201"/>
      <c r="U910" s="195"/>
      <c r="V910" s="202"/>
      <c r="X910" s="203"/>
      <c r="Y910" s="197"/>
      <c r="AH910" s="78"/>
      <c r="AI910" s="204"/>
      <c r="AJ910" s="195"/>
      <c r="AL910" s="195"/>
      <c r="AM910" s="205"/>
      <c r="AN910" s="205"/>
      <c r="AO910" s="205"/>
      <c r="AP910" s="206"/>
      <c r="AQ910" s="205"/>
      <c r="AR910" s="206"/>
      <c r="AT910" s="205"/>
      <c r="AU910" s="205"/>
      <c r="AV910" s="205"/>
      <c r="AW910" s="205"/>
      <c r="AX910" s="205"/>
      <c r="AY910" s="205"/>
      <c r="AZ910" s="205"/>
      <c r="BA910" s="205"/>
      <c r="BB910" s="205"/>
      <c r="BC910" s="205"/>
    </row>
    <row r="911" spans="2:55" ht="15.75" customHeight="1" x14ac:dyDescent="0.25">
      <c r="B911" s="326"/>
      <c r="C911" s="195"/>
      <c r="D911" s="195"/>
      <c r="E911" s="196"/>
      <c r="F911" s="197"/>
      <c r="G911" s="197"/>
      <c r="H911" s="197"/>
      <c r="I911" s="198"/>
      <c r="J911" s="195"/>
      <c r="K911" s="195"/>
      <c r="L911" s="199"/>
      <c r="M911" s="195"/>
      <c r="N911" s="195"/>
      <c r="O911" s="200"/>
      <c r="P911" s="200"/>
      <c r="Q911" s="200"/>
      <c r="R911" s="200"/>
      <c r="S911" s="201"/>
      <c r="U911" s="195"/>
      <c r="V911" s="202"/>
      <c r="X911" s="203"/>
      <c r="Y911" s="197"/>
      <c r="AH911" s="78"/>
      <c r="AI911" s="204"/>
      <c r="AJ911" s="195"/>
      <c r="AL911" s="195"/>
      <c r="AM911" s="205"/>
      <c r="AN911" s="205"/>
      <c r="AO911" s="205"/>
      <c r="AP911" s="206"/>
      <c r="AQ911" s="205"/>
      <c r="AR911" s="206"/>
      <c r="AT911" s="205"/>
      <c r="AU911" s="205"/>
      <c r="AV911" s="205"/>
      <c r="AW911" s="205"/>
      <c r="AX911" s="205"/>
      <c r="AY911" s="205"/>
      <c r="AZ911" s="205"/>
      <c r="BA911" s="205"/>
      <c r="BB911" s="205"/>
      <c r="BC911" s="205"/>
    </row>
    <row r="912" spans="2:55" ht="15.75" customHeight="1" x14ac:dyDescent="0.25">
      <c r="B912" s="326"/>
      <c r="C912" s="195"/>
      <c r="D912" s="195"/>
      <c r="E912" s="196"/>
      <c r="F912" s="197"/>
      <c r="G912" s="197"/>
      <c r="H912" s="197"/>
      <c r="I912" s="198"/>
      <c r="J912" s="195"/>
      <c r="K912" s="195"/>
      <c r="L912" s="199"/>
      <c r="M912" s="195"/>
      <c r="N912" s="195"/>
      <c r="O912" s="200"/>
      <c r="P912" s="200"/>
      <c r="Q912" s="200"/>
      <c r="R912" s="200"/>
      <c r="S912" s="201"/>
      <c r="U912" s="195"/>
      <c r="V912" s="202"/>
      <c r="X912" s="203"/>
      <c r="Y912" s="197"/>
      <c r="AH912" s="78"/>
      <c r="AI912" s="204"/>
      <c r="AJ912" s="195"/>
      <c r="AL912" s="195"/>
      <c r="AM912" s="205"/>
      <c r="AN912" s="205"/>
      <c r="AO912" s="205"/>
      <c r="AP912" s="206"/>
      <c r="AQ912" s="205"/>
      <c r="AR912" s="206"/>
      <c r="AT912" s="205"/>
      <c r="AU912" s="205"/>
      <c r="AV912" s="205"/>
      <c r="AW912" s="205"/>
      <c r="AX912" s="205"/>
      <c r="AY912" s="205"/>
      <c r="AZ912" s="205"/>
      <c r="BA912" s="205"/>
      <c r="BB912" s="205"/>
      <c r="BC912" s="205"/>
    </row>
    <row r="913" spans="2:55" ht="15.75" customHeight="1" x14ac:dyDescent="0.25">
      <c r="B913" s="326"/>
      <c r="C913" s="195"/>
      <c r="D913" s="195"/>
      <c r="E913" s="196"/>
      <c r="F913" s="197"/>
      <c r="G913" s="197"/>
      <c r="H913" s="197"/>
      <c r="I913" s="198"/>
      <c r="J913" s="195"/>
      <c r="K913" s="195"/>
      <c r="L913" s="199"/>
      <c r="M913" s="195"/>
      <c r="N913" s="195"/>
      <c r="O913" s="200"/>
      <c r="P913" s="200"/>
      <c r="Q913" s="200"/>
      <c r="R913" s="200"/>
      <c r="S913" s="201"/>
      <c r="U913" s="195"/>
      <c r="V913" s="202"/>
      <c r="X913" s="203"/>
      <c r="Y913" s="197"/>
      <c r="AH913" s="78"/>
      <c r="AI913" s="204"/>
      <c r="AJ913" s="195"/>
      <c r="AL913" s="195"/>
      <c r="AM913" s="205"/>
      <c r="AN913" s="205"/>
      <c r="AO913" s="205"/>
      <c r="AP913" s="206"/>
      <c r="AQ913" s="205"/>
      <c r="AR913" s="206"/>
      <c r="AT913" s="205"/>
      <c r="AU913" s="205"/>
      <c r="AV913" s="205"/>
      <c r="AW913" s="205"/>
      <c r="AX913" s="205"/>
      <c r="AY913" s="205"/>
      <c r="AZ913" s="205"/>
      <c r="BA913" s="205"/>
      <c r="BB913" s="205"/>
      <c r="BC913" s="205"/>
    </row>
    <row r="914" spans="2:55" ht="15.75" customHeight="1" x14ac:dyDescent="0.25">
      <c r="B914" s="326"/>
      <c r="C914" s="195"/>
      <c r="D914" s="195"/>
      <c r="E914" s="196"/>
      <c r="F914" s="197"/>
      <c r="G914" s="197"/>
      <c r="H914" s="197"/>
      <c r="I914" s="198"/>
      <c r="J914" s="195"/>
      <c r="K914" s="195"/>
      <c r="L914" s="199"/>
      <c r="M914" s="195"/>
      <c r="N914" s="195"/>
      <c r="O914" s="200"/>
      <c r="P914" s="200"/>
      <c r="Q914" s="200"/>
      <c r="R914" s="200"/>
      <c r="S914" s="201"/>
      <c r="U914" s="195"/>
      <c r="V914" s="202"/>
      <c r="X914" s="203"/>
      <c r="Y914" s="197"/>
      <c r="AH914" s="78"/>
      <c r="AI914" s="204"/>
      <c r="AJ914" s="195"/>
      <c r="AL914" s="195"/>
      <c r="AM914" s="205"/>
      <c r="AN914" s="205"/>
      <c r="AO914" s="205"/>
      <c r="AP914" s="206"/>
      <c r="AQ914" s="205"/>
      <c r="AR914" s="206"/>
      <c r="AT914" s="205"/>
      <c r="AU914" s="205"/>
      <c r="AV914" s="205"/>
      <c r="AW914" s="205"/>
      <c r="AX914" s="205"/>
      <c r="AY914" s="205"/>
      <c r="AZ914" s="205"/>
      <c r="BA914" s="205"/>
      <c r="BB914" s="205"/>
      <c r="BC914" s="205"/>
    </row>
    <row r="915" spans="2:55" ht="15.75" customHeight="1" x14ac:dyDescent="0.25">
      <c r="B915" s="326"/>
      <c r="C915" s="195"/>
      <c r="D915" s="195"/>
      <c r="E915" s="196"/>
      <c r="F915" s="197"/>
      <c r="G915" s="197"/>
      <c r="H915" s="197"/>
      <c r="I915" s="198"/>
      <c r="J915" s="195"/>
      <c r="K915" s="195"/>
      <c r="L915" s="199"/>
      <c r="M915" s="195"/>
      <c r="N915" s="195"/>
      <c r="O915" s="200"/>
      <c r="P915" s="200"/>
      <c r="Q915" s="200"/>
      <c r="R915" s="200"/>
      <c r="S915" s="201"/>
      <c r="U915" s="195"/>
      <c r="V915" s="202"/>
      <c r="X915" s="203"/>
      <c r="Y915" s="197"/>
      <c r="AH915" s="78"/>
      <c r="AI915" s="204"/>
      <c r="AJ915" s="195"/>
      <c r="AL915" s="195"/>
      <c r="AM915" s="205"/>
      <c r="AN915" s="205"/>
      <c r="AO915" s="205"/>
      <c r="AP915" s="206"/>
      <c r="AQ915" s="205"/>
      <c r="AR915" s="206"/>
      <c r="AT915" s="205"/>
      <c r="AU915" s="205"/>
      <c r="AV915" s="205"/>
      <c r="AW915" s="205"/>
      <c r="AX915" s="205"/>
      <c r="AY915" s="205"/>
      <c r="AZ915" s="205"/>
      <c r="BA915" s="205"/>
      <c r="BB915" s="205"/>
      <c r="BC915" s="205"/>
    </row>
    <row r="916" spans="2:55" ht="15.75" customHeight="1" x14ac:dyDescent="0.25">
      <c r="B916" s="326"/>
      <c r="C916" s="195"/>
      <c r="D916" s="195"/>
      <c r="E916" s="196"/>
      <c r="F916" s="197"/>
      <c r="G916" s="197"/>
      <c r="H916" s="197"/>
      <c r="I916" s="198"/>
      <c r="J916" s="195"/>
      <c r="K916" s="195"/>
      <c r="L916" s="199"/>
      <c r="M916" s="195"/>
      <c r="N916" s="195"/>
      <c r="O916" s="200"/>
      <c r="P916" s="200"/>
      <c r="Q916" s="200"/>
      <c r="R916" s="200"/>
      <c r="S916" s="201"/>
      <c r="U916" s="195"/>
      <c r="V916" s="202"/>
      <c r="X916" s="203"/>
      <c r="Y916" s="197"/>
      <c r="AH916" s="78"/>
      <c r="AI916" s="204"/>
      <c r="AJ916" s="195"/>
      <c r="AL916" s="195"/>
      <c r="AM916" s="205"/>
      <c r="AN916" s="205"/>
      <c r="AO916" s="205"/>
      <c r="AP916" s="206"/>
      <c r="AQ916" s="205"/>
      <c r="AR916" s="206"/>
      <c r="AT916" s="205"/>
      <c r="AU916" s="205"/>
      <c r="AV916" s="205"/>
      <c r="AW916" s="205"/>
      <c r="AX916" s="205"/>
      <c r="AY916" s="205"/>
      <c r="AZ916" s="205"/>
      <c r="BA916" s="205"/>
      <c r="BB916" s="205"/>
      <c r="BC916" s="205"/>
    </row>
    <row r="917" spans="2:55" ht="15.75" customHeight="1" x14ac:dyDescent="0.25">
      <c r="B917" s="326"/>
      <c r="C917" s="195"/>
      <c r="D917" s="195"/>
      <c r="E917" s="196"/>
      <c r="F917" s="197"/>
      <c r="G917" s="197"/>
      <c r="H917" s="197"/>
      <c r="I917" s="198"/>
      <c r="J917" s="195"/>
      <c r="K917" s="195"/>
      <c r="L917" s="199"/>
      <c r="M917" s="195"/>
      <c r="N917" s="195"/>
      <c r="O917" s="200"/>
      <c r="P917" s="200"/>
      <c r="Q917" s="200"/>
      <c r="R917" s="200"/>
      <c r="S917" s="201"/>
      <c r="U917" s="195"/>
      <c r="V917" s="202"/>
      <c r="X917" s="203"/>
      <c r="Y917" s="197"/>
      <c r="AH917" s="78"/>
      <c r="AI917" s="204"/>
      <c r="AJ917" s="195"/>
      <c r="AL917" s="195"/>
      <c r="AM917" s="205"/>
      <c r="AN917" s="205"/>
      <c r="AO917" s="205"/>
      <c r="AP917" s="206"/>
      <c r="AQ917" s="205"/>
      <c r="AR917" s="206"/>
      <c r="AT917" s="205"/>
      <c r="AU917" s="205"/>
      <c r="AV917" s="205"/>
      <c r="AW917" s="205"/>
      <c r="AX917" s="205"/>
      <c r="AY917" s="205"/>
      <c r="AZ917" s="205"/>
      <c r="BA917" s="205"/>
      <c r="BB917" s="205"/>
      <c r="BC917" s="205"/>
    </row>
    <row r="918" spans="2:55" ht="15.75" customHeight="1" x14ac:dyDescent="0.25">
      <c r="B918" s="326"/>
      <c r="C918" s="195"/>
      <c r="D918" s="195"/>
      <c r="E918" s="196"/>
      <c r="F918" s="197"/>
      <c r="G918" s="197"/>
      <c r="H918" s="197"/>
      <c r="I918" s="198"/>
      <c r="J918" s="195"/>
      <c r="K918" s="195"/>
      <c r="L918" s="199"/>
      <c r="M918" s="195"/>
      <c r="N918" s="195"/>
      <c r="O918" s="200"/>
      <c r="P918" s="200"/>
      <c r="Q918" s="200"/>
      <c r="R918" s="200"/>
      <c r="S918" s="201"/>
      <c r="U918" s="195"/>
      <c r="V918" s="202"/>
      <c r="X918" s="203"/>
      <c r="Y918" s="197"/>
      <c r="AH918" s="78"/>
      <c r="AI918" s="204"/>
      <c r="AJ918" s="195"/>
      <c r="AL918" s="195"/>
      <c r="AM918" s="205"/>
      <c r="AN918" s="205"/>
      <c r="AO918" s="205"/>
      <c r="AP918" s="206"/>
      <c r="AQ918" s="205"/>
      <c r="AR918" s="206"/>
      <c r="AT918" s="205"/>
      <c r="AU918" s="205"/>
      <c r="AV918" s="205"/>
      <c r="AW918" s="205"/>
      <c r="AX918" s="205"/>
      <c r="AY918" s="205"/>
      <c r="AZ918" s="205"/>
      <c r="BA918" s="205"/>
      <c r="BB918" s="205"/>
      <c r="BC918" s="205"/>
    </row>
    <row r="919" spans="2:55" ht="15.75" customHeight="1" x14ac:dyDescent="0.25">
      <c r="B919" s="326"/>
      <c r="C919" s="195"/>
      <c r="D919" s="195"/>
      <c r="E919" s="196"/>
      <c r="F919" s="197"/>
      <c r="G919" s="197"/>
      <c r="H919" s="197"/>
      <c r="I919" s="198"/>
      <c r="J919" s="195"/>
      <c r="K919" s="195"/>
      <c r="L919" s="199"/>
      <c r="M919" s="195"/>
      <c r="N919" s="195"/>
      <c r="O919" s="200"/>
      <c r="P919" s="200"/>
      <c r="Q919" s="200"/>
      <c r="R919" s="200"/>
      <c r="S919" s="201"/>
      <c r="U919" s="195"/>
      <c r="V919" s="202"/>
      <c r="X919" s="203"/>
      <c r="Y919" s="197"/>
      <c r="AH919" s="78"/>
      <c r="AI919" s="204"/>
      <c r="AJ919" s="195"/>
      <c r="AL919" s="195"/>
      <c r="AM919" s="205"/>
      <c r="AN919" s="205"/>
      <c r="AO919" s="205"/>
      <c r="AP919" s="206"/>
      <c r="AQ919" s="205"/>
      <c r="AR919" s="206"/>
      <c r="AT919" s="205"/>
      <c r="AU919" s="205"/>
      <c r="AV919" s="205"/>
      <c r="AW919" s="205"/>
      <c r="AX919" s="205"/>
      <c r="AY919" s="205"/>
      <c r="AZ919" s="205"/>
      <c r="BA919" s="205"/>
      <c r="BB919" s="205"/>
      <c r="BC919" s="205"/>
    </row>
    <row r="920" spans="2:55" ht="15.75" customHeight="1" x14ac:dyDescent="0.25">
      <c r="B920" s="326"/>
      <c r="C920" s="195"/>
      <c r="D920" s="195"/>
      <c r="E920" s="196"/>
      <c r="F920" s="197"/>
      <c r="G920" s="197"/>
      <c r="H920" s="197"/>
      <c r="I920" s="198"/>
      <c r="J920" s="195"/>
      <c r="K920" s="195"/>
      <c r="L920" s="199"/>
      <c r="M920" s="195"/>
      <c r="N920" s="195"/>
      <c r="O920" s="200"/>
      <c r="P920" s="200"/>
      <c r="Q920" s="200"/>
      <c r="R920" s="200"/>
      <c r="S920" s="201"/>
      <c r="U920" s="195"/>
      <c r="V920" s="202"/>
      <c r="X920" s="203"/>
      <c r="Y920" s="197"/>
      <c r="AH920" s="78"/>
      <c r="AI920" s="204"/>
      <c r="AJ920" s="195"/>
      <c r="AL920" s="195"/>
      <c r="AM920" s="205"/>
      <c r="AN920" s="205"/>
      <c r="AO920" s="205"/>
      <c r="AP920" s="206"/>
      <c r="AQ920" s="205"/>
      <c r="AR920" s="206"/>
      <c r="AT920" s="205"/>
      <c r="AU920" s="205"/>
      <c r="AV920" s="205"/>
      <c r="AW920" s="205"/>
      <c r="AX920" s="205"/>
      <c r="AY920" s="205"/>
      <c r="AZ920" s="205"/>
      <c r="BA920" s="205"/>
      <c r="BB920" s="205"/>
      <c r="BC920" s="205"/>
    </row>
    <row r="921" spans="2:55" ht="15.75" customHeight="1" x14ac:dyDescent="0.25">
      <c r="B921" s="326"/>
      <c r="C921" s="195"/>
      <c r="D921" s="195"/>
      <c r="E921" s="196"/>
      <c r="F921" s="197"/>
      <c r="G921" s="197"/>
      <c r="H921" s="197"/>
      <c r="I921" s="198"/>
      <c r="J921" s="195"/>
      <c r="K921" s="195"/>
      <c r="L921" s="199"/>
      <c r="M921" s="195"/>
      <c r="N921" s="195"/>
      <c r="O921" s="200"/>
      <c r="P921" s="200"/>
      <c r="Q921" s="200"/>
      <c r="R921" s="200"/>
      <c r="S921" s="201"/>
      <c r="U921" s="195"/>
      <c r="V921" s="202"/>
      <c r="X921" s="203"/>
      <c r="Y921" s="197"/>
      <c r="AH921" s="78"/>
      <c r="AI921" s="204"/>
      <c r="AJ921" s="195"/>
      <c r="AL921" s="195"/>
      <c r="AM921" s="205"/>
      <c r="AN921" s="205"/>
      <c r="AO921" s="205"/>
      <c r="AP921" s="206"/>
      <c r="AQ921" s="205"/>
      <c r="AR921" s="206"/>
      <c r="AT921" s="205"/>
      <c r="AU921" s="205"/>
      <c r="AV921" s="205"/>
      <c r="AW921" s="205"/>
      <c r="AX921" s="205"/>
      <c r="AY921" s="205"/>
      <c r="AZ921" s="205"/>
      <c r="BA921" s="205"/>
      <c r="BB921" s="205"/>
      <c r="BC921" s="205"/>
    </row>
    <row r="922" spans="2:55" ht="15.75" customHeight="1" x14ac:dyDescent="0.25">
      <c r="B922" s="326"/>
      <c r="C922" s="195"/>
      <c r="D922" s="195"/>
      <c r="E922" s="196"/>
      <c r="F922" s="197"/>
      <c r="G922" s="197"/>
      <c r="H922" s="197"/>
      <c r="I922" s="198"/>
      <c r="J922" s="195"/>
      <c r="K922" s="195"/>
      <c r="L922" s="199"/>
      <c r="M922" s="195"/>
      <c r="N922" s="195"/>
      <c r="O922" s="200"/>
      <c r="P922" s="200"/>
      <c r="Q922" s="200"/>
      <c r="R922" s="200"/>
      <c r="S922" s="201"/>
      <c r="U922" s="195"/>
      <c r="V922" s="202"/>
      <c r="X922" s="203"/>
      <c r="Y922" s="197"/>
      <c r="AH922" s="78"/>
      <c r="AI922" s="204"/>
      <c r="AJ922" s="195"/>
      <c r="AL922" s="195"/>
      <c r="AM922" s="205"/>
      <c r="AN922" s="205"/>
      <c r="AO922" s="205"/>
      <c r="AP922" s="206"/>
      <c r="AQ922" s="205"/>
      <c r="AR922" s="206"/>
      <c r="AT922" s="205"/>
      <c r="AU922" s="205"/>
      <c r="AV922" s="205"/>
      <c r="AW922" s="205"/>
      <c r="AX922" s="205"/>
      <c r="AY922" s="205"/>
      <c r="AZ922" s="205"/>
      <c r="BA922" s="205"/>
      <c r="BB922" s="205"/>
      <c r="BC922" s="205"/>
    </row>
    <row r="923" spans="2:55" ht="15.75" customHeight="1" x14ac:dyDescent="0.25">
      <c r="B923" s="326"/>
      <c r="C923" s="195"/>
      <c r="D923" s="195"/>
      <c r="E923" s="196"/>
      <c r="F923" s="197"/>
      <c r="G923" s="197"/>
      <c r="H923" s="197"/>
      <c r="I923" s="198"/>
      <c r="J923" s="195"/>
      <c r="K923" s="195"/>
      <c r="L923" s="199"/>
      <c r="M923" s="195"/>
      <c r="N923" s="195"/>
      <c r="O923" s="200"/>
      <c r="P923" s="200"/>
      <c r="Q923" s="200"/>
      <c r="R923" s="200"/>
      <c r="S923" s="201"/>
      <c r="U923" s="195"/>
      <c r="V923" s="202"/>
      <c r="X923" s="203"/>
      <c r="Y923" s="197"/>
      <c r="AH923" s="78"/>
      <c r="AI923" s="204"/>
      <c r="AJ923" s="195"/>
      <c r="AL923" s="195"/>
      <c r="AM923" s="205"/>
      <c r="AN923" s="205"/>
      <c r="AO923" s="205"/>
      <c r="AP923" s="206"/>
      <c r="AQ923" s="205"/>
      <c r="AR923" s="206"/>
      <c r="AT923" s="205"/>
      <c r="AU923" s="205"/>
      <c r="AV923" s="205"/>
      <c r="AW923" s="205"/>
      <c r="AX923" s="205"/>
      <c r="AY923" s="205"/>
      <c r="AZ923" s="205"/>
      <c r="BA923" s="205"/>
      <c r="BB923" s="205"/>
      <c r="BC923" s="205"/>
    </row>
    <row r="924" spans="2:55" ht="15.75" customHeight="1" x14ac:dyDescent="0.25">
      <c r="B924" s="326"/>
      <c r="C924" s="195"/>
      <c r="D924" s="195"/>
      <c r="E924" s="196"/>
      <c r="F924" s="197"/>
      <c r="G924" s="197"/>
      <c r="H924" s="197"/>
      <c r="I924" s="198"/>
      <c r="J924" s="195"/>
      <c r="K924" s="195"/>
      <c r="L924" s="199"/>
      <c r="M924" s="195"/>
      <c r="N924" s="195"/>
      <c r="O924" s="200"/>
      <c r="P924" s="200"/>
      <c r="Q924" s="200"/>
      <c r="R924" s="200"/>
      <c r="S924" s="201"/>
      <c r="U924" s="195"/>
      <c r="V924" s="202"/>
      <c r="X924" s="203"/>
      <c r="Y924" s="197"/>
      <c r="AH924" s="78"/>
      <c r="AI924" s="204"/>
      <c r="AJ924" s="195"/>
      <c r="AL924" s="195"/>
      <c r="AM924" s="205"/>
      <c r="AN924" s="205"/>
      <c r="AO924" s="205"/>
      <c r="AP924" s="206"/>
      <c r="AQ924" s="205"/>
      <c r="AR924" s="206"/>
      <c r="AT924" s="205"/>
      <c r="AU924" s="205"/>
      <c r="AV924" s="205"/>
      <c r="AW924" s="205"/>
      <c r="AX924" s="205"/>
      <c r="AY924" s="205"/>
      <c r="AZ924" s="205"/>
      <c r="BA924" s="205"/>
      <c r="BB924" s="205"/>
      <c r="BC924" s="205"/>
    </row>
    <row r="925" spans="2:55" ht="15.75" customHeight="1" x14ac:dyDescent="0.25">
      <c r="B925" s="326"/>
      <c r="C925" s="195"/>
      <c r="D925" s="195"/>
      <c r="E925" s="196"/>
      <c r="F925" s="197"/>
      <c r="G925" s="197"/>
      <c r="H925" s="197"/>
      <c r="I925" s="198"/>
      <c r="J925" s="195"/>
      <c r="K925" s="195"/>
      <c r="L925" s="199"/>
      <c r="M925" s="195"/>
      <c r="N925" s="195"/>
      <c r="O925" s="200"/>
      <c r="P925" s="200"/>
      <c r="Q925" s="200"/>
      <c r="R925" s="200"/>
      <c r="S925" s="201"/>
      <c r="U925" s="195"/>
      <c r="V925" s="202"/>
      <c r="X925" s="203"/>
      <c r="Y925" s="197"/>
      <c r="AH925" s="78"/>
      <c r="AI925" s="204"/>
      <c r="AJ925" s="195"/>
      <c r="AL925" s="195"/>
      <c r="AM925" s="205"/>
      <c r="AN925" s="205"/>
      <c r="AO925" s="205"/>
      <c r="AP925" s="206"/>
      <c r="AQ925" s="205"/>
      <c r="AR925" s="206"/>
      <c r="AT925" s="205"/>
      <c r="AU925" s="205"/>
      <c r="AV925" s="205"/>
      <c r="AW925" s="205"/>
      <c r="AX925" s="205"/>
      <c r="AY925" s="205"/>
      <c r="AZ925" s="205"/>
      <c r="BA925" s="205"/>
      <c r="BB925" s="205"/>
      <c r="BC925" s="205"/>
    </row>
    <row r="926" spans="2:55" ht="15.75" customHeight="1" x14ac:dyDescent="0.25">
      <c r="B926" s="326"/>
      <c r="C926" s="195"/>
      <c r="D926" s="195"/>
      <c r="E926" s="196"/>
      <c r="F926" s="197"/>
      <c r="G926" s="197"/>
      <c r="H926" s="197"/>
      <c r="I926" s="198"/>
      <c r="J926" s="195"/>
      <c r="K926" s="195"/>
      <c r="L926" s="199"/>
      <c r="M926" s="195"/>
      <c r="N926" s="195"/>
      <c r="O926" s="200"/>
      <c r="P926" s="200"/>
      <c r="Q926" s="200"/>
      <c r="R926" s="200"/>
      <c r="S926" s="201"/>
      <c r="U926" s="195"/>
      <c r="V926" s="202"/>
      <c r="X926" s="203"/>
      <c r="Y926" s="197"/>
      <c r="AH926" s="78"/>
      <c r="AI926" s="204"/>
      <c r="AJ926" s="195"/>
      <c r="AL926" s="195"/>
      <c r="AM926" s="205"/>
      <c r="AN926" s="205"/>
      <c r="AO926" s="205"/>
      <c r="AP926" s="206"/>
      <c r="AQ926" s="205"/>
      <c r="AR926" s="206"/>
      <c r="AT926" s="205"/>
      <c r="AU926" s="205"/>
      <c r="AV926" s="205"/>
      <c r="AW926" s="205"/>
      <c r="AX926" s="205"/>
      <c r="AY926" s="205"/>
      <c r="AZ926" s="205"/>
      <c r="BA926" s="205"/>
      <c r="BB926" s="205"/>
      <c r="BC926" s="205"/>
    </row>
    <row r="927" spans="2:55" ht="15.75" customHeight="1" x14ac:dyDescent="0.25">
      <c r="B927" s="326"/>
      <c r="C927" s="195"/>
      <c r="D927" s="195"/>
      <c r="E927" s="196"/>
      <c r="F927" s="197"/>
      <c r="G927" s="197"/>
      <c r="H927" s="197"/>
      <c r="I927" s="198"/>
      <c r="J927" s="195"/>
      <c r="K927" s="195"/>
      <c r="L927" s="199"/>
      <c r="M927" s="195"/>
      <c r="N927" s="195"/>
      <c r="O927" s="200"/>
      <c r="P927" s="200"/>
      <c r="Q927" s="200"/>
      <c r="R927" s="200"/>
      <c r="S927" s="201"/>
      <c r="U927" s="195"/>
      <c r="V927" s="202"/>
      <c r="X927" s="203"/>
      <c r="Y927" s="197"/>
      <c r="AH927" s="78"/>
      <c r="AI927" s="204"/>
      <c r="AJ927" s="195"/>
      <c r="AL927" s="195"/>
      <c r="AM927" s="205"/>
      <c r="AN927" s="205"/>
      <c r="AO927" s="205"/>
      <c r="AP927" s="206"/>
      <c r="AQ927" s="205"/>
      <c r="AR927" s="206"/>
      <c r="AT927" s="205"/>
      <c r="AU927" s="205"/>
      <c r="AV927" s="205"/>
      <c r="AW927" s="205"/>
      <c r="AX927" s="205"/>
      <c r="AY927" s="205"/>
      <c r="AZ927" s="205"/>
      <c r="BA927" s="205"/>
      <c r="BB927" s="205"/>
      <c r="BC927" s="205"/>
    </row>
    <row r="928" spans="2:55" ht="15.75" customHeight="1" x14ac:dyDescent="0.25">
      <c r="B928" s="326"/>
      <c r="C928" s="195"/>
      <c r="D928" s="195"/>
      <c r="E928" s="196"/>
      <c r="F928" s="197"/>
      <c r="G928" s="197"/>
      <c r="H928" s="197"/>
      <c r="I928" s="198"/>
      <c r="J928" s="195"/>
      <c r="K928" s="195"/>
      <c r="L928" s="199"/>
      <c r="M928" s="195"/>
      <c r="N928" s="195"/>
      <c r="O928" s="200"/>
      <c r="P928" s="200"/>
      <c r="Q928" s="200"/>
      <c r="R928" s="200"/>
      <c r="S928" s="201"/>
      <c r="U928" s="195"/>
      <c r="V928" s="202"/>
      <c r="X928" s="203"/>
      <c r="Y928" s="197"/>
      <c r="AH928" s="78"/>
      <c r="AI928" s="204"/>
      <c r="AJ928" s="195"/>
      <c r="AL928" s="195"/>
      <c r="AM928" s="205"/>
      <c r="AN928" s="205"/>
      <c r="AO928" s="205"/>
      <c r="AP928" s="206"/>
      <c r="AQ928" s="205"/>
      <c r="AR928" s="206"/>
      <c r="AT928" s="205"/>
      <c r="AU928" s="205"/>
      <c r="AV928" s="205"/>
      <c r="AW928" s="205"/>
      <c r="AX928" s="205"/>
      <c r="AY928" s="205"/>
      <c r="AZ928" s="205"/>
      <c r="BA928" s="205"/>
      <c r="BB928" s="205"/>
      <c r="BC928" s="205"/>
    </row>
    <row r="929" spans="2:55" ht="15.75" customHeight="1" x14ac:dyDescent="0.25">
      <c r="B929" s="326"/>
      <c r="C929" s="195"/>
      <c r="D929" s="195"/>
      <c r="E929" s="196"/>
      <c r="F929" s="197"/>
      <c r="G929" s="197"/>
      <c r="H929" s="197"/>
      <c r="I929" s="198"/>
      <c r="J929" s="195"/>
      <c r="K929" s="195"/>
      <c r="L929" s="199"/>
      <c r="M929" s="195"/>
      <c r="N929" s="195"/>
      <c r="O929" s="200"/>
      <c r="P929" s="200"/>
      <c r="Q929" s="200"/>
      <c r="R929" s="200"/>
      <c r="S929" s="201"/>
      <c r="U929" s="195"/>
      <c r="V929" s="202"/>
      <c r="X929" s="203"/>
      <c r="Y929" s="197"/>
      <c r="AH929" s="78"/>
      <c r="AI929" s="204"/>
      <c r="AJ929" s="195"/>
      <c r="AL929" s="195"/>
      <c r="AM929" s="205"/>
      <c r="AN929" s="205"/>
      <c r="AO929" s="205"/>
      <c r="AP929" s="206"/>
      <c r="AQ929" s="205"/>
      <c r="AR929" s="206"/>
      <c r="AT929" s="205"/>
      <c r="AU929" s="205"/>
      <c r="AV929" s="205"/>
      <c r="AW929" s="205"/>
      <c r="AX929" s="205"/>
      <c r="AY929" s="205"/>
      <c r="AZ929" s="205"/>
      <c r="BA929" s="205"/>
      <c r="BB929" s="205"/>
      <c r="BC929" s="205"/>
    </row>
    <row r="930" spans="2:55" ht="15.75" customHeight="1" x14ac:dyDescent="0.25">
      <c r="B930" s="326"/>
      <c r="C930" s="195"/>
      <c r="D930" s="195"/>
      <c r="E930" s="196"/>
      <c r="F930" s="197"/>
      <c r="G930" s="197"/>
      <c r="H930" s="197"/>
      <c r="I930" s="198"/>
      <c r="J930" s="195"/>
      <c r="K930" s="195"/>
      <c r="L930" s="199"/>
      <c r="M930" s="195"/>
      <c r="N930" s="195"/>
      <c r="O930" s="200"/>
      <c r="P930" s="200"/>
      <c r="Q930" s="200"/>
      <c r="R930" s="200"/>
      <c r="S930" s="201"/>
      <c r="U930" s="195"/>
      <c r="V930" s="202"/>
      <c r="X930" s="203"/>
      <c r="Y930" s="197"/>
      <c r="AH930" s="78"/>
      <c r="AI930" s="204"/>
      <c r="AJ930" s="195"/>
      <c r="AL930" s="195"/>
      <c r="AM930" s="205"/>
      <c r="AN930" s="205"/>
      <c r="AO930" s="205"/>
      <c r="AP930" s="206"/>
      <c r="AQ930" s="205"/>
      <c r="AR930" s="206"/>
      <c r="AT930" s="205"/>
      <c r="AU930" s="205"/>
      <c r="AV930" s="205"/>
      <c r="AW930" s="205"/>
      <c r="AX930" s="205"/>
      <c r="AY930" s="205"/>
      <c r="AZ930" s="205"/>
      <c r="BA930" s="205"/>
      <c r="BB930" s="205"/>
      <c r="BC930" s="205"/>
    </row>
    <row r="931" spans="2:55" ht="15.75" customHeight="1" x14ac:dyDescent="0.25">
      <c r="B931" s="326"/>
      <c r="C931" s="195"/>
      <c r="D931" s="195"/>
      <c r="E931" s="196"/>
      <c r="F931" s="197"/>
      <c r="G931" s="197"/>
      <c r="H931" s="197"/>
      <c r="I931" s="198"/>
      <c r="J931" s="195"/>
      <c r="K931" s="195"/>
      <c r="L931" s="199"/>
      <c r="M931" s="195"/>
      <c r="N931" s="195"/>
      <c r="O931" s="200"/>
      <c r="P931" s="200"/>
      <c r="Q931" s="200"/>
      <c r="R931" s="200"/>
      <c r="S931" s="201"/>
      <c r="U931" s="195"/>
      <c r="V931" s="202"/>
      <c r="X931" s="203"/>
      <c r="Y931" s="197"/>
      <c r="AH931" s="78"/>
      <c r="AI931" s="204"/>
      <c r="AJ931" s="195"/>
      <c r="AL931" s="195"/>
      <c r="AM931" s="205"/>
      <c r="AN931" s="205"/>
      <c r="AO931" s="205"/>
      <c r="AP931" s="206"/>
      <c r="AQ931" s="205"/>
      <c r="AR931" s="206"/>
      <c r="AT931" s="205"/>
      <c r="AU931" s="205"/>
      <c r="AV931" s="205"/>
      <c r="AW931" s="205"/>
      <c r="AX931" s="205"/>
      <c r="AY931" s="205"/>
      <c r="AZ931" s="205"/>
      <c r="BA931" s="205"/>
      <c r="BB931" s="205"/>
      <c r="BC931" s="205"/>
    </row>
    <row r="932" spans="2:55" ht="15.75" customHeight="1" x14ac:dyDescent="0.25">
      <c r="B932" s="326"/>
      <c r="C932" s="195"/>
      <c r="D932" s="195"/>
      <c r="E932" s="196"/>
      <c r="F932" s="197"/>
      <c r="G932" s="197"/>
      <c r="H932" s="197"/>
      <c r="I932" s="198"/>
      <c r="J932" s="195"/>
      <c r="K932" s="195"/>
      <c r="L932" s="199"/>
      <c r="M932" s="195"/>
      <c r="N932" s="195"/>
      <c r="O932" s="200"/>
      <c r="P932" s="200"/>
      <c r="Q932" s="200"/>
      <c r="R932" s="200"/>
      <c r="S932" s="201"/>
      <c r="U932" s="195"/>
      <c r="V932" s="202"/>
      <c r="X932" s="203"/>
      <c r="Y932" s="197"/>
      <c r="AH932" s="78"/>
      <c r="AI932" s="204"/>
      <c r="AJ932" s="195"/>
      <c r="AL932" s="195"/>
      <c r="AM932" s="205"/>
      <c r="AN932" s="205"/>
      <c r="AO932" s="205"/>
      <c r="AP932" s="206"/>
      <c r="AQ932" s="205"/>
      <c r="AR932" s="206"/>
      <c r="AT932" s="205"/>
      <c r="AU932" s="205"/>
      <c r="AV932" s="205"/>
      <c r="AW932" s="205"/>
      <c r="AX932" s="205"/>
      <c r="AY932" s="205"/>
      <c r="AZ932" s="205"/>
      <c r="BA932" s="205"/>
      <c r="BB932" s="205"/>
      <c r="BC932" s="205"/>
    </row>
    <row r="933" spans="2:55" ht="15.75" customHeight="1" x14ac:dyDescent="0.25">
      <c r="B933" s="326"/>
      <c r="C933" s="195"/>
      <c r="D933" s="195"/>
      <c r="E933" s="196"/>
      <c r="F933" s="197"/>
      <c r="G933" s="197"/>
      <c r="H933" s="197"/>
      <c r="I933" s="198"/>
      <c r="J933" s="195"/>
      <c r="K933" s="195"/>
      <c r="L933" s="199"/>
      <c r="M933" s="195"/>
      <c r="N933" s="195"/>
      <c r="O933" s="200"/>
      <c r="P933" s="200"/>
      <c r="Q933" s="200"/>
      <c r="R933" s="200"/>
      <c r="S933" s="201"/>
      <c r="U933" s="195"/>
      <c r="V933" s="202"/>
      <c r="X933" s="203"/>
      <c r="Y933" s="197"/>
      <c r="AH933" s="78"/>
      <c r="AI933" s="204"/>
      <c r="AJ933" s="195"/>
      <c r="AL933" s="195"/>
      <c r="AM933" s="205"/>
      <c r="AN933" s="205"/>
      <c r="AO933" s="205"/>
      <c r="AP933" s="206"/>
      <c r="AQ933" s="205"/>
      <c r="AR933" s="206"/>
      <c r="AT933" s="205"/>
      <c r="AU933" s="205"/>
      <c r="AV933" s="205"/>
      <c r="AW933" s="205"/>
      <c r="AX933" s="205"/>
      <c r="AY933" s="205"/>
      <c r="AZ933" s="205"/>
      <c r="BA933" s="205"/>
      <c r="BB933" s="205"/>
      <c r="BC933" s="205"/>
    </row>
    <row r="934" spans="2:55" ht="15.75" customHeight="1" x14ac:dyDescent="0.25">
      <c r="B934" s="326"/>
      <c r="C934" s="195"/>
      <c r="D934" s="195"/>
      <c r="E934" s="196"/>
      <c r="F934" s="197"/>
      <c r="G934" s="197"/>
      <c r="H934" s="197"/>
      <c r="I934" s="198"/>
      <c r="J934" s="195"/>
      <c r="K934" s="195"/>
      <c r="L934" s="199"/>
      <c r="M934" s="195"/>
      <c r="N934" s="195"/>
      <c r="O934" s="200"/>
      <c r="P934" s="200"/>
      <c r="Q934" s="200"/>
      <c r="R934" s="200"/>
      <c r="S934" s="201"/>
      <c r="U934" s="195"/>
      <c r="V934" s="202"/>
      <c r="X934" s="203"/>
      <c r="Y934" s="197"/>
      <c r="AH934" s="78"/>
      <c r="AI934" s="204"/>
      <c r="AJ934" s="195"/>
      <c r="AL934" s="195"/>
      <c r="AM934" s="205"/>
      <c r="AN934" s="205"/>
      <c r="AO934" s="205"/>
      <c r="AP934" s="206"/>
      <c r="AQ934" s="205"/>
      <c r="AR934" s="206"/>
      <c r="AT934" s="205"/>
      <c r="AU934" s="205"/>
      <c r="AV934" s="205"/>
      <c r="AW934" s="205"/>
      <c r="AX934" s="205"/>
      <c r="AY934" s="205"/>
      <c r="AZ934" s="205"/>
      <c r="BA934" s="205"/>
      <c r="BB934" s="205"/>
      <c r="BC934" s="205"/>
    </row>
    <row r="935" spans="2:55" ht="15.75" customHeight="1" x14ac:dyDescent="0.25">
      <c r="B935" s="326"/>
      <c r="C935" s="195"/>
      <c r="D935" s="195"/>
      <c r="E935" s="196"/>
      <c r="F935" s="197"/>
      <c r="G935" s="197"/>
      <c r="H935" s="197"/>
      <c r="I935" s="198"/>
      <c r="J935" s="195"/>
      <c r="K935" s="195"/>
      <c r="L935" s="199"/>
      <c r="M935" s="195"/>
      <c r="N935" s="195"/>
      <c r="O935" s="200"/>
      <c r="P935" s="200"/>
      <c r="Q935" s="200"/>
      <c r="R935" s="200"/>
      <c r="S935" s="201"/>
      <c r="U935" s="195"/>
      <c r="V935" s="202"/>
      <c r="X935" s="203"/>
      <c r="Y935" s="197"/>
      <c r="AH935" s="78"/>
      <c r="AI935" s="204"/>
      <c r="AJ935" s="195"/>
      <c r="AL935" s="195"/>
      <c r="AM935" s="205"/>
      <c r="AN935" s="205"/>
      <c r="AO935" s="205"/>
      <c r="AP935" s="206"/>
      <c r="AQ935" s="205"/>
      <c r="AR935" s="206"/>
      <c r="AT935" s="205"/>
      <c r="AU935" s="205"/>
      <c r="AV935" s="205"/>
      <c r="AW935" s="205"/>
      <c r="AX935" s="205"/>
      <c r="AY935" s="205"/>
      <c r="AZ935" s="205"/>
      <c r="BA935" s="205"/>
      <c r="BB935" s="205"/>
      <c r="BC935" s="205"/>
    </row>
    <row r="936" spans="2:55" ht="15.75" customHeight="1" x14ac:dyDescent="0.25">
      <c r="B936" s="326"/>
      <c r="C936" s="195"/>
      <c r="D936" s="195"/>
      <c r="E936" s="196"/>
      <c r="F936" s="197"/>
      <c r="G936" s="197"/>
      <c r="H936" s="197"/>
      <c r="I936" s="198"/>
      <c r="J936" s="195"/>
      <c r="K936" s="195"/>
      <c r="L936" s="199"/>
      <c r="M936" s="195"/>
      <c r="N936" s="195"/>
      <c r="O936" s="200"/>
      <c r="P936" s="200"/>
      <c r="Q936" s="200"/>
      <c r="R936" s="200"/>
      <c r="S936" s="201"/>
      <c r="U936" s="195"/>
      <c r="V936" s="202"/>
      <c r="X936" s="203"/>
      <c r="Y936" s="197"/>
      <c r="AH936" s="78"/>
      <c r="AI936" s="204"/>
      <c r="AJ936" s="195"/>
      <c r="AL936" s="195"/>
      <c r="AM936" s="205"/>
      <c r="AN936" s="205"/>
      <c r="AO936" s="205"/>
      <c r="AP936" s="206"/>
      <c r="AQ936" s="205"/>
      <c r="AR936" s="206"/>
      <c r="AT936" s="205"/>
      <c r="AU936" s="205"/>
      <c r="AV936" s="205"/>
      <c r="AW936" s="205"/>
      <c r="AX936" s="205"/>
      <c r="AY936" s="205"/>
      <c r="AZ936" s="205"/>
      <c r="BA936" s="205"/>
      <c r="BB936" s="205"/>
      <c r="BC936" s="205"/>
    </row>
    <row r="937" spans="2:55" ht="15.75" customHeight="1" x14ac:dyDescent="0.25">
      <c r="B937" s="326"/>
      <c r="C937" s="195"/>
      <c r="D937" s="195"/>
      <c r="E937" s="196"/>
      <c r="F937" s="197"/>
      <c r="G937" s="197"/>
      <c r="H937" s="197"/>
      <c r="I937" s="198"/>
      <c r="J937" s="195"/>
      <c r="K937" s="195"/>
      <c r="L937" s="199"/>
      <c r="M937" s="195"/>
      <c r="N937" s="195"/>
      <c r="O937" s="200"/>
      <c r="P937" s="200"/>
      <c r="Q937" s="200"/>
      <c r="R937" s="200"/>
      <c r="S937" s="201"/>
      <c r="U937" s="195"/>
      <c r="V937" s="202"/>
      <c r="X937" s="203"/>
      <c r="Y937" s="197"/>
      <c r="AH937" s="78"/>
      <c r="AI937" s="204"/>
      <c r="AJ937" s="195"/>
      <c r="AL937" s="195"/>
      <c r="AM937" s="205"/>
      <c r="AN937" s="205"/>
      <c r="AO937" s="205"/>
      <c r="AP937" s="206"/>
      <c r="AQ937" s="205"/>
      <c r="AR937" s="206"/>
      <c r="AT937" s="205"/>
      <c r="AU937" s="205"/>
      <c r="AV937" s="205"/>
      <c r="AW937" s="205"/>
      <c r="AX937" s="205"/>
      <c r="AY937" s="205"/>
      <c r="AZ937" s="205"/>
      <c r="BA937" s="205"/>
      <c r="BB937" s="205"/>
      <c r="BC937" s="205"/>
    </row>
    <row r="938" spans="2:55" ht="15.75" customHeight="1" x14ac:dyDescent="0.25">
      <c r="B938" s="326"/>
      <c r="C938" s="195"/>
      <c r="D938" s="195"/>
      <c r="E938" s="196"/>
      <c r="F938" s="197"/>
      <c r="G938" s="197"/>
      <c r="H938" s="197"/>
      <c r="I938" s="198"/>
      <c r="J938" s="195"/>
      <c r="K938" s="195"/>
      <c r="L938" s="199"/>
      <c r="M938" s="195"/>
      <c r="N938" s="195"/>
      <c r="O938" s="200"/>
      <c r="P938" s="200"/>
      <c r="Q938" s="200"/>
      <c r="R938" s="200"/>
      <c r="S938" s="201"/>
      <c r="U938" s="195"/>
      <c r="V938" s="202"/>
      <c r="X938" s="203"/>
      <c r="Y938" s="197"/>
      <c r="AH938" s="78"/>
      <c r="AI938" s="204"/>
      <c r="AJ938" s="195"/>
      <c r="AL938" s="195"/>
      <c r="AM938" s="205"/>
      <c r="AN938" s="205"/>
      <c r="AO938" s="205"/>
      <c r="AP938" s="206"/>
      <c r="AQ938" s="205"/>
      <c r="AR938" s="206"/>
      <c r="AT938" s="205"/>
      <c r="AU938" s="205"/>
      <c r="AV938" s="205"/>
      <c r="AW938" s="205"/>
      <c r="AX938" s="205"/>
      <c r="AY938" s="205"/>
      <c r="AZ938" s="205"/>
      <c r="BA938" s="205"/>
      <c r="BB938" s="205"/>
      <c r="BC938" s="205"/>
    </row>
    <row r="939" spans="2:55" ht="15.75" customHeight="1" x14ac:dyDescent="0.25">
      <c r="B939" s="326"/>
      <c r="C939" s="195"/>
      <c r="D939" s="195"/>
      <c r="E939" s="196"/>
      <c r="F939" s="197"/>
      <c r="G939" s="197"/>
      <c r="H939" s="197"/>
      <c r="I939" s="198"/>
      <c r="J939" s="195"/>
      <c r="K939" s="195"/>
      <c r="L939" s="199"/>
      <c r="M939" s="195"/>
      <c r="N939" s="195"/>
      <c r="O939" s="200"/>
      <c r="P939" s="200"/>
      <c r="Q939" s="200"/>
      <c r="R939" s="200"/>
      <c r="S939" s="201"/>
      <c r="U939" s="195"/>
      <c r="V939" s="202"/>
      <c r="X939" s="203"/>
      <c r="Y939" s="197"/>
      <c r="AH939" s="78"/>
      <c r="AI939" s="204"/>
      <c r="AJ939" s="195"/>
      <c r="AL939" s="195"/>
      <c r="AM939" s="205"/>
      <c r="AN939" s="205"/>
      <c r="AO939" s="205"/>
      <c r="AP939" s="206"/>
      <c r="AQ939" s="205"/>
      <c r="AR939" s="206"/>
      <c r="AT939" s="205"/>
      <c r="AU939" s="205"/>
      <c r="AV939" s="205"/>
      <c r="AW939" s="205"/>
      <c r="AX939" s="205"/>
      <c r="AY939" s="205"/>
      <c r="AZ939" s="205"/>
      <c r="BA939" s="205"/>
      <c r="BB939" s="205"/>
      <c r="BC939" s="205"/>
    </row>
    <row r="940" spans="2:55" ht="15.75" customHeight="1" x14ac:dyDescent="0.25">
      <c r="B940" s="326"/>
      <c r="C940" s="195"/>
      <c r="D940" s="195"/>
      <c r="E940" s="196"/>
      <c r="F940" s="197"/>
      <c r="G940" s="197"/>
      <c r="H940" s="197"/>
      <c r="I940" s="198"/>
      <c r="J940" s="195"/>
      <c r="K940" s="195"/>
      <c r="L940" s="199"/>
      <c r="M940" s="195"/>
      <c r="N940" s="195"/>
      <c r="O940" s="200"/>
      <c r="P940" s="200"/>
      <c r="Q940" s="200"/>
      <c r="R940" s="200"/>
      <c r="S940" s="201"/>
      <c r="U940" s="195"/>
      <c r="V940" s="202"/>
      <c r="X940" s="203"/>
      <c r="Y940" s="197"/>
      <c r="AH940" s="78"/>
      <c r="AI940" s="204"/>
      <c r="AJ940" s="195"/>
      <c r="AL940" s="195"/>
      <c r="AM940" s="205"/>
      <c r="AN940" s="205"/>
      <c r="AO940" s="205"/>
      <c r="AP940" s="206"/>
      <c r="AQ940" s="205"/>
      <c r="AR940" s="206"/>
      <c r="AT940" s="205"/>
      <c r="AU940" s="205"/>
      <c r="AV940" s="205"/>
      <c r="AW940" s="205"/>
      <c r="AX940" s="205"/>
      <c r="AY940" s="205"/>
      <c r="AZ940" s="205"/>
      <c r="BA940" s="205"/>
      <c r="BB940" s="205"/>
      <c r="BC940" s="205"/>
    </row>
    <row r="941" spans="2:55" ht="15.75" customHeight="1" x14ac:dyDescent="0.25">
      <c r="B941" s="326"/>
      <c r="C941" s="195"/>
      <c r="D941" s="195"/>
      <c r="E941" s="196"/>
      <c r="F941" s="197"/>
      <c r="G941" s="197"/>
      <c r="H941" s="197"/>
      <c r="I941" s="198"/>
      <c r="J941" s="195"/>
      <c r="K941" s="195"/>
      <c r="L941" s="199"/>
      <c r="M941" s="195"/>
      <c r="N941" s="195"/>
      <c r="O941" s="200"/>
      <c r="P941" s="200"/>
      <c r="Q941" s="200"/>
      <c r="R941" s="200"/>
      <c r="S941" s="201"/>
      <c r="U941" s="195"/>
      <c r="V941" s="202"/>
      <c r="X941" s="203"/>
      <c r="Y941" s="197"/>
      <c r="AH941" s="78"/>
      <c r="AI941" s="204"/>
      <c r="AJ941" s="195"/>
      <c r="AL941" s="195"/>
      <c r="AM941" s="205"/>
      <c r="AN941" s="205"/>
      <c r="AO941" s="205"/>
      <c r="AP941" s="206"/>
      <c r="AQ941" s="205"/>
      <c r="AR941" s="206"/>
      <c r="AT941" s="205"/>
      <c r="AU941" s="205"/>
      <c r="AV941" s="205"/>
      <c r="AW941" s="205"/>
      <c r="AX941" s="205"/>
      <c r="AY941" s="205"/>
      <c r="AZ941" s="205"/>
      <c r="BA941" s="205"/>
      <c r="BB941" s="205"/>
      <c r="BC941" s="205"/>
    </row>
    <row r="942" spans="2:55" ht="15.75" customHeight="1" x14ac:dyDescent="0.25">
      <c r="B942" s="326"/>
      <c r="C942" s="195"/>
      <c r="D942" s="195"/>
      <c r="E942" s="196"/>
      <c r="F942" s="197"/>
      <c r="G942" s="197"/>
      <c r="H942" s="197"/>
      <c r="I942" s="198"/>
      <c r="J942" s="195"/>
      <c r="K942" s="195"/>
      <c r="L942" s="199"/>
      <c r="M942" s="195"/>
      <c r="N942" s="195"/>
      <c r="O942" s="200"/>
      <c r="P942" s="200"/>
      <c r="Q942" s="200"/>
      <c r="R942" s="200"/>
      <c r="S942" s="201"/>
      <c r="U942" s="195"/>
      <c r="V942" s="202"/>
      <c r="X942" s="203"/>
      <c r="Y942" s="197"/>
      <c r="AH942" s="78"/>
      <c r="AI942" s="204"/>
      <c r="AJ942" s="195"/>
      <c r="AL942" s="195"/>
      <c r="AM942" s="205"/>
      <c r="AN942" s="205"/>
      <c r="AO942" s="205"/>
      <c r="AP942" s="206"/>
      <c r="AQ942" s="205"/>
      <c r="AR942" s="206"/>
      <c r="AT942" s="205"/>
      <c r="AU942" s="205"/>
      <c r="AV942" s="205"/>
      <c r="AW942" s="205"/>
      <c r="AX942" s="205"/>
      <c r="AY942" s="205"/>
      <c r="AZ942" s="205"/>
      <c r="BA942" s="205"/>
      <c r="BB942" s="205"/>
      <c r="BC942" s="205"/>
    </row>
    <row r="943" spans="2:55" ht="15.75" customHeight="1" x14ac:dyDescent="0.25">
      <c r="B943" s="326"/>
      <c r="C943" s="195"/>
      <c r="D943" s="195"/>
      <c r="E943" s="196"/>
      <c r="F943" s="197"/>
      <c r="G943" s="197"/>
      <c r="H943" s="197"/>
      <c r="I943" s="198"/>
      <c r="J943" s="195"/>
      <c r="K943" s="195"/>
      <c r="L943" s="199"/>
      <c r="M943" s="195"/>
      <c r="N943" s="195"/>
      <c r="O943" s="200"/>
      <c r="P943" s="200"/>
      <c r="Q943" s="200"/>
      <c r="R943" s="200"/>
      <c r="S943" s="201"/>
      <c r="U943" s="195"/>
      <c r="V943" s="202"/>
      <c r="X943" s="203"/>
      <c r="Y943" s="197"/>
      <c r="AH943" s="78"/>
      <c r="AI943" s="204"/>
      <c r="AJ943" s="195"/>
      <c r="AL943" s="195"/>
      <c r="AM943" s="205"/>
      <c r="AN943" s="205"/>
      <c r="AO943" s="205"/>
      <c r="AP943" s="206"/>
      <c r="AQ943" s="205"/>
      <c r="AR943" s="206"/>
      <c r="AT943" s="205"/>
      <c r="AU943" s="205"/>
      <c r="AV943" s="205"/>
      <c r="AW943" s="205"/>
      <c r="AX943" s="205"/>
      <c r="AY943" s="205"/>
      <c r="AZ943" s="205"/>
      <c r="BA943" s="205"/>
      <c r="BB943" s="205"/>
      <c r="BC943" s="205"/>
    </row>
    <row r="944" spans="2:55" ht="15.75" customHeight="1" x14ac:dyDescent="0.25">
      <c r="B944" s="326"/>
      <c r="C944" s="195"/>
      <c r="D944" s="195"/>
      <c r="E944" s="196"/>
      <c r="F944" s="197"/>
      <c r="G944" s="197"/>
      <c r="H944" s="197"/>
      <c r="I944" s="198"/>
      <c r="J944" s="195"/>
      <c r="K944" s="195"/>
      <c r="L944" s="199"/>
      <c r="M944" s="195"/>
      <c r="N944" s="195"/>
      <c r="O944" s="200"/>
      <c r="P944" s="200"/>
      <c r="Q944" s="200"/>
      <c r="R944" s="200"/>
      <c r="S944" s="201"/>
      <c r="U944" s="195"/>
      <c r="V944" s="202"/>
      <c r="X944" s="203"/>
      <c r="Y944" s="197"/>
      <c r="AH944" s="78"/>
      <c r="AI944" s="204"/>
      <c r="AJ944" s="195"/>
      <c r="AL944" s="195"/>
      <c r="AM944" s="205"/>
      <c r="AN944" s="205"/>
      <c r="AO944" s="205"/>
      <c r="AP944" s="206"/>
      <c r="AQ944" s="205"/>
      <c r="AR944" s="206"/>
      <c r="AT944" s="205"/>
      <c r="AU944" s="205"/>
      <c r="AV944" s="205"/>
      <c r="AW944" s="205"/>
      <c r="AX944" s="205"/>
      <c r="AY944" s="205"/>
      <c r="AZ944" s="205"/>
      <c r="BA944" s="205"/>
      <c r="BB944" s="205"/>
      <c r="BC944" s="205"/>
    </row>
    <row r="945" spans="2:55" ht="15.75" customHeight="1" x14ac:dyDescent="0.25">
      <c r="B945" s="326"/>
      <c r="C945" s="195"/>
      <c r="D945" s="195"/>
      <c r="E945" s="196"/>
      <c r="F945" s="197"/>
      <c r="G945" s="197"/>
      <c r="H945" s="197"/>
      <c r="I945" s="198"/>
      <c r="J945" s="195"/>
      <c r="K945" s="195"/>
      <c r="L945" s="199"/>
      <c r="M945" s="195"/>
      <c r="N945" s="195"/>
      <c r="O945" s="200"/>
      <c r="P945" s="200"/>
      <c r="Q945" s="200"/>
      <c r="R945" s="200"/>
      <c r="S945" s="201"/>
      <c r="U945" s="195"/>
      <c r="V945" s="202"/>
      <c r="X945" s="203"/>
      <c r="Y945" s="197"/>
      <c r="AH945" s="78"/>
      <c r="AI945" s="204"/>
      <c r="AJ945" s="195"/>
      <c r="AL945" s="195"/>
      <c r="AM945" s="205"/>
      <c r="AN945" s="205"/>
      <c r="AO945" s="205"/>
      <c r="AP945" s="206"/>
      <c r="AQ945" s="205"/>
      <c r="AR945" s="206"/>
      <c r="AT945" s="205"/>
      <c r="AU945" s="205"/>
      <c r="AV945" s="205"/>
      <c r="AW945" s="205"/>
      <c r="AX945" s="205"/>
      <c r="AY945" s="205"/>
      <c r="AZ945" s="205"/>
      <c r="BA945" s="205"/>
      <c r="BB945" s="205"/>
      <c r="BC945" s="205"/>
    </row>
    <row r="946" spans="2:55" ht="15.75" customHeight="1" x14ac:dyDescent="0.25">
      <c r="B946" s="326"/>
      <c r="C946" s="195"/>
      <c r="D946" s="195"/>
      <c r="E946" s="196"/>
      <c r="F946" s="197"/>
      <c r="G946" s="197"/>
      <c r="H946" s="197"/>
      <c r="I946" s="198"/>
      <c r="J946" s="195"/>
      <c r="K946" s="195"/>
      <c r="L946" s="199"/>
      <c r="M946" s="195"/>
      <c r="N946" s="195"/>
      <c r="O946" s="200"/>
      <c r="P946" s="200"/>
      <c r="Q946" s="200"/>
      <c r="R946" s="200"/>
      <c r="S946" s="201"/>
      <c r="U946" s="195"/>
      <c r="V946" s="202"/>
      <c r="X946" s="203"/>
      <c r="Y946" s="197"/>
      <c r="AH946" s="78"/>
      <c r="AI946" s="204"/>
      <c r="AJ946" s="195"/>
      <c r="AL946" s="195"/>
      <c r="AM946" s="205"/>
      <c r="AN946" s="205"/>
      <c r="AO946" s="205"/>
      <c r="AP946" s="206"/>
      <c r="AQ946" s="205"/>
      <c r="AR946" s="206"/>
      <c r="AT946" s="205"/>
      <c r="AU946" s="205"/>
      <c r="AV946" s="205"/>
      <c r="AW946" s="205"/>
      <c r="AX946" s="205"/>
      <c r="AY946" s="205"/>
      <c r="AZ946" s="205"/>
      <c r="BA946" s="205"/>
      <c r="BB946" s="205"/>
      <c r="BC946" s="205"/>
    </row>
    <row r="947" spans="2:55" ht="15.75" customHeight="1" x14ac:dyDescent="0.25">
      <c r="B947" s="326"/>
      <c r="C947" s="195"/>
      <c r="D947" s="195"/>
      <c r="E947" s="196"/>
      <c r="F947" s="197"/>
      <c r="G947" s="197"/>
      <c r="H947" s="197"/>
      <c r="I947" s="198"/>
      <c r="J947" s="195"/>
      <c r="K947" s="195"/>
      <c r="L947" s="199"/>
      <c r="M947" s="195"/>
      <c r="N947" s="195"/>
      <c r="O947" s="200"/>
      <c r="P947" s="200"/>
      <c r="Q947" s="200"/>
      <c r="R947" s="200"/>
      <c r="S947" s="201"/>
      <c r="U947" s="195"/>
      <c r="V947" s="202"/>
      <c r="X947" s="203"/>
      <c r="Y947" s="197"/>
      <c r="AH947" s="78"/>
      <c r="AI947" s="204"/>
      <c r="AJ947" s="195"/>
      <c r="AL947" s="195"/>
      <c r="AM947" s="205"/>
      <c r="AN947" s="205"/>
      <c r="AO947" s="205"/>
      <c r="AP947" s="206"/>
      <c r="AQ947" s="205"/>
      <c r="AR947" s="206"/>
      <c r="AT947" s="205"/>
      <c r="AU947" s="205"/>
      <c r="AV947" s="205"/>
      <c r="AW947" s="205"/>
      <c r="AX947" s="205"/>
      <c r="AY947" s="205"/>
      <c r="AZ947" s="205"/>
      <c r="BA947" s="205"/>
      <c r="BB947" s="205"/>
      <c r="BC947" s="205"/>
    </row>
    <row r="948" spans="2:55" ht="15.75" customHeight="1" x14ac:dyDescent="0.25">
      <c r="B948" s="326"/>
      <c r="C948" s="195"/>
      <c r="D948" s="195"/>
      <c r="E948" s="196"/>
      <c r="F948" s="197"/>
      <c r="G948" s="197"/>
      <c r="H948" s="197"/>
      <c r="I948" s="198"/>
      <c r="J948" s="195"/>
      <c r="K948" s="195"/>
      <c r="L948" s="199"/>
      <c r="M948" s="195"/>
      <c r="N948" s="195"/>
      <c r="O948" s="200"/>
      <c r="P948" s="200"/>
      <c r="Q948" s="200"/>
      <c r="R948" s="200"/>
      <c r="S948" s="201"/>
      <c r="U948" s="195"/>
      <c r="V948" s="202"/>
      <c r="X948" s="203"/>
      <c r="Y948" s="197"/>
      <c r="AH948" s="78"/>
      <c r="AI948" s="204"/>
      <c r="AJ948" s="195"/>
      <c r="AL948" s="195"/>
      <c r="AM948" s="205"/>
      <c r="AN948" s="205"/>
      <c r="AO948" s="205"/>
      <c r="AP948" s="206"/>
      <c r="AQ948" s="205"/>
      <c r="AR948" s="206"/>
      <c r="AT948" s="205"/>
      <c r="AU948" s="205"/>
      <c r="AV948" s="205"/>
      <c r="AW948" s="205"/>
      <c r="AX948" s="205"/>
      <c r="AY948" s="205"/>
      <c r="AZ948" s="205"/>
      <c r="BA948" s="205"/>
      <c r="BB948" s="205"/>
      <c r="BC948" s="205"/>
    </row>
    <row r="949" spans="2:55" ht="15.75" customHeight="1" x14ac:dyDescent="0.25">
      <c r="B949" s="326"/>
      <c r="C949" s="195"/>
      <c r="D949" s="195"/>
      <c r="E949" s="196"/>
      <c r="F949" s="197"/>
      <c r="G949" s="197"/>
      <c r="H949" s="197"/>
      <c r="I949" s="198"/>
      <c r="J949" s="195"/>
      <c r="K949" s="195"/>
      <c r="L949" s="199"/>
      <c r="M949" s="195"/>
      <c r="N949" s="195"/>
      <c r="O949" s="200"/>
      <c r="P949" s="200"/>
      <c r="Q949" s="200"/>
      <c r="R949" s="200"/>
      <c r="S949" s="201"/>
      <c r="U949" s="195"/>
      <c r="V949" s="202"/>
      <c r="X949" s="203"/>
      <c r="Y949" s="197"/>
      <c r="AH949" s="78"/>
      <c r="AI949" s="204"/>
      <c r="AJ949" s="195"/>
      <c r="AL949" s="195"/>
      <c r="AM949" s="205"/>
      <c r="AN949" s="205"/>
      <c r="AO949" s="205"/>
      <c r="AP949" s="206"/>
      <c r="AQ949" s="205"/>
      <c r="AR949" s="206"/>
      <c r="AT949" s="205"/>
      <c r="AU949" s="205"/>
      <c r="AV949" s="205"/>
      <c r="AW949" s="205"/>
      <c r="AX949" s="205"/>
      <c r="AY949" s="205"/>
      <c r="AZ949" s="205"/>
      <c r="BA949" s="205"/>
      <c r="BB949" s="205"/>
      <c r="BC949" s="205"/>
    </row>
    <row r="950" spans="2:55" ht="15.75" customHeight="1" x14ac:dyDescent="0.25">
      <c r="B950" s="326"/>
      <c r="C950" s="195"/>
      <c r="D950" s="195"/>
      <c r="E950" s="196"/>
      <c r="F950" s="197"/>
      <c r="G950" s="197"/>
      <c r="H950" s="197"/>
      <c r="I950" s="198"/>
      <c r="J950" s="195"/>
      <c r="K950" s="195"/>
      <c r="L950" s="199"/>
      <c r="M950" s="195"/>
      <c r="N950" s="195"/>
      <c r="O950" s="200"/>
      <c r="P950" s="200"/>
      <c r="Q950" s="200"/>
      <c r="R950" s="200"/>
      <c r="S950" s="201"/>
      <c r="U950" s="195"/>
      <c r="V950" s="202"/>
      <c r="X950" s="203"/>
      <c r="Y950" s="197"/>
      <c r="AH950" s="78"/>
      <c r="AI950" s="204"/>
      <c r="AJ950" s="195"/>
      <c r="AL950" s="195"/>
      <c r="AM950" s="205"/>
      <c r="AN950" s="205"/>
      <c r="AO950" s="205"/>
      <c r="AP950" s="206"/>
      <c r="AQ950" s="205"/>
      <c r="AR950" s="206"/>
      <c r="AT950" s="205"/>
      <c r="AU950" s="205"/>
      <c r="AV950" s="205"/>
      <c r="AW950" s="205"/>
      <c r="AX950" s="205"/>
      <c r="AY950" s="205"/>
      <c r="AZ950" s="205"/>
      <c r="BA950" s="205"/>
      <c r="BB950" s="205"/>
      <c r="BC950" s="205"/>
    </row>
    <row r="951" spans="2:55" ht="15.75" customHeight="1" x14ac:dyDescent="0.25">
      <c r="B951" s="326"/>
      <c r="C951" s="195"/>
      <c r="D951" s="195"/>
      <c r="E951" s="196"/>
      <c r="F951" s="197"/>
      <c r="G951" s="197"/>
      <c r="H951" s="197"/>
      <c r="I951" s="198"/>
      <c r="J951" s="195"/>
      <c r="K951" s="195"/>
      <c r="L951" s="199"/>
      <c r="M951" s="195"/>
      <c r="N951" s="195"/>
      <c r="O951" s="200"/>
      <c r="P951" s="200"/>
      <c r="Q951" s="200"/>
      <c r="R951" s="200"/>
      <c r="S951" s="201"/>
      <c r="U951" s="195"/>
      <c r="V951" s="202"/>
      <c r="X951" s="203"/>
      <c r="Y951" s="197"/>
      <c r="AH951" s="78"/>
      <c r="AI951" s="204"/>
      <c r="AJ951" s="195"/>
      <c r="AL951" s="195"/>
      <c r="AM951" s="205"/>
      <c r="AN951" s="205"/>
      <c r="AO951" s="205"/>
      <c r="AP951" s="206"/>
      <c r="AQ951" s="205"/>
      <c r="AR951" s="206"/>
      <c r="AT951" s="205"/>
      <c r="AU951" s="205"/>
      <c r="AV951" s="205"/>
      <c r="AW951" s="205"/>
      <c r="AX951" s="205"/>
      <c r="AY951" s="205"/>
      <c r="AZ951" s="205"/>
      <c r="BA951" s="205"/>
      <c r="BB951" s="205"/>
      <c r="BC951" s="205"/>
    </row>
    <row r="952" spans="2:55" ht="15.75" customHeight="1" x14ac:dyDescent="0.25">
      <c r="B952" s="326"/>
      <c r="C952" s="195"/>
      <c r="D952" s="195"/>
      <c r="E952" s="196"/>
      <c r="F952" s="197"/>
      <c r="G952" s="197"/>
      <c r="H952" s="197"/>
      <c r="I952" s="198"/>
      <c r="J952" s="195"/>
      <c r="K952" s="195"/>
      <c r="L952" s="199"/>
      <c r="M952" s="195"/>
      <c r="N952" s="195"/>
      <c r="O952" s="200"/>
      <c r="P952" s="200"/>
      <c r="Q952" s="200"/>
      <c r="R952" s="200"/>
      <c r="S952" s="201"/>
      <c r="U952" s="195"/>
      <c r="V952" s="202"/>
      <c r="X952" s="203"/>
      <c r="Y952" s="197"/>
      <c r="AH952" s="78"/>
      <c r="AI952" s="204"/>
      <c r="AJ952" s="195"/>
      <c r="AL952" s="195"/>
      <c r="AM952" s="205"/>
      <c r="AN952" s="205"/>
      <c r="AO952" s="205"/>
      <c r="AP952" s="206"/>
      <c r="AQ952" s="205"/>
      <c r="AR952" s="206"/>
      <c r="AT952" s="205"/>
      <c r="AU952" s="205"/>
      <c r="AV952" s="205"/>
      <c r="AW952" s="205"/>
      <c r="AX952" s="205"/>
      <c r="AY952" s="205"/>
      <c r="AZ952" s="205"/>
      <c r="BA952" s="205"/>
      <c r="BB952" s="205"/>
      <c r="BC952" s="205"/>
    </row>
    <row r="953" spans="2:55" ht="15.75" customHeight="1" x14ac:dyDescent="0.25">
      <c r="B953" s="326"/>
      <c r="C953" s="195"/>
      <c r="D953" s="195"/>
      <c r="E953" s="196"/>
      <c r="F953" s="197"/>
      <c r="G953" s="197"/>
      <c r="H953" s="197"/>
      <c r="I953" s="198"/>
      <c r="J953" s="195"/>
      <c r="K953" s="195"/>
      <c r="L953" s="199"/>
      <c r="M953" s="195"/>
      <c r="N953" s="195"/>
      <c r="O953" s="200"/>
      <c r="P953" s="200"/>
      <c r="Q953" s="200"/>
      <c r="R953" s="200"/>
      <c r="S953" s="201"/>
      <c r="U953" s="195"/>
      <c r="V953" s="202"/>
      <c r="X953" s="203"/>
      <c r="Y953" s="197"/>
      <c r="AH953" s="78"/>
      <c r="AI953" s="204"/>
      <c r="AJ953" s="195"/>
      <c r="AL953" s="195"/>
      <c r="AM953" s="205"/>
      <c r="AN953" s="205"/>
      <c r="AO953" s="205"/>
      <c r="AP953" s="206"/>
      <c r="AQ953" s="205"/>
      <c r="AR953" s="206"/>
      <c r="AT953" s="205"/>
      <c r="AU953" s="205"/>
      <c r="AV953" s="205"/>
      <c r="AW953" s="205"/>
      <c r="AX953" s="205"/>
      <c r="AY953" s="205"/>
      <c r="AZ953" s="205"/>
      <c r="BA953" s="205"/>
      <c r="BB953" s="205"/>
      <c r="BC953" s="205"/>
    </row>
    <row r="954" spans="2:55" ht="15.75" customHeight="1" x14ac:dyDescent="0.25">
      <c r="B954" s="326"/>
      <c r="C954" s="195"/>
      <c r="D954" s="195"/>
      <c r="E954" s="196"/>
      <c r="F954" s="197"/>
      <c r="G954" s="197"/>
      <c r="H954" s="197"/>
      <c r="I954" s="198"/>
      <c r="J954" s="195"/>
      <c r="K954" s="195"/>
      <c r="L954" s="199"/>
      <c r="M954" s="195"/>
      <c r="N954" s="195"/>
      <c r="O954" s="200"/>
      <c r="P954" s="200"/>
      <c r="Q954" s="200"/>
      <c r="R954" s="200"/>
      <c r="S954" s="201"/>
      <c r="U954" s="195"/>
      <c r="V954" s="202"/>
      <c r="X954" s="203"/>
      <c r="Y954" s="197"/>
      <c r="AH954" s="78"/>
      <c r="AI954" s="204"/>
      <c r="AJ954" s="195"/>
      <c r="AL954" s="195"/>
      <c r="AM954" s="205"/>
      <c r="AN954" s="205"/>
      <c r="AO954" s="205"/>
      <c r="AP954" s="206"/>
      <c r="AQ954" s="205"/>
      <c r="AR954" s="206"/>
      <c r="AT954" s="205"/>
      <c r="AU954" s="205"/>
      <c r="AV954" s="205"/>
      <c r="AW954" s="205"/>
      <c r="AX954" s="205"/>
      <c r="AY954" s="205"/>
      <c r="AZ954" s="205"/>
      <c r="BA954" s="205"/>
      <c r="BB954" s="205"/>
      <c r="BC954" s="205"/>
    </row>
    <row r="955" spans="2:55" ht="15.75" customHeight="1" x14ac:dyDescent="0.25">
      <c r="B955" s="326"/>
      <c r="C955" s="195"/>
      <c r="D955" s="195"/>
      <c r="E955" s="196"/>
      <c r="F955" s="197"/>
      <c r="G955" s="197"/>
      <c r="H955" s="197"/>
      <c r="I955" s="198"/>
      <c r="J955" s="195"/>
      <c r="K955" s="195"/>
      <c r="L955" s="199"/>
      <c r="M955" s="195"/>
      <c r="N955" s="195"/>
      <c r="O955" s="200"/>
      <c r="P955" s="200"/>
      <c r="Q955" s="200"/>
      <c r="R955" s="200"/>
      <c r="S955" s="201"/>
      <c r="U955" s="195"/>
      <c r="V955" s="202"/>
      <c r="X955" s="203"/>
      <c r="Y955" s="197"/>
      <c r="AH955" s="78"/>
      <c r="AI955" s="204"/>
      <c r="AJ955" s="195"/>
      <c r="AL955" s="195"/>
      <c r="AM955" s="205"/>
      <c r="AN955" s="205"/>
      <c r="AO955" s="205"/>
      <c r="AP955" s="206"/>
      <c r="AQ955" s="205"/>
      <c r="AR955" s="206"/>
      <c r="AT955" s="205"/>
      <c r="AU955" s="205"/>
      <c r="AV955" s="205"/>
      <c r="AW955" s="205"/>
      <c r="AX955" s="205"/>
      <c r="AY955" s="205"/>
      <c r="AZ955" s="205"/>
      <c r="BA955" s="205"/>
      <c r="BB955" s="205"/>
      <c r="BC955" s="205"/>
    </row>
    <row r="956" spans="2:55" ht="15.75" customHeight="1" x14ac:dyDescent="0.25">
      <c r="B956" s="326"/>
      <c r="C956" s="195"/>
      <c r="D956" s="195"/>
      <c r="E956" s="196"/>
      <c r="F956" s="197"/>
      <c r="G956" s="197"/>
      <c r="H956" s="197"/>
      <c r="I956" s="198"/>
      <c r="J956" s="195"/>
      <c r="K956" s="195"/>
      <c r="L956" s="199"/>
      <c r="M956" s="195"/>
      <c r="N956" s="195"/>
      <c r="O956" s="200"/>
      <c r="P956" s="200"/>
      <c r="Q956" s="200"/>
      <c r="R956" s="200"/>
      <c r="S956" s="201"/>
      <c r="U956" s="195"/>
      <c r="V956" s="202"/>
      <c r="X956" s="203"/>
      <c r="Y956" s="197"/>
      <c r="AH956" s="78"/>
      <c r="AI956" s="204"/>
      <c r="AJ956" s="195"/>
      <c r="AL956" s="195"/>
      <c r="AM956" s="205"/>
      <c r="AN956" s="205"/>
      <c r="AO956" s="205"/>
      <c r="AP956" s="206"/>
      <c r="AQ956" s="205"/>
      <c r="AR956" s="206"/>
      <c r="AT956" s="205"/>
      <c r="AU956" s="205"/>
      <c r="AV956" s="205"/>
      <c r="AW956" s="205"/>
      <c r="AX956" s="205"/>
      <c r="AY956" s="205"/>
      <c r="AZ956" s="205"/>
      <c r="BA956" s="205"/>
      <c r="BB956" s="205"/>
      <c r="BC956" s="205"/>
    </row>
    <row r="957" spans="2:55" ht="15.75" customHeight="1" x14ac:dyDescent="0.25">
      <c r="B957" s="326"/>
      <c r="C957" s="195"/>
      <c r="D957" s="195"/>
      <c r="E957" s="196"/>
      <c r="F957" s="197"/>
      <c r="G957" s="197"/>
      <c r="H957" s="197"/>
      <c r="I957" s="198"/>
      <c r="J957" s="195"/>
      <c r="K957" s="195"/>
      <c r="L957" s="199"/>
      <c r="M957" s="195"/>
      <c r="N957" s="195"/>
      <c r="O957" s="200"/>
      <c r="P957" s="200"/>
      <c r="Q957" s="200"/>
      <c r="R957" s="200"/>
      <c r="S957" s="201"/>
      <c r="U957" s="195"/>
      <c r="V957" s="202"/>
      <c r="X957" s="203"/>
      <c r="Y957" s="197"/>
      <c r="AH957" s="78"/>
      <c r="AI957" s="204"/>
      <c r="AJ957" s="195"/>
      <c r="AL957" s="195"/>
      <c r="AM957" s="205"/>
      <c r="AN957" s="205"/>
      <c r="AO957" s="205"/>
      <c r="AP957" s="206"/>
      <c r="AQ957" s="205"/>
      <c r="AR957" s="206"/>
      <c r="AT957" s="205"/>
      <c r="AU957" s="205"/>
      <c r="AV957" s="205"/>
      <c r="AW957" s="205"/>
      <c r="AX957" s="205"/>
      <c r="AY957" s="205"/>
      <c r="AZ957" s="205"/>
      <c r="BA957" s="205"/>
      <c r="BB957" s="205"/>
      <c r="BC957" s="205"/>
    </row>
    <row r="958" spans="2:55" ht="15.75" customHeight="1" x14ac:dyDescent="0.25">
      <c r="B958" s="326"/>
      <c r="C958" s="195"/>
      <c r="D958" s="195"/>
      <c r="E958" s="196"/>
      <c r="F958" s="197"/>
      <c r="G958" s="197"/>
      <c r="H958" s="197"/>
      <c r="I958" s="198"/>
      <c r="J958" s="195"/>
      <c r="K958" s="195"/>
      <c r="L958" s="199"/>
      <c r="M958" s="195"/>
      <c r="N958" s="195"/>
      <c r="O958" s="200"/>
      <c r="P958" s="200"/>
      <c r="Q958" s="200"/>
      <c r="R958" s="200"/>
      <c r="S958" s="201"/>
      <c r="U958" s="195"/>
      <c r="V958" s="202"/>
      <c r="X958" s="203"/>
      <c r="Y958" s="197"/>
      <c r="AH958" s="78"/>
      <c r="AI958" s="204"/>
      <c r="AJ958" s="195"/>
      <c r="AL958" s="195"/>
      <c r="AM958" s="205"/>
      <c r="AN958" s="205"/>
      <c r="AO958" s="205"/>
      <c r="AP958" s="206"/>
      <c r="AQ958" s="205"/>
      <c r="AR958" s="206"/>
      <c r="AT958" s="205"/>
      <c r="AU958" s="205"/>
      <c r="AV958" s="205"/>
      <c r="AW958" s="205"/>
      <c r="AX958" s="205"/>
      <c r="AY958" s="205"/>
      <c r="AZ958" s="205"/>
      <c r="BA958" s="205"/>
      <c r="BB958" s="205"/>
      <c r="BC958" s="205"/>
    </row>
    <row r="959" spans="2:55" ht="15.75" customHeight="1" x14ac:dyDescent="0.25">
      <c r="B959" s="326"/>
      <c r="C959" s="195"/>
      <c r="D959" s="195"/>
      <c r="E959" s="196"/>
      <c r="F959" s="197"/>
      <c r="G959" s="197"/>
      <c r="H959" s="197"/>
      <c r="I959" s="198"/>
      <c r="J959" s="195"/>
      <c r="K959" s="195"/>
      <c r="L959" s="199"/>
      <c r="M959" s="195"/>
      <c r="N959" s="195"/>
      <c r="O959" s="200"/>
      <c r="P959" s="200"/>
      <c r="Q959" s="200"/>
      <c r="R959" s="200"/>
      <c r="S959" s="201"/>
      <c r="U959" s="195"/>
      <c r="V959" s="202"/>
      <c r="X959" s="203"/>
      <c r="Y959" s="197"/>
      <c r="AH959" s="78"/>
      <c r="AI959" s="204"/>
      <c r="AJ959" s="195"/>
      <c r="AL959" s="195"/>
      <c r="AM959" s="205"/>
      <c r="AN959" s="205"/>
      <c r="AO959" s="205"/>
      <c r="AP959" s="206"/>
      <c r="AQ959" s="205"/>
      <c r="AR959" s="206"/>
      <c r="AT959" s="205"/>
      <c r="AU959" s="205"/>
      <c r="AV959" s="205"/>
      <c r="AW959" s="205"/>
      <c r="AX959" s="205"/>
      <c r="AY959" s="205"/>
      <c r="AZ959" s="205"/>
      <c r="BA959" s="205"/>
      <c r="BB959" s="205"/>
      <c r="BC959" s="205"/>
    </row>
    <row r="960" spans="2:55" ht="15.75" customHeight="1" x14ac:dyDescent="0.25">
      <c r="B960" s="326"/>
      <c r="C960" s="195"/>
      <c r="D960" s="195"/>
      <c r="E960" s="196"/>
      <c r="F960" s="197"/>
      <c r="G960" s="197"/>
      <c r="H960" s="197"/>
      <c r="I960" s="198"/>
      <c r="J960" s="195"/>
      <c r="K960" s="195"/>
      <c r="L960" s="199"/>
      <c r="M960" s="195"/>
      <c r="N960" s="195"/>
      <c r="O960" s="200"/>
      <c r="P960" s="200"/>
      <c r="Q960" s="200"/>
      <c r="R960" s="200"/>
      <c r="S960" s="201"/>
      <c r="U960" s="195"/>
      <c r="V960" s="202"/>
      <c r="X960" s="203"/>
      <c r="Y960" s="197"/>
      <c r="AH960" s="78"/>
      <c r="AI960" s="204"/>
      <c r="AJ960" s="195"/>
      <c r="AL960" s="195"/>
      <c r="AM960" s="205"/>
      <c r="AN960" s="205"/>
      <c r="AO960" s="205"/>
      <c r="AP960" s="206"/>
      <c r="AQ960" s="205"/>
      <c r="AR960" s="206"/>
      <c r="AT960" s="205"/>
      <c r="AU960" s="205"/>
      <c r="AV960" s="205"/>
      <c r="AW960" s="205"/>
      <c r="AX960" s="205"/>
      <c r="AY960" s="205"/>
      <c r="AZ960" s="205"/>
      <c r="BA960" s="205"/>
      <c r="BB960" s="205"/>
      <c r="BC960" s="205"/>
    </row>
    <row r="961" spans="2:55" ht="15.75" customHeight="1" x14ac:dyDescent="0.25">
      <c r="B961" s="326"/>
      <c r="C961" s="195"/>
      <c r="D961" s="195"/>
      <c r="E961" s="196"/>
      <c r="F961" s="197"/>
      <c r="G961" s="197"/>
      <c r="H961" s="197"/>
      <c r="I961" s="198"/>
      <c r="J961" s="195"/>
      <c r="K961" s="195"/>
      <c r="L961" s="199"/>
      <c r="M961" s="195"/>
      <c r="N961" s="195"/>
      <c r="O961" s="200"/>
      <c r="P961" s="200"/>
      <c r="Q961" s="200"/>
      <c r="R961" s="200"/>
      <c r="S961" s="201"/>
      <c r="U961" s="195"/>
      <c r="V961" s="202"/>
      <c r="X961" s="203"/>
      <c r="Y961" s="197"/>
      <c r="AH961" s="78"/>
      <c r="AI961" s="204"/>
      <c r="AJ961" s="195"/>
      <c r="AL961" s="195"/>
      <c r="AM961" s="205"/>
      <c r="AN961" s="205"/>
      <c r="AO961" s="205"/>
      <c r="AP961" s="206"/>
      <c r="AQ961" s="205"/>
      <c r="AR961" s="206"/>
      <c r="AT961" s="205"/>
      <c r="AU961" s="205"/>
      <c r="AV961" s="205"/>
      <c r="AW961" s="205"/>
      <c r="AX961" s="205"/>
      <c r="AY961" s="205"/>
      <c r="AZ961" s="205"/>
      <c r="BA961" s="205"/>
      <c r="BB961" s="205"/>
      <c r="BC961" s="205"/>
    </row>
    <row r="962" spans="2:55" ht="15.75" customHeight="1" x14ac:dyDescent="0.25">
      <c r="B962" s="326"/>
      <c r="C962" s="195"/>
      <c r="D962" s="195"/>
      <c r="E962" s="196"/>
      <c r="F962" s="197"/>
      <c r="G962" s="197"/>
      <c r="H962" s="197"/>
      <c r="I962" s="198"/>
      <c r="J962" s="195"/>
      <c r="K962" s="195"/>
      <c r="L962" s="199"/>
      <c r="M962" s="195"/>
      <c r="N962" s="195"/>
      <c r="O962" s="200"/>
      <c r="P962" s="200"/>
      <c r="Q962" s="200"/>
      <c r="R962" s="200"/>
      <c r="S962" s="201"/>
      <c r="U962" s="195"/>
      <c r="V962" s="202"/>
      <c r="X962" s="203"/>
      <c r="Y962" s="197"/>
      <c r="AH962" s="78"/>
      <c r="AI962" s="204"/>
      <c r="AJ962" s="195"/>
      <c r="AL962" s="195"/>
      <c r="AM962" s="205"/>
      <c r="AN962" s="205"/>
      <c r="AO962" s="205"/>
      <c r="AP962" s="206"/>
      <c r="AQ962" s="205"/>
      <c r="AR962" s="206"/>
      <c r="AT962" s="205"/>
      <c r="AU962" s="205"/>
      <c r="AV962" s="205"/>
      <c r="AW962" s="205"/>
      <c r="AX962" s="205"/>
      <c r="AY962" s="205"/>
      <c r="AZ962" s="205"/>
      <c r="BA962" s="205"/>
      <c r="BB962" s="205"/>
      <c r="BC962" s="205"/>
    </row>
    <row r="963" spans="2:55" ht="15.75" customHeight="1" x14ac:dyDescent="0.25">
      <c r="B963" s="326"/>
      <c r="C963" s="195"/>
      <c r="D963" s="195"/>
      <c r="E963" s="196"/>
      <c r="F963" s="197"/>
      <c r="G963" s="197"/>
      <c r="H963" s="197"/>
      <c r="I963" s="198"/>
      <c r="J963" s="195"/>
      <c r="K963" s="195"/>
      <c r="L963" s="199"/>
      <c r="M963" s="195"/>
      <c r="N963" s="195"/>
      <c r="O963" s="200"/>
      <c r="P963" s="200"/>
      <c r="Q963" s="200"/>
      <c r="R963" s="200"/>
      <c r="S963" s="201"/>
      <c r="U963" s="195"/>
      <c r="V963" s="202"/>
      <c r="X963" s="203"/>
      <c r="Y963" s="197"/>
      <c r="AH963" s="78"/>
      <c r="AI963" s="204"/>
      <c r="AJ963" s="195"/>
      <c r="AL963" s="195"/>
      <c r="AM963" s="205"/>
      <c r="AN963" s="205"/>
      <c r="AO963" s="205"/>
      <c r="AP963" s="206"/>
      <c r="AQ963" s="205"/>
      <c r="AR963" s="206"/>
      <c r="AT963" s="205"/>
      <c r="AU963" s="205"/>
      <c r="AV963" s="205"/>
      <c r="AW963" s="205"/>
      <c r="AX963" s="205"/>
      <c r="AY963" s="205"/>
      <c r="AZ963" s="205"/>
      <c r="BA963" s="205"/>
      <c r="BB963" s="205"/>
      <c r="BC963" s="205"/>
    </row>
    <row r="964" spans="2:55" ht="15.75" customHeight="1" x14ac:dyDescent="0.25">
      <c r="B964" s="326"/>
      <c r="C964" s="195"/>
      <c r="D964" s="195"/>
      <c r="E964" s="196"/>
      <c r="F964" s="197"/>
      <c r="G964" s="197"/>
      <c r="H964" s="197"/>
      <c r="I964" s="198"/>
      <c r="J964" s="195"/>
      <c r="K964" s="195"/>
      <c r="L964" s="199"/>
      <c r="M964" s="195"/>
      <c r="N964" s="195"/>
      <c r="O964" s="200"/>
      <c r="P964" s="200"/>
      <c r="Q964" s="200"/>
      <c r="R964" s="200"/>
      <c r="S964" s="201"/>
      <c r="U964" s="195"/>
      <c r="V964" s="202"/>
      <c r="X964" s="203"/>
      <c r="Y964" s="197"/>
      <c r="AH964" s="78"/>
      <c r="AI964" s="204"/>
      <c r="AJ964" s="195"/>
      <c r="AL964" s="195"/>
      <c r="AM964" s="205"/>
      <c r="AN964" s="205"/>
      <c r="AO964" s="205"/>
      <c r="AP964" s="206"/>
      <c r="AQ964" s="205"/>
      <c r="AR964" s="206"/>
      <c r="AT964" s="205"/>
      <c r="AU964" s="205"/>
      <c r="AV964" s="205"/>
      <c r="AW964" s="205"/>
      <c r="AX964" s="205"/>
      <c r="AY964" s="205"/>
      <c r="AZ964" s="205"/>
      <c r="BA964" s="205"/>
      <c r="BB964" s="205"/>
      <c r="BC964" s="205"/>
    </row>
    <row r="965" spans="2:55" ht="15.75" customHeight="1" x14ac:dyDescent="0.25">
      <c r="B965" s="326"/>
      <c r="C965" s="195"/>
      <c r="D965" s="195"/>
      <c r="E965" s="196"/>
      <c r="F965" s="197"/>
      <c r="G965" s="197"/>
      <c r="H965" s="197"/>
      <c r="I965" s="198"/>
      <c r="J965" s="195"/>
      <c r="K965" s="195"/>
      <c r="L965" s="199"/>
      <c r="M965" s="195"/>
      <c r="N965" s="195"/>
      <c r="O965" s="200"/>
      <c r="P965" s="200"/>
      <c r="Q965" s="200"/>
      <c r="R965" s="200"/>
      <c r="S965" s="201"/>
      <c r="U965" s="195"/>
      <c r="V965" s="202"/>
      <c r="X965" s="203"/>
      <c r="Y965" s="197"/>
      <c r="AH965" s="78"/>
      <c r="AI965" s="204"/>
      <c r="AJ965" s="195"/>
      <c r="AL965" s="195"/>
      <c r="AM965" s="205"/>
      <c r="AN965" s="205"/>
      <c r="AO965" s="205"/>
      <c r="AP965" s="206"/>
      <c r="AQ965" s="205"/>
      <c r="AR965" s="206"/>
      <c r="AT965" s="205"/>
      <c r="AU965" s="205"/>
      <c r="AV965" s="205"/>
      <c r="AW965" s="205"/>
      <c r="AX965" s="205"/>
      <c r="AY965" s="205"/>
      <c r="AZ965" s="205"/>
      <c r="BA965" s="205"/>
      <c r="BB965" s="205"/>
      <c r="BC965" s="205"/>
    </row>
    <row r="966" spans="2:55" ht="15.75" customHeight="1" x14ac:dyDescent="0.25">
      <c r="B966" s="326"/>
      <c r="C966" s="195"/>
      <c r="D966" s="195"/>
      <c r="E966" s="196"/>
      <c r="F966" s="197"/>
      <c r="G966" s="197"/>
      <c r="H966" s="197"/>
      <c r="I966" s="198"/>
      <c r="J966" s="195"/>
      <c r="K966" s="195"/>
      <c r="L966" s="199"/>
      <c r="M966" s="195"/>
      <c r="N966" s="195"/>
      <c r="O966" s="200"/>
      <c r="P966" s="200"/>
      <c r="Q966" s="200"/>
      <c r="R966" s="200"/>
      <c r="S966" s="201"/>
      <c r="U966" s="195"/>
      <c r="V966" s="202"/>
      <c r="X966" s="203"/>
      <c r="Y966" s="197"/>
      <c r="AH966" s="78"/>
      <c r="AI966" s="204"/>
      <c r="AJ966" s="195"/>
      <c r="AL966" s="195"/>
      <c r="AM966" s="205"/>
      <c r="AN966" s="205"/>
      <c r="AO966" s="205"/>
      <c r="AP966" s="206"/>
      <c r="AQ966" s="205"/>
      <c r="AR966" s="206"/>
      <c r="AT966" s="205"/>
      <c r="AU966" s="205"/>
      <c r="AV966" s="205"/>
      <c r="AW966" s="205"/>
      <c r="AX966" s="205"/>
      <c r="AY966" s="205"/>
      <c r="AZ966" s="205"/>
      <c r="BA966" s="205"/>
      <c r="BB966" s="205"/>
      <c r="BC966" s="205"/>
    </row>
    <row r="967" spans="2:55" ht="15.75" customHeight="1" x14ac:dyDescent="0.25">
      <c r="B967" s="326"/>
      <c r="C967" s="195"/>
      <c r="D967" s="195"/>
      <c r="E967" s="196"/>
      <c r="F967" s="197"/>
      <c r="G967" s="197"/>
      <c r="H967" s="197"/>
      <c r="I967" s="198"/>
      <c r="J967" s="195"/>
      <c r="K967" s="195"/>
      <c r="L967" s="199"/>
      <c r="M967" s="195"/>
      <c r="N967" s="195"/>
      <c r="O967" s="200"/>
      <c r="P967" s="200"/>
      <c r="Q967" s="200"/>
      <c r="R967" s="200"/>
      <c r="S967" s="201"/>
      <c r="U967" s="195"/>
      <c r="V967" s="202"/>
      <c r="X967" s="203"/>
      <c r="Y967" s="197"/>
      <c r="AH967" s="78"/>
      <c r="AI967" s="204"/>
      <c r="AJ967" s="195"/>
      <c r="AL967" s="195"/>
      <c r="AM967" s="205"/>
      <c r="AN967" s="205"/>
      <c r="AO967" s="205"/>
      <c r="AP967" s="206"/>
      <c r="AQ967" s="205"/>
      <c r="AR967" s="206"/>
      <c r="AT967" s="205"/>
      <c r="AU967" s="205"/>
      <c r="AV967" s="205"/>
      <c r="AW967" s="205"/>
      <c r="AX967" s="205"/>
      <c r="AY967" s="205"/>
      <c r="AZ967" s="205"/>
      <c r="BA967" s="205"/>
      <c r="BB967" s="205"/>
      <c r="BC967" s="205"/>
    </row>
    <row r="968" spans="2:55" ht="15.75" customHeight="1" x14ac:dyDescent="0.25">
      <c r="B968" s="326"/>
      <c r="C968" s="195"/>
      <c r="D968" s="195"/>
      <c r="E968" s="196"/>
      <c r="F968" s="197"/>
      <c r="G968" s="197"/>
      <c r="H968" s="197"/>
      <c r="I968" s="198"/>
      <c r="J968" s="195"/>
      <c r="K968" s="195"/>
      <c r="L968" s="199"/>
      <c r="M968" s="195"/>
      <c r="N968" s="195"/>
      <c r="O968" s="200"/>
      <c r="P968" s="200"/>
      <c r="Q968" s="200"/>
      <c r="R968" s="200"/>
      <c r="S968" s="201"/>
      <c r="U968" s="195"/>
      <c r="V968" s="202"/>
      <c r="X968" s="203"/>
      <c r="Y968" s="197"/>
      <c r="AH968" s="78"/>
      <c r="AI968" s="204"/>
      <c r="AJ968" s="195"/>
      <c r="AL968" s="195"/>
      <c r="AM968" s="205"/>
      <c r="AN968" s="205"/>
      <c r="AO968" s="205"/>
      <c r="AP968" s="206"/>
      <c r="AQ968" s="205"/>
      <c r="AR968" s="206"/>
      <c r="AT968" s="205"/>
      <c r="AU968" s="205"/>
      <c r="AV968" s="205"/>
      <c r="AW968" s="205"/>
      <c r="AX968" s="205"/>
      <c r="AY968" s="205"/>
      <c r="AZ968" s="205"/>
      <c r="BA968" s="205"/>
      <c r="BB968" s="205"/>
      <c r="BC968" s="205"/>
    </row>
    <row r="969" spans="2:55" ht="15.75" customHeight="1" x14ac:dyDescent="0.25">
      <c r="B969" s="326"/>
      <c r="C969" s="195"/>
      <c r="D969" s="195"/>
      <c r="E969" s="196"/>
      <c r="F969" s="197"/>
      <c r="G969" s="197"/>
      <c r="H969" s="197"/>
      <c r="I969" s="198"/>
      <c r="J969" s="195"/>
      <c r="K969" s="195"/>
      <c r="L969" s="199"/>
      <c r="M969" s="195"/>
      <c r="N969" s="195"/>
      <c r="O969" s="200"/>
      <c r="P969" s="200"/>
      <c r="Q969" s="200"/>
      <c r="R969" s="200"/>
      <c r="S969" s="201"/>
      <c r="U969" s="195"/>
      <c r="V969" s="202"/>
      <c r="X969" s="203"/>
      <c r="Y969" s="197"/>
      <c r="AH969" s="78"/>
      <c r="AI969" s="204"/>
      <c r="AJ969" s="195"/>
      <c r="AL969" s="195"/>
      <c r="AM969" s="205"/>
      <c r="AN969" s="205"/>
      <c r="AO969" s="205"/>
      <c r="AP969" s="206"/>
      <c r="AQ969" s="205"/>
      <c r="AR969" s="206"/>
      <c r="AT969" s="205"/>
      <c r="AU969" s="205"/>
      <c r="AV969" s="205"/>
      <c r="AW969" s="205"/>
      <c r="AX969" s="205"/>
      <c r="AY969" s="205"/>
      <c r="AZ969" s="205"/>
      <c r="BA969" s="205"/>
      <c r="BB969" s="205"/>
      <c r="BC969" s="205"/>
    </row>
    <row r="970" spans="2:55" ht="15.75" customHeight="1" x14ac:dyDescent="0.25">
      <c r="B970" s="326"/>
      <c r="C970" s="195"/>
      <c r="D970" s="195"/>
      <c r="E970" s="196"/>
      <c r="F970" s="197"/>
      <c r="G970" s="197"/>
      <c r="H970" s="197"/>
      <c r="I970" s="198"/>
      <c r="J970" s="195"/>
      <c r="K970" s="195"/>
      <c r="L970" s="199"/>
      <c r="M970" s="195"/>
      <c r="N970" s="195"/>
      <c r="O970" s="200"/>
      <c r="P970" s="200"/>
      <c r="Q970" s="200"/>
      <c r="R970" s="200"/>
      <c r="S970" s="201"/>
      <c r="U970" s="195"/>
      <c r="V970" s="202"/>
      <c r="X970" s="203"/>
      <c r="Y970" s="197"/>
      <c r="AH970" s="78"/>
      <c r="AI970" s="204"/>
      <c r="AJ970" s="195"/>
      <c r="AL970" s="195"/>
      <c r="AM970" s="205"/>
      <c r="AN970" s="205"/>
      <c r="AO970" s="205"/>
      <c r="AP970" s="206"/>
      <c r="AQ970" s="205"/>
      <c r="AR970" s="206"/>
      <c r="AT970" s="205"/>
      <c r="AU970" s="205"/>
      <c r="AV970" s="205"/>
      <c r="AW970" s="205"/>
      <c r="AX970" s="205"/>
      <c r="AY970" s="205"/>
      <c r="AZ970" s="205"/>
      <c r="BA970" s="205"/>
      <c r="BB970" s="205"/>
      <c r="BC970" s="205"/>
    </row>
    <row r="971" spans="2:55" ht="15.75" customHeight="1" x14ac:dyDescent="0.25">
      <c r="B971" s="326"/>
      <c r="C971" s="195"/>
      <c r="D971" s="195"/>
      <c r="E971" s="196"/>
      <c r="F971" s="197"/>
      <c r="G971" s="197"/>
      <c r="H971" s="197"/>
      <c r="I971" s="198"/>
      <c r="J971" s="195"/>
      <c r="K971" s="195"/>
      <c r="L971" s="199"/>
      <c r="M971" s="195"/>
      <c r="N971" s="195"/>
      <c r="O971" s="200"/>
      <c r="P971" s="200"/>
      <c r="Q971" s="200"/>
      <c r="R971" s="200"/>
      <c r="S971" s="201"/>
      <c r="U971" s="195"/>
      <c r="V971" s="202"/>
      <c r="X971" s="203"/>
      <c r="Y971" s="197"/>
      <c r="AH971" s="78"/>
      <c r="AI971" s="204"/>
      <c r="AJ971" s="195"/>
      <c r="AL971" s="195"/>
      <c r="AM971" s="205"/>
      <c r="AN971" s="205"/>
      <c r="AO971" s="205"/>
      <c r="AP971" s="206"/>
      <c r="AQ971" s="205"/>
      <c r="AR971" s="206"/>
      <c r="AT971" s="205"/>
      <c r="AU971" s="205"/>
      <c r="AV971" s="205"/>
      <c r="AW971" s="205"/>
      <c r="AX971" s="205"/>
      <c r="AY971" s="205"/>
      <c r="AZ971" s="205"/>
      <c r="BA971" s="205"/>
      <c r="BB971" s="205"/>
      <c r="BC971" s="205"/>
    </row>
    <row r="972" spans="2:55" ht="15.75" customHeight="1" x14ac:dyDescent="0.25">
      <c r="B972" s="326"/>
      <c r="C972" s="195"/>
      <c r="D972" s="195"/>
      <c r="E972" s="196"/>
      <c r="F972" s="197"/>
      <c r="G972" s="197"/>
      <c r="H972" s="197"/>
      <c r="I972" s="198"/>
      <c r="J972" s="195"/>
      <c r="K972" s="195"/>
      <c r="L972" s="199"/>
      <c r="M972" s="195"/>
      <c r="N972" s="195"/>
      <c r="O972" s="200"/>
      <c r="P972" s="200"/>
      <c r="Q972" s="200"/>
      <c r="R972" s="200"/>
      <c r="S972" s="201"/>
      <c r="U972" s="195"/>
      <c r="V972" s="202"/>
      <c r="X972" s="203"/>
      <c r="Y972" s="197"/>
      <c r="AH972" s="78"/>
      <c r="AI972" s="204"/>
      <c r="AJ972" s="195"/>
      <c r="AL972" s="195"/>
      <c r="AM972" s="205"/>
      <c r="AN972" s="205"/>
      <c r="AO972" s="205"/>
      <c r="AP972" s="206"/>
      <c r="AQ972" s="205"/>
      <c r="AR972" s="206"/>
      <c r="AT972" s="205"/>
      <c r="AU972" s="205"/>
      <c r="AV972" s="205"/>
      <c r="AW972" s="205"/>
      <c r="AX972" s="205"/>
      <c r="AY972" s="205"/>
      <c r="AZ972" s="205"/>
      <c r="BA972" s="205"/>
      <c r="BB972" s="205"/>
      <c r="BC972" s="205"/>
    </row>
    <row r="973" spans="2:55" ht="15.75" customHeight="1" x14ac:dyDescent="0.25">
      <c r="B973" s="326"/>
      <c r="C973" s="195"/>
      <c r="D973" s="195"/>
      <c r="E973" s="196"/>
      <c r="F973" s="197"/>
      <c r="G973" s="197"/>
      <c r="H973" s="197"/>
      <c r="I973" s="198"/>
      <c r="J973" s="195"/>
      <c r="K973" s="195"/>
      <c r="L973" s="199"/>
      <c r="M973" s="195"/>
      <c r="N973" s="195"/>
      <c r="O973" s="200"/>
      <c r="P973" s="200"/>
      <c r="Q973" s="200"/>
      <c r="R973" s="200"/>
      <c r="S973" s="201"/>
      <c r="U973" s="195"/>
      <c r="V973" s="202"/>
      <c r="X973" s="203"/>
      <c r="Y973" s="197"/>
      <c r="AH973" s="78"/>
      <c r="AI973" s="204"/>
      <c r="AJ973" s="195"/>
      <c r="AL973" s="195"/>
      <c r="AM973" s="205"/>
      <c r="AN973" s="205"/>
      <c r="AO973" s="205"/>
      <c r="AP973" s="206"/>
      <c r="AQ973" s="205"/>
      <c r="AR973" s="206"/>
      <c r="AT973" s="205"/>
      <c r="AU973" s="205"/>
      <c r="AV973" s="205"/>
      <c r="AW973" s="205"/>
      <c r="AX973" s="205"/>
      <c r="AY973" s="205"/>
      <c r="AZ973" s="205"/>
      <c r="BA973" s="205"/>
      <c r="BB973" s="205"/>
      <c r="BC973" s="205"/>
    </row>
    <row r="974" spans="2:55" ht="15.75" customHeight="1" x14ac:dyDescent="0.25">
      <c r="B974" s="326"/>
      <c r="C974" s="195"/>
      <c r="D974" s="195"/>
      <c r="E974" s="196"/>
      <c r="F974" s="197"/>
      <c r="G974" s="197"/>
      <c r="H974" s="197"/>
      <c r="I974" s="198"/>
      <c r="J974" s="195"/>
      <c r="K974" s="195"/>
      <c r="L974" s="199"/>
      <c r="M974" s="195"/>
      <c r="N974" s="195"/>
      <c r="O974" s="200"/>
      <c r="P974" s="200"/>
      <c r="Q974" s="200"/>
      <c r="R974" s="200"/>
      <c r="S974" s="201"/>
      <c r="U974" s="195"/>
      <c r="V974" s="202"/>
      <c r="X974" s="203"/>
      <c r="Y974" s="197"/>
      <c r="AH974" s="78"/>
      <c r="AI974" s="204"/>
      <c r="AJ974" s="195"/>
      <c r="AL974" s="195"/>
      <c r="AM974" s="205"/>
      <c r="AN974" s="205"/>
      <c r="AO974" s="205"/>
      <c r="AP974" s="206"/>
      <c r="AQ974" s="205"/>
      <c r="AR974" s="206"/>
      <c r="AT974" s="205"/>
      <c r="AU974" s="205"/>
      <c r="AV974" s="205"/>
      <c r="AW974" s="205"/>
      <c r="AX974" s="205"/>
      <c r="AY974" s="205"/>
      <c r="AZ974" s="205"/>
      <c r="BA974" s="205"/>
      <c r="BB974" s="205"/>
      <c r="BC974" s="205"/>
    </row>
    <row r="975" spans="2:55" ht="15.75" customHeight="1" x14ac:dyDescent="0.25">
      <c r="B975" s="326"/>
      <c r="C975" s="195"/>
      <c r="D975" s="195"/>
      <c r="E975" s="196"/>
      <c r="F975" s="197"/>
      <c r="G975" s="197"/>
      <c r="H975" s="197"/>
      <c r="I975" s="198"/>
      <c r="J975" s="195"/>
      <c r="K975" s="195"/>
      <c r="L975" s="199"/>
      <c r="M975" s="195"/>
      <c r="N975" s="195"/>
      <c r="O975" s="200"/>
      <c r="P975" s="200"/>
      <c r="Q975" s="200"/>
      <c r="R975" s="200"/>
      <c r="S975" s="201"/>
      <c r="U975" s="195"/>
      <c r="V975" s="202"/>
      <c r="X975" s="203"/>
      <c r="Y975" s="197"/>
      <c r="AH975" s="78"/>
      <c r="AI975" s="204"/>
      <c r="AJ975" s="195"/>
      <c r="AL975" s="195"/>
      <c r="AM975" s="205"/>
      <c r="AN975" s="205"/>
      <c r="AO975" s="205"/>
      <c r="AP975" s="206"/>
      <c r="AQ975" s="205"/>
      <c r="AR975" s="206"/>
      <c r="AT975" s="205"/>
      <c r="AU975" s="205"/>
      <c r="AV975" s="205"/>
      <c r="AW975" s="205"/>
      <c r="AX975" s="205"/>
      <c r="AY975" s="205"/>
      <c r="AZ975" s="205"/>
      <c r="BA975" s="205"/>
      <c r="BB975" s="205"/>
      <c r="BC975" s="205"/>
    </row>
    <row r="976" spans="2:55" ht="15.75" customHeight="1" x14ac:dyDescent="0.25">
      <c r="B976" s="326"/>
      <c r="C976" s="195"/>
      <c r="D976" s="195"/>
      <c r="E976" s="196"/>
      <c r="F976" s="197"/>
      <c r="G976" s="197"/>
      <c r="H976" s="197"/>
      <c r="I976" s="198"/>
      <c r="J976" s="195"/>
      <c r="K976" s="195"/>
      <c r="L976" s="199"/>
      <c r="M976" s="195"/>
      <c r="N976" s="195"/>
      <c r="O976" s="200"/>
      <c r="P976" s="200"/>
      <c r="Q976" s="200"/>
      <c r="R976" s="200"/>
      <c r="S976" s="201"/>
      <c r="U976" s="195"/>
      <c r="V976" s="202"/>
      <c r="X976" s="203"/>
      <c r="Y976" s="197"/>
      <c r="AH976" s="78"/>
      <c r="AI976" s="204"/>
      <c r="AJ976" s="195"/>
      <c r="AL976" s="195"/>
      <c r="AM976" s="205"/>
      <c r="AN976" s="205"/>
      <c r="AO976" s="205"/>
      <c r="AP976" s="206"/>
      <c r="AQ976" s="205"/>
      <c r="AR976" s="206"/>
      <c r="AT976" s="205"/>
      <c r="AU976" s="205"/>
      <c r="AV976" s="205"/>
      <c r="AW976" s="205"/>
      <c r="AX976" s="205"/>
      <c r="AY976" s="205"/>
      <c r="AZ976" s="205"/>
      <c r="BA976" s="205"/>
      <c r="BB976" s="205"/>
      <c r="BC976" s="205"/>
    </row>
    <row r="977" spans="2:55" ht="15.75" customHeight="1" x14ac:dyDescent="0.25">
      <c r="B977" s="326"/>
      <c r="C977" s="195"/>
      <c r="D977" s="195"/>
      <c r="E977" s="196"/>
      <c r="F977" s="197"/>
      <c r="G977" s="197"/>
      <c r="H977" s="197"/>
      <c r="I977" s="198"/>
      <c r="J977" s="195"/>
      <c r="K977" s="195"/>
      <c r="L977" s="199"/>
      <c r="M977" s="195"/>
      <c r="N977" s="195"/>
      <c r="O977" s="200"/>
      <c r="P977" s="200"/>
      <c r="Q977" s="200"/>
      <c r="R977" s="200"/>
      <c r="S977" s="201"/>
      <c r="U977" s="195"/>
      <c r="V977" s="202"/>
      <c r="X977" s="203"/>
      <c r="Y977" s="197"/>
      <c r="AH977" s="78"/>
      <c r="AI977" s="204"/>
      <c r="AJ977" s="195"/>
      <c r="AL977" s="195"/>
      <c r="AM977" s="205"/>
      <c r="AN977" s="205"/>
      <c r="AO977" s="205"/>
      <c r="AP977" s="206"/>
      <c r="AQ977" s="205"/>
      <c r="AR977" s="206"/>
      <c r="AT977" s="205"/>
      <c r="AU977" s="205"/>
      <c r="AV977" s="205"/>
      <c r="AW977" s="205"/>
      <c r="AX977" s="205"/>
      <c r="AY977" s="205"/>
      <c r="AZ977" s="205"/>
      <c r="BA977" s="205"/>
      <c r="BB977" s="205"/>
      <c r="BC977" s="205"/>
    </row>
    <row r="978" spans="2:55" ht="15.75" customHeight="1" x14ac:dyDescent="0.25">
      <c r="B978" s="326"/>
      <c r="C978" s="195"/>
      <c r="D978" s="195"/>
      <c r="E978" s="196"/>
      <c r="F978" s="197"/>
      <c r="G978" s="197"/>
      <c r="H978" s="197"/>
      <c r="I978" s="198"/>
      <c r="J978" s="195"/>
      <c r="K978" s="195"/>
      <c r="L978" s="199"/>
      <c r="M978" s="195"/>
      <c r="N978" s="195"/>
      <c r="O978" s="200"/>
      <c r="P978" s="200"/>
      <c r="Q978" s="200"/>
      <c r="R978" s="200"/>
      <c r="S978" s="201"/>
      <c r="U978" s="195"/>
      <c r="V978" s="202"/>
      <c r="X978" s="203"/>
      <c r="Y978" s="197"/>
      <c r="AH978" s="78"/>
      <c r="AI978" s="204"/>
      <c r="AJ978" s="195"/>
      <c r="AL978" s="195"/>
      <c r="AM978" s="205"/>
      <c r="AN978" s="205"/>
      <c r="AO978" s="205"/>
      <c r="AP978" s="206"/>
      <c r="AQ978" s="205"/>
      <c r="AR978" s="206"/>
      <c r="AT978" s="205"/>
      <c r="AU978" s="205"/>
      <c r="AV978" s="205"/>
      <c r="AW978" s="205"/>
      <c r="AX978" s="205"/>
      <c r="AY978" s="205"/>
      <c r="AZ978" s="205"/>
      <c r="BA978" s="205"/>
      <c r="BB978" s="205"/>
      <c r="BC978" s="205"/>
    </row>
    <row r="979" spans="2:55" ht="15.75" customHeight="1" x14ac:dyDescent="0.25">
      <c r="B979" s="326"/>
      <c r="C979" s="195"/>
      <c r="D979" s="195"/>
      <c r="E979" s="196"/>
      <c r="F979" s="197"/>
      <c r="G979" s="197"/>
      <c r="H979" s="197"/>
      <c r="I979" s="198"/>
      <c r="J979" s="195"/>
      <c r="K979" s="195"/>
      <c r="L979" s="199"/>
      <c r="M979" s="195"/>
      <c r="N979" s="195"/>
      <c r="O979" s="200"/>
      <c r="P979" s="200"/>
      <c r="Q979" s="200"/>
      <c r="R979" s="200"/>
      <c r="S979" s="201"/>
      <c r="U979" s="195"/>
      <c r="V979" s="202"/>
      <c r="X979" s="203"/>
      <c r="Y979" s="197"/>
      <c r="AH979" s="78"/>
      <c r="AI979" s="204"/>
      <c r="AJ979" s="195"/>
      <c r="AL979" s="195"/>
      <c r="AM979" s="205"/>
      <c r="AN979" s="205"/>
      <c r="AO979" s="205"/>
      <c r="AP979" s="206"/>
      <c r="AQ979" s="205"/>
      <c r="AR979" s="206"/>
      <c r="AT979" s="205"/>
      <c r="AU979" s="205"/>
      <c r="AV979" s="205"/>
      <c r="AW979" s="205"/>
      <c r="AX979" s="205"/>
      <c r="AY979" s="205"/>
      <c r="AZ979" s="205"/>
      <c r="BA979" s="205"/>
      <c r="BB979" s="205"/>
      <c r="BC979" s="205"/>
    </row>
    <row r="980" spans="2:55" ht="15.75" customHeight="1" x14ac:dyDescent="0.25">
      <c r="B980" s="326"/>
      <c r="C980" s="195"/>
      <c r="D980" s="195"/>
      <c r="E980" s="196"/>
      <c r="F980" s="197"/>
      <c r="G980" s="197"/>
      <c r="H980" s="197"/>
      <c r="I980" s="198"/>
      <c r="J980" s="195"/>
      <c r="K980" s="195"/>
      <c r="L980" s="199"/>
      <c r="M980" s="195"/>
      <c r="N980" s="195"/>
      <c r="O980" s="200"/>
      <c r="P980" s="200"/>
      <c r="Q980" s="200"/>
      <c r="R980" s="200"/>
      <c r="S980" s="201"/>
      <c r="U980" s="195"/>
      <c r="V980" s="202"/>
      <c r="X980" s="203"/>
      <c r="Y980" s="197"/>
      <c r="AH980" s="78"/>
      <c r="AI980" s="204"/>
      <c r="AJ980" s="195"/>
      <c r="AL980" s="195"/>
      <c r="AM980" s="205"/>
      <c r="AN980" s="205"/>
      <c r="AO980" s="205"/>
      <c r="AP980" s="206"/>
      <c r="AQ980" s="205"/>
      <c r="AR980" s="206"/>
      <c r="AT980" s="205"/>
      <c r="AU980" s="205"/>
      <c r="AV980" s="205"/>
      <c r="AW980" s="205"/>
      <c r="AX980" s="205"/>
      <c r="AY980" s="205"/>
      <c r="AZ980" s="205"/>
      <c r="BA980" s="205"/>
      <c r="BB980" s="205"/>
      <c r="BC980" s="205"/>
    </row>
    <row r="981" spans="2:55" ht="15.75" customHeight="1" x14ac:dyDescent="0.25">
      <c r="B981" s="326"/>
      <c r="C981" s="195"/>
      <c r="D981" s="195"/>
      <c r="E981" s="196"/>
      <c r="F981" s="197"/>
      <c r="G981" s="197"/>
      <c r="H981" s="197"/>
      <c r="I981" s="198"/>
      <c r="J981" s="195"/>
      <c r="K981" s="195"/>
      <c r="L981" s="199"/>
      <c r="M981" s="195"/>
      <c r="N981" s="195"/>
      <c r="O981" s="200"/>
      <c r="P981" s="200"/>
      <c r="Q981" s="200"/>
      <c r="R981" s="200"/>
      <c r="S981" s="201"/>
      <c r="U981" s="195"/>
      <c r="V981" s="202"/>
      <c r="X981" s="203"/>
      <c r="Y981" s="197"/>
      <c r="AH981" s="78"/>
      <c r="AI981" s="204"/>
      <c r="AJ981" s="195"/>
      <c r="AL981" s="195"/>
      <c r="AM981" s="205"/>
      <c r="AN981" s="205"/>
      <c r="AO981" s="205"/>
      <c r="AP981" s="206"/>
      <c r="AQ981" s="205"/>
      <c r="AR981" s="206"/>
      <c r="AT981" s="205"/>
      <c r="AU981" s="205"/>
      <c r="AV981" s="205"/>
      <c r="AW981" s="205"/>
      <c r="AX981" s="205"/>
      <c r="AY981" s="205"/>
      <c r="AZ981" s="205"/>
      <c r="BA981" s="205"/>
      <c r="BB981" s="205"/>
      <c r="BC981" s="205"/>
    </row>
    <row r="982" spans="2:55" ht="15.75" customHeight="1" x14ac:dyDescent="0.25">
      <c r="B982" s="326"/>
      <c r="C982" s="195"/>
      <c r="D982" s="195"/>
      <c r="E982" s="196"/>
      <c r="F982" s="197"/>
      <c r="G982" s="197"/>
      <c r="H982" s="197"/>
      <c r="I982" s="198"/>
      <c r="J982" s="195"/>
      <c r="K982" s="195"/>
      <c r="L982" s="199"/>
      <c r="M982" s="195"/>
      <c r="N982" s="195"/>
      <c r="O982" s="200"/>
      <c r="P982" s="200"/>
      <c r="Q982" s="200"/>
      <c r="R982" s="200"/>
      <c r="S982" s="201"/>
      <c r="U982" s="195"/>
      <c r="V982" s="202"/>
      <c r="X982" s="203"/>
      <c r="Y982" s="197"/>
      <c r="AH982" s="78"/>
      <c r="AI982" s="204"/>
      <c r="AJ982" s="195"/>
      <c r="AL982" s="195"/>
      <c r="AM982" s="205"/>
      <c r="AN982" s="205"/>
      <c r="AO982" s="205"/>
      <c r="AP982" s="206"/>
      <c r="AQ982" s="205"/>
      <c r="AR982" s="206"/>
      <c r="AT982" s="205"/>
      <c r="AU982" s="205"/>
      <c r="AV982" s="205"/>
      <c r="AW982" s="205"/>
      <c r="AX982" s="205"/>
      <c r="AY982" s="205"/>
      <c r="AZ982" s="205"/>
      <c r="BA982" s="205"/>
      <c r="BB982" s="205"/>
      <c r="BC982" s="205"/>
    </row>
    <row r="983" spans="2:55" ht="15.75" customHeight="1" x14ac:dyDescent="0.25">
      <c r="B983" s="326"/>
      <c r="C983" s="195"/>
      <c r="D983" s="195"/>
      <c r="E983" s="196"/>
      <c r="F983" s="197"/>
      <c r="G983" s="197"/>
      <c r="H983" s="197"/>
      <c r="I983" s="198"/>
      <c r="J983" s="195"/>
      <c r="K983" s="195"/>
      <c r="L983" s="199"/>
      <c r="M983" s="195"/>
      <c r="N983" s="195"/>
      <c r="O983" s="200"/>
      <c r="P983" s="200"/>
      <c r="Q983" s="200"/>
      <c r="R983" s="200"/>
      <c r="S983" s="201"/>
      <c r="U983" s="195"/>
      <c r="V983" s="202"/>
      <c r="X983" s="203"/>
      <c r="Y983" s="197"/>
      <c r="AH983" s="78"/>
      <c r="AI983" s="204"/>
      <c r="AJ983" s="195"/>
      <c r="AL983" s="195"/>
      <c r="AM983" s="205"/>
      <c r="AN983" s="205"/>
      <c r="AO983" s="205"/>
      <c r="AP983" s="206"/>
      <c r="AQ983" s="205"/>
      <c r="AR983" s="206"/>
      <c r="AT983" s="205"/>
      <c r="AU983" s="205"/>
      <c r="AV983" s="205"/>
      <c r="AW983" s="205"/>
      <c r="AX983" s="205"/>
      <c r="AY983" s="205"/>
      <c r="AZ983" s="205"/>
      <c r="BA983" s="205"/>
      <c r="BB983" s="205"/>
      <c r="BC983" s="205"/>
    </row>
    <row r="984" spans="2:55" ht="15.75" customHeight="1" x14ac:dyDescent="0.25">
      <c r="B984" s="326"/>
      <c r="C984" s="195"/>
      <c r="D984" s="195"/>
      <c r="E984" s="196"/>
      <c r="F984" s="197"/>
      <c r="G984" s="197"/>
      <c r="H984" s="197"/>
      <c r="I984" s="198"/>
      <c r="J984" s="195"/>
      <c r="K984" s="195"/>
      <c r="L984" s="199"/>
      <c r="M984" s="195"/>
      <c r="N984" s="195"/>
      <c r="O984" s="200"/>
      <c r="P984" s="200"/>
      <c r="Q984" s="200"/>
      <c r="R984" s="200"/>
      <c r="S984" s="201"/>
      <c r="U984" s="195"/>
      <c r="V984" s="202"/>
      <c r="X984" s="203"/>
      <c r="Y984" s="197"/>
      <c r="AH984" s="78"/>
      <c r="AI984" s="204"/>
      <c r="AJ984" s="195"/>
      <c r="AL984" s="195"/>
      <c r="AM984" s="205"/>
      <c r="AN984" s="205"/>
      <c r="AO984" s="205"/>
      <c r="AP984" s="206"/>
      <c r="AQ984" s="205"/>
      <c r="AR984" s="206"/>
      <c r="AT984" s="205"/>
      <c r="AU984" s="205"/>
      <c r="AV984" s="205"/>
      <c r="AW984" s="205"/>
      <c r="AX984" s="205"/>
      <c r="AY984" s="205"/>
      <c r="AZ984" s="205"/>
      <c r="BA984" s="205"/>
      <c r="BB984" s="205"/>
      <c r="BC984" s="205"/>
    </row>
    <row r="985" spans="2:55" ht="15.75" customHeight="1" x14ac:dyDescent="0.25">
      <c r="B985" s="326"/>
      <c r="C985" s="195"/>
      <c r="D985" s="195"/>
      <c r="E985" s="196"/>
      <c r="F985" s="197"/>
      <c r="G985" s="197"/>
      <c r="H985" s="197"/>
      <c r="I985" s="198"/>
      <c r="J985" s="195"/>
      <c r="K985" s="195"/>
      <c r="L985" s="199"/>
      <c r="M985" s="195"/>
      <c r="N985" s="195"/>
      <c r="O985" s="200"/>
      <c r="P985" s="200"/>
      <c r="Q985" s="200"/>
      <c r="R985" s="200"/>
      <c r="S985" s="201"/>
      <c r="U985" s="195"/>
      <c r="V985" s="202"/>
      <c r="X985" s="203"/>
      <c r="Y985" s="197"/>
      <c r="AH985" s="78"/>
      <c r="AI985" s="204"/>
      <c r="AJ985" s="195"/>
      <c r="AL985" s="195"/>
      <c r="AM985" s="205"/>
      <c r="AN985" s="205"/>
      <c r="AO985" s="205"/>
      <c r="AP985" s="206"/>
      <c r="AQ985" s="205"/>
      <c r="AR985" s="206"/>
      <c r="AT985" s="205"/>
      <c r="AU985" s="205"/>
      <c r="AV985" s="205"/>
      <c r="AW985" s="205"/>
      <c r="AX985" s="205"/>
      <c r="AY985" s="205"/>
      <c r="AZ985" s="205"/>
      <c r="BA985" s="205"/>
      <c r="BB985" s="205"/>
      <c r="BC985" s="205"/>
    </row>
    <row r="986" spans="2:55" ht="15.75" customHeight="1" x14ac:dyDescent="0.25">
      <c r="B986" s="326"/>
      <c r="C986" s="195"/>
      <c r="D986" s="195"/>
      <c r="E986" s="196"/>
      <c r="F986" s="197"/>
      <c r="G986" s="197"/>
      <c r="H986" s="197"/>
      <c r="I986" s="198"/>
      <c r="J986" s="195"/>
      <c r="K986" s="195"/>
      <c r="L986" s="199"/>
      <c r="M986" s="195"/>
      <c r="N986" s="195"/>
      <c r="O986" s="200"/>
      <c r="P986" s="200"/>
      <c r="Q986" s="200"/>
      <c r="R986" s="200"/>
      <c r="S986" s="201"/>
      <c r="U986" s="195"/>
      <c r="V986" s="202"/>
      <c r="X986" s="203"/>
      <c r="Y986" s="197"/>
      <c r="AH986" s="78"/>
      <c r="AI986" s="204"/>
      <c r="AJ986" s="195"/>
      <c r="AL986" s="195"/>
      <c r="AM986" s="205"/>
      <c r="AN986" s="205"/>
      <c r="AO986" s="205"/>
      <c r="AP986" s="206"/>
      <c r="AQ986" s="205"/>
      <c r="AR986" s="206"/>
      <c r="AT986" s="205"/>
      <c r="AU986" s="205"/>
      <c r="AV986" s="205"/>
      <c r="AW986" s="205"/>
      <c r="AX986" s="205"/>
      <c r="AY986" s="205"/>
      <c r="AZ986" s="205"/>
      <c r="BA986" s="205"/>
      <c r="BB986" s="205"/>
      <c r="BC986" s="205"/>
    </row>
    <row r="987" spans="2:55" ht="15.75" customHeight="1" x14ac:dyDescent="0.25">
      <c r="B987" s="326"/>
      <c r="C987" s="195"/>
      <c r="D987" s="195"/>
      <c r="E987" s="196"/>
      <c r="F987" s="197"/>
      <c r="G987" s="197"/>
      <c r="H987" s="197"/>
      <c r="I987" s="198"/>
      <c r="J987" s="195"/>
      <c r="K987" s="195"/>
      <c r="L987" s="199"/>
      <c r="M987" s="195"/>
      <c r="N987" s="195"/>
      <c r="O987" s="200"/>
      <c r="P987" s="200"/>
      <c r="Q987" s="200"/>
      <c r="R987" s="200"/>
      <c r="S987" s="201"/>
      <c r="U987" s="195"/>
      <c r="V987" s="202"/>
      <c r="X987" s="203"/>
      <c r="Y987" s="197"/>
      <c r="AH987" s="78"/>
      <c r="AI987" s="204"/>
      <c r="AJ987" s="195"/>
      <c r="AL987" s="195"/>
      <c r="AM987" s="205"/>
      <c r="AN987" s="205"/>
      <c r="AO987" s="205"/>
      <c r="AP987" s="206"/>
      <c r="AQ987" s="205"/>
      <c r="AR987" s="206"/>
      <c r="AT987" s="205"/>
      <c r="AU987" s="205"/>
      <c r="AV987" s="205"/>
      <c r="AW987" s="205"/>
      <c r="AX987" s="205"/>
      <c r="AY987" s="205"/>
      <c r="AZ987" s="205"/>
      <c r="BA987" s="205"/>
      <c r="BB987" s="205"/>
      <c r="BC987" s="205"/>
    </row>
    <row r="988" spans="2:55" ht="15.75" customHeight="1" x14ac:dyDescent="0.25">
      <c r="B988" s="326"/>
      <c r="C988" s="195"/>
      <c r="D988" s="195"/>
      <c r="E988" s="196"/>
      <c r="F988" s="197"/>
      <c r="G988" s="197"/>
      <c r="H988" s="197"/>
      <c r="I988" s="198"/>
      <c r="J988" s="195"/>
      <c r="K988" s="195"/>
      <c r="L988" s="199"/>
      <c r="M988" s="195"/>
      <c r="N988" s="195"/>
      <c r="O988" s="200"/>
      <c r="P988" s="200"/>
      <c r="Q988" s="200"/>
      <c r="R988" s="200"/>
      <c r="S988" s="201"/>
      <c r="U988" s="195"/>
      <c r="V988" s="202"/>
      <c r="X988" s="203"/>
      <c r="Y988" s="197"/>
      <c r="AH988" s="78"/>
      <c r="AI988" s="204"/>
      <c r="AJ988" s="195"/>
      <c r="AL988" s="195"/>
      <c r="AM988" s="205"/>
      <c r="AN988" s="205"/>
      <c r="AO988" s="205"/>
      <c r="AP988" s="206"/>
      <c r="AQ988" s="205"/>
      <c r="AR988" s="206"/>
      <c r="AT988" s="205"/>
      <c r="AU988" s="205"/>
      <c r="AV988" s="205"/>
      <c r="AW988" s="205"/>
      <c r="AX988" s="205"/>
      <c r="AY988" s="205"/>
      <c r="AZ988" s="205"/>
      <c r="BA988" s="205"/>
      <c r="BB988" s="205"/>
      <c r="BC988" s="205"/>
    </row>
    <row r="989" spans="2:55" ht="15.75" customHeight="1" x14ac:dyDescent="0.25">
      <c r="B989" s="326"/>
      <c r="C989" s="195"/>
      <c r="D989" s="195"/>
      <c r="E989" s="196"/>
      <c r="F989" s="197"/>
      <c r="G989" s="197"/>
      <c r="H989" s="197"/>
      <c r="I989" s="198"/>
      <c r="J989" s="195"/>
      <c r="K989" s="195"/>
      <c r="L989" s="199"/>
      <c r="M989" s="195"/>
      <c r="N989" s="195"/>
      <c r="O989" s="200"/>
      <c r="P989" s="200"/>
      <c r="Q989" s="200"/>
      <c r="R989" s="200"/>
      <c r="S989" s="201"/>
      <c r="U989" s="195"/>
      <c r="V989" s="202"/>
      <c r="X989" s="203"/>
      <c r="Y989" s="197"/>
      <c r="AH989" s="78"/>
      <c r="AI989" s="204"/>
      <c r="AJ989" s="195"/>
      <c r="AL989" s="195"/>
      <c r="AM989" s="205"/>
      <c r="AN989" s="205"/>
      <c r="AO989" s="205"/>
      <c r="AP989" s="206"/>
      <c r="AQ989" s="205"/>
      <c r="AR989" s="206"/>
      <c r="AT989" s="205"/>
      <c r="AU989" s="205"/>
      <c r="AV989" s="205"/>
      <c r="AW989" s="205"/>
      <c r="AX989" s="205"/>
      <c r="AY989" s="205"/>
      <c r="AZ989" s="205"/>
      <c r="BA989" s="205"/>
      <c r="BB989" s="205"/>
      <c r="BC989" s="205"/>
    </row>
    <row r="990" spans="2:55" ht="15.75" customHeight="1" x14ac:dyDescent="0.25">
      <c r="B990" s="326"/>
      <c r="C990" s="195"/>
      <c r="D990" s="195"/>
      <c r="E990" s="196"/>
      <c r="F990" s="197"/>
      <c r="G990" s="197"/>
      <c r="H990" s="197"/>
      <c r="I990" s="198"/>
      <c r="J990" s="195"/>
      <c r="K990" s="195"/>
      <c r="L990" s="199"/>
      <c r="M990" s="195"/>
      <c r="N990" s="195"/>
      <c r="O990" s="200"/>
      <c r="P990" s="200"/>
      <c r="Q990" s="200"/>
      <c r="R990" s="200"/>
      <c r="S990" s="201"/>
      <c r="U990" s="195"/>
      <c r="V990" s="202"/>
      <c r="X990" s="203"/>
      <c r="Y990" s="197"/>
      <c r="AH990" s="78"/>
      <c r="AI990" s="204"/>
      <c r="AJ990" s="195"/>
      <c r="AL990" s="195"/>
      <c r="AM990" s="205"/>
      <c r="AN990" s="205"/>
      <c r="AO990" s="205"/>
      <c r="AP990" s="206"/>
      <c r="AQ990" s="205"/>
      <c r="AR990" s="206"/>
      <c r="AT990" s="205"/>
      <c r="AU990" s="205"/>
      <c r="AV990" s="205"/>
      <c r="AW990" s="205"/>
      <c r="AX990" s="205"/>
      <c r="AY990" s="205"/>
      <c r="AZ990" s="205"/>
      <c r="BA990" s="205"/>
      <c r="BB990" s="205"/>
      <c r="BC990" s="205"/>
    </row>
    <row r="991" spans="2:55" ht="15.75" customHeight="1" x14ac:dyDescent="0.25">
      <c r="B991" s="326"/>
      <c r="C991" s="195"/>
      <c r="D991" s="195"/>
      <c r="E991" s="196"/>
      <c r="F991" s="197"/>
      <c r="G991" s="197"/>
      <c r="H991" s="197"/>
      <c r="I991" s="198"/>
      <c r="J991" s="195"/>
      <c r="K991" s="195"/>
      <c r="L991" s="199"/>
      <c r="M991" s="195"/>
      <c r="N991" s="195"/>
      <c r="O991" s="200"/>
      <c r="P991" s="200"/>
      <c r="Q991" s="200"/>
      <c r="R991" s="200"/>
      <c r="S991" s="201"/>
      <c r="U991" s="195"/>
      <c r="V991" s="202"/>
      <c r="X991" s="203"/>
      <c r="Y991" s="197"/>
      <c r="AH991" s="78"/>
      <c r="AI991" s="204"/>
      <c r="AJ991" s="195"/>
      <c r="AL991" s="195"/>
      <c r="AM991" s="205"/>
      <c r="AN991" s="205"/>
      <c r="AO991" s="205"/>
      <c r="AP991" s="206"/>
      <c r="AQ991" s="205"/>
      <c r="AR991" s="206"/>
      <c r="AT991" s="205"/>
      <c r="AU991" s="205"/>
      <c r="AV991" s="205"/>
      <c r="AW991" s="205"/>
      <c r="AX991" s="205"/>
      <c r="AY991" s="205"/>
      <c r="AZ991" s="205"/>
      <c r="BA991" s="205"/>
      <c r="BB991" s="205"/>
      <c r="BC991" s="205"/>
    </row>
    <row r="992" spans="2:55" ht="15.75" customHeight="1" x14ac:dyDescent="0.25">
      <c r="B992" s="326"/>
      <c r="C992" s="195"/>
      <c r="D992" s="195"/>
      <c r="E992" s="196"/>
      <c r="F992" s="197"/>
      <c r="G992" s="197"/>
      <c r="H992" s="197"/>
      <c r="I992" s="198"/>
      <c r="J992" s="195"/>
      <c r="K992" s="195"/>
      <c r="L992" s="199"/>
      <c r="M992" s="195"/>
      <c r="N992" s="195"/>
      <c r="O992" s="200"/>
      <c r="P992" s="200"/>
      <c r="Q992" s="200"/>
      <c r="R992" s="200"/>
      <c r="S992" s="201"/>
      <c r="U992" s="195"/>
      <c r="V992" s="202"/>
      <c r="X992" s="203"/>
      <c r="Y992" s="197"/>
      <c r="AH992" s="78"/>
      <c r="AI992" s="204"/>
      <c r="AJ992" s="195"/>
      <c r="AL992" s="195"/>
      <c r="AM992" s="205"/>
      <c r="AN992" s="205"/>
      <c r="AO992" s="205"/>
      <c r="AP992" s="206"/>
      <c r="AQ992" s="205"/>
      <c r="AR992" s="206"/>
      <c r="AT992" s="205"/>
      <c r="AU992" s="205"/>
      <c r="AV992" s="205"/>
      <c r="AW992" s="205"/>
      <c r="AX992" s="205"/>
      <c r="AY992" s="205"/>
      <c r="AZ992" s="205"/>
      <c r="BA992" s="205"/>
      <c r="BB992" s="205"/>
      <c r="BC992" s="205"/>
    </row>
    <row r="993" spans="2:55" ht="15.75" customHeight="1" x14ac:dyDescent="0.25">
      <c r="B993" s="326"/>
      <c r="C993" s="195"/>
      <c r="D993" s="195"/>
      <c r="E993" s="196"/>
      <c r="F993" s="197"/>
      <c r="G993" s="197"/>
      <c r="H993" s="197"/>
      <c r="I993" s="198"/>
      <c r="J993" s="195"/>
      <c r="K993" s="195"/>
      <c r="L993" s="199"/>
      <c r="M993" s="195"/>
      <c r="N993" s="195"/>
      <c r="O993" s="200"/>
      <c r="P993" s="200"/>
      <c r="Q993" s="200"/>
      <c r="R993" s="200"/>
      <c r="S993" s="201"/>
      <c r="U993" s="195"/>
      <c r="V993" s="202"/>
      <c r="X993" s="203"/>
      <c r="Y993" s="197"/>
      <c r="AH993" s="78"/>
      <c r="AI993" s="204"/>
      <c r="AJ993" s="195"/>
      <c r="AL993" s="195"/>
      <c r="AM993" s="205"/>
      <c r="AN993" s="205"/>
      <c r="AO993" s="205"/>
      <c r="AP993" s="206"/>
      <c r="AQ993" s="205"/>
      <c r="AR993" s="206"/>
      <c r="AT993" s="205"/>
      <c r="AU993" s="205"/>
      <c r="AV993" s="205"/>
      <c r="AW993" s="205"/>
      <c r="AX993" s="205"/>
      <c r="AY993" s="205"/>
      <c r="AZ993" s="205"/>
      <c r="BA993" s="205"/>
      <c r="BB993" s="205"/>
      <c r="BC993" s="205"/>
    </row>
    <row r="994" spans="2:55" ht="15.75" customHeight="1" x14ac:dyDescent="0.25">
      <c r="B994" s="326"/>
      <c r="C994" s="195"/>
      <c r="D994" s="195"/>
      <c r="E994" s="196"/>
      <c r="F994" s="197"/>
      <c r="G994" s="197"/>
      <c r="H994" s="197"/>
      <c r="I994" s="198"/>
      <c r="J994" s="195"/>
      <c r="K994" s="195"/>
      <c r="L994" s="199"/>
      <c r="M994" s="195"/>
      <c r="N994" s="195"/>
      <c r="O994" s="200"/>
      <c r="P994" s="200"/>
      <c r="Q994" s="200"/>
      <c r="R994" s="200"/>
      <c r="S994" s="201"/>
      <c r="U994" s="195"/>
      <c r="V994" s="202"/>
      <c r="X994" s="203"/>
      <c r="Y994" s="197"/>
      <c r="AH994" s="78"/>
      <c r="AI994" s="204"/>
      <c r="AJ994" s="195"/>
      <c r="AL994" s="195"/>
      <c r="AM994" s="205"/>
      <c r="AN994" s="205"/>
      <c r="AO994" s="205"/>
      <c r="AP994" s="206"/>
      <c r="AQ994" s="205"/>
      <c r="AR994" s="206"/>
      <c r="AT994" s="205"/>
      <c r="AU994" s="205"/>
      <c r="AV994" s="205"/>
      <c r="AW994" s="205"/>
      <c r="AX994" s="205"/>
      <c r="AY994" s="205"/>
      <c r="AZ994" s="205"/>
      <c r="BA994" s="205"/>
      <c r="BB994" s="205"/>
      <c r="BC994" s="205"/>
    </row>
    <row r="995" spans="2:55" ht="15.75" customHeight="1" x14ac:dyDescent="0.25">
      <c r="B995" s="326"/>
      <c r="C995" s="195"/>
      <c r="D995" s="195"/>
      <c r="E995" s="196"/>
      <c r="F995" s="197"/>
      <c r="G995" s="197"/>
      <c r="H995" s="197"/>
      <c r="I995" s="198"/>
      <c r="J995" s="195"/>
      <c r="K995" s="195"/>
      <c r="L995" s="199"/>
      <c r="M995" s="195"/>
      <c r="N995" s="195"/>
      <c r="O995" s="200"/>
      <c r="P995" s="200"/>
      <c r="Q995" s="200"/>
      <c r="R995" s="200"/>
      <c r="S995" s="201"/>
      <c r="U995" s="195"/>
      <c r="V995" s="202"/>
      <c r="X995" s="203"/>
      <c r="Y995" s="197"/>
      <c r="AH995" s="78"/>
      <c r="AI995" s="204"/>
      <c r="AJ995" s="195"/>
      <c r="AL995" s="195"/>
      <c r="AM995" s="205"/>
      <c r="AN995" s="205"/>
      <c r="AO995" s="205"/>
      <c r="AP995" s="206"/>
      <c r="AQ995" s="205"/>
      <c r="AR995" s="206"/>
      <c r="AT995" s="205"/>
      <c r="AU995" s="205"/>
      <c r="AV995" s="205"/>
      <c r="AW995" s="205"/>
      <c r="AX995" s="205"/>
      <c r="AY995" s="205"/>
      <c r="AZ995" s="205"/>
      <c r="BA995" s="205"/>
      <c r="BB995" s="205"/>
      <c r="BC995" s="205"/>
    </row>
    <row r="996" spans="2:55" ht="15.75" customHeight="1" x14ac:dyDescent="0.25">
      <c r="B996" s="326"/>
      <c r="C996" s="195"/>
      <c r="D996" s="195"/>
      <c r="E996" s="196"/>
      <c r="F996" s="197"/>
      <c r="G996" s="197"/>
      <c r="H996" s="197"/>
      <c r="I996" s="198"/>
      <c r="J996" s="195"/>
      <c r="K996" s="195"/>
      <c r="L996" s="199"/>
      <c r="M996" s="195"/>
      <c r="N996" s="195"/>
      <c r="O996" s="200"/>
      <c r="P996" s="200"/>
      <c r="Q996" s="200"/>
      <c r="R996" s="200"/>
      <c r="S996" s="201"/>
      <c r="U996" s="195"/>
      <c r="V996" s="202"/>
      <c r="X996" s="203"/>
      <c r="Y996" s="197"/>
      <c r="AH996" s="78"/>
      <c r="AI996" s="204"/>
      <c r="AJ996" s="195"/>
      <c r="AL996" s="195"/>
      <c r="AM996" s="205"/>
      <c r="AN996" s="205"/>
      <c r="AO996" s="205"/>
      <c r="AP996" s="206"/>
      <c r="AQ996" s="205"/>
      <c r="AR996" s="206"/>
      <c r="AT996" s="205"/>
      <c r="AU996" s="205"/>
      <c r="AV996" s="205"/>
      <c r="AW996" s="205"/>
      <c r="AX996" s="205"/>
      <c r="AY996" s="205"/>
      <c r="AZ996" s="205"/>
      <c r="BA996" s="205"/>
      <c r="BB996" s="205"/>
      <c r="BC996" s="205"/>
    </row>
    <row r="997" spans="2:55" ht="15.75" customHeight="1" x14ac:dyDescent="0.25">
      <c r="B997" s="326"/>
      <c r="C997" s="195"/>
      <c r="D997" s="195"/>
      <c r="E997" s="196"/>
      <c r="F997" s="197"/>
      <c r="G997" s="197"/>
      <c r="H997" s="197"/>
      <c r="I997" s="198"/>
      <c r="J997" s="195"/>
      <c r="K997" s="195"/>
      <c r="L997" s="199"/>
      <c r="M997" s="195"/>
      <c r="N997" s="195"/>
      <c r="O997" s="200"/>
      <c r="P997" s="200"/>
      <c r="Q997" s="200"/>
      <c r="R997" s="200"/>
      <c r="S997" s="201"/>
      <c r="U997" s="195"/>
      <c r="V997" s="202"/>
      <c r="X997" s="203"/>
      <c r="Y997" s="197"/>
      <c r="AH997" s="78"/>
      <c r="AI997" s="204"/>
      <c r="AJ997" s="195"/>
      <c r="AL997" s="195"/>
      <c r="AM997" s="205"/>
      <c r="AN997" s="205"/>
      <c r="AO997" s="205"/>
      <c r="AP997" s="206"/>
      <c r="AQ997" s="205"/>
      <c r="AR997" s="206"/>
      <c r="AT997" s="205"/>
      <c r="AU997" s="205"/>
      <c r="AV997" s="205"/>
      <c r="AW997" s="205"/>
      <c r="AX997" s="205"/>
      <c r="AY997" s="205"/>
      <c r="AZ997" s="205"/>
      <c r="BA997" s="205"/>
      <c r="BB997" s="205"/>
      <c r="BC997" s="205"/>
    </row>
    <row r="998" spans="2:55" ht="15.75" customHeight="1" x14ac:dyDescent="0.25">
      <c r="B998" s="326"/>
      <c r="C998" s="195"/>
      <c r="D998" s="195"/>
      <c r="E998" s="196"/>
      <c r="F998" s="197"/>
      <c r="G998" s="197"/>
      <c r="H998" s="197"/>
      <c r="I998" s="198"/>
      <c r="J998" s="195"/>
      <c r="K998" s="195"/>
      <c r="L998" s="199"/>
      <c r="M998" s="195"/>
      <c r="N998" s="195"/>
      <c r="O998" s="200"/>
      <c r="P998" s="200"/>
      <c r="Q998" s="200"/>
      <c r="R998" s="200"/>
      <c r="S998" s="201"/>
      <c r="U998" s="195"/>
      <c r="V998" s="202"/>
      <c r="X998" s="203"/>
      <c r="Y998" s="197"/>
      <c r="AH998" s="78"/>
      <c r="AI998" s="204"/>
      <c r="AJ998" s="195"/>
      <c r="AL998" s="195"/>
      <c r="AM998" s="205"/>
      <c r="AN998" s="205"/>
      <c r="AO998" s="205"/>
      <c r="AP998" s="206"/>
      <c r="AQ998" s="205"/>
      <c r="AR998" s="206"/>
      <c r="AT998" s="205"/>
      <c r="AU998" s="205"/>
      <c r="AV998" s="205"/>
      <c r="AW998" s="205"/>
      <c r="AX998" s="205"/>
      <c r="AY998" s="205"/>
      <c r="AZ998" s="205"/>
      <c r="BA998" s="205"/>
      <c r="BB998" s="205"/>
      <c r="BC998" s="205"/>
    </row>
    <row r="999" spans="2:55" ht="15.75" customHeight="1" x14ac:dyDescent="0.25">
      <c r="B999" s="326"/>
      <c r="C999" s="195"/>
      <c r="D999" s="195"/>
      <c r="E999" s="196"/>
      <c r="F999" s="197"/>
      <c r="G999" s="197"/>
      <c r="H999" s="197"/>
      <c r="I999" s="198"/>
      <c r="J999" s="195"/>
      <c r="K999" s="195"/>
      <c r="L999" s="199"/>
      <c r="M999" s="195"/>
      <c r="N999" s="195"/>
      <c r="O999" s="200"/>
      <c r="P999" s="200"/>
      <c r="Q999" s="200"/>
      <c r="R999" s="200"/>
      <c r="S999" s="201"/>
      <c r="U999" s="195"/>
      <c r="V999" s="202"/>
      <c r="X999" s="203"/>
      <c r="Y999" s="197"/>
      <c r="AH999" s="78"/>
      <c r="AI999" s="204"/>
      <c r="AJ999" s="195"/>
      <c r="AL999" s="195"/>
      <c r="AM999" s="205"/>
      <c r="AN999" s="205"/>
      <c r="AO999" s="205"/>
      <c r="AP999" s="206"/>
      <c r="AQ999" s="205"/>
      <c r="AR999" s="206"/>
      <c r="AT999" s="205"/>
      <c r="AU999" s="205"/>
      <c r="AV999" s="205"/>
      <c r="AW999" s="205"/>
      <c r="AX999" s="205"/>
      <c r="AY999" s="205"/>
      <c r="AZ999" s="205"/>
      <c r="BA999" s="205"/>
      <c r="BB999" s="205"/>
      <c r="BC999" s="205"/>
    </row>
    <row r="1000" spans="2:55" ht="15.75" customHeight="1" x14ac:dyDescent="0.25">
      <c r="B1000" s="326"/>
      <c r="C1000" s="195"/>
      <c r="D1000" s="195"/>
      <c r="E1000" s="196"/>
      <c r="F1000" s="197"/>
      <c r="G1000" s="197"/>
      <c r="H1000" s="197"/>
      <c r="I1000" s="198"/>
      <c r="J1000" s="195"/>
      <c r="K1000" s="195"/>
      <c r="L1000" s="199"/>
      <c r="M1000" s="195"/>
      <c r="N1000" s="195"/>
      <c r="O1000" s="200"/>
      <c r="P1000" s="200"/>
      <c r="Q1000" s="200"/>
      <c r="R1000" s="200"/>
      <c r="S1000" s="201"/>
      <c r="U1000" s="195"/>
      <c r="V1000" s="202"/>
      <c r="X1000" s="203"/>
      <c r="Y1000" s="197"/>
      <c r="AH1000" s="78"/>
      <c r="AI1000" s="204"/>
      <c r="AJ1000" s="195"/>
      <c r="AL1000" s="195"/>
      <c r="AM1000" s="205"/>
      <c r="AN1000" s="205"/>
      <c r="AO1000" s="205"/>
      <c r="AP1000" s="206"/>
      <c r="AQ1000" s="205"/>
      <c r="AR1000" s="206"/>
      <c r="AT1000" s="205"/>
      <c r="AU1000" s="205"/>
      <c r="AV1000" s="205"/>
      <c r="AW1000" s="205"/>
      <c r="AX1000" s="205"/>
      <c r="AY1000" s="205"/>
      <c r="AZ1000" s="205"/>
      <c r="BA1000" s="205"/>
      <c r="BB1000" s="205"/>
      <c r="BC1000" s="205"/>
    </row>
    <row r="1001" spans="2:55" ht="15.75" customHeight="1" x14ac:dyDescent="0.25">
      <c r="B1001" s="326"/>
      <c r="C1001" s="195"/>
      <c r="D1001" s="195"/>
      <c r="E1001" s="196"/>
      <c r="F1001" s="197"/>
      <c r="G1001" s="197"/>
      <c r="H1001" s="197"/>
      <c r="I1001" s="198"/>
      <c r="J1001" s="195"/>
      <c r="K1001" s="195"/>
      <c r="L1001" s="199"/>
      <c r="M1001" s="195"/>
      <c r="N1001" s="195"/>
      <c r="O1001" s="200"/>
      <c r="P1001" s="200"/>
      <c r="Q1001" s="200"/>
      <c r="R1001" s="200"/>
      <c r="S1001" s="201"/>
      <c r="U1001" s="195"/>
      <c r="V1001" s="202"/>
      <c r="X1001" s="203"/>
      <c r="Y1001" s="197"/>
      <c r="AH1001" s="78"/>
      <c r="AI1001" s="204"/>
      <c r="AJ1001" s="195"/>
      <c r="AL1001" s="195"/>
      <c r="AM1001" s="205"/>
      <c r="AN1001" s="205"/>
      <c r="AO1001" s="205"/>
      <c r="AP1001" s="206"/>
      <c r="AQ1001" s="205"/>
      <c r="AR1001" s="206"/>
      <c r="AT1001" s="205"/>
      <c r="AU1001" s="205"/>
      <c r="AV1001" s="205"/>
      <c r="AW1001" s="205"/>
      <c r="AX1001" s="205"/>
      <c r="AY1001" s="205"/>
      <c r="AZ1001" s="205"/>
      <c r="BA1001" s="205"/>
      <c r="BB1001" s="205"/>
      <c r="BC1001" s="205"/>
    </row>
    <row r="1002" spans="2:55" ht="15.75" customHeight="1" x14ac:dyDescent="0.25">
      <c r="B1002" s="326"/>
      <c r="C1002" s="195"/>
      <c r="D1002" s="195"/>
      <c r="E1002" s="196"/>
      <c r="F1002" s="197"/>
      <c r="G1002" s="197"/>
      <c r="H1002" s="197"/>
      <c r="I1002" s="198"/>
      <c r="J1002" s="195"/>
      <c r="K1002" s="195"/>
      <c r="L1002" s="199"/>
      <c r="M1002" s="195"/>
      <c r="N1002" s="195"/>
      <c r="O1002" s="200"/>
      <c r="P1002" s="200"/>
      <c r="Q1002" s="200"/>
      <c r="R1002" s="200"/>
      <c r="S1002" s="201"/>
      <c r="U1002" s="195"/>
      <c r="V1002" s="202"/>
      <c r="X1002" s="203"/>
      <c r="Y1002" s="197"/>
      <c r="AH1002" s="78"/>
      <c r="AI1002" s="204"/>
      <c r="AJ1002" s="195"/>
      <c r="AL1002" s="195"/>
      <c r="AM1002" s="205"/>
      <c r="AN1002" s="205"/>
      <c r="AO1002" s="205"/>
      <c r="AP1002" s="206"/>
      <c r="AQ1002" s="205"/>
      <c r="AR1002" s="206"/>
      <c r="AT1002" s="205"/>
      <c r="AU1002" s="205"/>
      <c r="AV1002" s="205"/>
      <c r="AW1002" s="205"/>
      <c r="AX1002" s="205"/>
      <c r="AY1002" s="205"/>
      <c r="AZ1002" s="205"/>
      <c r="BA1002" s="205"/>
      <c r="BB1002" s="205"/>
      <c r="BC1002" s="205"/>
    </row>
    <row r="1003" spans="2:55" ht="15.75" customHeight="1" x14ac:dyDescent="0.25">
      <c r="B1003" s="326"/>
      <c r="C1003" s="195"/>
      <c r="D1003" s="195"/>
      <c r="E1003" s="196"/>
      <c r="F1003" s="197"/>
      <c r="G1003" s="197"/>
      <c r="H1003" s="197"/>
      <c r="I1003" s="198"/>
      <c r="J1003" s="195"/>
      <c r="K1003" s="195"/>
      <c r="L1003" s="199"/>
      <c r="M1003" s="195"/>
      <c r="N1003" s="195"/>
      <c r="O1003" s="200"/>
      <c r="P1003" s="200"/>
      <c r="Q1003" s="200"/>
      <c r="R1003" s="200"/>
      <c r="S1003" s="201"/>
      <c r="U1003" s="195"/>
      <c r="V1003" s="202"/>
      <c r="X1003" s="203"/>
      <c r="Y1003" s="197"/>
      <c r="AH1003" s="78"/>
      <c r="AI1003" s="204"/>
      <c r="AJ1003" s="195"/>
      <c r="AL1003" s="195"/>
      <c r="AM1003" s="205"/>
      <c r="AN1003" s="205"/>
      <c r="AO1003" s="205"/>
      <c r="AP1003" s="206"/>
      <c r="AQ1003" s="205"/>
      <c r="AR1003" s="206"/>
      <c r="AT1003" s="205"/>
      <c r="AU1003" s="205"/>
      <c r="AV1003" s="205"/>
      <c r="AW1003" s="205"/>
      <c r="AX1003" s="205"/>
      <c r="AY1003" s="205"/>
      <c r="AZ1003" s="205"/>
      <c r="BA1003" s="205"/>
      <c r="BB1003" s="205"/>
      <c r="BC1003" s="205"/>
    </row>
    <row r="1004" spans="2:55" ht="15.75" customHeight="1" x14ac:dyDescent="0.25">
      <c r="B1004" s="326"/>
      <c r="C1004" s="195"/>
      <c r="D1004" s="195"/>
      <c r="E1004" s="196"/>
      <c r="F1004" s="197"/>
      <c r="G1004" s="197"/>
      <c r="H1004" s="197"/>
      <c r="I1004" s="198"/>
      <c r="J1004" s="195"/>
      <c r="K1004" s="195"/>
      <c r="L1004" s="199"/>
      <c r="M1004" s="195"/>
      <c r="N1004" s="195"/>
      <c r="O1004" s="200"/>
      <c r="P1004" s="200"/>
      <c r="Q1004" s="200"/>
      <c r="R1004" s="200"/>
      <c r="S1004" s="201"/>
      <c r="U1004" s="195"/>
      <c r="V1004" s="202"/>
      <c r="X1004" s="203"/>
      <c r="Y1004" s="197"/>
      <c r="AH1004" s="78"/>
      <c r="AI1004" s="204"/>
      <c r="AJ1004" s="195"/>
      <c r="AL1004" s="195"/>
      <c r="AM1004" s="205"/>
      <c r="AN1004" s="205"/>
      <c r="AO1004" s="205"/>
      <c r="AP1004" s="206"/>
      <c r="AQ1004" s="205"/>
      <c r="AR1004" s="206"/>
      <c r="AT1004" s="205"/>
      <c r="AU1004" s="205"/>
      <c r="AV1004" s="205"/>
      <c r="AW1004" s="205"/>
      <c r="AX1004" s="205"/>
      <c r="AY1004" s="205"/>
      <c r="AZ1004" s="205"/>
      <c r="BA1004" s="205"/>
      <c r="BB1004" s="205"/>
      <c r="BC1004" s="205"/>
    </row>
    <row r="1005" spans="2:55" ht="15.75" customHeight="1" x14ac:dyDescent="0.25">
      <c r="B1005" s="326"/>
      <c r="C1005" s="195"/>
      <c r="D1005" s="195"/>
      <c r="E1005" s="196"/>
      <c r="F1005" s="197"/>
      <c r="G1005" s="197"/>
      <c r="H1005" s="197"/>
      <c r="I1005" s="198"/>
      <c r="J1005" s="195"/>
      <c r="K1005" s="195"/>
      <c r="L1005" s="199"/>
      <c r="M1005" s="195"/>
      <c r="N1005" s="195"/>
      <c r="O1005" s="200"/>
      <c r="P1005" s="200"/>
      <c r="Q1005" s="200"/>
      <c r="R1005" s="200"/>
      <c r="S1005" s="201"/>
      <c r="U1005" s="195"/>
      <c r="V1005" s="202"/>
      <c r="X1005" s="203"/>
      <c r="Y1005" s="197"/>
      <c r="AH1005" s="78"/>
      <c r="AI1005" s="204"/>
      <c r="AJ1005" s="195"/>
      <c r="AL1005" s="195"/>
      <c r="AM1005" s="205"/>
      <c r="AN1005" s="205"/>
      <c r="AO1005" s="205"/>
      <c r="AP1005" s="206"/>
      <c r="AQ1005" s="205"/>
      <c r="AR1005" s="206"/>
      <c r="AT1005" s="205"/>
      <c r="AU1005" s="205"/>
      <c r="AV1005" s="205"/>
      <c r="AW1005" s="205"/>
      <c r="AX1005" s="205"/>
      <c r="AY1005" s="205"/>
      <c r="AZ1005" s="205"/>
      <c r="BA1005" s="205"/>
      <c r="BB1005" s="205"/>
      <c r="BC1005" s="205"/>
    </row>
    <row r="1006" spans="2:55" ht="15.75" customHeight="1" x14ac:dyDescent="0.25">
      <c r="B1006" s="326"/>
      <c r="C1006" s="195"/>
      <c r="D1006" s="195"/>
      <c r="E1006" s="196"/>
      <c r="F1006" s="197"/>
      <c r="G1006" s="197"/>
      <c r="H1006" s="197"/>
      <c r="I1006" s="198"/>
      <c r="J1006" s="195"/>
      <c r="K1006" s="195"/>
      <c r="L1006" s="199"/>
      <c r="M1006" s="195"/>
      <c r="N1006" s="195"/>
      <c r="O1006" s="200"/>
      <c r="P1006" s="200"/>
      <c r="Q1006" s="200"/>
      <c r="R1006" s="200"/>
      <c r="S1006" s="201"/>
      <c r="U1006" s="195"/>
      <c r="V1006" s="202"/>
      <c r="X1006" s="203"/>
      <c r="Y1006" s="197"/>
      <c r="AH1006" s="78"/>
      <c r="AI1006" s="204"/>
      <c r="AJ1006" s="195"/>
      <c r="AL1006" s="195"/>
      <c r="AM1006" s="205"/>
      <c r="AN1006" s="205"/>
      <c r="AO1006" s="205"/>
      <c r="AP1006" s="206"/>
      <c r="AQ1006" s="205"/>
      <c r="AR1006" s="206"/>
      <c r="AT1006" s="205"/>
      <c r="AU1006" s="205"/>
      <c r="AV1006" s="205"/>
      <c r="AW1006" s="205"/>
      <c r="AX1006" s="205"/>
      <c r="AY1006" s="205"/>
      <c r="AZ1006" s="205"/>
      <c r="BA1006" s="205"/>
      <c r="BB1006" s="205"/>
      <c r="BC1006" s="205"/>
    </row>
    <row r="1007" spans="2:55" ht="15.75" customHeight="1" x14ac:dyDescent="0.25">
      <c r="B1007" s="326"/>
      <c r="C1007" s="195"/>
      <c r="D1007" s="195"/>
      <c r="E1007" s="196"/>
      <c r="F1007" s="197"/>
      <c r="G1007" s="197"/>
      <c r="H1007" s="197"/>
      <c r="I1007" s="198"/>
      <c r="J1007" s="195"/>
      <c r="K1007" s="195"/>
      <c r="L1007" s="199"/>
      <c r="M1007" s="195"/>
      <c r="N1007" s="195"/>
      <c r="O1007" s="200"/>
      <c r="P1007" s="200"/>
      <c r="Q1007" s="200"/>
      <c r="R1007" s="200"/>
      <c r="S1007" s="201"/>
      <c r="U1007" s="195"/>
      <c r="V1007" s="202"/>
      <c r="X1007" s="203"/>
      <c r="Y1007" s="197"/>
      <c r="AH1007" s="78"/>
      <c r="AI1007" s="204"/>
      <c r="AJ1007" s="195"/>
      <c r="AL1007" s="195"/>
      <c r="AM1007" s="205"/>
      <c r="AN1007" s="205"/>
      <c r="AO1007" s="205"/>
      <c r="AP1007" s="206"/>
      <c r="AQ1007" s="205"/>
      <c r="AR1007" s="206"/>
      <c r="AT1007" s="205"/>
      <c r="AU1007" s="205"/>
      <c r="AV1007" s="205"/>
      <c r="AW1007" s="205"/>
      <c r="AX1007" s="205"/>
      <c r="AY1007" s="205"/>
      <c r="AZ1007" s="205"/>
      <c r="BA1007" s="205"/>
      <c r="BB1007" s="205"/>
      <c r="BC1007" s="205"/>
    </row>
    <row r="1008" spans="2:55" ht="15.75" customHeight="1" x14ac:dyDescent="0.25">
      <c r="B1008" s="326"/>
      <c r="C1008" s="195"/>
      <c r="D1008" s="195"/>
      <c r="E1008" s="196"/>
      <c r="F1008" s="197"/>
      <c r="G1008" s="197"/>
      <c r="H1008" s="197"/>
      <c r="I1008" s="198"/>
      <c r="J1008" s="195"/>
      <c r="K1008" s="195"/>
      <c r="L1008" s="199"/>
      <c r="M1008" s="195"/>
      <c r="N1008" s="195"/>
      <c r="O1008" s="200"/>
      <c r="P1008" s="200"/>
      <c r="Q1008" s="200"/>
      <c r="R1008" s="200"/>
      <c r="S1008" s="201"/>
      <c r="U1008" s="195"/>
      <c r="V1008" s="202"/>
      <c r="X1008" s="203"/>
      <c r="Y1008" s="197"/>
      <c r="AH1008" s="78"/>
      <c r="AI1008" s="204"/>
      <c r="AJ1008" s="195"/>
      <c r="AL1008" s="195"/>
      <c r="AM1008" s="205"/>
      <c r="AN1008" s="205"/>
      <c r="AO1008" s="205"/>
      <c r="AP1008" s="206"/>
      <c r="AQ1008" s="205"/>
      <c r="AR1008" s="206"/>
      <c r="AT1008" s="205"/>
      <c r="AU1008" s="205"/>
      <c r="AV1008" s="205"/>
      <c r="AW1008" s="205"/>
      <c r="AX1008" s="205"/>
      <c r="AY1008" s="205"/>
      <c r="AZ1008" s="205"/>
      <c r="BA1008" s="205"/>
      <c r="BB1008" s="205"/>
      <c r="BC1008" s="205"/>
    </row>
    <row r="1009" spans="2:55" ht="15.75" customHeight="1" x14ac:dyDescent="0.25">
      <c r="B1009" s="326"/>
      <c r="C1009" s="195"/>
      <c r="D1009" s="195"/>
      <c r="E1009" s="196"/>
      <c r="F1009" s="197"/>
      <c r="G1009" s="197"/>
      <c r="H1009" s="197"/>
      <c r="I1009" s="198"/>
      <c r="J1009" s="195"/>
      <c r="K1009" s="195"/>
      <c r="L1009" s="199"/>
      <c r="M1009" s="195"/>
      <c r="N1009" s="195"/>
      <c r="O1009" s="200"/>
      <c r="P1009" s="200"/>
      <c r="Q1009" s="200"/>
      <c r="R1009" s="200"/>
      <c r="S1009" s="201"/>
      <c r="U1009" s="195"/>
      <c r="V1009" s="202"/>
      <c r="X1009" s="203"/>
      <c r="Y1009" s="197"/>
      <c r="AH1009" s="78"/>
      <c r="AI1009" s="204"/>
      <c r="AJ1009" s="195"/>
      <c r="AL1009" s="195"/>
      <c r="AM1009" s="205"/>
      <c r="AN1009" s="205"/>
      <c r="AO1009" s="205"/>
      <c r="AP1009" s="206"/>
      <c r="AQ1009" s="205"/>
      <c r="AR1009" s="206"/>
      <c r="AT1009" s="205"/>
      <c r="AU1009" s="205"/>
      <c r="AV1009" s="205"/>
      <c r="AW1009" s="205"/>
      <c r="AX1009" s="205"/>
      <c r="AY1009" s="205"/>
      <c r="AZ1009" s="205"/>
      <c r="BA1009" s="205"/>
      <c r="BB1009" s="205"/>
      <c r="BC1009" s="205"/>
    </row>
    <row r="1010" spans="2:55" ht="15.75" customHeight="1" x14ac:dyDescent="0.25">
      <c r="B1010" s="326"/>
      <c r="C1010" s="195"/>
      <c r="D1010" s="195"/>
      <c r="E1010" s="196"/>
      <c r="F1010" s="197"/>
      <c r="G1010" s="197"/>
      <c r="H1010" s="197"/>
      <c r="I1010" s="198"/>
      <c r="J1010" s="195"/>
      <c r="K1010" s="195"/>
      <c r="L1010" s="199"/>
      <c r="M1010" s="195"/>
      <c r="N1010" s="195"/>
      <c r="O1010" s="200"/>
      <c r="P1010" s="200"/>
      <c r="Q1010" s="200"/>
      <c r="R1010" s="200"/>
      <c r="S1010" s="201"/>
      <c r="U1010" s="195"/>
      <c r="V1010" s="202"/>
      <c r="X1010" s="203"/>
      <c r="Y1010" s="197"/>
      <c r="AH1010" s="78"/>
      <c r="AI1010" s="204"/>
      <c r="AJ1010" s="195"/>
      <c r="AL1010" s="195"/>
      <c r="AM1010" s="205"/>
      <c r="AN1010" s="205"/>
      <c r="AO1010" s="205"/>
      <c r="AP1010" s="206"/>
      <c r="AQ1010" s="205"/>
      <c r="AR1010" s="206"/>
      <c r="AT1010" s="205"/>
      <c r="AU1010" s="205"/>
      <c r="AV1010" s="205"/>
      <c r="AW1010" s="205"/>
      <c r="AX1010" s="205"/>
      <c r="AY1010" s="205"/>
      <c r="AZ1010" s="205"/>
      <c r="BA1010" s="205"/>
      <c r="BB1010" s="205"/>
      <c r="BC1010" s="205"/>
    </row>
    <row r="1011" spans="2:55" ht="15.75" customHeight="1" x14ac:dyDescent="0.25">
      <c r="B1011" s="326"/>
      <c r="C1011" s="195"/>
      <c r="D1011" s="195"/>
      <c r="E1011" s="196"/>
      <c r="F1011" s="197"/>
      <c r="G1011" s="197"/>
      <c r="H1011" s="197"/>
      <c r="I1011" s="198"/>
      <c r="J1011" s="195"/>
      <c r="K1011" s="195"/>
      <c r="L1011" s="199"/>
      <c r="M1011" s="195"/>
      <c r="N1011" s="195"/>
      <c r="O1011" s="200"/>
      <c r="P1011" s="200"/>
      <c r="Q1011" s="200"/>
      <c r="R1011" s="200"/>
      <c r="S1011" s="201"/>
      <c r="U1011" s="195"/>
      <c r="V1011" s="202"/>
      <c r="X1011" s="203"/>
      <c r="Y1011" s="197"/>
      <c r="AH1011" s="78"/>
      <c r="AI1011" s="204"/>
      <c r="AJ1011" s="195"/>
      <c r="AL1011" s="195"/>
      <c r="AM1011" s="205"/>
      <c r="AN1011" s="205"/>
      <c r="AO1011" s="205"/>
      <c r="AP1011" s="206"/>
      <c r="AQ1011" s="205"/>
      <c r="AR1011" s="206"/>
      <c r="AT1011" s="205"/>
      <c r="AU1011" s="205"/>
      <c r="AV1011" s="205"/>
      <c r="AW1011" s="205"/>
      <c r="AX1011" s="205"/>
      <c r="AY1011" s="205"/>
      <c r="AZ1011" s="205"/>
      <c r="BA1011" s="205"/>
      <c r="BB1011" s="205"/>
      <c r="BC1011" s="205"/>
    </row>
    <row r="1012" spans="2:55" ht="15.75" customHeight="1" x14ac:dyDescent="0.25">
      <c r="B1012" s="326"/>
      <c r="C1012" s="195"/>
      <c r="D1012" s="195"/>
      <c r="E1012" s="196"/>
      <c r="F1012" s="197"/>
      <c r="G1012" s="197"/>
      <c r="H1012" s="197"/>
      <c r="I1012" s="198"/>
      <c r="J1012" s="195"/>
      <c r="K1012" s="195"/>
      <c r="L1012" s="199"/>
      <c r="M1012" s="195"/>
      <c r="N1012" s="195"/>
      <c r="O1012" s="200"/>
      <c r="P1012" s="200"/>
      <c r="Q1012" s="200"/>
      <c r="R1012" s="200"/>
      <c r="S1012" s="201"/>
      <c r="U1012" s="195"/>
      <c r="V1012" s="202"/>
      <c r="X1012" s="203"/>
      <c r="Y1012" s="197"/>
      <c r="AH1012" s="78"/>
      <c r="AI1012" s="204"/>
      <c r="AJ1012" s="195"/>
      <c r="AL1012" s="195"/>
      <c r="AM1012" s="205"/>
      <c r="AN1012" s="205"/>
      <c r="AO1012" s="205"/>
      <c r="AP1012" s="206"/>
      <c r="AQ1012" s="205"/>
      <c r="AR1012" s="206"/>
      <c r="AT1012" s="205"/>
      <c r="AU1012" s="205"/>
      <c r="AV1012" s="205"/>
      <c r="AW1012" s="205"/>
      <c r="AX1012" s="205"/>
      <c r="AY1012" s="205"/>
      <c r="AZ1012" s="205"/>
      <c r="BA1012" s="205"/>
      <c r="BB1012" s="205"/>
      <c r="BC1012" s="205"/>
    </row>
    <row r="1013" spans="2:55" ht="15.75" customHeight="1" x14ac:dyDescent="0.25">
      <c r="B1013" s="326"/>
      <c r="C1013" s="195"/>
      <c r="D1013" s="195"/>
      <c r="E1013" s="196"/>
      <c r="F1013" s="197"/>
      <c r="G1013" s="197"/>
      <c r="H1013" s="197"/>
      <c r="I1013" s="198"/>
      <c r="J1013" s="195"/>
      <c r="K1013" s="195"/>
      <c r="L1013" s="199"/>
      <c r="M1013" s="195"/>
      <c r="N1013" s="195"/>
      <c r="O1013" s="200"/>
      <c r="P1013" s="200"/>
      <c r="Q1013" s="200"/>
      <c r="R1013" s="200"/>
      <c r="S1013" s="201"/>
      <c r="U1013" s="195"/>
      <c r="V1013" s="202"/>
      <c r="X1013" s="203"/>
      <c r="Y1013" s="197"/>
      <c r="AH1013" s="78"/>
      <c r="AI1013" s="204"/>
      <c r="AJ1013" s="195"/>
      <c r="AL1013" s="195"/>
      <c r="AM1013" s="205"/>
      <c r="AN1013" s="205"/>
      <c r="AO1013" s="205"/>
      <c r="AP1013" s="206"/>
      <c r="AQ1013" s="205"/>
      <c r="AR1013" s="206"/>
      <c r="AT1013" s="205"/>
      <c r="AU1013" s="205"/>
      <c r="AV1013" s="205"/>
      <c r="AW1013" s="205"/>
      <c r="AX1013" s="205"/>
      <c r="AY1013" s="205"/>
      <c r="AZ1013" s="205"/>
      <c r="BA1013" s="205"/>
      <c r="BB1013" s="205"/>
      <c r="BC1013" s="205"/>
    </row>
    <row r="1014" spans="2:55" ht="15.75" customHeight="1" x14ac:dyDescent="0.25">
      <c r="B1014" s="326"/>
      <c r="C1014" s="195"/>
      <c r="D1014" s="195"/>
      <c r="E1014" s="196"/>
      <c r="F1014" s="197"/>
      <c r="G1014" s="197"/>
      <c r="H1014" s="197"/>
      <c r="I1014" s="198"/>
      <c r="J1014" s="195"/>
      <c r="K1014" s="195"/>
      <c r="L1014" s="199"/>
      <c r="M1014" s="195"/>
      <c r="N1014" s="195"/>
      <c r="O1014" s="200"/>
      <c r="P1014" s="200"/>
      <c r="Q1014" s="200"/>
      <c r="R1014" s="200"/>
      <c r="S1014" s="201"/>
      <c r="U1014" s="195"/>
      <c r="V1014" s="202"/>
      <c r="X1014" s="203"/>
      <c r="Y1014" s="197"/>
      <c r="AH1014" s="78"/>
      <c r="AI1014" s="204"/>
      <c r="AJ1014" s="195"/>
      <c r="AL1014" s="195"/>
      <c r="AM1014" s="205"/>
      <c r="AN1014" s="205"/>
      <c r="AO1014" s="205"/>
      <c r="AP1014" s="206"/>
      <c r="AQ1014" s="205"/>
      <c r="AR1014" s="206"/>
      <c r="AT1014" s="205"/>
      <c r="AU1014" s="205"/>
      <c r="AV1014" s="205"/>
      <c r="AW1014" s="205"/>
      <c r="AX1014" s="205"/>
      <c r="AY1014" s="205"/>
      <c r="AZ1014" s="205"/>
      <c r="BA1014" s="205"/>
      <c r="BB1014" s="205"/>
      <c r="BC1014" s="205"/>
    </row>
    <row r="1015" spans="2:55" ht="15.75" customHeight="1" x14ac:dyDescent="0.25">
      <c r="B1015" s="326"/>
      <c r="C1015" s="195"/>
      <c r="D1015" s="195"/>
      <c r="E1015" s="196"/>
      <c r="F1015" s="197"/>
      <c r="G1015" s="197"/>
      <c r="H1015" s="197"/>
      <c r="I1015" s="198"/>
      <c r="J1015" s="195"/>
      <c r="K1015" s="195"/>
      <c r="L1015" s="199"/>
      <c r="M1015" s="195"/>
      <c r="N1015" s="195"/>
      <c r="O1015" s="200"/>
      <c r="P1015" s="200"/>
      <c r="Q1015" s="200"/>
      <c r="R1015" s="200"/>
      <c r="S1015" s="201"/>
      <c r="U1015" s="195"/>
      <c r="V1015" s="202"/>
      <c r="X1015" s="203"/>
      <c r="Y1015" s="197"/>
      <c r="AH1015" s="78"/>
      <c r="AI1015" s="204"/>
      <c r="AJ1015" s="195"/>
      <c r="AL1015" s="195"/>
      <c r="AM1015" s="205"/>
      <c r="AN1015" s="205"/>
      <c r="AO1015" s="205"/>
      <c r="AP1015" s="206"/>
      <c r="AQ1015" s="205"/>
      <c r="AR1015" s="206"/>
      <c r="AT1015" s="205"/>
      <c r="AU1015" s="205"/>
      <c r="AV1015" s="205"/>
      <c r="AW1015" s="205"/>
      <c r="AX1015" s="205"/>
      <c r="AY1015" s="205"/>
      <c r="AZ1015" s="205"/>
      <c r="BA1015" s="205"/>
      <c r="BB1015" s="205"/>
      <c r="BC1015" s="205"/>
    </row>
    <row r="1016" spans="2:55" ht="15.75" customHeight="1" x14ac:dyDescent="0.25">
      <c r="B1016" s="326"/>
      <c r="C1016" s="195"/>
      <c r="D1016" s="195"/>
      <c r="E1016" s="196"/>
      <c r="F1016" s="197"/>
      <c r="G1016" s="197"/>
      <c r="H1016" s="197"/>
      <c r="I1016" s="198"/>
      <c r="J1016" s="195"/>
      <c r="K1016" s="195"/>
      <c r="L1016" s="199"/>
      <c r="M1016" s="195"/>
      <c r="N1016" s="195"/>
      <c r="O1016" s="200"/>
      <c r="P1016" s="200"/>
      <c r="Q1016" s="200"/>
      <c r="R1016" s="200"/>
      <c r="S1016" s="201"/>
      <c r="U1016" s="195"/>
      <c r="V1016" s="202"/>
      <c r="X1016" s="203"/>
      <c r="Y1016" s="197"/>
      <c r="AH1016" s="78"/>
      <c r="AI1016" s="204"/>
      <c r="AJ1016" s="195"/>
      <c r="AL1016" s="195"/>
      <c r="AM1016" s="205"/>
      <c r="AN1016" s="205"/>
      <c r="AO1016" s="205"/>
      <c r="AP1016" s="206"/>
      <c r="AQ1016" s="205"/>
      <c r="AR1016" s="206"/>
      <c r="AT1016" s="205"/>
      <c r="AU1016" s="205"/>
      <c r="AV1016" s="205"/>
      <c r="AW1016" s="205"/>
      <c r="AX1016" s="205"/>
      <c r="AY1016" s="205"/>
      <c r="AZ1016" s="205"/>
      <c r="BA1016" s="205"/>
      <c r="BB1016" s="205"/>
      <c r="BC1016" s="205"/>
    </row>
    <row r="1017" spans="2:55" ht="15.75" customHeight="1" x14ac:dyDescent="0.25">
      <c r="B1017" s="326"/>
      <c r="C1017" s="195"/>
      <c r="D1017" s="195"/>
      <c r="E1017" s="196"/>
      <c r="F1017" s="197"/>
      <c r="G1017" s="197"/>
      <c r="H1017" s="197"/>
      <c r="I1017" s="198"/>
      <c r="J1017" s="195"/>
      <c r="K1017" s="195"/>
      <c r="L1017" s="199"/>
      <c r="M1017" s="195"/>
      <c r="N1017" s="195"/>
      <c r="O1017" s="200"/>
      <c r="P1017" s="200"/>
      <c r="Q1017" s="200"/>
      <c r="R1017" s="200"/>
      <c r="S1017" s="201"/>
      <c r="U1017" s="195"/>
      <c r="V1017" s="202"/>
      <c r="X1017" s="203"/>
      <c r="Y1017" s="197"/>
      <c r="AH1017" s="78"/>
      <c r="AI1017" s="204"/>
      <c r="AJ1017" s="195"/>
      <c r="AL1017" s="195"/>
      <c r="AM1017" s="205"/>
      <c r="AN1017" s="205"/>
      <c r="AO1017" s="205"/>
      <c r="AP1017" s="206"/>
      <c r="AQ1017" s="205"/>
      <c r="AR1017" s="206"/>
      <c r="AT1017" s="205"/>
      <c r="AU1017" s="205"/>
      <c r="AV1017" s="205"/>
      <c r="AW1017" s="205"/>
      <c r="AX1017" s="205"/>
      <c r="AY1017" s="205"/>
      <c r="AZ1017" s="205"/>
      <c r="BA1017" s="205"/>
      <c r="BB1017" s="205"/>
      <c r="BC1017" s="205"/>
    </row>
    <row r="1018" spans="2:55" ht="15.75" customHeight="1" x14ac:dyDescent="0.25">
      <c r="B1018" s="326"/>
      <c r="C1018" s="195"/>
      <c r="D1018" s="195"/>
      <c r="E1018" s="196"/>
      <c r="F1018" s="197"/>
      <c r="G1018" s="197"/>
      <c r="H1018" s="197"/>
      <c r="I1018" s="198"/>
      <c r="J1018" s="195"/>
      <c r="K1018" s="195"/>
      <c r="L1018" s="199"/>
      <c r="M1018" s="195"/>
      <c r="N1018" s="195"/>
      <c r="O1018" s="200"/>
      <c r="P1018" s="200"/>
      <c r="Q1018" s="200"/>
      <c r="R1018" s="200"/>
      <c r="S1018" s="201"/>
      <c r="U1018" s="195"/>
      <c r="V1018" s="202"/>
      <c r="X1018" s="203"/>
      <c r="Y1018" s="197"/>
      <c r="AH1018" s="78"/>
      <c r="AI1018" s="204"/>
      <c r="AJ1018" s="195"/>
      <c r="AL1018" s="195"/>
      <c r="AM1018" s="205"/>
      <c r="AN1018" s="205"/>
      <c r="AO1018" s="205"/>
      <c r="AP1018" s="206"/>
      <c r="AQ1018" s="205"/>
      <c r="AR1018" s="206"/>
      <c r="AT1018" s="205"/>
      <c r="AU1018" s="205"/>
      <c r="AV1018" s="205"/>
      <c r="AW1018" s="205"/>
      <c r="AX1018" s="205"/>
      <c r="AY1018" s="205"/>
      <c r="AZ1018" s="205"/>
      <c r="BA1018" s="205"/>
      <c r="BB1018" s="205"/>
      <c r="BC1018" s="205"/>
    </row>
    <row r="1019" spans="2:55" ht="15.75" customHeight="1" x14ac:dyDescent="0.25">
      <c r="B1019" s="326"/>
      <c r="C1019" s="195"/>
      <c r="D1019" s="195"/>
      <c r="E1019" s="196"/>
      <c r="F1019" s="197"/>
      <c r="G1019" s="197"/>
      <c r="H1019" s="197"/>
      <c r="I1019" s="198"/>
      <c r="J1019" s="195"/>
      <c r="K1019" s="195"/>
      <c r="L1019" s="199"/>
      <c r="M1019" s="195"/>
      <c r="N1019" s="195"/>
      <c r="O1019" s="200"/>
      <c r="P1019" s="200"/>
      <c r="Q1019" s="200"/>
      <c r="R1019" s="200"/>
      <c r="S1019" s="201"/>
      <c r="U1019" s="195"/>
      <c r="V1019" s="202"/>
      <c r="X1019" s="203"/>
      <c r="Y1019" s="197"/>
      <c r="AH1019" s="78"/>
      <c r="AI1019" s="204"/>
      <c r="AJ1019" s="195"/>
      <c r="AL1019" s="195"/>
      <c r="AM1019" s="205"/>
      <c r="AN1019" s="205"/>
      <c r="AO1019" s="205"/>
      <c r="AP1019" s="206"/>
      <c r="AQ1019" s="205"/>
      <c r="AR1019" s="206"/>
      <c r="AT1019" s="205"/>
      <c r="AU1019" s="205"/>
      <c r="AV1019" s="205"/>
      <c r="AW1019" s="205"/>
      <c r="AX1019" s="205"/>
      <c r="AY1019" s="205"/>
      <c r="AZ1019" s="205"/>
      <c r="BA1019" s="205"/>
      <c r="BB1019" s="205"/>
      <c r="BC1019" s="205"/>
    </row>
    <row r="1020" spans="2:55" ht="15.75" customHeight="1" x14ac:dyDescent="0.25">
      <c r="B1020" s="326"/>
      <c r="C1020" s="195"/>
      <c r="D1020" s="195"/>
      <c r="E1020" s="196"/>
      <c r="F1020" s="197"/>
      <c r="G1020" s="197"/>
      <c r="H1020" s="197"/>
      <c r="I1020" s="198"/>
      <c r="J1020" s="195"/>
      <c r="K1020" s="195"/>
      <c r="L1020" s="199"/>
      <c r="M1020" s="195"/>
      <c r="N1020" s="195"/>
      <c r="O1020" s="200"/>
      <c r="P1020" s="200"/>
      <c r="Q1020" s="200"/>
      <c r="R1020" s="200"/>
      <c r="S1020" s="201"/>
      <c r="U1020" s="195"/>
      <c r="V1020" s="202"/>
      <c r="X1020" s="203"/>
      <c r="Y1020" s="197"/>
      <c r="AH1020" s="78"/>
      <c r="AI1020" s="204"/>
      <c r="AJ1020" s="195"/>
      <c r="AL1020" s="195"/>
      <c r="AM1020" s="205"/>
      <c r="AN1020" s="205"/>
      <c r="AO1020" s="205"/>
      <c r="AP1020" s="206"/>
      <c r="AQ1020" s="205"/>
      <c r="AR1020" s="206"/>
      <c r="AT1020" s="205"/>
      <c r="AU1020" s="205"/>
      <c r="AV1020" s="205"/>
      <c r="AW1020" s="205"/>
      <c r="AX1020" s="205"/>
      <c r="AY1020" s="205"/>
      <c r="AZ1020" s="205"/>
      <c r="BA1020" s="205"/>
      <c r="BB1020" s="205"/>
      <c r="BC1020" s="205"/>
    </row>
    <row r="1021" spans="2:55" ht="15.75" customHeight="1" x14ac:dyDescent="0.25">
      <c r="B1021" s="326"/>
      <c r="C1021" s="195"/>
      <c r="D1021" s="195"/>
      <c r="E1021" s="196"/>
      <c r="F1021" s="197"/>
      <c r="G1021" s="197"/>
      <c r="H1021" s="197"/>
      <c r="I1021" s="198"/>
      <c r="J1021" s="195"/>
      <c r="K1021" s="195"/>
      <c r="L1021" s="199"/>
      <c r="M1021" s="195"/>
      <c r="N1021" s="195"/>
      <c r="O1021" s="200"/>
      <c r="P1021" s="200"/>
      <c r="Q1021" s="200"/>
      <c r="R1021" s="200"/>
      <c r="S1021" s="201"/>
      <c r="U1021" s="195"/>
      <c r="V1021" s="202"/>
      <c r="X1021" s="203"/>
      <c r="Y1021" s="197"/>
      <c r="AH1021" s="78"/>
      <c r="AI1021" s="204"/>
      <c r="AJ1021" s="195"/>
      <c r="AL1021" s="195"/>
      <c r="AM1021" s="205"/>
      <c r="AN1021" s="205"/>
      <c r="AO1021" s="205"/>
      <c r="AP1021" s="206"/>
      <c r="AQ1021" s="205"/>
      <c r="AR1021" s="206"/>
      <c r="AT1021" s="205"/>
      <c r="AU1021" s="205"/>
      <c r="AV1021" s="205"/>
      <c r="AW1021" s="205"/>
      <c r="AX1021" s="205"/>
      <c r="AY1021" s="205"/>
      <c r="AZ1021" s="205"/>
      <c r="BA1021" s="205"/>
      <c r="BB1021" s="205"/>
      <c r="BC1021" s="205"/>
    </row>
    <row r="1022" spans="2:55" ht="15.75" customHeight="1" x14ac:dyDescent="0.25">
      <c r="B1022" s="326"/>
      <c r="C1022" s="195"/>
      <c r="D1022" s="195"/>
      <c r="E1022" s="196"/>
      <c r="F1022" s="197"/>
      <c r="G1022" s="197"/>
      <c r="H1022" s="197"/>
      <c r="I1022" s="198"/>
      <c r="J1022" s="195"/>
      <c r="K1022" s="195"/>
      <c r="L1022" s="199"/>
      <c r="M1022" s="195"/>
      <c r="N1022" s="195"/>
      <c r="O1022" s="200"/>
      <c r="P1022" s="200"/>
      <c r="Q1022" s="200"/>
      <c r="R1022" s="200"/>
      <c r="S1022" s="201"/>
      <c r="U1022" s="195"/>
      <c r="V1022" s="202"/>
      <c r="X1022" s="203"/>
      <c r="Y1022" s="197"/>
      <c r="AH1022" s="78"/>
      <c r="AI1022" s="204"/>
      <c r="AJ1022" s="195"/>
      <c r="AL1022" s="195"/>
      <c r="AM1022" s="205"/>
      <c r="AN1022" s="205"/>
      <c r="AO1022" s="205"/>
      <c r="AP1022" s="206"/>
      <c r="AQ1022" s="205"/>
      <c r="AR1022" s="206"/>
      <c r="AT1022" s="205"/>
      <c r="AU1022" s="205"/>
      <c r="AV1022" s="205"/>
      <c r="AW1022" s="205"/>
      <c r="AX1022" s="205"/>
      <c r="AY1022" s="205"/>
      <c r="AZ1022" s="205"/>
      <c r="BA1022" s="205"/>
      <c r="BB1022" s="205"/>
      <c r="BC1022" s="205"/>
    </row>
    <row r="1023" spans="2:55" ht="15.75" customHeight="1" x14ac:dyDescent="0.25">
      <c r="B1023" s="326"/>
      <c r="C1023" s="195"/>
      <c r="D1023" s="195"/>
      <c r="E1023" s="196"/>
      <c r="F1023" s="197"/>
      <c r="G1023" s="197"/>
      <c r="H1023" s="197"/>
      <c r="I1023" s="198"/>
      <c r="J1023" s="195"/>
      <c r="K1023" s="195"/>
      <c r="L1023" s="199"/>
      <c r="M1023" s="195"/>
      <c r="N1023" s="195"/>
      <c r="O1023" s="200"/>
      <c r="P1023" s="200"/>
      <c r="Q1023" s="200"/>
      <c r="R1023" s="200"/>
      <c r="S1023" s="201"/>
      <c r="U1023" s="195"/>
      <c r="V1023" s="202"/>
      <c r="X1023" s="203"/>
      <c r="Y1023" s="197"/>
      <c r="AH1023" s="78"/>
      <c r="AI1023" s="204"/>
      <c r="AJ1023" s="195"/>
      <c r="AL1023" s="195"/>
      <c r="AM1023" s="205"/>
      <c r="AN1023" s="205"/>
      <c r="AO1023" s="205"/>
      <c r="AP1023" s="206"/>
      <c r="AQ1023" s="205"/>
      <c r="AR1023" s="206"/>
      <c r="AT1023" s="205"/>
      <c r="AU1023" s="205"/>
      <c r="AV1023" s="205"/>
      <c r="AW1023" s="205"/>
      <c r="AX1023" s="205"/>
      <c r="AY1023" s="205"/>
      <c r="AZ1023" s="205"/>
      <c r="BA1023" s="205"/>
      <c r="BB1023" s="205"/>
      <c r="BC1023" s="205"/>
    </row>
    <row r="1024" spans="2:55" ht="15.75" customHeight="1" x14ac:dyDescent="0.25">
      <c r="B1024" s="326"/>
      <c r="C1024" s="195"/>
      <c r="D1024" s="195"/>
      <c r="E1024" s="196"/>
      <c r="F1024" s="197"/>
      <c r="G1024" s="197"/>
      <c r="H1024" s="197"/>
      <c r="I1024" s="198"/>
      <c r="J1024" s="195"/>
      <c r="K1024" s="195"/>
      <c r="L1024" s="199"/>
      <c r="M1024" s="195"/>
      <c r="N1024" s="195"/>
      <c r="O1024" s="200"/>
      <c r="P1024" s="200"/>
      <c r="Q1024" s="200"/>
      <c r="R1024" s="200"/>
      <c r="S1024" s="201"/>
      <c r="U1024" s="195"/>
      <c r="V1024" s="202"/>
      <c r="X1024" s="203"/>
      <c r="Y1024" s="197"/>
      <c r="AH1024" s="78"/>
      <c r="AI1024" s="204"/>
      <c r="AJ1024" s="195"/>
      <c r="AL1024" s="195"/>
      <c r="AM1024" s="205"/>
      <c r="AN1024" s="205"/>
      <c r="AO1024" s="205"/>
      <c r="AP1024" s="206"/>
      <c r="AQ1024" s="205"/>
      <c r="AR1024" s="206"/>
      <c r="AT1024" s="205"/>
      <c r="AU1024" s="205"/>
      <c r="AV1024" s="205"/>
      <c r="AW1024" s="205"/>
      <c r="AX1024" s="205"/>
      <c r="AY1024" s="205"/>
      <c r="AZ1024" s="205"/>
      <c r="BA1024" s="205"/>
      <c r="BB1024" s="205"/>
      <c r="BC1024" s="205"/>
    </row>
    <row r="1025" spans="2:55" ht="15.75" customHeight="1" x14ac:dyDescent="0.25">
      <c r="B1025" s="326"/>
      <c r="C1025" s="195"/>
      <c r="D1025" s="195"/>
      <c r="E1025" s="196"/>
      <c r="F1025" s="197"/>
      <c r="G1025" s="197"/>
      <c r="H1025" s="197"/>
      <c r="I1025" s="198"/>
      <c r="J1025" s="195"/>
      <c r="K1025" s="195"/>
      <c r="L1025" s="199"/>
      <c r="M1025" s="195"/>
      <c r="N1025" s="195"/>
      <c r="O1025" s="200"/>
      <c r="P1025" s="200"/>
      <c r="Q1025" s="200"/>
      <c r="R1025" s="200"/>
      <c r="S1025" s="201"/>
      <c r="U1025" s="195"/>
      <c r="V1025" s="202"/>
      <c r="X1025" s="203"/>
      <c r="Y1025" s="197"/>
      <c r="AH1025" s="78"/>
      <c r="AI1025" s="204"/>
      <c r="AJ1025" s="195"/>
      <c r="AL1025" s="195"/>
      <c r="AM1025" s="205"/>
      <c r="AN1025" s="205"/>
      <c r="AO1025" s="205"/>
      <c r="AP1025" s="206"/>
      <c r="AQ1025" s="205"/>
      <c r="AR1025" s="206"/>
      <c r="AT1025" s="205"/>
      <c r="AU1025" s="205"/>
      <c r="AV1025" s="205"/>
      <c r="AW1025" s="205"/>
      <c r="AX1025" s="205"/>
      <c r="AY1025" s="205"/>
      <c r="AZ1025" s="205"/>
      <c r="BA1025" s="205"/>
      <c r="BB1025" s="205"/>
      <c r="BC1025" s="205"/>
    </row>
    <row r="1026" spans="2:55" ht="15.75" customHeight="1" x14ac:dyDescent="0.25">
      <c r="B1026" s="326"/>
      <c r="C1026" s="195"/>
      <c r="D1026" s="195"/>
      <c r="E1026" s="196"/>
      <c r="F1026" s="197"/>
      <c r="G1026" s="197"/>
      <c r="H1026" s="197"/>
      <c r="I1026" s="198"/>
      <c r="J1026" s="195"/>
      <c r="K1026" s="195"/>
      <c r="L1026" s="199"/>
      <c r="M1026" s="195"/>
      <c r="N1026" s="195"/>
      <c r="O1026" s="200"/>
      <c r="P1026" s="200"/>
      <c r="Q1026" s="200"/>
      <c r="R1026" s="200"/>
      <c r="S1026" s="201"/>
      <c r="U1026" s="195"/>
      <c r="V1026" s="202"/>
      <c r="X1026" s="203"/>
      <c r="Y1026" s="197"/>
      <c r="AH1026" s="78"/>
      <c r="AI1026" s="204"/>
      <c r="AJ1026" s="195"/>
      <c r="AL1026" s="195"/>
      <c r="AM1026" s="205"/>
      <c r="AN1026" s="205"/>
      <c r="AO1026" s="205"/>
      <c r="AP1026" s="206"/>
      <c r="AQ1026" s="205"/>
      <c r="AR1026" s="206"/>
      <c r="AT1026" s="205"/>
      <c r="AU1026" s="205"/>
      <c r="AV1026" s="205"/>
      <c r="AW1026" s="205"/>
      <c r="AX1026" s="205"/>
      <c r="AY1026" s="205"/>
      <c r="AZ1026" s="205"/>
      <c r="BA1026" s="205"/>
      <c r="BB1026" s="205"/>
      <c r="BC1026" s="205"/>
    </row>
    <row r="1027" spans="2:55" ht="15.75" customHeight="1" x14ac:dyDescent="0.25">
      <c r="B1027" s="326"/>
      <c r="C1027" s="195"/>
      <c r="D1027" s="195"/>
      <c r="E1027" s="196"/>
      <c r="F1027" s="197"/>
      <c r="G1027" s="197"/>
      <c r="H1027" s="197"/>
      <c r="I1027" s="198"/>
      <c r="J1027" s="195"/>
      <c r="K1027" s="195"/>
      <c r="L1027" s="199"/>
      <c r="M1027" s="195"/>
      <c r="N1027" s="195"/>
      <c r="O1027" s="200"/>
      <c r="P1027" s="200"/>
      <c r="Q1027" s="200"/>
      <c r="R1027" s="200"/>
      <c r="S1027" s="201"/>
      <c r="U1027" s="195"/>
      <c r="V1027" s="202"/>
      <c r="X1027" s="203"/>
      <c r="Y1027" s="197"/>
      <c r="AH1027" s="78"/>
      <c r="AI1027" s="204"/>
      <c r="AJ1027" s="195"/>
      <c r="AL1027" s="195"/>
      <c r="AM1027" s="205"/>
      <c r="AN1027" s="205"/>
      <c r="AO1027" s="205"/>
      <c r="AP1027" s="206"/>
      <c r="AQ1027" s="205"/>
      <c r="AR1027" s="206"/>
      <c r="AT1027" s="205"/>
      <c r="AU1027" s="205"/>
      <c r="AV1027" s="205"/>
      <c r="AW1027" s="205"/>
      <c r="AX1027" s="205"/>
      <c r="AY1027" s="205"/>
      <c r="AZ1027" s="205"/>
      <c r="BA1027" s="205"/>
      <c r="BB1027" s="205"/>
      <c r="BC1027" s="205"/>
    </row>
    <row r="1028" spans="2:55" ht="15.75" customHeight="1" x14ac:dyDescent="0.25">
      <c r="B1028" s="326"/>
      <c r="C1028" s="195"/>
      <c r="D1028" s="195"/>
      <c r="E1028" s="196"/>
      <c r="F1028" s="197"/>
      <c r="G1028" s="197"/>
      <c r="H1028" s="197"/>
      <c r="I1028" s="198"/>
      <c r="J1028" s="195"/>
      <c r="K1028" s="195"/>
      <c r="L1028" s="199"/>
      <c r="M1028" s="195"/>
      <c r="N1028" s="195"/>
      <c r="O1028" s="200"/>
      <c r="P1028" s="200"/>
      <c r="Q1028" s="200"/>
      <c r="R1028" s="200"/>
      <c r="S1028" s="201"/>
      <c r="U1028" s="195"/>
      <c r="V1028" s="202"/>
      <c r="X1028" s="203"/>
      <c r="Y1028" s="197"/>
      <c r="AH1028" s="78"/>
      <c r="AI1028" s="204"/>
      <c r="AJ1028" s="195"/>
      <c r="AL1028" s="195"/>
      <c r="AM1028" s="205"/>
      <c r="AN1028" s="205"/>
      <c r="AO1028" s="205"/>
      <c r="AP1028" s="206"/>
      <c r="AQ1028" s="205"/>
      <c r="AR1028" s="206"/>
      <c r="AT1028" s="205"/>
      <c r="AU1028" s="205"/>
      <c r="AV1028" s="205"/>
      <c r="AW1028" s="205"/>
      <c r="AX1028" s="205"/>
      <c r="AY1028" s="205"/>
      <c r="AZ1028" s="205"/>
      <c r="BA1028" s="205"/>
      <c r="BB1028" s="205"/>
      <c r="BC1028" s="205"/>
    </row>
    <row r="1029" spans="2:55" ht="15.75" customHeight="1" x14ac:dyDescent="0.25">
      <c r="B1029" s="326"/>
      <c r="C1029" s="195"/>
      <c r="D1029" s="195"/>
      <c r="E1029" s="196"/>
      <c r="F1029" s="197"/>
      <c r="G1029" s="197"/>
      <c r="H1029" s="197"/>
      <c r="I1029" s="198"/>
      <c r="J1029" s="195"/>
      <c r="K1029" s="195"/>
      <c r="L1029" s="199"/>
      <c r="M1029" s="195"/>
      <c r="N1029" s="195"/>
      <c r="O1029" s="200"/>
      <c r="P1029" s="200"/>
      <c r="Q1029" s="200"/>
      <c r="R1029" s="200"/>
      <c r="S1029" s="201"/>
      <c r="U1029" s="195"/>
      <c r="V1029" s="202"/>
      <c r="X1029" s="203"/>
      <c r="Y1029" s="197"/>
      <c r="AH1029" s="78"/>
      <c r="AI1029" s="204"/>
      <c r="AJ1029" s="195"/>
      <c r="AL1029" s="195"/>
      <c r="AM1029" s="205"/>
      <c r="AN1029" s="205"/>
      <c r="AO1029" s="205"/>
      <c r="AP1029" s="206"/>
      <c r="AQ1029" s="205"/>
      <c r="AR1029" s="206"/>
      <c r="AT1029" s="205"/>
      <c r="AU1029" s="205"/>
      <c r="AV1029" s="205"/>
      <c r="AW1029" s="205"/>
      <c r="AX1029" s="205"/>
      <c r="AY1029" s="205"/>
      <c r="AZ1029" s="205"/>
      <c r="BA1029" s="205"/>
      <c r="BB1029" s="205"/>
      <c r="BC1029" s="205"/>
    </row>
    <row r="1030" spans="2:55" ht="15.75" customHeight="1" x14ac:dyDescent="0.25">
      <c r="B1030" s="326"/>
      <c r="C1030" s="195"/>
      <c r="D1030" s="195"/>
      <c r="E1030" s="196"/>
      <c r="F1030" s="197"/>
      <c r="G1030" s="197"/>
      <c r="H1030" s="197"/>
      <c r="I1030" s="198"/>
      <c r="J1030" s="195"/>
      <c r="K1030" s="195"/>
      <c r="L1030" s="199"/>
      <c r="M1030" s="195"/>
      <c r="N1030" s="195"/>
      <c r="O1030" s="200"/>
      <c r="P1030" s="200"/>
      <c r="Q1030" s="200"/>
      <c r="R1030" s="200"/>
      <c r="S1030" s="201"/>
      <c r="U1030" s="195"/>
      <c r="V1030" s="202"/>
      <c r="X1030" s="203"/>
      <c r="Y1030" s="197"/>
      <c r="AH1030" s="78"/>
      <c r="AI1030" s="204"/>
      <c r="AJ1030" s="195"/>
      <c r="AL1030" s="195"/>
      <c r="AM1030" s="205"/>
      <c r="AN1030" s="205"/>
      <c r="AO1030" s="205"/>
      <c r="AP1030" s="206"/>
      <c r="AQ1030" s="205"/>
      <c r="AR1030" s="206"/>
      <c r="AT1030" s="205"/>
      <c r="AU1030" s="205"/>
      <c r="AV1030" s="205"/>
      <c r="AW1030" s="205"/>
      <c r="AX1030" s="205"/>
      <c r="AY1030" s="205"/>
      <c r="AZ1030" s="205"/>
      <c r="BA1030" s="205"/>
      <c r="BB1030" s="205"/>
      <c r="BC1030" s="205"/>
    </row>
    <row r="1031" spans="2:55" ht="15.75" customHeight="1" x14ac:dyDescent="0.25">
      <c r="B1031" s="326"/>
      <c r="C1031" s="195"/>
      <c r="D1031" s="195"/>
      <c r="E1031" s="196"/>
      <c r="F1031" s="197"/>
      <c r="G1031" s="197"/>
      <c r="H1031" s="197"/>
      <c r="I1031" s="198"/>
      <c r="J1031" s="195"/>
      <c r="K1031" s="195"/>
      <c r="L1031" s="199"/>
      <c r="M1031" s="195"/>
      <c r="N1031" s="195"/>
      <c r="O1031" s="200"/>
      <c r="P1031" s="200"/>
      <c r="Q1031" s="200"/>
      <c r="R1031" s="200"/>
      <c r="S1031" s="201"/>
      <c r="U1031" s="195"/>
      <c r="V1031" s="202"/>
      <c r="X1031" s="203"/>
      <c r="Y1031" s="197"/>
      <c r="AH1031" s="78"/>
      <c r="AI1031" s="204"/>
      <c r="AJ1031" s="195"/>
      <c r="AL1031" s="195"/>
      <c r="AM1031" s="205"/>
      <c r="AN1031" s="205"/>
      <c r="AO1031" s="205"/>
      <c r="AP1031" s="206"/>
      <c r="AQ1031" s="205"/>
      <c r="AR1031" s="206"/>
      <c r="AT1031" s="205"/>
      <c r="AU1031" s="205"/>
      <c r="AV1031" s="205"/>
      <c r="AW1031" s="205"/>
      <c r="AX1031" s="205"/>
      <c r="AY1031" s="205"/>
      <c r="AZ1031" s="205"/>
      <c r="BA1031" s="205"/>
      <c r="BB1031" s="205"/>
      <c r="BC1031" s="205"/>
    </row>
    <row r="1032" spans="2:55" ht="15.75" customHeight="1" x14ac:dyDescent="0.25">
      <c r="B1032" s="326"/>
      <c r="C1032" s="195"/>
      <c r="D1032" s="195"/>
      <c r="E1032" s="196"/>
      <c r="F1032" s="197"/>
      <c r="G1032" s="197"/>
      <c r="H1032" s="197"/>
      <c r="I1032" s="198"/>
      <c r="J1032" s="195"/>
      <c r="K1032" s="195"/>
      <c r="L1032" s="199"/>
      <c r="M1032" s="195"/>
      <c r="N1032" s="195"/>
      <c r="O1032" s="200"/>
      <c r="P1032" s="200"/>
      <c r="Q1032" s="200"/>
      <c r="R1032" s="200"/>
      <c r="S1032" s="201"/>
      <c r="U1032" s="195"/>
      <c r="V1032" s="202"/>
      <c r="X1032" s="203"/>
      <c r="Y1032" s="197"/>
      <c r="AH1032" s="78"/>
      <c r="AI1032" s="204"/>
      <c r="AJ1032" s="195"/>
      <c r="AL1032" s="195"/>
      <c r="AM1032" s="205"/>
      <c r="AN1032" s="205"/>
      <c r="AO1032" s="205"/>
      <c r="AP1032" s="206"/>
      <c r="AQ1032" s="205"/>
      <c r="AR1032" s="206"/>
      <c r="AT1032" s="205"/>
      <c r="AU1032" s="205"/>
      <c r="AV1032" s="205"/>
      <c r="AW1032" s="205"/>
      <c r="AX1032" s="205"/>
      <c r="AY1032" s="205"/>
      <c r="AZ1032" s="205"/>
      <c r="BA1032" s="205"/>
      <c r="BB1032" s="205"/>
      <c r="BC1032" s="205"/>
    </row>
    <row r="1033" spans="2:55" ht="15.75" customHeight="1" x14ac:dyDescent="0.25">
      <c r="B1033" s="326"/>
      <c r="C1033" s="195"/>
      <c r="D1033" s="195"/>
      <c r="E1033" s="196"/>
      <c r="F1033" s="197"/>
      <c r="G1033" s="197"/>
      <c r="H1033" s="197"/>
      <c r="I1033" s="198"/>
      <c r="J1033" s="195"/>
      <c r="K1033" s="195"/>
      <c r="L1033" s="199"/>
      <c r="M1033" s="195"/>
      <c r="N1033" s="195"/>
      <c r="O1033" s="200"/>
      <c r="P1033" s="200"/>
      <c r="Q1033" s="200"/>
      <c r="R1033" s="200"/>
      <c r="S1033" s="201"/>
      <c r="U1033" s="195"/>
      <c r="V1033" s="202"/>
      <c r="X1033" s="203"/>
      <c r="Y1033" s="197"/>
      <c r="AH1033" s="78"/>
      <c r="AI1033" s="204"/>
      <c r="AJ1033" s="195"/>
      <c r="AL1033" s="195"/>
      <c r="AM1033" s="205"/>
      <c r="AN1033" s="205"/>
      <c r="AO1033" s="205"/>
      <c r="AP1033" s="206"/>
      <c r="AQ1033" s="205"/>
      <c r="AR1033" s="206"/>
      <c r="AT1033" s="205"/>
      <c r="AU1033" s="205"/>
      <c r="AV1033" s="205"/>
      <c r="AW1033" s="205"/>
      <c r="AX1033" s="205"/>
      <c r="AY1033" s="205"/>
      <c r="AZ1033" s="205"/>
      <c r="BA1033" s="205"/>
      <c r="BB1033" s="205"/>
      <c r="BC1033" s="205"/>
    </row>
    <row r="1034" spans="2:55" ht="15.75" customHeight="1" x14ac:dyDescent="0.25">
      <c r="B1034" s="326"/>
      <c r="C1034" s="195"/>
      <c r="D1034" s="195"/>
      <c r="E1034" s="196"/>
      <c r="F1034" s="197"/>
      <c r="G1034" s="197"/>
      <c r="H1034" s="197"/>
      <c r="I1034" s="198"/>
      <c r="J1034" s="195"/>
      <c r="K1034" s="195"/>
      <c r="L1034" s="199"/>
      <c r="M1034" s="195"/>
      <c r="N1034" s="195"/>
      <c r="O1034" s="200"/>
      <c r="P1034" s="200"/>
      <c r="Q1034" s="200"/>
      <c r="R1034" s="200"/>
      <c r="S1034" s="201"/>
      <c r="U1034" s="195"/>
      <c r="V1034" s="202"/>
      <c r="X1034" s="203"/>
      <c r="Y1034" s="197"/>
      <c r="AH1034" s="78"/>
      <c r="AI1034" s="204"/>
      <c r="AJ1034" s="195"/>
      <c r="AL1034" s="195"/>
      <c r="AM1034" s="205"/>
      <c r="AN1034" s="205"/>
      <c r="AO1034" s="205"/>
      <c r="AP1034" s="206"/>
      <c r="AQ1034" s="205"/>
      <c r="AR1034" s="206"/>
      <c r="AT1034" s="205"/>
      <c r="AU1034" s="205"/>
      <c r="AV1034" s="205"/>
      <c r="AW1034" s="205"/>
      <c r="AX1034" s="205"/>
      <c r="AY1034" s="205"/>
      <c r="AZ1034" s="205"/>
      <c r="BA1034" s="205"/>
      <c r="BB1034" s="205"/>
      <c r="BC1034" s="205"/>
    </row>
    <row r="1035" spans="2:55" ht="15.75" customHeight="1" x14ac:dyDescent="0.25">
      <c r="B1035" s="326"/>
      <c r="C1035" s="195"/>
      <c r="D1035" s="195"/>
      <c r="E1035" s="196"/>
      <c r="F1035" s="197"/>
      <c r="G1035" s="197"/>
      <c r="H1035" s="197"/>
      <c r="I1035" s="198"/>
      <c r="J1035" s="195"/>
      <c r="K1035" s="195"/>
      <c r="L1035" s="199"/>
      <c r="M1035" s="195"/>
      <c r="N1035" s="195"/>
      <c r="O1035" s="200"/>
      <c r="P1035" s="200"/>
      <c r="Q1035" s="200"/>
      <c r="R1035" s="200"/>
      <c r="S1035" s="201"/>
      <c r="U1035" s="195"/>
      <c r="V1035" s="202"/>
      <c r="X1035" s="203"/>
      <c r="Y1035" s="197"/>
      <c r="AH1035" s="78"/>
      <c r="AI1035" s="204"/>
      <c r="AJ1035" s="195"/>
      <c r="AL1035" s="195"/>
      <c r="AM1035" s="205"/>
      <c r="AN1035" s="205"/>
      <c r="AO1035" s="205"/>
      <c r="AP1035" s="206"/>
      <c r="AQ1035" s="205"/>
      <c r="AR1035" s="206"/>
      <c r="AT1035" s="205"/>
      <c r="AU1035" s="205"/>
      <c r="AV1035" s="205"/>
      <c r="AW1035" s="205"/>
      <c r="AX1035" s="205"/>
      <c r="AY1035" s="205"/>
      <c r="AZ1035" s="205"/>
      <c r="BA1035" s="205"/>
      <c r="BB1035" s="205"/>
      <c r="BC1035" s="205"/>
    </row>
    <row r="1036" spans="2:55" ht="15.75" customHeight="1" x14ac:dyDescent="0.25">
      <c r="B1036" s="326"/>
      <c r="C1036" s="195"/>
      <c r="D1036" s="195"/>
      <c r="E1036" s="196"/>
      <c r="F1036" s="197"/>
      <c r="G1036" s="197"/>
      <c r="H1036" s="197"/>
      <c r="I1036" s="198"/>
      <c r="J1036" s="195"/>
      <c r="K1036" s="195"/>
      <c r="L1036" s="199"/>
      <c r="M1036" s="195"/>
      <c r="N1036" s="195"/>
      <c r="O1036" s="200"/>
      <c r="P1036" s="200"/>
      <c r="Q1036" s="200"/>
      <c r="R1036" s="200"/>
      <c r="S1036" s="201"/>
      <c r="U1036" s="195"/>
      <c r="V1036" s="202"/>
      <c r="X1036" s="203"/>
      <c r="Y1036" s="197"/>
      <c r="AH1036" s="78"/>
      <c r="AI1036" s="204"/>
      <c r="AJ1036" s="195"/>
      <c r="AL1036" s="195"/>
      <c r="AM1036" s="205"/>
      <c r="AN1036" s="205"/>
      <c r="AO1036" s="205"/>
      <c r="AP1036" s="206"/>
      <c r="AQ1036" s="205"/>
      <c r="AR1036" s="206"/>
      <c r="AT1036" s="205"/>
      <c r="AU1036" s="205"/>
      <c r="AV1036" s="205"/>
      <c r="AW1036" s="205"/>
      <c r="AX1036" s="205"/>
      <c r="AY1036" s="205"/>
      <c r="AZ1036" s="205"/>
      <c r="BA1036" s="205"/>
      <c r="BB1036" s="205"/>
      <c r="BC1036" s="205"/>
    </row>
    <row r="1037" spans="2:55" ht="15.75" customHeight="1" x14ac:dyDescent="0.25">
      <c r="B1037" s="326"/>
      <c r="C1037" s="195"/>
      <c r="D1037" s="195"/>
      <c r="E1037" s="196"/>
      <c r="F1037" s="197"/>
      <c r="G1037" s="197"/>
      <c r="H1037" s="197"/>
      <c r="I1037" s="198"/>
      <c r="J1037" s="195"/>
      <c r="K1037" s="195"/>
      <c r="L1037" s="199"/>
      <c r="M1037" s="195"/>
      <c r="N1037" s="195"/>
      <c r="O1037" s="200"/>
      <c r="P1037" s="200"/>
      <c r="Q1037" s="200"/>
      <c r="R1037" s="200"/>
      <c r="S1037" s="201"/>
      <c r="U1037" s="195"/>
      <c r="V1037" s="202"/>
      <c r="X1037" s="203"/>
      <c r="Y1037" s="197"/>
      <c r="AH1037" s="78"/>
      <c r="AI1037" s="204"/>
      <c r="AJ1037" s="195"/>
      <c r="AL1037" s="195"/>
      <c r="AM1037" s="205"/>
      <c r="AN1037" s="205"/>
      <c r="AO1037" s="205"/>
      <c r="AP1037" s="206"/>
      <c r="AQ1037" s="205"/>
      <c r="AR1037" s="206"/>
      <c r="AT1037" s="205"/>
      <c r="AU1037" s="205"/>
      <c r="AV1037" s="205"/>
      <c r="AW1037" s="205"/>
      <c r="AX1037" s="205"/>
      <c r="AY1037" s="205"/>
      <c r="AZ1037" s="205"/>
      <c r="BA1037" s="205"/>
      <c r="BB1037" s="205"/>
      <c r="BC1037" s="205"/>
    </row>
    <row r="1038" spans="2:55" ht="15.75" customHeight="1" x14ac:dyDescent="0.25">
      <c r="B1038" s="326"/>
      <c r="C1038" s="195"/>
      <c r="D1038" s="195"/>
      <c r="E1038" s="196"/>
      <c r="F1038" s="197"/>
      <c r="G1038" s="197"/>
      <c r="H1038" s="197"/>
      <c r="I1038" s="198"/>
      <c r="J1038" s="195"/>
      <c r="K1038" s="195"/>
      <c r="L1038" s="199"/>
      <c r="M1038" s="195"/>
      <c r="N1038" s="195"/>
      <c r="O1038" s="200"/>
      <c r="P1038" s="200"/>
      <c r="Q1038" s="200"/>
      <c r="R1038" s="200"/>
      <c r="S1038" s="201"/>
      <c r="U1038" s="195"/>
      <c r="V1038" s="202"/>
      <c r="X1038" s="203"/>
      <c r="Y1038" s="197"/>
      <c r="AH1038" s="78"/>
      <c r="AI1038" s="204"/>
      <c r="AJ1038" s="195"/>
      <c r="AL1038" s="195"/>
      <c r="AM1038" s="205"/>
      <c r="AN1038" s="205"/>
      <c r="AO1038" s="205"/>
      <c r="AP1038" s="206"/>
      <c r="AQ1038" s="205"/>
      <c r="AR1038" s="206"/>
      <c r="AT1038" s="205"/>
      <c r="AU1038" s="205"/>
      <c r="AV1038" s="205"/>
      <c r="AW1038" s="205"/>
      <c r="AX1038" s="205"/>
      <c r="AY1038" s="205"/>
      <c r="AZ1038" s="205"/>
      <c r="BA1038" s="205"/>
      <c r="BB1038" s="205"/>
      <c r="BC1038" s="205"/>
    </row>
    <row r="1039" spans="2:55" ht="15.75" customHeight="1" x14ac:dyDescent="0.25">
      <c r="B1039" s="326"/>
      <c r="C1039" s="195"/>
      <c r="D1039" s="195"/>
      <c r="E1039" s="196"/>
      <c r="F1039" s="197"/>
      <c r="G1039" s="197"/>
      <c r="H1039" s="197"/>
      <c r="I1039" s="198"/>
      <c r="J1039" s="195"/>
      <c r="K1039" s="195"/>
      <c r="L1039" s="199"/>
      <c r="M1039" s="195"/>
      <c r="N1039" s="195"/>
      <c r="O1039" s="200"/>
      <c r="P1039" s="200"/>
      <c r="Q1039" s="200"/>
      <c r="R1039" s="200"/>
      <c r="S1039" s="201"/>
      <c r="U1039" s="195"/>
      <c r="V1039" s="202"/>
      <c r="X1039" s="203"/>
      <c r="Y1039" s="197"/>
      <c r="AH1039" s="78"/>
      <c r="AI1039" s="204"/>
      <c r="AJ1039" s="195"/>
      <c r="AL1039" s="195"/>
      <c r="AM1039" s="205"/>
      <c r="AN1039" s="205"/>
      <c r="AO1039" s="205"/>
      <c r="AP1039" s="206"/>
      <c r="AQ1039" s="205"/>
      <c r="AR1039" s="206"/>
      <c r="AT1039" s="205"/>
      <c r="AU1039" s="205"/>
      <c r="AV1039" s="205"/>
      <c r="AW1039" s="205"/>
      <c r="AX1039" s="205"/>
      <c r="AY1039" s="205"/>
      <c r="AZ1039" s="205"/>
      <c r="BA1039" s="205"/>
      <c r="BB1039" s="205"/>
      <c r="BC1039" s="205"/>
    </row>
    <row r="1040" spans="2:55" ht="15.75" customHeight="1" x14ac:dyDescent="0.25">
      <c r="B1040" s="326"/>
      <c r="C1040" s="195"/>
      <c r="D1040" s="195"/>
      <c r="E1040" s="196"/>
      <c r="F1040" s="197"/>
      <c r="G1040" s="197"/>
      <c r="H1040" s="197"/>
      <c r="I1040" s="198"/>
      <c r="J1040" s="195"/>
      <c r="K1040" s="195"/>
      <c r="L1040" s="199"/>
      <c r="M1040" s="195"/>
      <c r="N1040" s="195"/>
      <c r="O1040" s="200"/>
      <c r="P1040" s="200"/>
      <c r="Q1040" s="200"/>
      <c r="R1040" s="200"/>
      <c r="S1040" s="201"/>
      <c r="U1040" s="195"/>
      <c r="V1040" s="202"/>
      <c r="X1040" s="203"/>
      <c r="Y1040" s="197"/>
      <c r="AH1040" s="78"/>
      <c r="AI1040" s="204"/>
      <c r="AJ1040" s="195"/>
      <c r="AL1040" s="195"/>
      <c r="AM1040" s="205"/>
      <c r="AN1040" s="205"/>
      <c r="AO1040" s="205"/>
      <c r="AP1040" s="206"/>
      <c r="AQ1040" s="205"/>
      <c r="AR1040" s="206"/>
      <c r="AT1040" s="205"/>
      <c r="AU1040" s="205"/>
      <c r="AV1040" s="205"/>
      <c r="AW1040" s="205"/>
      <c r="AX1040" s="205"/>
      <c r="AY1040" s="205"/>
      <c r="AZ1040" s="205"/>
      <c r="BA1040" s="205"/>
      <c r="BB1040" s="205"/>
      <c r="BC1040" s="205"/>
    </row>
    <row r="1041" spans="2:55" ht="15.75" customHeight="1" x14ac:dyDescent="0.25">
      <c r="B1041" s="326"/>
      <c r="C1041" s="195"/>
      <c r="D1041" s="195"/>
      <c r="E1041" s="196"/>
      <c r="F1041" s="197"/>
      <c r="G1041" s="197"/>
      <c r="H1041" s="197"/>
      <c r="I1041" s="198"/>
      <c r="J1041" s="195"/>
      <c r="K1041" s="195"/>
      <c r="L1041" s="199"/>
      <c r="M1041" s="195"/>
      <c r="N1041" s="195"/>
      <c r="O1041" s="200"/>
      <c r="P1041" s="200"/>
      <c r="Q1041" s="200"/>
      <c r="R1041" s="200"/>
      <c r="S1041" s="201"/>
      <c r="U1041" s="195"/>
      <c r="V1041" s="202"/>
      <c r="X1041" s="203"/>
      <c r="Y1041" s="197"/>
      <c r="AH1041" s="78"/>
      <c r="AI1041" s="204"/>
      <c r="AJ1041" s="195"/>
      <c r="AL1041" s="195"/>
      <c r="AM1041" s="205"/>
      <c r="AN1041" s="205"/>
      <c r="AO1041" s="205"/>
      <c r="AP1041" s="206"/>
      <c r="AQ1041" s="205"/>
      <c r="AR1041" s="206"/>
      <c r="AT1041" s="205"/>
      <c r="AU1041" s="205"/>
      <c r="AV1041" s="205"/>
      <c r="AW1041" s="205"/>
      <c r="AX1041" s="205"/>
      <c r="AY1041" s="205"/>
      <c r="AZ1041" s="205"/>
      <c r="BA1041" s="205"/>
      <c r="BB1041" s="205"/>
      <c r="BC1041" s="205"/>
    </row>
    <row r="1042" spans="2:55" ht="15.75" customHeight="1" x14ac:dyDescent="0.25">
      <c r="B1042" s="326"/>
      <c r="C1042" s="195"/>
      <c r="D1042" s="195"/>
      <c r="E1042" s="196"/>
      <c r="F1042" s="197"/>
      <c r="G1042" s="197"/>
      <c r="H1042" s="197"/>
      <c r="I1042" s="198"/>
      <c r="J1042" s="195"/>
      <c r="K1042" s="195"/>
      <c r="L1042" s="199"/>
      <c r="M1042" s="195"/>
      <c r="N1042" s="195"/>
      <c r="O1042" s="200"/>
      <c r="P1042" s="200"/>
      <c r="Q1042" s="200"/>
      <c r="R1042" s="200"/>
      <c r="S1042" s="201"/>
      <c r="U1042" s="195"/>
      <c r="V1042" s="202"/>
      <c r="X1042" s="203"/>
      <c r="Y1042" s="197"/>
      <c r="AH1042" s="78"/>
      <c r="AI1042" s="204"/>
      <c r="AJ1042" s="195"/>
      <c r="AL1042" s="195"/>
      <c r="AM1042" s="205"/>
      <c r="AN1042" s="205"/>
      <c r="AO1042" s="205"/>
      <c r="AP1042" s="206"/>
      <c r="AQ1042" s="205"/>
      <c r="AR1042" s="206"/>
      <c r="AT1042" s="205"/>
      <c r="AU1042" s="205"/>
      <c r="AV1042" s="205"/>
      <c r="AW1042" s="205"/>
      <c r="AX1042" s="205"/>
      <c r="AY1042" s="205"/>
      <c r="AZ1042" s="205"/>
      <c r="BA1042" s="205"/>
      <c r="BB1042" s="205"/>
      <c r="BC1042" s="205"/>
    </row>
    <row r="1043" spans="2:55" ht="15.75" customHeight="1" x14ac:dyDescent="0.25">
      <c r="B1043" s="326"/>
      <c r="C1043" s="195"/>
      <c r="D1043" s="195"/>
      <c r="E1043" s="196"/>
      <c r="F1043" s="197"/>
      <c r="G1043" s="197"/>
      <c r="H1043" s="197"/>
      <c r="I1043" s="198"/>
      <c r="J1043" s="195"/>
      <c r="K1043" s="195"/>
      <c r="L1043" s="199"/>
      <c r="M1043" s="195"/>
      <c r="N1043" s="195"/>
      <c r="O1043" s="200"/>
      <c r="P1043" s="200"/>
      <c r="Q1043" s="200"/>
      <c r="R1043" s="200"/>
      <c r="S1043" s="201"/>
      <c r="U1043" s="195"/>
      <c r="V1043" s="202"/>
      <c r="X1043" s="203"/>
      <c r="Y1043" s="197"/>
      <c r="AH1043" s="78"/>
      <c r="AI1043" s="204"/>
      <c r="AJ1043" s="195"/>
      <c r="AL1043" s="195"/>
      <c r="AM1043" s="205"/>
      <c r="AN1043" s="205"/>
      <c r="AO1043" s="205"/>
      <c r="AP1043" s="206"/>
      <c r="AQ1043" s="205"/>
      <c r="AR1043" s="206"/>
      <c r="AT1043" s="205"/>
      <c r="AU1043" s="205"/>
      <c r="AV1043" s="205"/>
      <c r="AW1043" s="205"/>
      <c r="AX1043" s="205"/>
      <c r="AY1043" s="205"/>
      <c r="AZ1043" s="205"/>
      <c r="BA1043" s="205"/>
      <c r="BB1043" s="205"/>
      <c r="BC1043" s="205"/>
    </row>
    <row r="1044" spans="2:55" ht="15.75" customHeight="1" x14ac:dyDescent="0.25">
      <c r="B1044" s="326"/>
      <c r="C1044" s="195"/>
      <c r="D1044" s="195"/>
      <c r="E1044" s="196"/>
      <c r="F1044" s="197"/>
      <c r="G1044" s="197"/>
      <c r="H1044" s="197"/>
      <c r="I1044" s="198"/>
      <c r="J1044" s="195"/>
      <c r="K1044" s="195"/>
      <c r="L1044" s="199"/>
      <c r="M1044" s="195"/>
      <c r="N1044" s="195"/>
      <c r="O1044" s="200"/>
      <c r="P1044" s="200"/>
      <c r="Q1044" s="200"/>
      <c r="R1044" s="200"/>
      <c r="S1044" s="201"/>
      <c r="U1044" s="195"/>
      <c r="V1044" s="202"/>
      <c r="X1044" s="203"/>
      <c r="Y1044" s="197"/>
      <c r="AH1044" s="78"/>
      <c r="AI1044" s="204"/>
      <c r="AJ1044" s="195"/>
      <c r="AL1044" s="195"/>
      <c r="AM1044" s="205"/>
      <c r="AN1044" s="205"/>
      <c r="AO1044" s="205"/>
      <c r="AP1044" s="206"/>
      <c r="AQ1044" s="205"/>
      <c r="AR1044" s="206"/>
      <c r="AT1044" s="205"/>
      <c r="AU1044" s="205"/>
      <c r="AV1044" s="205"/>
      <c r="AW1044" s="205"/>
      <c r="AX1044" s="205"/>
      <c r="AY1044" s="205"/>
      <c r="AZ1044" s="205"/>
      <c r="BA1044" s="205"/>
      <c r="BB1044" s="205"/>
      <c r="BC1044" s="205"/>
    </row>
    <row r="1045" spans="2:55" ht="15.75" customHeight="1" x14ac:dyDescent="0.25">
      <c r="B1045" s="326"/>
      <c r="C1045" s="195"/>
      <c r="D1045" s="195"/>
      <c r="E1045" s="196"/>
      <c r="F1045" s="197"/>
      <c r="G1045" s="197"/>
      <c r="H1045" s="197"/>
      <c r="I1045" s="198"/>
      <c r="J1045" s="195"/>
      <c r="K1045" s="195"/>
      <c r="L1045" s="199"/>
      <c r="M1045" s="195"/>
      <c r="N1045" s="195"/>
      <c r="O1045" s="200"/>
      <c r="P1045" s="200"/>
      <c r="Q1045" s="200"/>
      <c r="R1045" s="200"/>
      <c r="S1045" s="201"/>
      <c r="U1045" s="195"/>
      <c r="V1045" s="202"/>
      <c r="X1045" s="203"/>
      <c r="Y1045" s="197"/>
      <c r="AH1045" s="78"/>
      <c r="AI1045" s="204"/>
      <c r="AJ1045" s="195"/>
      <c r="AL1045" s="195"/>
      <c r="AM1045" s="205"/>
      <c r="AN1045" s="205"/>
      <c r="AO1045" s="205"/>
      <c r="AP1045" s="206"/>
      <c r="AQ1045" s="205"/>
      <c r="AR1045" s="206"/>
      <c r="AT1045" s="205"/>
      <c r="AU1045" s="205"/>
      <c r="AV1045" s="205"/>
      <c r="AW1045" s="205"/>
      <c r="AX1045" s="205"/>
      <c r="AY1045" s="205"/>
      <c r="AZ1045" s="205"/>
      <c r="BA1045" s="205"/>
      <c r="BB1045" s="205"/>
      <c r="BC1045" s="205"/>
    </row>
    <row r="1046" spans="2:55" ht="15.75" customHeight="1" x14ac:dyDescent="0.25">
      <c r="B1046" s="326"/>
      <c r="C1046" s="195"/>
      <c r="D1046" s="195"/>
      <c r="E1046" s="196"/>
      <c r="F1046" s="197"/>
      <c r="G1046" s="197"/>
      <c r="H1046" s="197"/>
      <c r="I1046" s="198"/>
      <c r="J1046" s="195"/>
      <c r="K1046" s="195"/>
      <c r="L1046" s="199"/>
      <c r="M1046" s="195"/>
      <c r="N1046" s="195"/>
      <c r="O1046" s="200"/>
      <c r="P1046" s="200"/>
      <c r="Q1046" s="200"/>
      <c r="R1046" s="200"/>
      <c r="S1046" s="201"/>
      <c r="U1046" s="195"/>
      <c r="V1046" s="202"/>
      <c r="X1046" s="203"/>
      <c r="Y1046" s="197"/>
      <c r="AH1046" s="78"/>
      <c r="AI1046" s="204"/>
      <c r="AJ1046" s="195"/>
      <c r="AL1046" s="195"/>
      <c r="AM1046" s="205"/>
      <c r="AN1046" s="205"/>
      <c r="AO1046" s="205"/>
      <c r="AP1046" s="206"/>
      <c r="AQ1046" s="205"/>
      <c r="AR1046" s="206"/>
      <c r="AT1046" s="205"/>
      <c r="AU1046" s="205"/>
      <c r="AV1046" s="205"/>
      <c r="AW1046" s="205"/>
      <c r="AX1046" s="205"/>
      <c r="AY1046" s="205"/>
      <c r="AZ1046" s="205"/>
      <c r="BA1046" s="205"/>
      <c r="BB1046" s="205"/>
      <c r="BC1046" s="205"/>
    </row>
    <row r="1047" spans="2:55" ht="15.75" customHeight="1" x14ac:dyDescent="0.25">
      <c r="B1047" s="326"/>
      <c r="C1047" s="195"/>
      <c r="D1047" s="195"/>
      <c r="E1047" s="196"/>
      <c r="F1047" s="197"/>
      <c r="G1047" s="197"/>
      <c r="H1047" s="197"/>
      <c r="I1047" s="198"/>
      <c r="J1047" s="195"/>
      <c r="K1047" s="195"/>
      <c r="L1047" s="199"/>
      <c r="M1047" s="195"/>
      <c r="N1047" s="195"/>
      <c r="O1047" s="200"/>
      <c r="P1047" s="200"/>
      <c r="Q1047" s="200"/>
      <c r="R1047" s="200"/>
      <c r="S1047" s="201"/>
      <c r="U1047" s="195"/>
      <c r="V1047" s="202"/>
      <c r="X1047" s="203"/>
      <c r="Y1047" s="197"/>
      <c r="AH1047" s="78"/>
      <c r="AI1047" s="204"/>
      <c r="AJ1047" s="195"/>
      <c r="AL1047" s="195"/>
      <c r="AM1047" s="205"/>
      <c r="AN1047" s="205"/>
      <c r="AO1047" s="205"/>
      <c r="AP1047" s="206"/>
      <c r="AQ1047" s="205"/>
      <c r="AR1047" s="206"/>
      <c r="AT1047" s="205"/>
      <c r="AU1047" s="205"/>
      <c r="AV1047" s="205"/>
      <c r="AW1047" s="205"/>
      <c r="AX1047" s="205"/>
      <c r="AY1047" s="205"/>
      <c r="AZ1047" s="205"/>
      <c r="BA1047" s="205"/>
      <c r="BB1047" s="205"/>
      <c r="BC1047" s="205"/>
    </row>
    <row r="1048" spans="2:55" ht="15.75" customHeight="1" x14ac:dyDescent="0.25">
      <c r="B1048" s="326"/>
      <c r="C1048" s="195"/>
      <c r="D1048" s="195"/>
      <c r="E1048" s="196"/>
      <c r="F1048" s="197"/>
      <c r="G1048" s="197"/>
      <c r="H1048" s="197"/>
      <c r="I1048" s="198"/>
      <c r="J1048" s="195"/>
      <c r="K1048" s="195"/>
      <c r="L1048" s="199"/>
      <c r="M1048" s="195"/>
      <c r="N1048" s="195"/>
      <c r="O1048" s="200"/>
      <c r="P1048" s="200"/>
      <c r="Q1048" s="200"/>
      <c r="R1048" s="200"/>
      <c r="S1048" s="201"/>
      <c r="U1048" s="195"/>
      <c r="V1048" s="202"/>
      <c r="X1048" s="203"/>
      <c r="Y1048" s="197"/>
      <c r="AH1048" s="78"/>
      <c r="AI1048" s="204"/>
      <c r="AJ1048" s="195"/>
      <c r="AL1048" s="195"/>
      <c r="AM1048" s="205"/>
      <c r="AN1048" s="205"/>
      <c r="AO1048" s="205"/>
      <c r="AP1048" s="206"/>
      <c r="AQ1048" s="205"/>
      <c r="AR1048" s="206"/>
      <c r="AT1048" s="205"/>
      <c r="AU1048" s="205"/>
      <c r="AV1048" s="205"/>
      <c r="AW1048" s="205"/>
      <c r="AX1048" s="205"/>
      <c r="AY1048" s="205"/>
      <c r="AZ1048" s="205"/>
      <c r="BA1048" s="205"/>
      <c r="BB1048" s="205"/>
      <c r="BC1048" s="205"/>
    </row>
    <row r="1049" spans="2:55" ht="15.75" customHeight="1" x14ac:dyDescent="0.25">
      <c r="B1049" s="326"/>
      <c r="C1049" s="195"/>
      <c r="D1049" s="195"/>
      <c r="E1049" s="196"/>
      <c r="F1049" s="197"/>
      <c r="G1049" s="197"/>
      <c r="H1049" s="197"/>
      <c r="I1049" s="198"/>
      <c r="J1049" s="195"/>
      <c r="K1049" s="195"/>
      <c r="L1049" s="199"/>
      <c r="M1049" s="195"/>
      <c r="N1049" s="195"/>
      <c r="O1049" s="200"/>
      <c r="P1049" s="200"/>
      <c r="Q1049" s="200"/>
      <c r="R1049" s="200"/>
      <c r="S1049" s="201"/>
      <c r="U1049" s="195"/>
      <c r="V1049" s="202"/>
      <c r="X1049" s="203"/>
      <c r="Y1049" s="197"/>
      <c r="AH1049" s="78"/>
      <c r="AI1049" s="204"/>
      <c r="AJ1049" s="195"/>
      <c r="AL1049" s="195"/>
      <c r="AM1049" s="205"/>
      <c r="AN1049" s="205"/>
      <c r="AO1049" s="205"/>
      <c r="AP1049" s="206"/>
      <c r="AQ1049" s="205"/>
      <c r="AR1049" s="206"/>
      <c r="AT1049" s="205"/>
      <c r="AU1049" s="205"/>
      <c r="AV1049" s="205"/>
      <c r="AW1049" s="205"/>
      <c r="AX1049" s="205"/>
      <c r="AY1049" s="205"/>
      <c r="AZ1049" s="205"/>
      <c r="BA1049" s="205"/>
      <c r="BB1049" s="205"/>
      <c r="BC1049" s="205"/>
    </row>
    <row r="1050" spans="2:55" ht="15.75" customHeight="1" x14ac:dyDescent="0.25">
      <c r="B1050" s="326"/>
      <c r="C1050" s="195"/>
      <c r="D1050" s="195"/>
      <c r="E1050" s="196"/>
      <c r="F1050" s="197"/>
      <c r="G1050" s="197"/>
      <c r="H1050" s="197"/>
      <c r="I1050" s="198"/>
      <c r="J1050" s="195"/>
      <c r="K1050" s="195"/>
      <c r="L1050" s="199"/>
      <c r="M1050" s="195"/>
      <c r="N1050" s="195"/>
      <c r="O1050" s="200"/>
      <c r="P1050" s="200"/>
      <c r="Q1050" s="200"/>
      <c r="R1050" s="200"/>
      <c r="S1050" s="201"/>
      <c r="U1050" s="195"/>
      <c r="V1050" s="202"/>
      <c r="X1050" s="203"/>
      <c r="Y1050" s="197"/>
      <c r="AH1050" s="78"/>
      <c r="AI1050" s="204"/>
      <c r="AJ1050" s="195"/>
      <c r="AL1050" s="195"/>
      <c r="AM1050" s="205"/>
      <c r="AN1050" s="205"/>
      <c r="AO1050" s="205"/>
      <c r="AP1050" s="206"/>
      <c r="AQ1050" s="205"/>
      <c r="AR1050" s="206"/>
      <c r="AT1050" s="205"/>
      <c r="AU1050" s="205"/>
      <c r="AV1050" s="205"/>
      <c r="AW1050" s="205"/>
      <c r="AX1050" s="205"/>
      <c r="AY1050" s="205"/>
      <c r="AZ1050" s="205"/>
      <c r="BA1050" s="205"/>
      <c r="BB1050" s="205"/>
      <c r="BC1050" s="205"/>
    </row>
    <row r="1051" spans="2:55" ht="15.75" customHeight="1" x14ac:dyDescent="0.25">
      <c r="B1051" s="326"/>
      <c r="C1051" s="195"/>
      <c r="D1051" s="195"/>
      <c r="E1051" s="196"/>
      <c r="F1051" s="197"/>
      <c r="G1051" s="197"/>
      <c r="H1051" s="197"/>
      <c r="I1051" s="198"/>
      <c r="J1051" s="195"/>
      <c r="K1051" s="195"/>
      <c r="L1051" s="199"/>
      <c r="M1051" s="195"/>
      <c r="N1051" s="195"/>
      <c r="O1051" s="200"/>
      <c r="P1051" s="200"/>
      <c r="Q1051" s="200"/>
      <c r="R1051" s="200"/>
      <c r="S1051" s="201"/>
      <c r="U1051" s="195"/>
      <c r="V1051" s="202"/>
      <c r="X1051" s="203"/>
      <c r="Y1051" s="197"/>
      <c r="AH1051" s="78"/>
      <c r="AI1051" s="204"/>
      <c r="AJ1051" s="195"/>
      <c r="AL1051" s="195"/>
      <c r="AM1051" s="205"/>
      <c r="AN1051" s="205"/>
      <c r="AO1051" s="205"/>
      <c r="AP1051" s="206"/>
      <c r="AQ1051" s="205"/>
      <c r="AR1051" s="206"/>
      <c r="AT1051" s="205"/>
      <c r="AU1051" s="205"/>
      <c r="AV1051" s="205"/>
      <c r="AW1051" s="205"/>
      <c r="AX1051" s="205"/>
      <c r="AY1051" s="205"/>
      <c r="AZ1051" s="205"/>
      <c r="BA1051" s="205"/>
      <c r="BB1051" s="205"/>
      <c r="BC1051" s="205"/>
    </row>
    <row r="1052" spans="2:55" ht="15.75" customHeight="1" x14ac:dyDescent="0.25">
      <c r="B1052" s="326"/>
      <c r="C1052" s="195"/>
      <c r="D1052" s="195"/>
      <c r="E1052" s="196"/>
      <c r="F1052" s="197"/>
      <c r="G1052" s="197"/>
      <c r="H1052" s="197"/>
      <c r="I1052" s="198"/>
      <c r="J1052" s="195"/>
      <c r="K1052" s="195"/>
      <c r="L1052" s="199"/>
      <c r="M1052" s="195"/>
      <c r="N1052" s="195"/>
      <c r="O1052" s="200"/>
      <c r="P1052" s="200"/>
      <c r="Q1052" s="200"/>
      <c r="R1052" s="200"/>
      <c r="S1052" s="201"/>
      <c r="U1052" s="195"/>
      <c r="V1052" s="202"/>
      <c r="X1052" s="203"/>
      <c r="Y1052" s="197"/>
      <c r="AH1052" s="78"/>
      <c r="AI1052" s="204"/>
      <c r="AJ1052" s="195"/>
      <c r="AL1052" s="195"/>
      <c r="AM1052" s="205"/>
      <c r="AN1052" s="205"/>
      <c r="AO1052" s="205"/>
      <c r="AP1052" s="206"/>
      <c r="AQ1052" s="205"/>
      <c r="AR1052" s="206"/>
      <c r="AT1052" s="205"/>
      <c r="AU1052" s="205"/>
      <c r="AV1052" s="205"/>
      <c r="AW1052" s="205"/>
      <c r="AX1052" s="205"/>
      <c r="AY1052" s="205"/>
      <c r="AZ1052" s="205"/>
      <c r="BA1052" s="205"/>
      <c r="BB1052" s="205"/>
      <c r="BC1052" s="205"/>
    </row>
    <row r="1053" spans="2:55" ht="15.75" customHeight="1" x14ac:dyDescent="0.25">
      <c r="B1053" s="326"/>
      <c r="C1053" s="195"/>
      <c r="D1053" s="195"/>
      <c r="E1053" s="196"/>
      <c r="F1053" s="197"/>
      <c r="G1053" s="197"/>
      <c r="H1053" s="197"/>
      <c r="I1053" s="198"/>
      <c r="J1053" s="195"/>
      <c r="K1053" s="195"/>
      <c r="L1053" s="199"/>
      <c r="M1053" s="195"/>
      <c r="N1053" s="195"/>
      <c r="O1053" s="200"/>
      <c r="P1053" s="200"/>
      <c r="Q1053" s="200"/>
      <c r="R1053" s="200"/>
      <c r="S1053" s="201"/>
      <c r="U1053" s="195"/>
      <c r="V1053" s="202"/>
      <c r="X1053" s="203"/>
      <c r="Y1053" s="197"/>
      <c r="AH1053" s="78"/>
      <c r="AI1053" s="204"/>
      <c r="AJ1053" s="195"/>
      <c r="AL1053" s="195"/>
      <c r="AM1053" s="205"/>
      <c r="AN1053" s="205"/>
      <c r="AO1053" s="205"/>
      <c r="AP1053" s="206"/>
      <c r="AQ1053" s="205"/>
      <c r="AR1053" s="206"/>
      <c r="AT1053" s="205"/>
      <c r="AU1053" s="205"/>
      <c r="AV1053" s="205"/>
      <c r="AW1053" s="205"/>
      <c r="AX1053" s="205"/>
      <c r="AY1053" s="205"/>
      <c r="AZ1053" s="205"/>
      <c r="BA1053" s="205"/>
      <c r="BB1053" s="205"/>
      <c r="BC1053" s="205"/>
    </row>
    <row r="1054" spans="2:55" ht="15.75" customHeight="1" x14ac:dyDescent="0.25">
      <c r="B1054" s="326"/>
      <c r="C1054" s="195"/>
      <c r="D1054" s="195"/>
      <c r="E1054" s="196"/>
      <c r="F1054" s="197"/>
      <c r="G1054" s="197"/>
      <c r="H1054" s="197"/>
      <c r="I1054" s="198"/>
      <c r="J1054" s="195"/>
      <c r="K1054" s="195"/>
      <c r="L1054" s="199"/>
      <c r="M1054" s="195"/>
      <c r="N1054" s="195"/>
      <c r="O1054" s="200"/>
      <c r="P1054" s="200"/>
      <c r="Q1054" s="200"/>
      <c r="R1054" s="200"/>
      <c r="S1054" s="201"/>
      <c r="U1054" s="195"/>
      <c r="V1054" s="202"/>
      <c r="X1054" s="203"/>
      <c r="Y1054" s="197"/>
      <c r="AH1054" s="78"/>
      <c r="AI1054" s="204"/>
      <c r="AJ1054" s="195"/>
      <c r="AL1054" s="195"/>
      <c r="AM1054" s="205"/>
      <c r="AN1054" s="205"/>
      <c r="AO1054" s="205"/>
      <c r="AP1054" s="206"/>
      <c r="AQ1054" s="205"/>
      <c r="AR1054" s="206"/>
      <c r="AT1054" s="205"/>
      <c r="AU1054" s="205"/>
      <c r="AV1054" s="205"/>
      <c r="AW1054" s="205"/>
      <c r="AX1054" s="205"/>
      <c r="AY1054" s="205"/>
      <c r="AZ1054" s="205"/>
      <c r="BA1054" s="205"/>
      <c r="BB1054" s="205"/>
      <c r="BC1054" s="205"/>
    </row>
    <row r="1055" spans="2:55" ht="15.75" customHeight="1" x14ac:dyDescent="0.25">
      <c r="B1055" s="326"/>
      <c r="C1055" s="195"/>
      <c r="D1055" s="195"/>
      <c r="E1055" s="196"/>
      <c r="F1055" s="197"/>
      <c r="G1055" s="197"/>
      <c r="H1055" s="197"/>
      <c r="I1055" s="198"/>
      <c r="J1055" s="195"/>
      <c r="K1055" s="195"/>
      <c r="L1055" s="199"/>
      <c r="M1055" s="195"/>
      <c r="N1055" s="195"/>
      <c r="O1055" s="200"/>
      <c r="P1055" s="200"/>
      <c r="Q1055" s="200"/>
      <c r="R1055" s="200"/>
      <c r="S1055" s="201"/>
      <c r="U1055" s="195"/>
      <c r="V1055" s="202"/>
      <c r="X1055" s="203"/>
      <c r="Y1055" s="197"/>
      <c r="AH1055" s="78"/>
      <c r="AI1055" s="204"/>
      <c r="AJ1055" s="195"/>
      <c r="AL1055" s="195"/>
      <c r="AM1055" s="205"/>
      <c r="AN1055" s="205"/>
      <c r="AO1055" s="205"/>
      <c r="AP1055" s="206"/>
      <c r="AQ1055" s="205"/>
      <c r="AR1055" s="206"/>
      <c r="AT1055" s="205"/>
      <c r="AU1055" s="205"/>
      <c r="AV1055" s="205"/>
      <c r="AW1055" s="205"/>
      <c r="AX1055" s="205"/>
      <c r="AY1055" s="205"/>
      <c r="AZ1055" s="205"/>
      <c r="BA1055" s="205"/>
      <c r="BB1055" s="205"/>
      <c r="BC1055" s="205"/>
    </row>
    <row r="1056" spans="2:55" ht="15.75" customHeight="1" x14ac:dyDescent="0.25">
      <c r="B1056" s="326"/>
      <c r="C1056" s="195"/>
      <c r="D1056" s="195"/>
      <c r="E1056" s="196"/>
      <c r="F1056" s="197"/>
      <c r="G1056" s="197"/>
      <c r="H1056" s="197"/>
      <c r="I1056" s="198"/>
      <c r="J1056" s="195"/>
      <c r="K1056" s="195"/>
      <c r="L1056" s="199"/>
      <c r="M1056" s="195"/>
      <c r="N1056" s="195"/>
      <c r="O1056" s="200"/>
      <c r="P1056" s="200"/>
      <c r="Q1056" s="200"/>
      <c r="R1056" s="200"/>
      <c r="S1056" s="201"/>
      <c r="U1056" s="195"/>
      <c r="V1056" s="202"/>
      <c r="X1056" s="203"/>
      <c r="Y1056" s="197"/>
      <c r="AH1056" s="78"/>
      <c r="AI1056" s="204"/>
      <c r="AJ1056" s="195"/>
      <c r="AL1056" s="195"/>
      <c r="AM1056" s="205"/>
      <c r="AN1056" s="205"/>
      <c r="AO1056" s="205"/>
      <c r="AP1056" s="206"/>
      <c r="AQ1056" s="205"/>
      <c r="AR1056" s="206"/>
      <c r="AT1056" s="205"/>
      <c r="AU1056" s="205"/>
      <c r="AV1056" s="205"/>
      <c r="AW1056" s="205"/>
      <c r="AX1056" s="205"/>
      <c r="AY1056" s="205"/>
      <c r="AZ1056" s="205"/>
      <c r="BA1056" s="205"/>
      <c r="BB1056" s="205"/>
      <c r="BC1056" s="205"/>
    </row>
    <row r="1057" spans="2:55" ht="15.75" customHeight="1" x14ac:dyDescent="0.25">
      <c r="B1057" s="326"/>
      <c r="C1057" s="195"/>
      <c r="D1057" s="195"/>
      <c r="E1057" s="196"/>
      <c r="F1057" s="197"/>
      <c r="G1057" s="197"/>
      <c r="H1057" s="197"/>
      <c r="I1057" s="198"/>
      <c r="J1057" s="195"/>
      <c r="K1057" s="195"/>
      <c r="L1057" s="199"/>
      <c r="M1057" s="195"/>
      <c r="N1057" s="195"/>
      <c r="O1057" s="200"/>
      <c r="P1057" s="200"/>
      <c r="Q1057" s="200"/>
      <c r="R1057" s="200"/>
      <c r="S1057" s="201"/>
      <c r="U1057" s="195"/>
      <c r="V1057" s="202"/>
      <c r="X1057" s="203"/>
      <c r="Y1057" s="197"/>
      <c r="AH1057" s="78"/>
      <c r="AI1057" s="204"/>
      <c r="AJ1057" s="195"/>
      <c r="AL1057" s="195"/>
      <c r="AM1057" s="205"/>
      <c r="AN1057" s="205"/>
      <c r="AO1057" s="205"/>
      <c r="AP1057" s="206"/>
      <c r="AQ1057" s="205"/>
      <c r="AR1057" s="206"/>
      <c r="AT1057" s="205"/>
      <c r="AU1057" s="205"/>
      <c r="AV1057" s="205"/>
      <c r="AW1057" s="205"/>
      <c r="AX1057" s="205"/>
      <c r="AY1057" s="205"/>
      <c r="AZ1057" s="205"/>
      <c r="BA1057" s="205"/>
      <c r="BB1057" s="205"/>
      <c r="BC1057" s="205"/>
    </row>
    <row r="1058" spans="2:55" ht="15.75" customHeight="1" x14ac:dyDescent="0.25">
      <c r="B1058" s="326"/>
      <c r="C1058" s="195"/>
      <c r="D1058" s="195"/>
      <c r="E1058" s="196"/>
      <c r="F1058" s="197"/>
      <c r="G1058" s="197"/>
      <c r="H1058" s="197"/>
      <c r="I1058" s="198"/>
      <c r="J1058" s="195"/>
      <c r="K1058" s="195"/>
      <c r="L1058" s="199"/>
      <c r="M1058" s="195"/>
      <c r="N1058" s="195"/>
      <c r="O1058" s="200"/>
      <c r="P1058" s="200"/>
      <c r="Q1058" s="200"/>
      <c r="R1058" s="200"/>
      <c r="S1058" s="201"/>
      <c r="U1058" s="195"/>
      <c r="V1058" s="202"/>
      <c r="X1058" s="203"/>
      <c r="Y1058" s="197"/>
      <c r="AH1058" s="78"/>
      <c r="AI1058" s="204"/>
      <c r="AJ1058" s="195"/>
      <c r="AL1058" s="195"/>
      <c r="AM1058" s="205"/>
      <c r="AN1058" s="205"/>
      <c r="AO1058" s="205"/>
      <c r="AP1058" s="206"/>
      <c r="AQ1058" s="205"/>
      <c r="AR1058" s="206"/>
      <c r="AT1058" s="205"/>
      <c r="AU1058" s="205"/>
      <c r="AV1058" s="205"/>
      <c r="AW1058" s="205"/>
      <c r="AX1058" s="205"/>
      <c r="AY1058" s="205"/>
      <c r="AZ1058" s="205"/>
      <c r="BA1058" s="205"/>
      <c r="BB1058" s="205"/>
      <c r="BC1058" s="205"/>
    </row>
    <row r="1059" spans="2:55" ht="15.75" customHeight="1" x14ac:dyDescent="0.25">
      <c r="B1059" s="326"/>
      <c r="C1059" s="195"/>
      <c r="D1059" s="195"/>
      <c r="E1059" s="196"/>
      <c r="F1059" s="197"/>
      <c r="G1059" s="197"/>
      <c r="H1059" s="197"/>
      <c r="I1059" s="198"/>
      <c r="J1059" s="195"/>
      <c r="K1059" s="195"/>
      <c r="L1059" s="199"/>
      <c r="M1059" s="195"/>
      <c r="N1059" s="195"/>
      <c r="O1059" s="200"/>
      <c r="P1059" s="200"/>
      <c r="Q1059" s="200"/>
      <c r="R1059" s="200"/>
      <c r="S1059" s="201"/>
      <c r="U1059" s="195"/>
      <c r="V1059" s="202"/>
      <c r="X1059" s="203"/>
      <c r="Y1059" s="197"/>
      <c r="AH1059" s="78"/>
      <c r="AI1059" s="204"/>
      <c r="AJ1059" s="195"/>
      <c r="AL1059" s="195"/>
      <c r="AM1059" s="205"/>
      <c r="AN1059" s="205"/>
      <c r="AO1059" s="205"/>
      <c r="AP1059" s="206"/>
      <c r="AQ1059" s="205"/>
      <c r="AR1059" s="206"/>
      <c r="AT1059" s="205"/>
      <c r="AU1059" s="205"/>
      <c r="AV1059" s="205"/>
      <c r="AW1059" s="205"/>
      <c r="AX1059" s="205"/>
      <c r="AY1059" s="205"/>
      <c r="AZ1059" s="205"/>
      <c r="BA1059" s="205"/>
      <c r="BB1059" s="205"/>
      <c r="BC1059" s="205"/>
    </row>
    <row r="1060" spans="2:55" ht="15.75" customHeight="1" x14ac:dyDescent="0.25">
      <c r="B1060" s="326"/>
      <c r="C1060" s="195"/>
      <c r="D1060" s="195"/>
      <c r="E1060" s="196"/>
      <c r="F1060" s="197"/>
      <c r="G1060" s="197"/>
      <c r="H1060" s="197"/>
      <c r="I1060" s="198"/>
      <c r="J1060" s="195"/>
      <c r="K1060" s="195"/>
      <c r="L1060" s="199"/>
      <c r="M1060" s="195"/>
      <c r="N1060" s="195"/>
      <c r="O1060" s="200"/>
      <c r="P1060" s="200"/>
      <c r="Q1060" s="200"/>
      <c r="R1060" s="200"/>
      <c r="S1060" s="201"/>
      <c r="U1060" s="195"/>
      <c r="V1060" s="202"/>
      <c r="X1060" s="203"/>
      <c r="Y1060" s="197"/>
      <c r="AH1060" s="78"/>
      <c r="AI1060" s="204"/>
      <c r="AJ1060" s="195"/>
      <c r="AL1060" s="195"/>
      <c r="AM1060" s="205"/>
      <c r="AN1060" s="205"/>
      <c r="AO1060" s="205"/>
      <c r="AP1060" s="206"/>
      <c r="AQ1060" s="205"/>
      <c r="AR1060" s="206"/>
      <c r="AT1060" s="205"/>
      <c r="AU1060" s="205"/>
      <c r="AV1060" s="205"/>
      <c r="AW1060" s="205"/>
      <c r="AX1060" s="205"/>
      <c r="AY1060" s="205"/>
      <c r="AZ1060" s="205"/>
      <c r="BA1060" s="205"/>
      <c r="BB1060" s="205"/>
      <c r="BC1060" s="205"/>
    </row>
    <row r="1061" spans="2:55" ht="15.75" customHeight="1" x14ac:dyDescent="0.25">
      <c r="B1061" s="326"/>
      <c r="C1061" s="195"/>
      <c r="D1061" s="195"/>
      <c r="E1061" s="196"/>
      <c r="F1061" s="197"/>
      <c r="G1061" s="197"/>
      <c r="H1061" s="197"/>
      <c r="I1061" s="198"/>
      <c r="J1061" s="195"/>
      <c r="K1061" s="195"/>
      <c r="L1061" s="199"/>
      <c r="M1061" s="195"/>
      <c r="N1061" s="195"/>
      <c r="O1061" s="200"/>
      <c r="P1061" s="200"/>
      <c r="Q1061" s="200"/>
      <c r="R1061" s="200"/>
      <c r="S1061" s="201"/>
      <c r="U1061" s="195"/>
      <c r="V1061" s="202"/>
      <c r="X1061" s="203"/>
      <c r="Y1061" s="197"/>
      <c r="AH1061" s="78"/>
      <c r="AI1061" s="204"/>
      <c r="AJ1061" s="195"/>
      <c r="AL1061" s="195"/>
      <c r="AM1061" s="205"/>
      <c r="AN1061" s="205"/>
      <c r="AO1061" s="205"/>
      <c r="AP1061" s="206"/>
      <c r="AQ1061" s="205"/>
      <c r="AR1061" s="206"/>
      <c r="AT1061" s="205"/>
      <c r="AU1061" s="205"/>
      <c r="AV1061" s="205"/>
      <c r="AW1061" s="205"/>
      <c r="AX1061" s="205"/>
      <c r="AY1061" s="205"/>
      <c r="AZ1061" s="205"/>
      <c r="BA1061" s="205"/>
      <c r="BB1061" s="205"/>
      <c r="BC1061" s="205"/>
    </row>
    <row r="1062" spans="2:55" ht="15.75" customHeight="1" x14ac:dyDescent="0.25">
      <c r="B1062" s="326"/>
      <c r="C1062" s="195"/>
      <c r="D1062" s="195"/>
      <c r="E1062" s="196"/>
      <c r="F1062" s="197"/>
      <c r="G1062" s="197"/>
      <c r="H1062" s="197"/>
      <c r="I1062" s="198"/>
      <c r="J1062" s="195"/>
      <c r="K1062" s="195"/>
      <c r="L1062" s="199"/>
      <c r="M1062" s="195"/>
      <c r="N1062" s="195"/>
      <c r="O1062" s="200"/>
      <c r="P1062" s="200"/>
      <c r="Q1062" s="200"/>
      <c r="R1062" s="200"/>
      <c r="S1062" s="201"/>
      <c r="U1062" s="195"/>
      <c r="V1062" s="202"/>
      <c r="X1062" s="203"/>
      <c r="Y1062" s="197"/>
      <c r="AH1062" s="78"/>
      <c r="AI1062" s="204"/>
      <c r="AJ1062" s="195"/>
      <c r="AL1062" s="195"/>
      <c r="AM1062" s="205"/>
      <c r="AN1062" s="205"/>
      <c r="AO1062" s="205"/>
      <c r="AP1062" s="206"/>
      <c r="AQ1062" s="205"/>
      <c r="AR1062" s="206"/>
      <c r="AT1062" s="205"/>
      <c r="AU1062" s="205"/>
      <c r="AV1062" s="205"/>
      <c r="AW1062" s="205"/>
      <c r="AX1062" s="205"/>
      <c r="AY1062" s="205"/>
      <c r="AZ1062" s="205"/>
      <c r="BA1062" s="205"/>
      <c r="BB1062" s="205"/>
      <c r="BC1062" s="205"/>
    </row>
    <row r="1063" spans="2:55" ht="15.75" customHeight="1" x14ac:dyDescent="0.25">
      <c r="B1063" s="326"/>
      <c r="C1063" s="195"/>
      <c r="D1063" s="195"/>
      <c r="E1063" s="196"/>
      <c r="F1063" s="197"/>
      <c r="G1063" s="197"/>
      <c r="H1063" s="197"/>
      <c r="I1063" s="198"/>
      <c r="J1063" s="195"/>
      <c r="K1063" s="195"/>
      <c r="L1063" s="199"/>
      <c r="M1063" s="195"/>
      <c r="N1063" s="195"/>
      <c r="O1063" s="200"/>
      <c r="P1063" s="200"/>
      <c r="Q1063" s="200"/>
      <c r="R1063" s="200"/>
      <c r="S1063" s="201"/>
      <c r="U1063" s="195"/>
      <c r="V1063" s="202"/>
      <c r="X1063" s="203"/>
      <c r="Y1063" s="197"/>
      <c r="AH1063" s="78"/>
      <c r="AI1063" s="204"/>
      <c r="AJ1063" s="195"/>
      <c r="AL1063" s="195"/>
      <c r="AM1063" s="205"/>
      <c r="AN1063" s="205"/>
      <c r="AO1063" s="205"/>
      <c r="AP1063" s="206"/>
      <c r="AQ1063" s="205"/>
      <c r="AR1063" s="206"/>
      <c r="AT1063" s="205"/>
      <c r="AU1063" s="205"/>
      <c r="AV1063" s="205"/>
      <c r="AW1063" s="205"/>
      <c r="AX1063" s="205"/>
      <c r="AY1063" s="205"/>
      <c r="AZ1063" s="205"/>
      <c r="BA1063" s="205"/>
      <c r="BB1063" s="205"/>
      <c r="BC1063" s="205"/>
    </row>
    <row r="1064" spans="2:55" ht="15.75" customHeight="1" x14ac:dyDescent="0.25">
      <c r="B1064" s="326"/>
      <c r="C1064" s="195"/>
      <c r="D1064" s="195"/>
      <c r="E1064" s="196"/>
      <c r="F1064" s="197"/>
      <c r="G1064" s="197"/>
      <c r="H1064" s="197"/>
      <c r="I1064" s="198"/>
      <c r="J1064" s="195"/>
      <c r="K1064" s="195"/>
      <c r="L1064" s="199"/>
      <c r="M1064" s="195"/>
      <c r="N1064" s="195"/>
      <c r="O1064" s="200"/>
      <c r="P1064" s="200"/>
      <c r="Q1064" s="200"/>
      <c r="R1064" s="200"/>
      <c r="S1064" s="201"/>
      <c r="U1064" s="195"/>
      <c r="V1064" s="202"/>
      <c r="X1064" s="203"/>
      <c r="Y1064" s="197"/>
      <c r="AH1064" s="78"/>
      <c r="AI1064" s="204"/>
      <c r="AJ1064" s="195"/>
      <c r="AL1064" s="195"/>
      <c r="AM1064" s="205"/>
      <c r="AN1064" s="205"/>
      <c r="AO1064" s="205"/>
      <c r="AP1064" s="206"/>
      <c r="AQ1064" s="205"/>
      <c r="AR1064" s="206"/>
      <c r="AT1064" s="205"/>
      <c r="AU1064" s="205"/>
      <c r="AV1064" s="205"/>
      <c r="AW1064" s="205"/>
      <c r="AX1064" s="205"/>
      <c r="AY1064" s="205"/>
      <c r="AZ1064" s="205"/>
      <c r="BA1064" s="205"/>
      <c r="BB1064" s="205"/>
      <c r="BC1064" s="205"/>
    </row>
    <row r="1065" spans="2:55" ht="15.75" customHeight="1" x14ac:dyDescent="0.25">
      <c r="B1065" s="326"/>
      <c r="C1065" s="195"/>
      <c r="D1065" s="195"/>
      <c r="E1065" s="196"/>
      <c r="F1065" s="197"/>
      <c r="G1065" s="197"/>
      <c r="H1065" s="197"/>
      <c r="I1065" s="198"/>
      <c r="J1065" s="195"/>
      <c r="K1065" s="195"/>
      <c r="L1065" s="199"/>
      <c r="M1065" s="195"/>
      <c r="N1065" s="195"/>
      <c r="O1065" s="200"/>
      <c r="P1065" s="200"/>
      <c r="Q1065" s="200"/>
      <c r="R1065" s="200"/>
      <c r="S1065" s="201"/>
      <c r="U1065" s="195"/>
      <c r="V1065" s="202"/>
      <c r="X1065" s="203"/>
      <c r="Y1065" s="197"/>
      <c r="AH1065" s="78"/>
      <c r="AI1065" s="204"/>
      <c r="AJ1065" s="195"/>
      <c r="AL1065" s="195"/>
      <c r="AM1065" s="205"/>
      <c r="AN1065" s="205"/>
      <c r="AO1065" s="205"/>
      <c r="AP1065" s="206"/>
      <c r="AQ1065" s="205"/>
      <c r="AR1065" s="206"/>
      <c r="AT1065" s="205"/>
      <c r="AU1065" s="205"/>
      <c r="AV1065" s="205"/>
      <c r="AW1065" s="205"/>
      <c r="AX1065" s="205"/>
      <c r="AY1065" s="205"/>
      <c r="AZ1065" s="205"/>
      <c r="BA1065" s="205"/>
      <c r="BB1065" s="205"/>
      <c r="BC1065" s="205"/>
    </row>
    <row r="1066" spans="2:55" ht="15.75" customHeight="1" x14ac:dyDescent="0.25">
      <c r="B1066" s="326"/>
      <c r="C1066" s="195"/>
      <c r="D1066" s="195"/>
      <c r="E1066" s="196"/>
      <c r="F1066" s="197"/>
      <c r="G1066" s="197"/>
      <c r="H1066" s="197"/>
      <c r="I1066" s="198"/>
      <c r="J1066" s="195"/>
      <c r="K1066" s="195"/>
      <c r="L1066" s="199"/>
      <c r="M1066" s="195"/>
      <c r="N1066" s="195"/>
      <c r="O1066" s="200"/>
      <c r="P1066" s="200"/>
      <c r="Q1066" s="200"/>
      <c r="R1066" s="200"/>
      <c r="S1066" s="201"/>
      <c r="U1066" s="195"/>
      <c r="V1066" s="202"/>
      <c r="X1066" s="203"/>
      <c r="Y1066" s="197"/>
      <c r="AH1066" s="78"/>
      <c r="AI1066" s="204"/>
      <c r="AJ1066" s="195"/>
      <c r="AL1066" s="195"/>
      <c r="AM1066" s="205"/>
      <c r="AN1066" s="205"/>
      <c r="AO1066" s="205"/>
      <c r="AP1066" s="206"/>
      <c r="AQ1066" s="205"/>
      <c r="AR1066" s="206"/>
      <c r="AT1066" s="205"/>
      <c r="AU1066" s="205"/>
      <c r="AV1066" s="205"/>
      <c r="AW1066" s="205"/>
      <c r="AX1066" s="205"/>
      <c r="AY1066" s="205"/>
      <c r="AZ1066" s="205"/>
      <c r="BA1066" s="205"/>
      <c r="BB1066" s="205"/>
      <c r="BC1066" s="205"/>
    </row>
    <row r="1067" spans="2:55" ht="15.75" customHeight="1" x14ac:dyDescent="0.25">
      <c r="B1067" s="326"/>
      <c r="C1067" s="195"/>
      <c r="D1067" s="195"/>
      <c r="E1067" s="196"/>
      <c r="F1067" s="197"/>
      <c r="G1067" s="197"/>
      <c r="H1067" s="197"/>
      <c r="I1067" s="198"/>
      <c r="J1067" s="195"/>
      <c r="K1067" s="195"/>
      <c r="L1067" s="199"/>
      <c r="M1067" s="195"/>
      <c r="N1067" s="195"/>
      <c r="O1067" s="200"/>
      <c r="P1067" s="200"/>
      <c r="Q1067" s="200"/>
      <c r="R1067" s="200"/>
      <c r="S1067" s="201"/>
      <c r="U1067" s="195"/>
      <c r="V1067" s="202"/>
      <c r="X1067" s="203"/>
      <c r="Y1067" s="197"/>
      <c r="AH1067" s="78"/>
      <c r="AI1067" s="204"/>
      <c r="AJ1067" s="195"/>
      <c r="AL1067" s="195"/>
      <c r="AM1067" s="205"/>
      <c r="AN1067" s="205"/>
      <c r="AO1067" s="205"/>
      <c r="AP1067" s="206"/>
      <c r="AQ1067" s="205"/>
      <c r="AR1067" s="206"/>
      <c r="AT1067" s="205"/>
      <c r="AU1067" s="205"/>
      <c r="AV1067" s="205"/>
      <c r="AW1067" s="205"/>
      <c r="AX1067" s="205"/>
      <c r="AY1067" s="205"/>
      <c r="AZ1067" s="205"/>
      <c r="BA1067" s="205"/>
      <c r="BB1067" s="205"/>
      <c r="BC1067" s="205"/>
    </row>
    <row r="1068" spans="2:55" ht="15.75" customHeight="1" x14ac:dyDescent="0.25">
      <c r="B1068" s="326"/>
      <c r="C1068" s="195"/>
      <c r="D1068" s="195"/>
      <c r="E1068" s="196"/>
      <c r="F1068" s="197"/>
      <c r="G1068" s="197"/>
      <c r="H1068" s="197"/>
      <c r="I1068" s="198"/>
      <c r="J1068" s="195"/>
      <c r="K1068" s="195"/>
      <c r="L1068" s="199"/>
      <c r="M1068" s="195"/>
      <c r="N1068" s="195"/>
      <c r="O1068" s="200"/>
      <c r="P1068" s="200"/>
      <c r="Q1068" s="200"/>
      <c r="R1068" s="200"/>
      <c r="S1068" s="201"/>
      <c r="U1068" s="195"/>
      <c r="V1068" s="202"/>
      <c r="X1068" s="203"/>
      <c r="Y1068" s="197"/>
      <c r="AH1068" s="78"/>
      <c r="AI1068" s="204"/>
      <c r="AJ1068" s="195"/>
      <c r="AL1068" s="195"/>
      <c r="AM1068" s="205"/>
      <c r="AN1068" s="205"/>
      <c r="AO1068" s="205"/>
      <c r="AP1068" s="206"/>
      <c r="AQ1068" s="205"/>
      <c r="AR1068" s="206"/>
      <c r="AT1068" s="205"/>
      <c r="AU1068" s="205"/>
      <c r="AV1068" s="205"/>
      <c r="AW1068" s="205"/>
      <c r="AX1068" s="205"/>
      <c r="AY1068" s="205"/>
      <c r="AZ1068" s="205"/>
      <c r="BA1068" s="205"/>
      <c r="BB1068" s="205"/>
      <c r="BC1068" s="205"/>
    </row>
  </sheetData>
  <mergeCells count="97">
    <mergeCell ref="T489:T490"/>
    <mergeCell ref="T493:T494"/>
    <mergeCell ref="T607:T609"/>
    <mergeCell ref="T533:T534"/>
    <mergeCell ref="T547:T548"/>
    <mergeCell ref="T582:T583"/>
    <mergeCell ref="T584:T585"/>
    <mergeCell ref="T586:T587"/>
    <mergeCell ref="T588:T590"/>
    <mergeCell ref="T591:T593"/>
    <mergeCell ref="T594:T595"/>
    <mergeCell ref="T597:T598"/>
    <mergeCell ref="T495:T496"/>
    <mergeCell ref="T517:T518"/>
    <mergeCell ref="T519:T521"/>
    <mergeCell ref="T523:T524"/>
    <mergeCell ref="T393:T394"/>
    <mergeCell ref="T403:T404"/>
    <mergeCell ref="T419:T421"/>
    <mergeCell ref="T424:T425"/>
    <mergeCell ref="T427:T430"/>
    <mergeCell ref="T431:T432"/>
    <mergeCell ref="T438:T439"/>
    <mergeCell ref="T471:T472"/>
    <mergeCell ref="T475:T477"/>
    <mergeCell ref="T478:T479"/>
    <mergeCell ref="T480:T482"/>
    <mergeCell ref="T483:T485"/>
    <mergeCell ref="S303:S305"/>
    <mergeCell ref="T303:T305"/>
    <mergeCell ref="Y648:AE648"/>
    <mergeCell ref="AM648:AN648"/>
    <mergeCell ref="D669:R669"/>
    <mergeCell ref="S669:U669"/>
    <mergeCell ref="T634:T636"/>
    <mergeCell ref="S646:U646"/>
    <mergeCell ref="D647:R647"/>
    <mergeCell ref="S647:U647"/>
    <mergeCell ref="Y647:AE647"/>
    <mergeCell ref="D648:R648"/>
    <mergeCell ref="S648:U648"/>
    <mergeCell ref="T351:T352"/>
    <mergeCell ref="T353:T354"/>
    <mergeCell ref="AK382:AM382"/>
    <mergeCell ref="T332:T333"/>
    <mergeCell ref="T196:T197"/>
    <mergeCell ref="T213:T214"/>
    <mergeCell ref="T215:T216"/>
    <mergeCell ref="T217:T222"/>
    <mergeCell ref="T223:T224"/>
    <mergeCell ref="T225:T226"/>
    <mergeCell ref="T227:T228"/>
    <mergeCell ref="T231:T234"/>
    <mergeCell ref="T247:T248"/>
    <mergeCell ref="T252:T253"/>
    <mergeCell ref="T259:T261"/>
    <mergeCell ref="T283:T285"/>
    <mergeCell ref="T89:T91"/>
    <mergeCell ref="T106:T107"/>
    <mergeCell ref="T188:T189"/>
    <mergeCell ref="T193:T195"/>
    <mergeCell ref="T330:T331"/>
    <mergeCell ref="T159:T160"/>
    <mergeCell ref="T161:T162"/>
    <mergeCell ref="T163:T166"/>
    <mergeCell ref="T169:T174"/>
    <mergeCell ref="T175:T177"/>
    <mergeCell ref="T109:T110"/>
    <mergeCell ref="T128:T130"/>
    <mergeCell ref="T134:T136"/>
    <mergeCell ref="T157:T158"/>
    <mergeCell ref="T22:T23"/>
    <mergeCell ref="T24:T26"/>
    <mergeCell ref="T28:T29"/>
    <mergeCell ref="T32:T33"/>
    <mergeCell ref="T34:T36"/>
    <mergeCell ref="T42:T43"/>
    <mergeCell ref="T44:T45"/>
    <mergeCell ref="T68:T69"/>
    <mergeCell ref="T70:T72"/>
    <mergeCell ref="T73:T74"/>
    <mergeCell ref="T85:T86"/>
    <mergeCell ref="T87:T88"/>
    <mergeCell ref="Y1:Y2"/>
    <mergeCell ref="Z1:AE1"/>
    <mergeCell ref="AF1:AF2"/>
    <mergeCell ref="T11:T13"/>
    <mergeCell ref="T17:T18"/>
    <mergeCell ref="R1:R2"/>
    <mergeCell ref="S1:U1"/>
    <mergeCell ref="A3:B3"/>
    <mergeCell ref="V1:X1"/>
    <mergeCell ref="A1:A2"/>
    <mergeCell ref="B1:B2"/>
    <mergeCell ref="C1:C2"/>
    <mergeCell ref="D1:D2"/>
    <mergeCell ref="E1:Q1"/>
  </mergeCells>
  <dataValidations count="6">
    <dataValidation type="list" allowBlank="1" showErrorMessage="1" sqref="D650:D655">
      <formula1>"Public bidding"</formula1>
    </dataValidation>
    <dataValidation type="list" allowBlank="1" showErrorMessage="1" sqref="AR3">
      <formula1>"For Serve,Served/ Undelivered,Delivered,Cancelled,Waived,COD undelivered,COD delivered,Delivered Partially,Served/ Conducted,Served/ Conducted for addendum"</formula1>
    </dataValidation>
    <dataValidation type="list" allowBlank="1" showErrorMessage="1" sqref="AR580:AR667 AT870:AT882 AR10:AR578">
      <formula1>"For Serve,Served/ Undelivered,Delivered,Cancelled,Waived,COD undelivered,COD delivered,Delivered Partially,Served Conducted,Served Unconducted,Served Conducted For Addendum,For conduct (confirmed)"</formula1>
    </dataValidation>
    <dataValidation type="list" allowBlank="1" showErrorMessage="1" sqref="AU580:AU655 AU3 AU10:AU578">
      <formula1>"Heidee Mabazza,Jaylord Soriano,Joey Pechon"</formula1>
    </dataValidation>
    <dataValidation type="list" allowBlank="1" showErrorMessage="1" sqref="AT580:AT666 AT3 AT10:AT578">
      <formula1>"Supplies,Service,Catering,Construction"</formula1>
    </dataValidation>
    <dataValidation type="list" allowBlank="1" showErrorMessage="1" sqref="D10:D645">
      <formula1>"Lease of Venue,Small Value Procurement,Shopping,Direct Contracting,Emergency Purchase,Agency to Agency"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2"/>
  <sheetViews>
    <sheetView topLeftCell="A31" workbookViewId="0">
      <selection activeCell="A30" sqref="A30"/>
    </sheetView>
  </sheetViews>
  <sheetFormatPr defaultColWidth="14.42578125" defaultRowHeight="15" customHeight="1" x14ac:dyDescent="0.25"/>
  <cols>
    <col min="1" max="1" width="24.85546875" customWidth="1"/>
    <col min="2" max="2" width="31" customWidth="1"/>
    <col min="3" max="6" width="8.7109375" customWidth="1"/>
  </cols>
  <sheetData>
    <row r="1" spans="1:2" x14ac:dyDescent="0.25">
      <c r="A1" s="328" t="s">
        <v>972</v>
      </c>
      <c r="B1" s="328" t="s">
        <v>5</v>
      </c>
    </row>
    <row r="2" spans="1:2" x14ac:dyDescent="0.25">
      <c r="A2" s="82" t="s">
        <v>656</v>
      </c>
      <c r="B2" s="82">
        <v>100000100001000</v>
      </c>
    </row>
    <row r="3" spans="1:2" x14ac:dyDescent="0.25">
      <c r="A3" s="82" t="s">
        <v>973</v>
      </c>
      <c r="B3" s="82">
        <v>320104100001000</v>
      </c>
    </row>
    <row r="4" spans="1:2" x14ac:dyDescent="0.25">
      <c r="A4" s="82" t="s">
        <v>174</v>
      </c>
      <c r="B4" s="82">
        <v>100000100001000</v>
      </c>
    </row>
    <row r="5" spans="1:2" x14ac:dyDescent="0.25">
      <c r="A5" s="82" t="s">
        <v>974</v>
      </c>
      <c r="B5" s="82">
        <v>100000100001000</v>
      </c>
    </row>
    <row r="6" spans="1:2" x14ac:dyDescent="0.25">
      <c r="A6" s="82" t="s">
        <v>368</v>
      </c>
      <c r="B6" s="82">
        <v>100000100001000</v>
      </c>
    </row>
    <row r="7" spans="1:2" x14ac:dyDescent="0.25">
      <c r="A7" s="82" t="s">
        <v>975</v>
      </c>
      <c r="B7" s="82">
        <v>320104100001000</v>
      </c>
    </row>
    <row r="8" spans="1:2" x14ac:dyDescent="0.25">
      <c r="A8" s="82" t="s">
        <v>976</v>
      </c>
      <c r="B8" s="82">
        <v>320104100001000</v>
      </c>
    </row>
    <row r="9" spans="1:2" x14ac:dyDescent="0.25">
      <c r="A9" s="82" t="s">
        <v>66</v>
      </c>
      <c r="B9" s="82">
        <v>320104100001000</v>
      </c>
    </row>
    <row r="10" spans="1:2" x14ac:dyDescent="0.25">
      <c r="A10" s="82" t="s">
        <v>977</v>
      </c>
      <c r="B10" s="82">
        <v>320104100001000</v>
      </c>
    </row>
    <row r="11" spans="1:2" x14ac:dyDescent="0.25">
      <c r="A11" s="82" t="s">
        <v>226</v>
      </c>
      <c r="B11" s="82">
        <v>100000100001000</v>
      </c>
    </row>
    <row r="12" spans="1:2" x14ac:dyDescent="0.25">
      <c r="A12" s="82" t="s">
        <v>978</v>
      </c>
      <c r="B12" s="82">
        <v>320101100001000</v>
      </c>
    </row>
    <row r="13" spans="1:2" x14ac:dyDescent="0.25">
      <c r="A13" s="82" t="s">
        <v>63</v>
      </c>
      <c r="B13" s="82">
        <v>320101100001000</v>
      </c>
    </row>
    <row r="14" spans="1:2" x14ac:dyDescent="0.25">
      <c r="A14" s="82" t="s">
        <v>61</v>
      </c>
      <c r="B14" s="82">
        <v>330100100001000</v>
      </c>
    </row>
    <row r="15" spans="1:2" x14ac:dyDescent="0.25">
      <c r="A15" s="82" t="s">
        <v>480</v>
      </c>
      <c r="B15" s="82">
        <v>330100100001000</v>
      </c>
    </row>
    <row r="16" spans="1:2" x14ac:dyDescent="0.25">
      <c r="A16" s="82" t="s">
        <v>62</v>
      </c>
      <c r="B16" s="82">
        <v>200000100005000</v>
      </c>
    </row>
    <row r="17" spans="1:2" x14ac:dyDescent="0.25">
      <c r="A17" s="82" t="s">
        <v>979</v>
      </c>
      <c r="B17" s="82">
        <v>320104100001000</v>
      </c>
    </row>
    <row r="18" spans="1:2" x14ac:dyDescent="0.25">
      <c r="A18" s="82" t="s">
        <v>980</v>
      </c>
      <c r="B18" s="82">
        <v>100000100001000</v>
      </c>
    </row>
    <row r="19" spans="1:2" x14ac:dyDescent="0.25">
      <c r="A19" s="82" t="s">
        <v>981</v>
      </c>
      <c r="B19" s="82">
        <v>100000100001000</v>
      </c>
    </row>
    <row r="20" spans="1:2" x14ac:dyDescent="0.25">
      <c r="A20" s="82" t="s">
        <v>982</v>
      </c>
      <c r="B20" s="82">
        <v>100000100001000</v>
      </c>
    </row>
    <row r="21" spans="1:2" ht="15.75" customHeight="1" x14ac:dyDescent="0.25">
      <c r="A21" s="82" t="s">
        <v>53</v>
      </c>
      <c r="B21" s="82">
        <v>100000100001000</v>
      </c>
    </row>
    <row r="22" spans="1:2" ht="15.75" customHeight="1" x14ac:dyDescent="0.25">
      <c r="A22" s="82" t="s">
        <v>983</v>
      </c>
      <c r="B22" s="82">
        <v>320101100001000</v>
      </c>
    </row>
    <row r="23" spans="1:2" ht="15.75" customHeight="1" x14ac:dyDescent="0.25">
      <c r="A23" s="82" t="s">
        <v>159</v>
      </c>
      <c r="B23" s="329">
        <v>350100100001000</v>
      </c>
    </row>
    <row r="24" spans="1:2" ht="15.75" customHeight="1" x14ac:dyDescent="0.25">
      <c r="A24" s="82" t="s">
        <v>68</v>
      </c>
      <c r="B24" s="82">
        <v>100000100001000</v>
      </c>
    </row>
    <row r="25" spans="1:2" ht="15.75" customHeight="1" x14ac:dyDescent="0.25">
      <c r="A25" s="82" t="s">
        <v>984</v>
      </c>
      <c r="B25" s="82">
        <v>100000100001000</v>
      </c>
    </row>
    <row r="26" spans="1:2" ht="15.75" customHeight="1" x14ac:dyDescent="0.25">
      <c r="A26" s="82" t="s">
        <v>985</v>
      </c>
      <c r="B26" s="82">
        <v>100000100001000</v>
      </c>
    </row>
    <row r="27" spans="1:2" ht="15.75" customHeight="1" x14ac:dyDescent="0.25">
      <c r="A27" s="82" t="s">
        <v>986</v>
      </c>
      <c r="B27" s="82">
        <v>100000100001000</v>
      </c>
    </row>
    <row r="28" spans="1:2" ht="15.75" customHeight="1" x14ac:dyDescent="0.25">
      <c r="A28" s="82" t="s">
        <v>113</v>
      </c>
      <c r="B28" s="330" t="s">
        <v>987</v>
      </c>
    </row>
    <row r="29" spans="1:2" ht="15.75" customHeight="1" x14ac:dyDescent="0.25">
      <c r="A29" s="82" t="s">
        <v>988</v>
      </c>
      <c r="B29" s="82">
        <v>320104100001000</v>
      </c>
    </row>
    <row r="30" spans="1:2" ht="15.75" customHeight="1" x14ac:dyDescent="0.25">
      <c r="A30" s="82" t="s">
        <v>74</v>
      </c>
      <c r="B30" s="82">
        <v>200000200001000</v>
      </c>
    </row>
    <row r="31" spans="1:2" ht="15.75" customHeight="1" x14ac:dyDescent="0.25">
      <c r="A31" s="82" t="s">
        <v>59</v>
      </c>
      <c r="B31" s="82">
        <v>100000100001000</v>
      </c>
    </row>
    <row r="32" spans="1:2" ht="15.75" customHeight="1" x14ac:dyDescent="0.25">
      <c r="A32" s="82" t="s">
        <v>83</v>
      </c>
      <c r="B32" s="82">
        <v>310100100001000</v>
      </c>
    </row>
    <row r="33" spans="1:2" ht="15.75" customHeight="1" x14ac:dyDescent="0.25">
      <c r="A33" s="329" t="s">
        <v>127</v>
      </c>
      <c r="B33" s="329">
        <v>310100200002000</v>
      </c>
    </row>
    <row r="34" spans="1:2" ht="15.75" customHeight="1" x14ac:dyDescent="0.25">
      <c r="A34" s="82" t="s">
        <v>158</v>
      </c>
      <c r="B34" s="82">
        <v>100000100001000</v>
      </c>
    </row>
    <row r="35" spans="1:2" ht="15.75" customHeight="1" x14ac:dyDescent="0.25">
      <c r="A35" s="82" t="s">
        <v>170</v>
      </c>
      <c r="B35" s="82">
        <v>100000100001000</v>
      </c>
    </row>
    <row r="36" spans="1:2" ht="15.75" customHeight="1" x14ac:dyDescent="0.25">
      <c r="A36" s="82" t="s">
        <v>989</v>
      </c>
      <c r="B36" s="82">
        <v>100000100001000</v>
      </c>
    </row>
    <row r="37" spans="1:2" ht="15.75" customHeight="1" x14ac:dyDescent="0.25">
      <c r="A37" s="82" t="s">
        <v>55</v>
      </c>
      <c r="B37" s="82">
        <v>200000100004000</v>
      </c>
    </row>
    <row r="38" spans="1:2" ht="15.75" customHeight="1" x14ac:dyDescent="0.25">
      <c r="A38" s="82" t="s">
        <v>680</v>
      </c>
      <c r="B38" s="82">
        <v>200000100004000</v>
      </c>
    </row>
    <row r="39" spans="1:2" ht="15.75" customHeight="1" x14ac:dyDescent="0.25">
      <c r="A39" s="82" t="s">
        <v>80</v>
      </c>
      <c r="B39" s="82">
        <v>100000100001000</v>
      </c>
    </row>
    <row r="40" spans="1:2" ht="15.75" customHeight="1" x14ac:dyDescent="0.25">
      <c r="A40" s="82" t="s">
        <v>50</v>
      </c>
      <c r="B40" s="82">
        <v>100000100001000</v>
      </c>
    </row>
    <row r="41" spans="1:2" ht="15.75" customHeight="1" x14ac:dyDescent="0.25">
      <c r="A41" s="82" t="s">
        <v>461</v>
      </c>
      <c r="B41" s="82">
        <v>320104100001000</v>
      </c>
    </row>
    <row r="42" spans="1:2" ht="15.75" customHeight="1" x14ac:dyDescent="0.25">
      <c r="A42" s="82" t="s">
        <v>117</v>
      </c>
      <c r="B42" s="82">
        <v>320104100001000</v>
      </c>
    </row>
    <row r="43" spans="1:2" ht="15.75" customHeight="1" x14ac:dyDescent="0.25">
      <c r="A43" s="82" t="s">
        <v>977</v>
      </c>
      <c r="B43" s="82">
        <v>320104100001000</v>
      </c>
    </row>
    <row r="44" spans="1:2" ht="15.75" customHeight="1" x14ac:dyDescent="0.25">
      <c r="A44" s="82" t="s">
        <v>580</v>
      </c>
      <c r="B44" s="82">
        <v>320104100002000</v>
      </c>
    </row>
    <row r="45" spans="1:2" ht="15.75" customHeight="1" x14ac:dyDescent="0.25">
      <c r="A45" s="82" t="s">
        <v>153</v>
      </c>
      <c r="B45" s="82">
        <v>100000100001000</v>
      </c>
    </row>
    <row r="46" spans="1:2" ht="15.75" customHeight="1" x14ac:dyDescent="0.25">
      <c r="A46" s="82" t="s">
        <v>60</v>
      </c>
      <c r="B46" s="82">
        <v>320101100001000</v>
      </c>
    </row>
    <row r="47" spans="1:2" ht="15.75" customHeight="1" x14ac:dyDescent="0.25">
      <c r="A47" s="82" t="s">
        <v>538</v>
      </c>
      <c r="B47" s="82" t="s">
        <v>990</v>
      </c>
    </row>
    <row r="48" spans="1:2" ht="15.75" customHeight="1" x14ac:dyDescent="0.25">
      <c r="A48" s="82" t="s">
        <v>71</v>
      </c>
      <c r="B48" s="82">
        <v>200000100001000</v>
      </c>
    </row>
    <row r="49" spans="1:2" ht="15.75" customHeight="1" x14ac:dyDescent="0.25">
      <c r="A49" s="82" t="s">
        <v>991</v>
      </c>
      <c r="B49" s="82">
        <v>320105100003000</v>
      </c>
    </row>
    <row r="50" spans="1:2" ht="15.75" customHeight="1" x14ac:dyDescent="0.25">
      <c r="A50" s="82" t="s">
        <v>70</v>
      </c>
      <c r="B50" s="82">
        <v>320101100001000</v>
      </c>
    </row>
    <row r="51" spans="1:2" ht="15.75" customHeight="1" x14ac:dyDescent="0.25">
      <c r="A51" s="82" t="s">
        <v>745</v>
      </c>
      <c r="B51" s="82">
        <v>320104100002000</v>
      </c>
    </row>
    <row r="52" spans="1:2" ht="15.75" customHeight="1" x14ac:dyDescent="0.25">
      <c r="A52" s="82" t="s">
        <v>72</v>
      </c>
      <c r="B52" s="82">
        <v>320103100001000</v>
      </c>
    </row>
    <row r="53" spans="1:2" ht="15.75" customHeight="1" x14ac:dyDescent="0.25">
      <c r="A53" s="82" t="s">
        <v>67</v>
      </c>
      <c r="B53" s="82">
        <v>310100100002000</v>
      </c>
    </row>
    <row r="54" spans="1:2" ht="15.75" customHeight="1" x14ac:dyDescent="0.25">
      <c r="A54" s="329" t="s">
        <v>248</v>
      </c>
      <c r="B54" s="82">
        <v>320103100001000</v>
      </c>
    </row>
    <row r="55" spans="1:2" ht="15.75" customHeight="1" x14ac:dyDescent="0.25">
      <c r="A55" s="82" t="s">
        <v>106</v>
      </c>
      <c r="B55" s="82">
        <v>200000100003000</v>
      </c>
    </row>
    <row r="56" spans="1:2" ht="15.75" customHeight="1" x14ac:dyDescent="0.25">
      <c r="A56" s="82" t="s">
        <v>64</v>
      </c>
      <c r="B56" s="82">
        <v>340100100001000</v>
      </c>
    </row>
    <row r="57" spans="1:2" ht="15.75" customHeight="1" x14ac:dyDescent="0.25">
      <c r="A57" s="82" t="s">
        <v>79</v>
      </c>
      <c r="B57" s="82">
        <v>320104100001000</v>
      </c>
    </row>
    <row r="58" spans="1:2" ht="15.75" customHeight="1" x14ac:dyDescent="0.25">
      <c r="A58" s="82" t="s">
        <v>142</v>
      </c>
      <c r="B58" s="82">
        <v>320105100001000</v>
      </c>
    </row>
    <row r="59" spans="1:2" ht="15.75" customHeight="1" x14ac:dyDescent="0.25">
      <c r="A59" s="82" t="s">
        <v>992</v>
      </c>
      <c r="B59" s="82">
        <v>200000200001000</v>
      </c>
    </row>
    <row r="60" spans="1:2" ht="15.75" customHeight="1" x14ac:dyDescent="0.25">
      <c r="A60" s="82" t="s">
        <v>993</v>
      </c>
      <c r="B60" s="330" t="s">
        <v>994</v>
      </c>
    </row>
    <row r="61" spans="1:2" ht="15.75" customHeight="1" x14ac:dyDescent="0.25">
      <c r="A61" s="82" t="s">
        <v>995</v>
      </c>
      <c r="B61" s="82">
        <v>320104100002000</v>
      </c>
    </row>
    <row r="62" spans="1:2" ht="15.75" customHeight="1" x14ac:dyDescent="0.25">
      <c r="A62" s="82" t="s">
        <v>996</v>
      </c>
      <c r="B62" s="82">
        <v>320104100002000</v>
      </c>
    </row>
    <row r="63" spans="1:2" ht="15.75" customHeight="1" x14ac:dyDescent="0.25">
      <c r="A63" s="82" t="s">
        <v>997</v>
      </c>
      <c r="B63" s="82">
        <v>320103100001000</v>
      </c>
    </row>
    <row r="64" spans="1:2" ht="15.75" customHeight="1" x14ac:dyDescent="0.25">
      <c r="A64" s="82" t="s">
        <v>998</v>
      </c>
      <c r="B64" s="82">
        <v>200000100001000</v>
      </c>
    </row>
    <row r="65" spans="1:2" ht="15.75" customHeight="1" x14ac:dyDescent="0.25">
      <c r="A65" s="331" t="s">
        <v>113</v>
      </c>
      <c r="B65" s="330" t="s">
        <v>987</v>
      </c>
    </row>
    <row r="66" spans="1:2" ht="15.75" customHeight="1" x14ac:dyDescent="0.25">
      <c r="A66" s="331" t="s">
        <v>999</v>
      </c>
      <c r="B66" s="82">
        <v>320105100001000</v>
      </c>
    </row>
    <row r="67" spans="1:2" ht="15.75" customHeight="1" x14ac:dyDescent="0.25">
      <c r="A67" s="332" t="s">
        <v>371</v>
      </c>
      <c r="B67" s="329">
        <v>200000100005000</v>
      </c>
    </row>
    <row r="68" spans="1:2" ht="15.75" customHeight="1" x14ac:dyDescent="0.25">
      <c r="A68" s="331" t="s">
        <v>73</v>
      </c>
      <c r="B68" s="82">
        <v>350100100001000</v>
      </c>
    </row>
    <row r="69" spans="1:2" ht="15.75" customHeight="1" x14ac:dyDescent="0.25">
      <c r="A69" s="333" t="s">
        <v>1000</v>
      </c>
      <c r="B69" s="82">
        <v>200000100004000</v>
      </c>
    </row>
    <row r="70" spans="1:2" ht="15.75" customHeight="1" x14ac:dyDescent="0.25">
      <c r="A70" s="334"/>
      <c r="B70" s="334"/>
    </row>
    <row r="71" spans="1:2" ht="15.75" customHeight="1" x14ac:dyDescent="0.25">
      <c r="A71" s="334"/>
      <c r="B71" s="334"/>
    </row>
    <row r="72" spans="1:2" ht="15.75" customHeight="1" x14ac:dyDescent="0.25">
      <c r="A72" s="334"/>
      <c r="B72" s="334"/>
    </row>
    <row r="73" spans="1:2" ht="15.75" customHeight="1" x14ac:dyDescent="0.25">
      <c r="A73" s="334"/>
      <c r="B73" s="334"/>
    </row>
    <row r="74" spans="1:2" ht="15.75" customHeight="1" x14ac:dyDescent="0.25">
      <c r="A74" s="334"/>
      <c r="B74" s="334"/>
    </row>
    <row r="75" spans="1:2" ht="15.75" customHeight="1" x14ac:dyDescent="0.25">
      <c r="A75" s="334"/>
      <c r="B75" s="334"/>
    </row>
    <row r="76" spans="1:2" ht="15.75" customHeight="1" x14ac:dyDescent="0.25">
      <c r="A76" s="334"/>
      <c r="B76" s="334"/>
    </row>
    <row r="77" spans="1:2" ht="15.75" customHeight="1" x14ac:dyDescent="0.25">
      <c r="A77" s="334"/>
      <c r="B77" s="334"/>
    </row>
    <row r="78" spans="1:2" ht="15.75" customHeight="1" x14ac:dyDescent="0.25">
      <c r="A78" s="334"/>
      <c r="B78" s="334"/>
    </row>
    <row r="79" spans="1:2" ht="15.75" customHeight="1" x14ac:dyDescent="0.25">
      <c r="A79" s="334"/>
      <c r="B79" s="334"/>
    </row>
    <row r="80" spans="1:2" ht="15.75" customHeight="1" x14ac:dyDescent="0.25">
      <c r="A80" s="334"/>
      <c r="B80" s="334"/>
    </row>
    <row r="81" spans="1:2" ht="15.75" customHeight="1" x14ac:dyDescent="0.25">
      <c r="A81" s="334"/>
      <c r="B81" s="334"/>
    </row>
    <row r="82" spans="1:2" ht="15.75" customHeight="1" x14ac:dyDescent="0.25">
      <c r="A82" s="334"/>
      <c r="B82" s="334"/>
    </row>
    <row r="83" spans="1:2" ht="15.75" customHeight="1" x14ac:dyDescent="0.25">
      <c r="A83" s="334"/>
      <c r="B83" s="334"/>
    </row>
    <row r="84" spans="1:2" ht="15.75" customHeight="1" x14ac:dyDescent="0.25">
      <c r="A84" s="334"/>
      <c r="B84" s="334"/>
    </row>
    <row r="85" spans="1:2" ht="15.75" customHeight="1" x14ac:dyDescent="0.25">
      <c r="A85" s="334"/>
      <c r="B85" s="334"/>
    </row>
    <row r="86" spans="1:2" ht="15.75" customHeight="1" x14ac:dyDescent="0.25">
      <c r="A86" s="334"/>
      <c r="B86" s="334"/>
    </row>
    <row r="87" spans="1:2" ht="15.75" customHeight="1" x14ac:dyDescent="0.25">
      <c r="A87" s="334"/>
      <c r="B87" s="334"/>
    </row>
    <row r="88" spans="1:2" ht="15.75" customHeight="1" x14ac:dyDescent="0.25">
      <c r="A88" s="334"/>
      <c r="B88" s="334"/>
    </row>
    <row r="89" spans="1:2" ht="15.75" customHeight="1" x14ac:dyDescent="0.25">
      <c r="A89" s="334"/>
      <c r="B89" s="334"/>
    </row>
    <row r="90" spans="1:2" ht="15.75" customHeight="1" x14ac:dyDescent="0.25">
      <c r="A90" s="334"/>
      <c r="B90" s="334"/>
    </row>
    <row r="91" spans="1:2" ht="15.75" customHeight="1" x14ac:dyDescent="0.25">
      <c r="A91" s="334"/>
      <c r="B91" s="334"/>
    </row>
    <row r="92" spans="1:2" ht="15.75" customHeight="1" x14ac:dyDescent="0.25">
      <c r="A92" s="334"/>
      <c r="B92" s="334"/>
    </row>
    <row r="93" spans="1:2" ht="15.75" customHeight="1" x14ac:dyDescent="0.25">
      <c r="A93" s="334"/>
      <c r="B93" s="334"/>
    </row>
    <row r="94" spans="1:2" ht="15.75" customHeight="1" x14ac:dyDescent="0.25">
      <c r="A94" s="334"/>
      <c r="B94" s="334"/>
    </row>
    <row r="95" spans="1:2" ht="15.75" customHeight="1" x14ac:dyDescent="0.25">
      <c r="A95" s="334"/>
      <c r="B95" s="334"/>
    </row>
    <row r="96" spans="1:2" ht="15.75" customHeight="1" x14ac:dyDescent="0.25">
      <c r="A96" s="334"/>
      <c r="B96" s="334"/>
    </row>
    <row r="97" spans="1:2" ht="15.75" customHeight="1" x14ac:dyDescent="0.25">
      <c r="A97" s="334"/>
      <c r="B97" s="334"/>
    </row>
    <row r="98" spans="1:2" ht="15.75" customHeight="1" x14ac:dyDescent="0.25">
      <c r="A98" s="334"/>
      <c r="B98" s="334"/>
    </row>
    <row r="99" spans="1:2" ht="15.75" customHeight="1" x14ac:dyDescent="0.25">
      <c r="A99" s="334"/>
      <c r="B99" s="334"/>
    </row>
    <row r="100" spans="1:2" ht="15.75" customHeight="1" x14ac:dyDescent="0.25">
      <c r="A100" s="334"/>
      <c r="B100" s="334"/>
    </row>
    <row r="101" spans="1:2" ht="15.75" customHeight="1" x14ac:dyDescent="0.25">
      <c r="A101" s="334"/>
      <c r="B101" s="334"/>
    </row>
    <row r="102" spans="1:2" ht="15.75" customHeight="1" x14ac:dyDescent="0.25">
      <c r="A102" s="334"/>
      <c r="B102" s="334"/>
    </row>
    <row r="103" spans="1:2" ht="15.75" customHeight="1" x14ac:dyDescent="0.25">
      <c r="A103" s="334"/>
      <c r="B103" s="334"/>
    </row>
    <row r="104" spans="1:2" ht="15.75" customHeight="1" x14ac:dyDescent="0.25">
      <c r="A104" s="334"/>
      <c r="B104" s="334"/>
    </row>
    <row r="105" spans="1:2" ht="15.75" customHeight="1" x14ac:dyDescent="0.25">
      <c r="A105" s="334"/>
      <c r="B105" s="334"/>
    </row>
    <row r="106" spans="1:2" ht="15.75" customHeight="1" x14ac:dyDescent="0.25">
      <c r="A106" s="334"/>
      <c r="B106" s="334"/>
    </row>
    <row r="107" spans="1:2" ht="15.75" customHeight="1" x14ac:dyDescent="0.25">
      <c r="A107" s="334"/>
      <c r="B107" s="334"/>
    </row>
    <row r="108" spans="1:2" ht="15.75" customHeight="1" x14ac:dyDescent="0.25">
      <c r="A108" s="334"/>
      <c r="B108" s="334"/>
    </row>
    <row r="109" spans="1:2" ht="15.75" customHeight="1" x14ac:dyDescent="0.25">
      <c r="A109" s="334"/>
      <c r="B109" s="334"/>
    </row>
    <row r="110" spans="1:2" ht="15.75" customHeight="1" x14ac:dyDescent="0.25">
      <c r="A110" s="334"/>
      <c r="B110" s="334"/>
    </row>
    <row r="111" spans="1:2" ht="15.75" customHeight="1" x14ac:dyDescent="0.25">
      <c r="A111" s="334"/>
      <c r="B111" s="334"/>
    </row>
    <row r="112" spans="1:2" ht="15.75" customHeight="1" x14ac:dyDescent="0.25">
      <c r="A112" s="334"/>
      <c r="B112" s="334"/>
    </row>
    <row r="113" spans="1:2" ht="15.75" customHeight="1" x14ac:dyDescent="0.25">
      <c r="A113" s="334"/>
      <c r="B113" s="334"/>
    </row>
    <row r="114" spans="1:2" ht="15.75" customHeight="1" x14ac:dyDescent="0.25">
      <c r="A114" s="334"/>
      <c r="B114" s="334"/>
    </row>
    <row r="115" spans="1:2" ht="15.75" customHeight="1" x14ac:dyDescent="0.25">
      <c r="A115" s="334"/>
      <c r="B115" s="334"/>
    </row>
    <row r="116" spans="1:2" ht="15.75" customHeight="1" x14ac:dyDescent="0.25">
      <c r="A116" s="334"/>
      <c r="B116" s="334"/>
    </row>
    <row r="117" spans="1:2" ht="15.75" customHeight="1" x14ac:dyDescent="0.25">
      <c r="A117" s="334"/>
      <c r="B117" s="334"/>
    </row>
    <row r="118" spans="1:2" ht="15.75" customHeight="1" x14ac:dyDescent="0.25">
      <c r="A118" s="334"/>
      <c r="B118" s="334"/>
    </row>
    <row r="119" spans="1:2" ht="15.75" customHeight="1" x14ac:dyDescent="0.25">
      <c r="A119" s="334"/>
      <c r="B119" s="334"/>
    </row>
    <row r="120" spans="1:2" ht="15.75" customHeight="1" x14ac:dyDescent="0.25">
      <c r="A120" s="334"/>
      <c r="B120" s="334"/>
    </row>
    <row r="121" spans="1:2" ht="15.75" customHeight="1" x14ac:dyDescent="0.25">
      <c r="A121" s="334"/>
      <c r="B121" s="334"/>
    </row>
    <row r="122" spans="1:2" ht="15.75" customHeight="1" x14ac:dyDescent="0.25">
      <c r="A122" s="334"/>
      <c r="B122" s="334"/>
    </row>
    <row r="123" spans="1:2" ht="15.75" customHeight="1" x14ac:dyDescent="0.25">
      <c r="A123" s="334"/>
      <c r="B123" s="334"/>
    </row>
    <row r="124" spans="1:2" ht="15.75" customHeight="1" x14ac:dyDescent="0.25">
      <c r="A124" s="334"/>
      <c r="B124" s="334"/>
    </row>
    <row r="125" spans="1:2" ht="15.75" customHeight="1" x14ac:dyDescent="0.25">
      <c r="A125" s="334"/>
      <c r="B125" s="334"/>
    </row>
    <row r="126" spans="1:2" ht="15.75" customHeight="1" x14ac:dyDescent="0.25">
      <c r="A126" s="334"/>
      <c r="B126" s="334"/>
    </row>
    <row r="127" spans="1:2" ht="15.75" customHeight="1" x14ac:dyDescent="0.25">
      <c r="A127" s="334"/>
      <c r="B127" s="334"/>
    </row>
    <row r="128" spans="1:2" ht="15.75" customHeight="1" x14ac:dyDescent="0.25">
      <c r="A128" s="334"/>
      <c r="B128" s="334"/>
    </row>
    <row r="129" spans="1:2" ht="15.75" customHeight="1" x14ac:dyDescent="0.25">
      <c r="A129" s="334"/>
      <c r="B129" s="334"/>
    </row>
    <row r="130" spans="1:2" ht="15.75" customHeight="1" x14ac:dyDescent="0.25">
      <c r="A130" s="334"/>
      <c r="B130" s="334"/>
    </row>
    <row r="131" spans="1:2" ht="15.75" customHeight="1" x14ac:dyDescent="0.25">
      <c r="A131" s="334"/>
      <c r="B131" s="334"/>
    </row>
    <row r="132" spans="1:2" ht="15.75" customHeight="1" x14ac:dyDescent="0.25">
      <c r="A132" s="334"/>
      <c r="B132" s="334"/>
    </row>
    <row r="133" spans="1:2" ht="15.75" customHeight="1" x14ac:dyDescent="0.25">
      <c r="A133" s="334"/>
      <c r="B133" s="334"/>
    </row>
    <row r="134" spans="1:2" ht="15.75" customHeight="1" x14ac:dyDescent="0.25">
      <c r="A134" s="334"/>
      <c r="B134" s="334"/>
    </row>
    <row r="135" spans="1:2" ht="15.75" customHeight="1" x14ac:dyDescent="0.25">
      <c r="A135" s="334"/>
      <c r="B135" s="334"/>
    </row>
    <row r="136" spans="1:2" ht="15.75" customHeight="1" x14ac:dyDescent="0.25">
      <c r="A136" s="334"/>
      <c r="B136" s="334"/>
    </row>
    <row r="137" spans="1:2" ht="15.75" customHeight="1" x14ac:dyDescent="0.25">
      <c r="A137" s="334"/>
      <c r="B137" s="334"/>
    </row>
    <row r="138" spans="1:2" ht="15.75" customHeight="1" x14ac:dyDescent="0.25">
      <c r="A138" s="334"/>
      <c r="B138" s="334"/>
    </row>
    <row r="139" spans="1:2" ht="15.75" customHeight="1" x14ac:dyDescent="0.25">
      <c r="A139" s="334"/>
      <c r="B139" s="334"/>
    </row>
    <row r="140" spans="1:2" ht="15.75" customHeight="1" x14ac:dyDescent="0.25">
      <c r="A140" s="334"/>
      <c r="B140" s="334"/>
    </row>
    <row r="141" spans="1:2" ht="15.75" customHeight="1" x14ac:dyDescent="0.25">
      <c r="A141" s="334"/>
      <c r="B141" s="334"/>
    </row>
    <row r="142" spans="1:2" ht="15.75" customHeight="1" x14ac:dyDescent="0.25">
      <c r="A142" s="334"/>
      <c r="B142" s="334"/>
    </row>
    <row r="143" spans="1:2" ht="15.75" customHeight="1" x14ac:dyDescent="0.25">
      <c r="A143" s="334"/>
      <c r="B143" s="334"/>
    </row>
    <row r="144" spans="1:2" ht="15.75" customHeight="1" x14ac:dyDescent="0.25">
      <c r="A144" s="334"/>
      <c r="B144" s="334"/>
    </row>
    <row r="145" spans="1:2" ht="15.75" customHeight="1" x14ac:dyDescent="0.25">
      <c r="A145" s="334"/>
      <c r="B145" s="334"/>
    </row>
    <row r="146" spans="1:2" ht="15.75" customHeight="1" x14ac:dyDescent="0.25">
      <c r="A146" s="334"/>
      <c r="B146" s="334"/>
    </row>
    <row r="147" spans="1:2" ht="15.75" customHeight="1" x14ac:dyDescent="0.25">
      <c r="A147" s="334"/>
      <c r="B147" s="334"/>
    </row>
    <row r="148" spans="1:2" ht="15.75" customHeight="1" x14ac:dyDescent="0.25">
      <c r="A148" s="334"/>
      <c r="B148" s="334"/>
    </row>
    <row r="149" spans="1:2" ht="15.75" customHeight="1" x14ac:dyDescent="0.25">
      <c r="A149" s="334"/>
      <c r="B149" s="334"/>
    </row>
    <row r="150" spans="1:2" ht="15.75" customHeight="1" x14ac:dyDescent="0.25">
      <c r="A150" s="334"/>
      <c r="B150" s="334"/>
    </row>
    <row r="151" spans="1:2" ht="15.75" customHeight="1" x14ac:dyDescent="0.25">
      <c r="A151" s="334"/>
      <c r="B151" s="334"/>
    </row>
    <row r="152" spans="1:2" ht="15.75" customHeight="1" x14ac:dyDescent="0.25">
      <c r="A152" s="334"/>
      <c r="B152" s="334"/>
    </row>
    <row r="153" spans="1:2" ht="15.75" customHeight="1" x14ac:dyDescent="0.25">
      <c r="A153" s="334"/>
      <c r="B153" s="334"/>
    </row>
    <row r="154" spans="1:2" ht="15.75" customHeight="1" x14ac:dyDescent="0.25">
      <c r="A154" s="334"/>
      <c r="B154" s="334"/>
    </row>
    <row r="155" spans="1:2" ht="15.75" customHeight="1" x14ac:dyDescent="0.25">
      <c r="A155" s="334"/>
      <c r="B155" s="334"/>
    </row>
    <row r="156" spans="1:2" ht="15.75" customHeight="1" x14ac:dyDescent="0.25">
      <c r="A156" s="334"/>
      <c r="B156" s="334"/>
    </row>
    <row r="157" spans="1:2" ht="15.75" customHeight="1" x14ac:dyDescent="0.25">
      <c r="A157" s="334"/>
      <c r="B157" s="334"/>
    </row>
    <row r="158" spans="1:2" ht="15.75" customHeight="1" x14ac:dyDescent="0.25">
      <c r="A158" s="334"/>
      <c r="B158" s="334"/>
    </row>
    <row r="159" spans="1:2" ht="15.75" customHeight="1" x14ac:dyDescent="0.25">
      <c r="A159" s="334"/>
      <c r="B159" s="334"/>
    </row>
    <row r="160" spans="1:2" ht="15.75" customHeight="1" x14ac:dyDescent="0.25">
      <c r="A160" s="334"/>
      <c r="B160" s="334"/>
    </row>
    <row r="161" spans="1:2" ht="15.75" customHeight="1" x14ac:dyDescent="0.25">
      <c r="A161" s="334"/>
      <c r="B161" s="334"/>
    </row>
    <row r="162" spans="1:2" ht="15.75" customHeight="1" x14ac:dyDescent="0.25">
      <c r="A162" s="334"/>
      <c r="B162" s="334"/>
    </row>
    <row r="163" spans="1:2" ht="15.75" customHeight="1" x14ac:dyDescent="0.25">
      <c r="A163" s="334"/>
      <c r="B163" s="334"/>
    </row>
    <row r="164" spans="1:2" ht="15.75" customHeight="1" x14ac:dyDescent="0.25">
      <c r="A164" s="334"/>
      <c r="B164" s="334"/>
    </row>
    <row r="165" spans="1:2" ht="15.75" customHeight="1" x14ac:dyDescent="0.25">
      <c r="A165" s="334"/>
      <c r="B165" s="334"/>
    </row>
    <row r="166" spans="1:2" ht="15.75" customHeight="1" x14ac:dyDescent="0.25">
      <c r="A166" s="334"/>
      <c r="B166" s="334"/>
    </row>
    <row r="167" spans="1:2" ht="15.75" customHeight="1" x14ac:dyDescent="0.25">
      <c r="A167" s="334"/>
      <c r="B167" s="334"/>
    </row>
    <row r="168" spans="1:2" ht="15.75" customHeight="1" x14ac:dyDescent="0.25">
      <c r="A168" s="334"/>
      <c r="B168" s="334"/>
    </row>
    <row r="169" spans="1:2" ht="15.75" customHeight="1" x14ac:dyDescent="0.25">
      <c r="A169" s="334"/>
      <c r="B169" s="334"/>
    </row>
    <row r="170" spans="1:2" ht="15.75" customHeight="1" x14ac:dyDescent="0.25">
      <c r="A170" s="334"/>
      <c r="B170" s="334"/>
    </row>
    <row r="171" spans="1:2" ht="15.75" customHeight="1" x14ac:dyDescent="0.25">
      <c r="A171" s="334"/>
      <c r="B171" s="334"/>
    </row>
    <row r="172" spans="1:2" ht="15.75" customHeight="1" x14ac:dyDescent="0.25">
      <c r="A172" s="334"/>
      <c r="B172" s="334"/>
    </row>
    <row r="173" spans="1:2" ht="15.75" customHeight="1" x14ac:dyDescent="0.25">
      <c r="A173" s="334"/>
      <c r="B173" s="334"/>
    </row>
    <row r="174" spans="1:2" ht="15.75" customHeight="1" x14ac:dyDescent="0.25">
      <c r="A174" s="334"/>
      <c r="B174" s="334"/>
    </row>
    <row r="175" spans="1:2" ht="15.75" customHeight="1" x14ac:dyDescent="0.25">
      <c r="A175" s="334"/>
      <c r="B175" s="334"/>
    </row>
    <row r="176" spans="1:2" ht="15.75" customHeight="1" x14ac:dyDescent="0.25">
      <c r="A176" s="334"/>
      <c r="B176" s="334"/>
    </row>
    <row r="177" spans="1:2" ht="15.75" customHeight="1" x14ac:dyDescent="0.25">
      <c r="A177" s="334"/>
      <c r="B177" s="334"/>
    </row>
    <row r="178" spans="1:2" ht="15.75" customHeight="1" x14ac:dyDescent="0.25">
      <c r="A178" s="334"/>
      <c r="B178" s="334"/>
    </row>
    <row r="179" spans="1:2" ht="15.75" customHeight="1" x14ac:dyDescent="0.25">
      <c r="A179" s="334"/>
      <c r="B179" s="334"/>
    </row>
    <row r="180" spans="1:2" ht="15.75" customHeight="1" x14ac:dyDescent="0.25">
      <c r="A180" s="334"/>
      <c r="B180" s="334"/>
    </row>
    <row r="181" spans="1:2" ht="15.75" customHeight="1" x14ac:dyDescent="0.25">
      <c r="A181" s="334"/>
      <c r="B181" s="334"/>
    </row>
    <row r="182" spans="1:2" ht="15.75" customHeight="1" x14ac:dyDescent="0.25">
      <c r="A182" s="334"/>
      <c r="B182" s="334"/>
    </row>
    <row r="183" spans="1:2" ht="15.75" customHeight="1" x14ac:dyDescent="0.25">
      <c r="A183" s="334"/>
      <c r="B183" s="334"/>
    </row>
    <row r="184" spans="1:2" ht="15.75" customHeight="1" x14ac:dyDescent="0.25">
      <c r="A184" s="334"/>
      <c r="B184" s="334"/>
    </row>
    <row r="185" spans="1:2" ht="15.75" customHeight="1" x14ac:dyDescent="0.25">
      <c r="A185" s="334"/>
      <c r="B185" s="334"/>
    </row>
    <row r="186" spans="1:2" ht="15.75" customHeight="1" x14ac:dyDescent="0.25">
      <c r="A186" s="334"/>
      <c r="B186" s="334"/>
    </row>
    <row r="187" spans="1:2" ht="15.75" customHeight="1" x14ac:dyDescent="0.25">
      <c r="A187" s="334"/>
      <c r="B187" s="334"/>
    </row>
    <row r="188" spans="1:2" ht="15.75" customHeight="1" x14ac:dyDescent="0.25">
      <c r="A188" s="334"/>
      <c r="B188" s="334"/>
    </row>
    <row r="189" spans="1:2" ht="15.75" customHeight="1" x14ac:dyDescent="0.25">
      <c r="A189" s="334"/>
      <c r="B189" s="334"/>
    </row>
    <row r="190" spans="1:2" ht="15.75" customHeight="1" x14ac:dyDescent="0.25">
      <c r="A190" s="334"/>
      <c r="B190" s="334"/>
    </row>
    <row r="191" spans="1:2" ht="15.75" customHeight="1" x14ac:dyDescent="0.25">
      <c r="A191" s="334"/>
      <c r="B191" s="334"/>
    </row>
    <row r="192" spans="1:2" ht="15.75" customHeight="1" x14ac:dyDescent="0.25">
      <c r="A192" s="334"/>
      <c r="B192" s="334"/>
    </row>
    <row r="193" spans="1:2" ht="15.75" customHeight="1" x14ac:dyDescent="0.25">
      <c r="A193" s="334"/>
      <c r="B193" s="334"/>
    </row>
    <row r="194" spans="1:2" ht="15.75" customHeight="1" x14ac:dyDescent="0.25">
      <c r="A194" s="334"/>
      <c r="B194" s="334"/>
    </row>
    <row r="195" spans="1:2" ht="15.75" customHeight="1" x14ac:dyDescent="0.25">
      <c r="A195" s="334"/>
      <c r="B195" s="334"/>
    </row>
    <row r="196" spans="1:2" ht="15.75" customHeight="1" x14ac:dyDescent="0.25">
      <c r="A196" s="334"/>
      <c r="B196" s="334"/>
    </row>
    <row r="197" spans="1:2" ht="15.75" customHeight="1" x14ac:dyDescent="0.25">
      <c r="A197" s="334"/>
      <c r="B197" s="334"/>
    </row>
    <row r="198" spans="1:2" ht="15.75" customHeight="1" x14ac:dyDescent="0.25">
      <c r="A198" s="334"/>
      <c r="B198" s="334"/>
    </row>
    <row r="199" spans="1:2" ht="15.75" customHeight="1" x14ac:dyDescent="0.25">
      <c r="A199" s="334"/>
      <c r="B199" s="334"/>
    </row>
    <row r="200" spans="1:2" ht="15.75" customHeight="1" x14ac:dyDescent="0.25">
      <c r="A200" s="334"/>
      <c r="B200" s="334"/>
    </row>
    <row r="201" spans="1:2" ht="15.75" customHeight="1" x14ac:dyDescent="0.25">
      <c r="A201" s="334"/>
      <c r="B201" s="334"/>
    </row>
    <row r="202" spans="1:2" ht="15.75" customHeight="1" x14ac:dyDescent="0.25">
      <c r="A202" s="334"/>
      <c r="B202" s="334"/>
    </row>
    <row r="203" spans="1:2" ht="15.75" customHeight="1" x14ac:dyDescent="0.25">
      <c r="A203" s="334"/>
      <c r="B203" s="334"/>
    </row>
    <row r="204" spans="1:2" ht="15.75" customHeight="1" x14ac:dyDescent="0.25">
      <c r="A204" s="334"/>
      <c r="B204" s="334"/>
    </row>
    <row r="205" spans="1:2" ht="15.75" customHeight="1" x14ac:dyDescent="0.25">
      <c r="A205" s="334"/>
      <c r="B205" s="334"/>
    </row>
    <row r="206" spans="1:2" ht="15.75" customHeight="1" x14ac:dyDescent="0.25">
      <c r="A206" s="334"/>
      <c r="B206" s="334"/>
    </row>
    <row r="207" spans="1:2" ht="15.75" customHeight="1" x14ac:dyDescent="0.25">
      <c r="A207" s="334"/>
      <c r="B207" s="334"/>
    </row>
    <row r="208" spans="1:2" ht="15.75" customHeight="1" x14ac:dyDescent="0.25">
      <c r="A208" s="334"/>
      <c r="B208" s="334"/>
    </row>
    <row r="209" spans="1:2" ht="15.75" customHeight="1" x14ac:dyDescent="0.25">
      <c r="A209" s="334"/>
      <c r="B209" s="334"/>
    </row>
    <row r="210" spans="1:2" ht="15.75" customHeight="1" x14ac:dyDescent="0.25">
      <c r="A210" s="334"/>
      <c r="B210" s="334"/>
    </row>
    <row r="211" spans="1:2" ht="15.75" customHeight="1" x14ac:dyDescent="0.25">
      <c r="A211" s="334"/>
      <c r="B211" s="334"/>
    </row>
    <row r="212" spans="1:2" ht="15.75" customHeight="1" x14ac:dyDescent="0.25">
      <c r="A212" s="334"/>
      <c r="B212" s="334"/>
    </row>
    <row r="213" spans="1:2" ht="15.75" customHeight="1" x14ac:dyDescent="0.25">
      <c r="A213" s="334"/>
      <c r="B213" s="334"/>
    </row>
    <row r="214" spans="1:2" ht="15.75" customHeight="1" x14ac:dyDescent="0.25">
      <c r="A214" s="334"/>
      <c r="B214" s="334"/>
    </row>
    <row r="215" spans="1:2" ht="15.75" customHeight="1" x14ac:dyDescent="0.25">
      <c r="A215" s="334"/>
      <c r="B215" s="334"/>
    </row>
    <row r="216" spans="1:2" ht="15.75" customHeight="1" x14ac:dyDescent="0.25">
      <c r="A216" s="334"/>
      <c r="B216" s="334"/>
    </row>
    <row r="217" spans="1:2" ht="15.75" customHeight="1" x14ac:dyDescent="0.25">
      <c r="A217" s="334"/>
      <c r="B217" s="334"/>
    </row>
    <row r="218" spans="1:2" ht="15.75" customHeight="1" x14ac:dyDescent="0.25">
      <c r="A218" s="334"/>
      <c r="B218" s="334"/>
    </row>
    <row r="219" spans="1:2" ht="15.75" customHeight="1" x14ac:dyDescent="0.25">
      <c r="A219" s="334"/>
      <c r="B219" s="334"/>
    </row>
    <row r="220" spans="1:2" ht="15.75" customHeight="1" x14ac:dyDescent="0.25">
      <c r="A220" s="334"/>
      <c r="B220" s="334"/>
    </row>
    <row r="221" spans="1:2" ht="15.75" customHeight="1" x14ac:dyDescent="0.25">
      <c r="A221" s="334"/>
      <c r="B221" s="334"/>
    </row>
    <row r="222" spans="1:2" ht="15.75" customHeight="1" x14ac:dyDescent="0.25">
      <c r="A222" s="334"/>
      <c r="B222" s="334"/>
    </row>
    <row r="223" spans="1:2" ht="15.75" customHeight="1" x14ac:dyDescent="0.25">
      <c r="A223" s="334"/>
      <c r="B223" s="334"/>
    </row>
    <row r="224" spans="1:2" ht="15.75" customHeight="1" x14ac:dyDescent="0.25">
      <c r="A224" s="334"/>
      <c r="B224" s="334"/>
    </row>
    <row r="225" spans="1:2" ht="15.75" customHeight="1" x14ac:dyDescent="0.25">
      <c r="A225" s="334"/>
      <c r="B225" s="334"/>
    </row>
    <row r="226" spans="1:2" ht="15.75" customHeight="1" x14ac:dyDescent="0.25">
      <c r="A226" s="334"/>
      <c r="B226" s="334"/>
    </row>
    <row r="227" spans="1:2" ht="15.75" customHeight="1" x14ac:dyDescent="0.25">
      <c r="A227" s="334"/>
      <c r="B227" s="334"/>
    </row>
    <row r="228" spans="1:2" ht="15.75" customHeight="1" x14ac:dyDescent="0.25">
      <c r="A228" s="334"/>
      <c r="B228" s="334"/>
    </row>
    <row r="229" spans="1:2" ht="15.75" customHeight="1" x14ac:dyDescent="0.25">
      <c r="A229" s="334"/>
      <c r="B229" s="334"/>
    </row>
    <row r="230" spans="1:2" ht="15.75" customHeight="1" x14ac:dyDescent="0.25">
      <c r="A230" s="334"/>
      <c r="B230" s="334"/>
    </row>
    <row r="231" spans="1:2" ht="15.75" customHeight="1" x14ac:dyDescent="0.25">
      <c r="A231" s="334"/>
      <c r="B231" s="334"/>
    </row>
    <row r="232" spans="1:2" ht="15.75" customHeight="1" x14ac:dyDescent="0.25">
      <c r="A232" s="334"/>
      <c r="B232" s="334"/>
    </row>
    <row r="233" spans="1:2" ht="15.75" customHeight="1" x14ac:dyDescent="0.25">
      <c r="A233" s="334"/>
      <c r="B233" s="334"/>
    </row>
    <row r="234" spans="1:2" ht="15.75" customHeight="1" x14ac:dyDescent="0.25">
      <c r="A234" s="334"/>
      <c r="B234" s="334"/>
    </row>
    <row r="235" spans="1:2" ht="15.75" customHeight="1" x14ac:dyDescent="0.25">
      <c r="A235" s="334"/>
      <c r="B235" s="334"/>
    </row>
    <row r="236" spans="1:2" ht="15.75" customHeight="1" x14ac:dyDescent="0.25">
      <c r="A236" s="334"/>
      <c r="B236" s="334"/>
    </row>
    <row r="237" spans="1:2" ht="15.75" customHeight="1" x14ac:dyDescent="0.25">
      <c r="A237" s="334"/>
      <c r="B237" s="334"/>
    </row>
    <row r="238" spans="1:2" ht="15.75" customHeight="1" x14ac:dyDescent="0.25">
      <c r="A238" s="334"/>
      <c r="B238" s="334"/>
    </row>
    <row r="239" spans="1:2" ht="15.75" customHeight="1" x14ac:dyDescent="0.25">
      <c r="A239" s="334"/>
      <c r="B239" s="334"/>
    </row>
    <row r="240" spans="1:2" ht="15.75" customHeight="1" x14ac:dyDescent="0.25">
      <c r="A240" s="334"/>
      <c r="B240" s="334"/>
    </row>
    <row r="241" spans="1:2" ht="15.75" customHeight="1" x14ac:dyDescent="0.25">
      <c r="A241" s="334"/>
      <c r="B241" s="334"/>
    </row>
    <row r="242" spans="1:2" ht="15.75" customHeight="1" x14ac:dyDescent="0.25">
      <c r="A242" s="334"/>
      <c r="B242" s="334"/>
    </row>
    <row r="243" spans="1:2" ht="15.75" customHeight="1" x14ac:dyDescent="0.25">
      <c r="A243" s="334"/>
      <c r="B243" s="334"/>
    </row>
    <row r="244" spans="1:2" ht="15.75" customHeight="1" x14ac:dyDescent="0.25">
      <c r="A244" s="334"/>
      <c r="B244" s="334"/>
    </row>
    <row r="245" spans="1:2" ht="15.75" customHeight="1" x14ac:dyDescent="0.25">
      <c r="A245" s="334"/>
      <c r="B245" s="334"/>
    </row>
    <row r="246" spans="1:2" ht="15.75" customHeight="1" x14ac:dyDescent="0.25">
      <c r="A246" s="334"/>
      <c r="B246" s="334"/>
    </row>
    <row r="247" spans="1:2" ht="15.75" customHeight="1" x14ac:dyDescent="0.25">
      <c r="A247" s="334"/>
      <c r="B247" s="334"/>
    </row>
    <row r="248" spans="1:2" ht="15.75" customHeight="1" x14ac:dyDescent="0.25">
      <c r="A248" s="334"/>
      <c r="B248" s="334"/>
    </row>
    <row r="249" spans="1:2" ht="15.75" customHeight="1" x14ac:dyDescent="0.25">
      <c r="A249" s="334"/>
      <c r="B249" s="334"/>
    </row>
    <row r="250" spans="1:2" ht="15.75" customHeight="1" x14ac:dyDescent="0.25">
      <c r="A250" s="334"/>
      <c r="B250" s="334"/>
    </row>
    <row r="251" spans="1:2" ht="15.75" customHeight="1" x14ac:dyDescent="0.25">
      <c r="A251" s="334"/>
      <c r="B251" s="334"/>
    </row>
    <row r="252" spans="1:2" ht="15.75" customHeight="1" x14ac:dyDescent="0.25">
      <c r="A252" s="334"/>
      <c r="B252" s="334"/>
    </row>
    <row r="253" spans="1:2" ht="15.75" customHeight="1" x14ac:dyDescent="0.25">
      <c r="A253" s="334"/>
      <c r="B253" s="334"/>
    </row>
    <row r="254" spans="1:2" ht="15.75" customHeight="1" x14ac:dyDescent="0.25">
      <c r="A254" s="334"/>
      <c r="B254" s="334"/>
    </row>
    <row r="255" spans="1:2" ht="15.75" customHeight="1" x14ac:dyDescent="0.25">
      <c r="A255" s="334"/>
      <c r="B255" s="334"/>
    </row>
    <row r="256" spans="1:2" ht="15.75" customHeight="1" x14ac:dyDescent="0.25">
      <c r="A256" s="334"/>
      <c r="B256" s="334"/>
    </row>
    <row r="257" spans="1:2" ht="15.75" customHeight="1" x14ac:dyDescent="0.25">
      <c r="A257" s="334"/>
      <c r="B257" s="334"/>
    </row>
    <row r="258" spans="1:2" ht="15.75" customHeight="1" x14ac:dyDescent="0.25">
      <c r="A258" s="334"/>
      <c r="B258" s="334"/>
    </row>
    <row r="259" spans="1:2" ht="15.75" customHeight="1" x14ac:dyDescent="0.25">
      <c r="A259" s="334"/>
      <c r="B259" s="334"/>
    </row>
    <row r="260" spans="1:2" ht="15.75" customHeight="1" x14ac:dyDescent="0.25">
      <c r="A260" s="334"/>
      <c r="B260" s="334"/>
    </row>
    <row r="261" spans="1:2" ht="15.75" customHeight="1" x14ac:dyDescent="0.25">
      <c r="A261" s="334"/>
      <c r="B261" s="334"/>
    </row>
    <row r="262" spans="1:2" ht="15.75" customHeight="1" x14ac:dyDescent="0.25">
      <c r="A262" s="334"/>
      <c r="B262" s="334"/>
    </row>
    <row r="263" spans="1:2" ht="15.75" customHeight="1" x14ac:dyDescent="0.25">
      <c r="A263" s="334"/>
      <c r="B263" s="334"/>
    </row>
    <row r="264" spans="1:2" ht="15.75" customHeight="1" x14ac:dyDescent="0.25">
      <c r="A264" s="334"/>
      <c r="B264" s="334"/>
    </row>
    <row r="265" spans="1:2" ht="15.75" customHeight="1" x14ac:dyDescent="0.25">
      <c r="A265" s="334"/>
      <c r="B265" s="334"/>
    </row>
    <row r="266" spans="1:2" ht="15.75" customHeight="1" x14ac:dyDescent="0.25">
      <c r="A266" s="334"/>
      <c r="B266" s="334"/>
    </row>
    <row r="267" spans="1:2" ht="15.75" customHeight="1" x14ac:dyDescent="0.25">
      <c r="A267" s="334"/>
      <c r="B267" s="334"/>
    </row>
    <row r="268" spans="1:2" ht="15.75" customHeight="1" x14ac:dyDescent="0.25">
      <c r="A268" s="334"/>
      <c r="B268" s="334"/>
    </row>
    <row r="269" spans="1:2" ht="15.75" customHeight="1" x14ac:dyDescent="0.25">
      <c r="A269" s="334"/>
      <c r="B269" s="334"/>
    </row>
    <row r="270" spans="1:2" ht="15.75" customHeight="1" x14ac:dyDescent="0.25"/>
    <row r="271" spans="1:2" ht="15.75" customHeight="1" x14ac:dyDescent="0.25"/>
    <row r="272" spans="1: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2nd Semester</vt:lpstr>
      <vt:lpstr>WB 2ND SEMESTER</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James Reyes</dc:creator>
  <cp:lastModifiedBy>Ma. Socorro L. Domingo</cp:lastModifiedBy>
  <dcterms:created xsi:type="dcterms:W3CDTF">2021-09-14T03:03:12Z</dcterms:created>
  <dcterms:modified xsi:type="dcterms:W3CDTF">2025-01-14T09:25:36Z</dcterms:modified>
</cp:coreProperties>
</file>